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5" yWindow="885" windowWidth="9195" windowHeight="7890" tabRatio="792"/>
  </bookViews>
  <sheets>
    <sheet name="Титул " sheetId="35" r:id="rId1"/>
    <sheet name="ТЭП" sheetId="56" r:id="rId2"/>
    <sheet name="Перв. скв " sheetId="32" r:id="rId3"/>
    <sheet name="ННСдо1300" sheetId="36" state="hidden" r:id="rId4"/>
    <sheet name="ННСот1300до1500" sheetId="42" state="hidden" r:id="rId5"/>
    <sheet name="ННСот1500до2000" sheetId="37" state="hidden" r:id="rId6"/>
    <sheet name="ННСот2000до2200" sheetId="48" state="hidden" r:id="rId7"/>
    <sheet name="ННСболее2200" sheetId="49" state="hidden" r:id="rId8"/>
    <sheet name="Оценочная" sheetId="51" state="hidden" r:id="rId9"/>
    <sheet name="ННСЮра&gt;800" sheetId="52" state="hidden" r:id="rId10"/>
    <sheet name="ГС пил" sheetId="38" state="hidden" r:id="rId11"/>
    <sheet name="ГС без пил" sheetId="43" r:id="rId12"/>
    <sheet name="ГСЮра пил" sheetId="45" state="hidden" r:id="rId13"/>
    <sheet name="ГСЮра без пил" sheetId="46" state="hidden" r:id="rId14"/>
    <sheet name="ГСЮра пил МСГРП" sheetId="47" state="hidden" r:id="rId15"/>
    <sheet name="ГС пил МСГРП" sheetId="44" state="hidden" r:id="rId16"/>
    <sheet name="Посл. скв" sheetId="39" r:id="rId17"/>
    <sheet name="ВЗ" sheetId="54" state="hidden" r:id="rId18"/>
    <sheet name="Лист1" sheetId="57" state="hidden" r:id="rId19"/>
  </sheets>
  <externalReferences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___Dec1">0</definedName>
    <definedName name="___Dec2">0</definedName>
    <definedName name="___w306">[1]wells_graf!$A$47:$P$69</definedName>
    <definedName name="___w5221">[1]wells_graf!$A$24:$P$46</definedName>
    <definedName name="___w606">[1]wells_graf!$A$1:$H$23</definedName>
    <definedName name="___w628">[1]wells_graf!$I$47:$P$69</definedName>
    <definedName name="___w68">[1]wells_graf!$I$24:$P$46</definedName>
    <definedName name="___W688">[2]wells_graf!$I$24:$P$46</definedName>
    <definedName name="__Dec1">0</definedName>
    <definedName name="__Dec2">0</definedName>
    <definedName name="__w306">[1]wells_graf!$A$47:$P$69</definedName>
    <definedName name="__w5221">[1]wells_graf!$A$24:$P$46</definedName>
    <definedName name="__w606">[1]wells_graf!$A$1:$H$23</definedName>
    <definedName name="__w628">[1]wells_graf!$I$47:$P$69</definedName>
    <definedName name="__w68">[1]wells_graf!$I$24:$P$46</definedName>
    <definedName name="__W688">[2]wells_graf!$I$24:$P$46</definedName>
    <definedName name="_2049_2050" localSheetId="17">'[3]311-1Á10'!#REF!</definedName>
    <definedName name="_2049_2050" localSheetId="11">'[3]311-1Á10'!#REF!</definedName>
    <definedName name="_2049_2050" localSheetId="10">'[3]311-1Á10'!#REF!</definedName>
    <definedName name="_2049_2050" localSheetId="15">'[3]311-1Á10'!#REF!</definedName>
    <definedName name="_2049_2050" localSheetId="13">'[3]311-1Á10'!#REF!</definedName>
    <definedName name="_2049_2050" localSheetId="12">'[3]311-1Á10'!#REF!</definedName>
    <definedName name="_2049_2050" localSheetId="14">'[3]311-1Á10'!#REF!</definedName>
    <definedName name="_2049_2050" localSheetId="7">'[3]311-1Á10'!#REF!</definedName>
    <definedName name="_2049_2050" localSheetId="3">'[3]311-1Á10'!#REF!</definedName>
    <definedName name="_2049_2050" localSheetId="4">'[3]311-1Á10'!#REF!</definedName>
    <definedName name="_2049_2050" localSheetId="5">'[3]311-1Á10'!#REF!</definedName>
    <definedName name="_2049_2050" localSheetId="6">'[3]311-1Á10'!#REF!</definedName>
    <definedName name="_2049_2050" localSheetId="9">'[3]311-1Á10'!#REF!</definedName>
    <definedName name="_2049_2050" localSheetId="8">'[3]311-1Á10'!#REF!</definedName>
    <definedName name="_2049_2050" localSheetId="16">'[3]311-1Á10'!#REF!</definedName>
    <definedName name="_2049_2050" localSheetId="1">'[3]311-1Á10'!#REF!</definedName>
    <definedName name="_2049_2050">'[3]311-1Á10'!#REF!</definedName>
    <definedName name="_Dec1">0</definedName>
    <definedName name="_Dec2">0</definedName>
    <definedName name="_w306">[1]wells_graf!$A$47:$P$69</definedName>
    <definedName name="_w5221">[1]wells_graf!$A$24:$P$46</definedName>
    <definedName name="_w606">[1]wells_graf!$A$1:$H$23</definedName>
    <definedName name="_w628">[1]wells_graf!$I$47:$P$69</definedName>
    <definedName name="_w68">[1]wells_graf!$I$24:$P$46</definedName>
    <definedName name="_W688">[2]wells_graf!$I$24:$P$46</definedName>
    <definedName name="_xlnm._FilterDatabase" localSheetId="1" hidden="1">ТЭП!$AK$16:$AN$214</definedName>
    <definedName name="add1_1Q">[4]Resources!$C$172</definedName>
    <definedName name="add1_2Q">[4]Resources!$C$173</definedName>
    <definedName name="add1_3D_seismic">[4]Resources!$C$188</definedName>
    <definedName name="add1_3Q">[4]Resources!$C$174</definedName>
    <definedName name="add1_4Q">[4]Resources!$C$175</definedName>
    <definedName name="add1_bases">[4]Resources!$C$195</definedName>
    <definedName name="add1_capex_investments">[4]Resources!$C$183</definedName>
    <definedName name="add1_cell_sidetracking">'[4]1'!$C$41</definedName>
    <definedName name="add1_development_of_drilling_facilities">[4]Resources!$C$187</definedName>
    <definedName name="add1_drilling">[4]Resources!$C$185</definedName>
    <definedName name="add1_frac_costs">[4]Resources!$C$203</definedName>
    <definedName name="add1_inflow_stimulation">[4]Resources!$C$186</definedName>
    <definedName name="add1_investment_designation">[4]Resources!$C$169</definedName>
    <definedName name="add1_investments">[4]Resources!$C$182</definedName>
    <definedName name="add1_modernization">[4]Resources!$C$189</definedName>
    <definedName name="add1_motorways">[4]Resources!$C$193</definedName>
    <definedName name="add1_new_construction">[4]Resources!$C$198</definedName>
    <definedName name="add1_oil_production">[4]Resources!$C$176</definedName>
    <definedName name="add1_oil_production_wells_1Q">[4]Resources!$C$177</definedName>
    <definedName name="add1_oil_production_wells_2Q">[4]Resources!$C$178</definedName>
    <definedName name="add1_oil_production_wells_3Q">[4]Resources!$C$179</definedName>
    <definedName name="add1_oil_production_wells_4Q">[4]Resources!$C$180</definedName>
    <definedName name="add1_oil_production_wells_beyond_the_planned_year">[4]Resources!$C$181</definedName>
    <definedName name="add1_opex_investment">[4]Resources!$C$201</definedName>
    <definedName name="add1_other">[4]Resources!$C$197</definedName>
    <definedName name="add1_other_costs">[4]Resources!$C$209</definedName>
    <definedName name="add1_pad_foundations">[4]Resources!$C$194</definedName>
    <definedName name="add1_pipelines">[4]Resources!$C$190</definedName>
    <definedName name="add1_preparatory_works">[4]Resources!$C$184</definedName>
    <definedName name="add1_production_enhancement_costs">[4]Resources!$C$206</definedName>
    <definedName name="add1_remedial_cementing_costs">[4]Resources!$C$205</definedName>
    <definedName name="add1_sidetracking">[4]Resources!$C$199</definedName>
    <definedName name="add1_sidetracking_coment">[4]Resources!$C$210</definedName>
    <definedName name="add1_sidetracking_costs">[4]Resources!$C$204</definedName>
    <definedName name="add1_site_facilities">[4]Resources!$C$191</definedName>
    <definedName name="add1_social_facilities">[4]Resources!$C$196</definedName>
    <definedName name="add1_title">[4]Resources!$C$168</definedName>
    <definedName name="add1_total">[4]Resources!$C$170</definedName>
    <definedName name="add1_UM">[4]Resources!$C$171</definedName>
    <definedName name="add1_utilities_and_instrumentation">[4]Resources!$C$192</definedName>
    <definedName name="add1_well_logging_costs">[4]Resources!$C$208</definedName>
    <definedName name="add1_well_service_costs">[4]Resources!$C$207</definedName>
    <definedName name="add1_WO_costs">[4]Resources!$C$202</definedName>
    <definedName name="add1_wquipment_not_included_in_the_construction_cost_estimates">[4]Resources!$C$200</definedName>
    <definedName name="add2_aveage_operative_well_stock_dependent_costs">[4]Resources!$C$226</definedName>
    <definedName name="add2_capex_investment">[4]Resources!$C$239</definedName>
    <definedName name="add2_capital_expenditure">[4]Resources!$C$238</definedName>
    <definedName name="add2_cashflow_correction">[4]Resources!$C$241</definedName>
    <definedName name="add2_characteristics">[4]Resources!$C$214</definedName>
    <definedName name="add2_collapsed_columns">'[4]2'!$K$1:$V$65536</definedName>
    <definedName name="add2_condensate_dependent_costs">[4]Resources!$C$224</definedName>
    <definedName name="add2_cumulative_discounted_cash_income">[4]Resources!$C$247</definedName>
    <definedName name="add2_cumulative_net_cash_income">[4]Resources!$C$243</definedName>
    <definedName name="add2_cumulative_PVI">[4]Resources!$C$245</definedName>
    <definedName name="add2_depreciation">[4]Resources!$C$231</definedName>
    <definedName name="add2_discounted_cash_income">[4]Resources!$C$246</definedName>
    <definedName name="add2_financial_result">[4]Resources!$C$233</definedName>
    <definedName name="add2_fixed_expenses">[4]Resources!$C$229</definedName>
    <definedName name="add2_gas_dependent_costs">[4]Resources!$C$223</definedName>
    <definedName name="add2_lifting_costs_without_depreciation">[4]Resources!$C$219</definedName>
    <definedName name="add2_liquid_dependent_costs">[4]Resources!$C$221</definedName>
    <definedName name="add2_mineral_extraction_tax">[4]Resources!$C$232</definedName>
    <definedName name="add2_net_cash_flow">[4]Resources!$C$242</definedName>
    <definedName name="add2_net_income">[4]Resources!$C$237</definedName>
    <definedName name="add2_nominally_fixed_expenses_incl.">[4]Resources!$C$225</definedName>
    <definedName name="add2_nominally_variable_costs">[4]Resources!$C$220</definedName>
    <definedName name="add2_oil_dependent_costs">[4]Resources!$C$222</definedName>
    <definedName name="add2_operational_expenses">[4]Resources!$C$217</definedName>
    <definedName name="add2_OPEX_investment">[4]Resources!$C$218</definedName>
    <definedName name="add2_pre_tax_profit">[4]Resources!$C$235</definedName>
    <definedName name="add2_present_value_of_investment_PVI">[4]Resources!$C$244</definedName>
    <definedName name="add2_production_cost_correction">[4]Resources!$C$230</definedName>
    <definedName name="add2_profit_tax">[4]Resources!$C$236</definedName>
    <definedName name="add2_property_tax">[4]Resources!$C$234</definedName>
    <definedName name="add2_reequipment_costs_for_well_stock_maintenance">[4]Resources!$C$240</definedName>
    <definedName name="add2_revenue_exclusive_of_VAT_excise_duty_selling_expenses">[4]Resources!$C$216</definedName>
    <definedName name="add2_title">[4]Resources!$C$213</definedName>
    <definedName name="add2_Total">[4]Resources!$C$215</definedName>
    <definedName name="add2_well_service_costs_for_well_stock_maintenance">[4]Resources!$C$227</definedName>
    <definedName name="add2_WO_costs_for_well_stock_maintenance">[4]Resources!$C$228</definedName>
    <definedName name="add3_additiolal">[4]Resources!$C$316</definedName>
    <definedName name="add3_additional_WO_costs">[4]Resources!$C$288</definedName>
    <definedName name="add3_additional_WS_costs">[4]Resources!$C$293</definedName>
    <definedName name="add3_capex_per_1_bbl">[4]Resources!$C$313</definedName>
    <definedName name="add3_characteristics">[4]Resources!$C$251</definedName>
    <definedName name="add3_collapsed_columns">'[4]3'!$X$1:$AI$65536</definedName>
    <definedName name="add3_cost_for_facilities">[4]Resources!$C$310</definedName>
    <definedName name="add3_cost_of_1_WO_work_team_hour">[4]Resources!$C$289</definedName>
    <definedName name="add3_cost_of_1_WS_work_team_hour">[4]Resources!$C$295</definedName>
    <definedName name="add3_cost_of_operations">[4]Resources!$C$281</definedName>
    <definedName name="add3_distance_drilled">[4]Resources!$C$266</definedName>
    <definedName name="add3_drilling_costs_prep_works_drilling_drill._facilities_development">[4]Resources!$C$282</definedName>
    <definedName name="add3_economics">[4]Resources!$C$280</definedName>
    <definedName name="add3_equipment_costs">[4]Resources!$C$308</definedName>
    <definedName name="add3_equipment_package_cost">[4]Resources!$C$309</definedName>
    <definedName name="add3_for_appendum_drawings">[4]Resources!$C$317</definedName>
    <definedName name="add3_frac_costs">[4]Resources!$C$298</definedName>
    <definedName name="add3_frac_job_cost">[4]Resources!$C$299</definedName>
    <definedName name="add3_fracturing">[4]Resources!$C$270</definedName>
    <definedName name="add3_incl._operative_stock_of_wells_put_into_service_from_inactivity_drilling">[4]Resources!$C$263</definedName>
    <definedName name="add3_incl._other_WO_costs" localSheetId="17">[4]Resources!#REF!</definedName>
    <definedName name="add3_incl._other_WO_costs" localSheetId="11">[4]Resources!#REF!</definedName>
    <definedName name="add3_incl._other_WO_costs" localSheetId="10">[4]Resources!#REF!</definedName>
    <definedName name="add3_incl._other_WO_costs" localSheetId="15">[4]Resources!#REF!</definedName>
    <definedName name="add3_incl._other_WO_costs" localSheetId="13">[4]Resources!#REF!</definedName>
    <definedName name="add3_incl._other_WO_costs" localSheetId="12">[4]Resources!#REF!</definedName>
    <definedName name="add3_incl._other_WO_costs" localSheetId="14">[4]Resources!#REF!</definedName>
    <definedName name="add3_incl._other_WO_costs" localSheetId="7">[4]Resources!#REF!</definedName>
    <definedName name="add3_incl._other_WO_costs" localSheetId="3">[4]Resources!#REF!</definedName>
    <definedName name="add3_incl._other_WO_costs" localSheetId="4">[4]Resources!#REF!</definedName>
    <definedName name="add3_incl._other_WO_costs" localSheetId="5">[4]Resources!#REF!</definedName>
    <definedName name="add3_incl._other_WO_costs" localSheetId="6">[4]Resources!#REF!</definedName>
    <definedName name="add3_incl._other_WO_costs" localSheetId="9">[4]Resources!#REF!</definedName>
    <definedName name="add3_incl._other_WO_costs" localSheetId="8">[4]Resources!#REF!</definedName>
    <definedName name="add3_incl._other_WO_costs" localSheetId="16">[4]Resources!#REF!</definedName>
    <definedName name="add3_incl._other_WO_costs" localSheetId="1">[4]Resources!#REF!</definedName>
    <definedName name="add3_incl._other_WO_costs">[4]Resources!#REF!</definedName>
    <definedName name="add3_incl._other_WS_costs">[4]Resources!$C$294</definedName>
    <definedName name="add3_incl._ref.">[4]Resources!$C$275</definedName>
    <definedName name="add3_incl.other_WO_costs">[4]Resources!$C$287</definedName>
    <definedName name="add3_incremental_oil_production">[4]Resources!$C$255</definedName>
    <definedName name="add3_incremental_production_decline">[4]Resources!$C$256</definedName>
    <definedName name="add3_investments_per_1_bbl">[4]Resources!$C$312</definedName>
    <definedName name="add3_liquid_production_increase">[4]Resources!$C$257</definedName>
    <definedName name="add3_number_of_additional_WO_operations">[4]Resources!$C$278</definedName>
    <definedName name="add3_number_of_additional_WS_operations">[4]Resources!$C$279</definedName>
    <definedName name="add3_number_of_basic_operations">[4]Resources!$C$276</definedName>
    <definedName name="add3_number_of_operations_total">[4]Resources!$C$264</definedName>
    <definedName name="add3_number_of_other_operations_production_logging_etc">[4]Resources!$C$277</definedName>
    <definedName name="add3_oil_production_rate_increase_per_well">[4]Resources!$C$260</definedName>
    <definedName name="add3_operations">[4]Resources!$C$265</definedName>
    <definedName name="add3_operative_injection_well_stock_by_the_end_of_period">[4]Resources!$C$262</definedName>
    <definedName name="add3_operative_oil_well_stock_by_the_end_of_period">[4]Resources!$C$261</definedName>
    <definedName name="add3_opex_per_1_bbl">[4]Resources!$C$315</definedName>
    <definedName name="add3_other">[4]Resources!$C$274</definedName>
    <definedName name="add3_other_activities__costs">[4]Resources!$C$306</definedName>
    <definedName name="add3_other_activities_job_cost">[4]Resources!$C$307</definedName>
    <definedName name="add3_performance_indicators">[4]Resources!$C$254</definedName>
    <definedName name="add3_prodaction">[4]Resources!$C$318</definedName>
    <definedName name="add3_production_enhancement">[4]Resources!$C$272</definedName>
    <definedName name="add3_production_enhancement_costs">[4]Resources!$C$302</definedName>
    <definedName name="add3_production_enhancement_job_cost">[4]Resources!$C$303</definedName>
    <definedName name="add3_remedial_cementing_costs">[4]Resources!$C$300</definedName>
    <definedName name="add3_revex_per_1_bbl">[4]Resources!$C$314</definedName>
    <definedName name="add3_secondary_cementing">[4]Resources!$C$271</definedName>
    <definedName name="add3_secondary_cementing_job_cost">[4]Resources!$C$301</definedName>
    <definedName name="add3_sidetracking">[4]Resources!$C$269</definedName>
    <definedName name="add3_sidetracking_costs">[4]Resources!$C$296</definedName>
    <definedName name="add3_sidetracking_job_cost">[4]Resources!$C$297</definedName>
    <definedName name="add3_title">[4]Resources!$C$250</definedName>
    <definedName name="add3_total">[4]Resources!$C$252</definedName>
    <definedName name="add3_total_WO_costs">[4]Resources!$C$284</definedName>
    <definedName name="add3_total_WS_costs">[4]Resources!$C$290</definedName>
    <definedName name="add3_UM">[4]Resources!$C$253</definedName>
    <definedName name="add3_unit_costs_per_category">[4]Resources!$C$311</definedName>
    <definedName name="add3_uptime">[4]Resources!$C$259</definedName>
    <definedName name="add3_water_cut">[4]Resources!$C$258</definedName>
    <definedName name="add3_well_construction_cost_per_1_m">[4]Resources!$C$283</definedName>
    <definedName name="add3_well_logging">[4]Resources!$C$273</definedName>
    <definedName name="add3_well_Logging_costs">[4]Resources!$C$304</definedName>
    <definedName name="add3_well_logging_job_cost">[4]Resources!$C$305</definedName>
    <definedName name="add3_WO_costs_basic_operations">[4]Resources!$C$285</definedName>
    <definedName name="add3_WO_costs_other_operations_production_logging_etc">[4]Resources!$C$286</definedName>
    <definedName name="add3_WO_duration">[4]Resources!$C$267</definedName>
    <definedName name="add3_WS_costs_basic_operations">[4]Resources!$C$291</definedName>
    <definedName name="add3_WS_costs_other_operations_production_logging_etc">[4]Resources!$C$292</definedName>
    <definedName name="add3_WS_duration">[4]Resources!$C$268</definedName>
    <definedName name="add4_annual_average_oil_production_rate_increase">[4]Resources!$C$325</definedName>
    <definedName name="add4_average_annual_min._commercially_viable_oil_production_rate">[4]Resources!$C$353</definedName>
    <definedName name="add4_collapsed_rows1">'[4]4'!$A$22:$IV$31</definedName>
    <definedName name="add4_collapsed_rows2">'[4]4'!$A$32:$IV$41</definedName>
    <definedName name="add4_collapsed_rows3">'[4]4'!$A$42:$IV$111</definedName>
    <definedName name="add4_column_en">'[4]4'!$C$1:$C$65536</definedName>
    <definedName name="add4_column_ru">'[4]4'!$B$1:$B$65536</definedName>
    <definedName name="add4_commission_date_of_the_last_well">[4]Resources!$C$326</definedName>
    <definedName name="add4_cost_of_construction_1_m">[4]Resources!$C$328</definedName>
    <definedName name="add4_cost_of_oil_at_NPV_0">[4]Resources!$C$351</definedName>
    <definedName name="add4_current_year_raising_costs_without_depreciation_net_of_tax">[4]Resources!$C$333</definedName>
    <definedName name="add4_drilling_incl._prep_work_development">[4]Resources!$C$335</definedName>
    <definedName name="add4_equip_ment">[4]Resources!$C$337</definedName>
    <definedName name="add4_equipment_package_cost">[4]Resources!$C$346</definedName>
    <definedName name="add4_fractu_ring">[4]Resources!$C$341</definedName>
    <definedName name="add4_investments_over_implementation_period">[4]Resources!$C$334</definedName>
    <definedName name="add4_IRR_year">[4]Resources!$C$349</definedName>
    <definedName name="add4_liquid">[4]Resources!$C$331</definedName>
    <definedName name="add4_module_name">[4]Resources!$C$322</definedName>
    <definedName name="add4_module_number">[4]Resources!$C$323</definedName>
    <definedName name="add4_NPV">[4]Resources!$C$347</definedName>
    <definedName name="add4_number_of_operations">[4]Resources!$C$324</definedName>
    <definedName name="add4_oil">[4]Resources!$C$332</definedName>
    <definedName name="add4_oil_production_over_design_period">[4]Resources!$C$329</definedName>
    <definedName name="add4_olan._year_production">[4]Resources!$C$330</definedName>
    <definedName name="add4_other_costs">[4]Resources!$C$343</definedName>
    <definedName name="add4_pad_construction">[4]Resources!$C$336</definedName>
    <definedName name="add4_payback_period">[4]Resources!$C$352</definedName>
    <definedName name="add4_PI">[4]Resources!$C$350</definedName>
    <definedName name="add4_pre_post_work_duration">[4]Resources!$C$345</definedName>
    <definedName name="add4_PVI">[4]Resources!$C$348</definedName>
    <definedName name="add4_side_tracking">[4]Resources!$C$338</definedName>
    <definedName name="add4_target_depth">[4]Resources!$C$327</definedName>
    <definedName name="add4_title">[4]Resources!$C$321</definedName>
    <definedName name="add4_total">[4]Resources!$C$344</definedName>
    <definedName name="add4_well_logging">[4]Resources!$C$342</definedName>
    <definedName name="add4_WO_incl._other_WO_costs">[4]Resources!$C$339</definedName>
    <definedName name="add4_WS_incl._other_WS_costs">[4]Resources!$C$340</definedName>
    <definedName name="add5_collapsed_columns">'[4]5'!$AB$1:$AM$65536</definedName>
    <definedName name="add5_cumulative_oil_production">[4]Resources!$C$357</definedName>
    <definedName name="add5_investment_and_operating_expenses_thous.">[4]Resources!$C$359</definedName>
    <definedName name="add5_project_discounted_cash_flow_thous.">[4]Resources!$C$360</definedName>
    <definedName name="add5_project_oil_production_th._t">[4]Resources!$C$358</definedName>
    <definedName name="add5_title">[4]Resources!$C$356</definedName>
    <definedName name="add6_average_completion_and_bringing_in_time">[4]Resources!$C$369</definedName>
    <definedName name="add6_average_completion_and_bringing_in_time_comment">[4]Resources!$C$387</definedName>
    <definedName name="add6_average_drilling_time">[4]Resources!$C$368</definedName>
    <definedName name="add6_average_drilling_time_comment">[4]Resources!$C$386</definedName>
    <definedName name="add6_average_production_rate">[4]Resources!$C$370</definedName>
    <definedName name="add6_average_production_rate_comment">[4]Resources!$C$385</definedName>
    <definedName name="add6_cell_average_completion_and_bringing_in_time">'[4]6'!$H$8</definedName>
    <definedName name="add6_cell_average_drilling_time">'[4]6'!$G$8</definedName>
    <definedName name="add6_cell_average_production_rate">'[4]6'!$I$8</definedName>
    <definedName name="add6_cell_drilling_cost">'[4]6'!$F$8</definedName>
    <definedName name="add6_cell_project_investments_per_barrel">'[4]6'!$J$8</definedName>
    <definedName name="add6_cell_total_average_cost_for_one_operation">'[4]6'!$E$8</definedName>
    <definedName name="add6_column_en">'[4]6'!$C$1:$C$65536</definedName>
    <definedName name="add6_column_ru">'[4]6'!$B$1:$B$65536</definedName>
    <definedName name="add6_commnet_1">[4]Resources!$C$379</definedName>
    <definedName name="add6_commnet_2">[4]Resources!$C$380</definedName>
    <definedName name="add6_commnet_3">[4]Resources!$C$381</definedName>
    <definedName name="add6_commnet_4">[4]Resources!$C$382</definedName>
    <definedName name="add6_directional_wells">[4]Resources!$C$373</definedName>
    <definedName name="add6_drilling_cost">[4]Resources!$C$367</definedName>
    <definedName name="add6_drilling_cost_comment">[4]Resources!$C$384</definedName>
    <definedName name="add6_explanation_of_difference">[4]Resources!$C$376</definedName>
    <definedName name="add6_explanation_of_difference_comment">[4]Resources!$C$390</definedName>
    <definedName name="add6_horizontal_wells">[4]Resources!$C$374</definedName>
    <definedName name="add6_objectives">[4]Resources!$C$378</definedName>
    <definedName name="add6_project">[4]Resources!$C$364</definedName>
    <definedName name="add6_project_investments_per_barrel">[4]Resources!$C$371</definedName>
    <definedName name="add6_project_investments_per_barrel_comment">[4]Resources!$C$388</definedName>
    <definedName name="add6_project_name_comment">[4]Resources!$C$389</definedName>
    <definedName name="add6_project_template_row">'[4]6'!$B$11:$IV$14</definedName>
    <definedName name="add6_reviewer_s_questions_and_comments">[4]Resources!$C$377</definedName>
    <definedName name="add6_reviewers_questions_and_comments_comment">[4]Resources!$C$391</definedName>
    <definedName name="add6_row_en">'[4]6'!$A$27:$IV$27,'[4]6'!$A$29:$IV$29</definedName>
    <definedName name="add6_row_ru">'[4]6'!$A$26:$IV$26,'[4]6'!$A$28:$IV$28</definedName>
    <definedName name="add6_sidetracks">[4]Resources!$C$375</definedName>
    <definedName name="add6_title">[4]Resources!$C$363</definedName>
    <definedName name="add6_total_average_cost_for_one_operation">[4]Resources!$C$366</definedName>
    <definedName name="add6_total_average_cost_for_one_operation_comment">[4]Resources!$C$383</definedName>
    <definedName name="add6_vertical_wells">[4]Resources!$C$372</definedName>
    <definedName name="add6_well_type">[4]Resources!$C$365</definedName>
    <definedName name="add7_ABC">[4]Resources!$C$400</definedName>
    <definedName name="add7_C1">[4]Resources!$C$401</definedName>
    <definedName name="add7_C1_ABC">[4]Resources!$C$407</definedName>
    <definedName name="add7_C2">[4]Resources!$C$402</definedName>
    <definedName name="add7_C2_C1">[4]Resources!$C$408</definedName>
    <definedName name="add7_C3">[4]Resources!$C$403</definedName>
    <definedName name="add7_C3_C2">[4]Resources!$C$409</definedName>
    <definedName name="add7_collapsed_columns">'[4]7'!$L$1:$W$65536</definedName>
    <definedName name="add7_collapsed_rows">'[4]7'!$A$28:$IV$32</definedName>
    <definedName name="add7_cost_of_reserves_adds">[4]Resources!$C$410</definedName>
    <definedName name="add7_performance_indicators">[4]Resources!$C$396</definedName>
    <definedName name="add7_reserves_adds">[4]Resources!$C$405</definedName>
    <definedName name="add7_reserves_expected">[4]Resources!$C$404</definedName>
    <definedName name="add7_reserves_movement">[4]Resources!$C$406</definedName>
    <definedName name="add7_reserves_remaining">[4]Resources!$C$399</definedName>
    <definedName name="add7_title">[4]Resources!$C$395</definedName>
    <definedName name="add7_total">[4]Resources!$C$398</definedName>
    <definedName name="add7_UM">[4]Resources!$C$397</definedName>
    <definedName name="add8_cementing">[4]Resources!$C$429</definedName>
    <definedName name="add8_count_of_moduls">'[4]8'!$DB$8</definedName>
    <definedName name="add8_date_of_commission">[4]Resources!$C$418</definedName>
    <definedName name="add8_development_of_drilling_facilities">[4]Resources!$C$444</definedName>
    <definedName name="add8_distance_drilled">[4]Resources!$C$433</definedName>
    <definedName name="add8_drillbit_service">[4]Resources!$C$428</definedName>
    <definedName name="add8_drilling">[4]Resources!$C$424</definedName>
    <definedName name="add8_drilling_and_sidetracking_cost_structure_empty_row" localSheetId="17">'[4]8'!#REF!</definedName>
    <definedName name="add8_drilling_and_sidetracking_cost_structure_empty_row" localSheetId="11">'[4]8'!#REF!</definedName>
    <definedName name="add8_drilling_and_sidetracking_cost_structure_empty_row" localSheetId="10">'[4]8'!#REF!</definedName>
    <definedName name="add8_drilling_and_sidetracking_cost_structure_empty_row" localSheetId="15">'[4]8'!#REF!</definedName>
    <definedName name="add8_drilling_and_sidetracking_cost_structure_empty_row" localSheetId="13">'[4]8'!#REF!</definedName>
    <definedName name="add8_drilling_and_sidetracking_cost_structure_empty_row" localSheetId="12">'[4]8'!#REF!</definedName>
    <definedName name="add8_drilling_and_sidetracking_cost_structure_empty_row" localSheetId="14">'[4]8'!#REF!</definedName>
    <definedName name="add8_drilling_and_sidetracking_cost_structure_empty_row" localSheetId="7">'[4]8'!#REF!</definedName>
    <definedName name="add8_drilling_and_sidetracking_cost_structure_empty_row" localSheetId="3">'[4]8'!#REF!</definedName>
    <definedName name="add8_drilling_and_sidetracking_cost_structure_empty_row" localSheetId="4">'[4]8'!#REF!</definedName>
    <definedName name="add8_drilling_and_sidetracking_cost_structure_empty_row" localSheetId="5">'[4]8'!#REF!</definedName>
    <definedName name="add8_drilling_and_sidetracking_cost_structure_empty_row" localSheetId="6">'[4]8'!#REF!</definedName>
    <definedName name="add8_drilling_and_sidetracking_cost_structure_empty_row" localSheetId="9">'[4]8'!#REF!</definedName>
    <definedName name="add8_drilling_and_sidetracking_cost_structure_empty_row" localSheetId="8">'[4]8'!#REF!</definedName>
    <definedName name="add8_drilling_and_sidetracking_cost_structure_empty_row" localSheetId="16">'[4]8'!#REF!</definedName>
    <definedName name="add8_drilling_and_sidetracking_cost_structure_empty_row" localSheetId="1">'[4]8'!#REF!</definedName>
    <definedName name="add8_drilling_and_sidetracking_cost_structure_empty_row">'[4]8'!#REF!</definedName>
    <definedName name="add8_drilling_and_sidetracking_cost_structure_model_row_1">'[4]8'!$E$8:$E$53</definedName>
    <definedName name="add8_drilling_as_such">[4]Resources!$C$426</definedName>
    <definedName name="add8_drilling_fluids">[4]Resources!$C$430</definedName>
    <definedName name="add8_drilling_time">[4]Resources!$C$435</definedName>
    <definedName name="add8_hole_steering_directional_drilling_services">[4]Resources!$C$427</definedName>
    <definedName name="add8_including_horizontal_section">[4]Resources!$C$434</definedName>
    <definedName name="add8_initial_flowrate">[4]Resources!$C$419</definedName>
    <definedName name="add8_other">[4]Resources!$C$448</definedName>
    <definedName name="add8_oсвоение_en">[4]Resources!$C$436</definedName>
    <definedName name="add8_pad_site">[4]Resources!$C$421</definedName>
    <definedName name="add8_performance_indicators">[4]Resources!$C$414</definedName>
    <definedName name="add8_pipelines">[4]Resources!$C$445</definedName>
    <definedName name="add8_preparatory_works">[4]Resources!$C$420</definedName>
    <definedName name="add8_PTL">[4]Resources!$C$446</definedName>
    <definedName name="add8_remediation">[4]Resources!$C$423</definedName>
    <definedName name="add8_rigging_up_operations">[4]Resources!$C$425</definedName>
    <definedName name="add8_road_temporary_driveway">[4]Resources!$C$422</definedName>
    <definedName name="add8_row_en">'[4]8'!$A$9:$IV$9</definedName>
    <definedName name="add8_row_ru">'[4]8'!$A$8:$IV$8</definedName>
    <definedName name="add8_sites">[4]Resources!$C$447</definedName>
    <definedName name="add8_special_well_surveys">[4]Resources!$C$432</definedName>
    <definedName name="add8_title">[4]Resources!$C$413</definedName>
    <definedName name="add8_total">[4]Resources!$C$416</definedName>
    <definedName name="add8_total_drilling">[4]Resources!$C$449</definedName>
    <definedName name="add8_type_of_well">[4]Resources!$C$417</definedName>
    <definedName name="add8_UM">[4]Resources!$C$415</definedName>
    <definedName name="add8_well_logging">[4]Resources!$C$431</definedName>
    <definedName name="add8_время_освоения">[4]Resources!$C$442</definedName>
    <definedName name="add8_ГИС">[4]Resources!$C$440</definedName>
    <definedName name="add8_ГРП">[4]Resources!$C$439</definedName>
    <definedName name="add8_КРС_вт.ч._прочие_при_КРС">[4]Resources!$C$437</definedName>
    <definedName name="add8_оборудование">[4]Resources!$C$443</definedName>
    <definedName name="add8_прочие_затраты">[4]Resources!$C$441</definedName>
    <definedName name="add8_ПРС_вт.ч._прочие_при_ПРС">[4]Resources!$C$438</definedName>
    <definedName name="add9_diograma_en">'[4]9'!$A$46:$IV$83</definedName>
    <definedName name="add9_diograma_ru">'[4]9'!$A$8:$IV$45</definedName>
    <definedName name="add9_title">[4]Resources!$C$454</definedName>
    <definedName name="Bo">#REF!</definedName>
    <definedName name="BUR">#REF!</definedName>
    <definedName name="Bw">#REF!</definedName>
    <definedName name="Cd">#REF!</definedName>
    <definedName name="Co">#REF!</definedName>
    <definedName name="current_count_of_modules">[4]Титул!$IU$64</definedName>
    <definedName name="Cw">#REF!</definedName>
    <definedName name="dat_add1_current_year">'[4]1'!$J$10:$J$51</definedName>
    <definedName name="dat_add1_last_year">'[4]1'!$E$10:$E$51</definedName>
    <definedName name="dat_add1_next_year">'[4]1'!$K$10:$K$51</definedName>
    <definedName name="dat_add1_period1">'[4]1'!$F$10:$F$51</definedName>
    <definedName name="dat_add1_period2">'[4]1'!$G$10:$G$51</definedName>
    <definedName name="dat_add1_period3">'[4]1'!$H$10:$H$51</definedName>
    <definedName name="dat_add1_period4">'[4]1'!$I$10:$I$51</definedName>
    <definedName name="dat_add1_project_total">'[4]1'!$L$10:$L$51</definedName>
    <definedName name="dat_add2_current_year">'[4]2'!$E$9:$E$41</definedName>
    <definedName name="dat_add2_current_year_plus_1">'[4]2'!$F$9:$F$41</definedName>
    <definedName name="dat_add2_current_year_plus_10">'[4]2'!$O$9:$O$41</definedName>
    <definedName name="dat_add2_current_year_plus_11">'[4]2'!$P$9:$P$41</definedName>
    <definedName name="dat_add2_current_year_plus_12">'[4]2'!$Q$9:$Q$41</definedName>
    <definedName name="dat_add2_current_year_plus_13">'[4]2'!$R$9:$R$41</definedName>
    <definedName name="dat_add2_current_year_plus_14">'[4]2'!$S$9:$S$41</definedName>
    <definedName name="dat_add2_current_year_plus_15">'[4]2'!$T$9:$T$41</definedName>
    <definedName name="dat_add2_current_year_plus_16">'[4]2'!$U$9:$U$41</definedName>
    <definedName name="dat_add2_current_year_plus_17_plus">'[4]2'!$V$9:$V$41</definedName>
    <definedName name="dat_add2_current_year_plus_2">'[4]2'!$G$9:$G$41</definedName>
    <definedName name="dat_add2_current_year_plus_3">'[4]2'!$H$9:$H$41</definedName>
    <definedName name="dat_add2_current_year_plus_4">'[4]2'!$I$9:$I$41</definedName>
    <definedName name="dat_add2_current_year_plus_5">'[4]2'!$J$9:$J$41</definedName>
    <definedName name="dat_add2_current_year_plus_6">'[4]2'!$K$9:$K$41</definedName>
    <definedName name="dat_add2_current_year_plus_7">'[4]2'!$L$9:$L$41</definedName>
    <definedName name="dat_add2_current_year_plus_8">'[4]2'!$M$9:$M$41</definedName>
    <definedName name="dat_add2_current_year_plus_9">'[4]2'!$N$9:$N$41</definedName>
    <definedName name="dat_add2_last_year">'[4]2'!$D$9:$D$41</definedName>
    <definedName name="dat_add2_period_from_plus_6_to_plus_17">'[4]2'!$W$9:$W$41</definedName>
    <definedName name="dat_add2_total">'[4]2'!$X$9:$X$41</definedName>
    <definedName name="dat_add3_current_year">'[4]3'!$R$11:$R$21,'[4]3'!$R$23:$R$31,'[4]3'!$R$33:$R$42,'[4]3'!$R$45:$R$86,'[4]3'!$R$88:$R$91</definedName>
    <definedName name="dat_add3_current_year_01">'[4]3'!$F$11:$F$21,'[4]3'!$F$23:$F$31,'[4]3'!$F$33:$F$42,'[4]3'!$F$45:$F$86,'[4]3'!$F$88:$F$91</definedName>
    <definedName name="dat_add3_current_year_02">'[4]3'!$G$11:$G$21,'[4]3'!$G$23:$G$31,'[4]3'!$G$33:$G$42,'[4]3'!$G$45:$G$86,'[4]3'!$G$88:$G$91</definedName>
    <definedName name="dat_add3_current_year_03">'[4]3'!$H$11:$H$21,'[4]3'!$H$23:$H$31,'[4]3'!$H$33:$H$42,'[4]3'!$H$45:$H$86,'[4]3'!$H$88:$H$91</definedName>
    <definedName name="dat_add3_current_year_04">'[4]3'!$I$11:$I$21,'[4]3'!$I$23:$I$31,'[4]3'!$I$33:$I$42,'[4]3'!$I$45:$I$86,'[4]3'!$I$88:$I$91</definedName>
    <definedName name="dat_add3_current_year_05">'[4]3'!$J$11:$J$21,'[4]3'!$J$23:$J$31,'[4]3'!$J$33:$J$42,'[4]3'!$J$45:$J$86,'[4]3'!$J$88:$J$91</definedName>
    <definedName name="dat_add3_current_year_06">'[4]3'!$K$11:$K$21,'[4]3'!$K$23:$K$31,'[4]3'!$K$33:$K$42,'[4]3'!$K$45:$K$86,'[4]3'!$K$88:$K$91</definedName>
    <definedName name="dat_add3_current_year_07">'[4]3'!$L$11:$L$21,'[4]3'!$L$23:$L$31,'[4]3'!$L$33:$L$42,'[4]3'!$L$45:$L$86,'[4]3'!$L$88:$L$91</definedName>
    <definedName name="dat_add3_current_year_08">'[4]3'!$M$11:$M$21,'[4]3'!$M$23:$M$31,'[4]3'!$M$33:$M$42,'[4]3'!$M$45:$M$86,'[4]3'!$M$88:$M$91</definedName>
    <definedName name="dat_add3_current_year_09">'[4]3'!$N$11:$N$21,'[4]3'!$N$23:$N$31,'[4]3'!$N$33:$N$42,'[4]3'!$N$45:$N$86,'[4]3'!$N$88:$N$91</definedName>
    <definedName name="dat_add3_current_year_10">'[4]3'!$O$11:$O$21,'[4]3'!$O$23:$O$31,'[4]3'!$O$33:$O$42,'[4]3'!$O$45:$O$86,'[4]3'!$O$88:$O$91</definedName>
    <definedName name="dat_add3_current_year_11">'[4]3'!$P$11:$P$21,'[4]3'!$P$23:$P$31,'[4]3'!$P$33:$P$42,'[4]3'!$P$45:$P$86,'[4]3'!$P$88:$P$91</definedName>
    <definedName name="dat_add3_current_year_12">'[4]3'!$Q$11:$Q$21,'[4]3'!$Q$23:$Q$31,'[4]3'!$Q$33:$Q$42,'[4]3'!$Q$45:$Q$86,'[4]3'!$Q$88:$Q$91</definedName>
    <definedName name="dat_add3_current_year_plus_1">'[4]3'!$S$11:$S$21,'[4]3'!$S$23:$S$31,'[4]3'!$S$33:$S$42,'[4]3'!$S$45:$S$86,'[4]3'!$S$88:$S$91</definedName>
    <definedName name="dat_add3_current_year_plus_10">'[4]3'!$AB$11:$AB$21,'[4]3'!$AB$23:$AB$31,'[4]3'!$AB$33:$AB$42,'[4]3'!$AB$45:$AB$86,'[4]3'!$AB$88:$AB$91</definedName>
    <definedName name="dat_add3_current_year_plus_11">'[4]3'!$AC$11:$AC$21,'[4]3'!$AC$23:$AC$31,'[4]3'!$AC$33:$AC$42,'[4]3'!$AC$45:$AC$86,'[4]3'!$AC$88:$AC$91</definedName>
    <definedName name="dat_add3_current_year_plus_12">'[4]3'!$AD$11:$AD$21,'[4]3'!$AD$23:$AD$31,'[4]3'!$AD$33:$AD$42,'[4]3'!$AD$45:$AD$86,'[4]3'!$AD$88:$AD$91</definedName>
    <definedName name="dat_add3_current_year_plus_13">'[4]3'!$AE$11:$AE$21,'[4]3'!$AE$23:$AE$31,'[4]3'!$AE$33:$AE$42,'[4]3'!$AE$45:$AE$86,'[4]3'!$AE$88:$AE$91</definedName>
    <definedName name="dat_add3_current_year_plus_14">'[4]3'!$AF$11:$AF$21,'[4]3'!$AF$23:$AF$31,'[4]3'!$AF$33:$AF$42,'[4]3'!$AF$45:$AF$86,'[4]3'!$AF$88:$AF$91</definedName>
    <definedName name="dat_add3_current_year_plus_15">'[4]3'!$AG$11:$AG$21,'[4]3'!$AG$23:$AG$31,'[4]3'!$AG$33:$AG$42,'[4]3'!$AG$45:$AG$86,'[4]3'!$AG$88:$AG$91</definedName>
    <definedName name="dat_add3_current_year_plus_16">'[4]3'!$AH$11:$AH$21,'[4]3'!$AH$23:$AH$31,'[4]3'!$AH$33:$AH$42,'[4]3'!$AH$45:$AH$86,'[4]3'!$AH$88:$AH$91</definedName>
    <definedName name="dat_add3_current_year_plus_17_plus">'[4]3'!$AI$11:$AI$21,'[4]3'!$AI$23:$AI$31,'[4]3'!$AI$33:$AI$42,'[4]3'!$AI$45:$AI$86,'[4]3'!$AI$88:$AI$91</definedName>
    <definedName name="dat_add3_current_year_plus_2">'[4]3'!$T$11:$T$21,'[4]3'!$T$23:$T$31,'[4]3'!$T$33:$T$42,'[4]3'!$T$45:$T$86,'[4]3'!$T$88:$T$91</definedName>
    <definedName name="dat_add3_current_year_plus_3">'[4]3'!$U$11:$U$21,'[4]3'!$U$23:$U$31,'[4]3'!$U$33:$U$42,'[4]3'!$U$45:$U$86,'[4]3'!$U$88:$U$91</definedName>
    <definedName name="dat_add3_current_year_plus_4">'[4]3'!$V$11:$V$21,'[4]3'!$V$23:$V$31,'[4]3'!$V$33:$V$42,'[4]3'!$V$45:$V$86,'[4]3'!$V$88:$V$91</definedName>
    <definedName name="dat_add3_current_year_plus_5">'[4]3'!$W$11:$W$21,'[4]3'!$W$23:$W$31,'[4]3'!$W$33:$W$42,'[4]3'!$W$45:$W$86,'[4]3'!$W$88:$W$91</definedName>
    <definedName name="dat_add3_current_year_plus_6">'[4]3'!$X$11:$X$21,'[4]3'!$X$23:$X$31,'[4]3'!$X$33:$X$42,'[4]3'!$X$45:$X$86,'[4]3'!$X$88:$X$91</definedName>
    <definedName name="dat_add3_current_year_plus_7">'[4]3'!$Y$11:$Y$21,'[4]3'!$Y$23:$Y$31,'[4]3'!$Y$33:$Y$42,'[4]3'!$Y$45:$Y$86,'[4]3'!$Y$88:$Y$91</definedName>
    <definedName name="dat_add3_current_year_plus_8">'[4]3'!$Z$11:$Z$21,'[4]3'!$Z$23:$Z$31,'[4]3'!$Z$33:$Z$42,'[4]3'!$Z$45:$Z$86,'[4]3'!$Z$88:$Z$91</definedName>
    <definedName name="dat_add3_current_year_plus_9">'[4]3'!$AA$11:$AA$21,'[4]3'!$AA$23:$AA$31,'[4]3'!$AA$33:$AA$42,'[4]3'!$AA$45:$AA$86,'[4]3'!$AA$88:$AA$91</definedName>
    <definedName name="dat_add3_last_year">'[4]3'!$E$11:$E$21,'[4]3'!$E$23:$E$31,'[4]3'!$E$33:$E$42,'[4]3'!$E$45:$E$86,'[4]3'!$E$88:$E$91</definedName>
    <definedName name="dat_add3_period_from_plus_6_to_plus_17">'[4]3'!$AJ$11:$AJ$21,'[4]3'!$AJ$23:$AJ$31,'[4]3'!$AJ$33:$AJ$42,'[4]3'!$AJ$45:$AJ$86,'[4]3'!$AJ$88:$AJ$91</definedName>
    <definedName name="dat_add3_total">'[4]3'!$AK$11:$AK$21,'[4]3'!$AK$23:$AK$31,'[4]3'!$AK$33:$AK$42,'[4]3'!$AK$45:$AK$86,'[4]3'!$AK$88:$AK$91</definedName>
    <definedName name="dat_add4_begin_range_variablebottom">'[4]4'!$B$11:$AF$11</definedName>
    <definedName name="dat_add6_average_completion_and_bringing_in_time">'[4]6'!$H$26:$H$29</definedName>
    <definedName name="dat_add6_average_completion_and_bringing_in_time3">'[4]6'!$H$11:$H$24</definedName>
    <definedName name="dat_add6_average_drilling_time">'[4]6'!$G$26:$G$29</definedName>
    <definedName name="dat_add6_average_drilling_time3">'[4]6'!$G$11:$G$24</definedName>
    <definedName name="dat_add6_average_production_rate">'[4]6'!$I$26:$I$29</definedName>
    <definedName name="dat_add6_average_production_rate3">'[4]6'!$I$11:$I$24</definedName>
    <definedName name="dat_add6_drilling_cost">'[4]6'!$F$26:$F$29</definedName>
    <definedName name="dat_add6_drilling_cost3">'[4]6'!$F$11:$F$24</definedName>
    <definedName name="dat_add6_explanation_of_difference">'[4]6'!$C$27</definedName>
    <definedName name="dat_add6_first_project_name">'[4]6'!$C$11</definedName>
    <definedName name="dat_add6_project_investments_per_barrel">'[4]6'!$J$26:$J$29</definedName>
    <definedName name="dat_add6_project_investments_per_barrel3">'[4]6'!$J$11:$J$24</definedName>
    <definedName name="dat_add6_reviewers_questions_and_comments">'[4]6'!$C$29</definedName>
    <definedName name="dat_add6_second_project_name">'[4]6'!$C$16</definedName>
    <definedName name="dat_add6_third_project_name">'[4]6'!$C$21</definedName>
    <definedName name="dat_add6_total_average_cost_for_one_operation">'[4]6'!$E$26:$E$29</definedName>
    <definedName name="dat_add6_total_average_cost_for_one_operation3">'[4]6'!$E$11:$E$24</definedName>
    <definedName name="dat_add6_well_type">'[4]6'!$D$26:$D$29</definedName>
    <definedName name="dat_add7_current_year">'[4]7'!$F$9:$F$32</definedName>
    <definedName name="dat_add7_current_year_plus_1">'[4]7'!$G$9:$G$32</definedName>
    <definedName name="dat_add7_current_year_plus_10">'[4]7'!$P$9:$P$32</definedName>
    <definedName name="dat_add7_current_year_plus_11">'[4]7'!$Q$9:$Q$32</definedName>
    <definedName name="dat_add7_current_year_plus_12">'[4]7'!$R$9:$R$32</definedName>
    <definedName name="dat_add7_current_year_plus_13">'[4]7'!$S$9:$S$32</definedName>
    <definedName name="dat_add7_current_year_plus_14">'[4]7'!$T$9:$T$32</definedName>
    <definedName name="dat_add7_current_year_plus_15">'[4]7'!$U$9:$U$32</definedName>
    <definedName name="dat_add7_current_year_plus_16">'[4]7'!$V$9:$V$32</definedName>
    <definedName name="dat_add7_current_year_plus_17_plus">'[4]7'!$W$9:$W$32</definedName>
    <definedName name="dat_add7_current_year_plus_2">'[4]7'!$H$9:$H$32</definedName>
    <definedName name="dat_add7_current_year_plus_3">'[4]7'!$I$9:$I$32</definedName>
    <definedName name="dat_add7_current_year_plus_4">'[4]7'!$J$9:$J$32</definedName>
    <definedName name="dat_add7_current_year_plus_5">'[4]7'!$K$9:$K$32</definedName>
    <definedName name="dat_add7_current_year_plus_6">'[4]7'!$L$9:$L$32</definedName>
    <definedName name="dat_add7_current_year_plus_7">'[4]7'!$M$9:$M$32</definedName>
    <definedName name="dat_add7_current_year_plus_8">'[4]7'!$N$9:$N$32</definedName>
    <definedName name="dat_add7_current_year_plus_9">'[4]7'!$O$9:$O$32</definedName>
    <definedName name="dat_add7_last_year">'[4]7'!$E$9:$E$32</definedName>
    <definedName name="dat_add7_period_from_plus_6_to_plus_17">'[4]7'!$X$9:$X$32</definedName>
    <definedName name="dat_add7_total">'[4]7'!$Y$9:$Y$32</definedName>
    <definedName name="dat_add8_drilling_and_sidetracking_cost_structure">'[4]8'!$E$8:$E$53</definedName>
    <definedName name="dat_add8_type_of_well_1">'[4]8'!$E$11</definedName>
    <definedName name="dat_add8_type_of_well_10">'[4]8'!$N$11</definedName>
    <definedName name="dat_add8_type_of_well_11">'[4]8'!$O$11</definedName>
    <definedName name="dat_add8_type_of_well_12">'[4]8'!$P$11</definedName>
    <definedName name="dat_add8_type_of_well_13">'[4]8'!$Q$11</definedName>
    <definedName name="dat_add8_type_of_well_14">'[4]8'!$R$11</definedName>
    <definedName name="dat_add8_type_of_well_15">'[4]8'!$S$11</definedName>
    <definedName name="dat_add8_type_of_well_16">'[4]8'!$T$11</definedName>
    <definedName name="dat_add8_type_of_well_17">'[4]8'!$U$11</definedName>
    <definedName name="dat_add8_type_of_well_18">'[4]8'!$V$11</definedName>
    <definedName name="dat_add8_type_of_well_19">'[4]8'!$V$11</definedName>
    <definedName name="dat_add8_type_of_well_2">'[4]8'!$F$11</definedName>
    <definedName name="dat_add8_type_of_well_20">'[4]8'!$W$11</definedName>
    <definedName name="dat_add8_type_of_well_21">'[4]8'!$X$11</definedName>
    <definedName name="dat_add8_type_of_well_22">'[4]8'!$Y$11</definedName>
    <definedName name="dat_add8_type_of_well_23">'[4]8'!$Z$11</definedName>
    <definedName name="dat_add8_type_of_well_24">'[4]8'!$AA$11</definedName>
    <definedName name="dat_add8_type_of_well_25">'[4]8'!$AB$11</definedName>
    <definedName name="dat_add8_type_of_well_26">'[4]8'!$AC$11</definedName>
    <definedName name="dat_add8_type_of_well_27">'[4]8'!$AD$11</definedName>
    <definedName name="dat_add8_type_of_well_28">'[4]8'!$AE$11</definedName>
    <definedName name="dat_add8_type_of_well_29">'[4]8'!$AF$11</definedName>
    <definedName name="dat_add8_type_of_well_3">'[4]8'!$G$11</definedName>
    <definedName name="dat_add8_type_of_well_30">'[4]8'!$AG$11</definedName>
    <definedName name="dat_add8_type_of_well_31">'[4]8'!$AH$11</definedName>
    <definedName name="dat_add8_type_of_well_32">'[4]8'!$AI$11</definedName>
    <definedName name="dat_add8_type_of_well_33">'[4]8'!$AJ$11</definedName>
    <definedName name="dat_add8_type_of_well_34">'[4]8'!$AK$11</definedName>
    <definedName name="dat_add8_type_of_well_35">'[4]8'!$AL$11</definedName>
    <definedName name="dat_add8_type_of_well_36">'[4]8'!$AM$11</definedName>
    <definedName name="dat_add8_type_of_well_37">'[4]8'!$AN$11</definedName>
    <definedName name="dat_add8_type_of_well_38">'[4]8'!$AO$11</definedName>
    <definedName name="dat_add8_type_of_well_39">'[4]8'!$AP$11</definedName>
    <definedName name="dat_add8_type_of_well_4">'[4]8'!$H$11</definedName>
    <definedName name="dat_add8_type_of_well_40">'[4]8'!$AQ$11</definedName>
    <definedName name="dat_add8_type_of_well_41">'[4]8'!$AR$11</definedName>
    <definedName name="dat_add8_type_of_well_42">'[4]8'!$AS$11</definedName>
    <definedName name="dat_add8_type_of_well_43">'[4]8'!$AT$11</definedName>
    <definedName name="dat_add8_type_of_well_44">'[4]8'!$AU$11</definedName>
    <definedName name="dat_add8_type_of_well_45">'[4]8'!$AV$11</definedName>
    <definedName name="dat_add8_type_of_well_46">'[4]8'!$AW$11</definedName>
    <definedName name="dat_add8_type_of_well_47">'[4]8'!$AX$11</definedName>
    <definedName name="dat_add8_type_of_well_48">'[4]8'!$AY$11</definedName>
    <definedName name="dat_add8_type_of_well_49">'[4]8'!$AZ$11</definedName>
    <definedName name="dat_add8_type_of_well_5">'[4]8'!$I$11</definedName>
    <definedName name="dat_add8_type_of_well_50">'[4]8'!$BA$11</definedName>
    <definedName name="dat_add8_type_of_well_51">'[4]8'!$BB$11</definedName>
    <definedName name="dat_add8_type_of_well_52">'[4]8'!$BC$11</definedName>
    <definedName name="dat_add8_type_of_well_53">'[4]8'!$BD$11</definedName>
    <definedName name="dat_add8_type_of_well_54">'[4]8'!$BE$11</definedName>
    <definedName name="dat_add8_type_of_well_55">'[4]8'!$BF$11</definedName>
    <definedName name="dat_add8_type_of_well_56">'[4]8'!$BG$11</definedName>
    <definedName name="dat_add8_type_of_well_57">'[4]8'!$BH$11</definedName>
    <definedName name="dat_add8_type_of_well_58">'[4]8'!$BI$11</definedName>
    <definedName name="dat_add8_type_of_well_59">'[4]8'!$BJ$11</definedName>
    <definedName name="dat_add8_type_of_well_6">'[4]8'!$J$11</definedName>
    <definedName name="dat_add8_type_of_well_60">'[4]8'!$BK$11</definedName>
    <definedName name="dat_add8_type_of_well_61">'[4]8'!$BL$11</definedName>
    <definedName name="dat_add8_type_of_well_62">'[4]8'!$BM$11</definedName>
    <definedName name="dat_add8_type_of_well_63">'[4]8'!$BN$11</definedName>
    <definedName name="dat_add8_type_of_well_64">'[4]8'!$BO$11</definedName>
    <definedName name="dat_add8_type_of_well_65">'[4]8'!$BP$11</definedName>
    <definedName name="dat_add8_type_of_well_66">'[4]8'!$BQ$11</definedName>
    <definedName name="dat_add8_type_of_well_67">'[4]8'!$BR$11</definedName>
    <definedName name="dat_add8_type_of_well_68">'[4]8'!$BS$11</definedName>
    <definedName name="dat_add8_type_of_well_69">'[4]8'!$BT$11</definedName>
    <definedName name="dat_add8_type_of_well_7">'[4]8'!$K$11</definedName>
    <definedName name="dat_add8_type_of_well_70">'[4]8'!$BU$11</definedName>
    <definedName name="dat_add8_type_of_well_71">'[4]8'!$BV$11</definedName>
    <definedName name="dat_add8_type_of_well_72">'[4]8'!$BW$11</definedName>
    <definedName name="dat_add8_type_of_well_73">'[4]8'!$BX$11</definedName>
    <definedName name="dat_add8_type_of_well_74">'[4]8'!$BY$11</definedName>
    <definedName name="dat_add8_type_of_well_75">'[4]8'!$BZ$11</definedName>
    <definedName name="dat_add8_type_of_well_76">'[4]8'!$CA$11</definedName>
    <definedName name="dat_add8_type_of_well_77">'[4]8'!$CB$11</definedName>
    <definedName name="dat_add8_type_of_well_78">'[4]8'!$CC$11</definedName>
    <definedName name="dat_add8_type_of_well_79">'[4]8'!$CD$11</definedName>
    <definedName name="dat_add8_type_of_well_8">'[4]8'!$L$11</definedName>
    <definedName name="dat_add8_type_of_well_80">'[4]8'!$CE$11</definedName>
    <definedName name="dat_add8_type_of_well_81">'[4]8'!$CF$11</definedName>
    <definedName name="dat_add8_type_of_well_82">'[4]8'!$CG$11</definedName>
    <definedName name="dat_add8_type_of_well_83">'[4]8'!$CH$11</definedName>
    <definedName name="dat_add8_type_of_well_84">'[4]8'!$CI$11</definedName>
    <definedName name="dat_add8_type_of_well_85">'[4]8'!$CJ$11</definedName>
    <definedName name="dat_add8_type_of_well_86">'[4]8'!$CK$11</definedName>
    <definedName name="dat_add8_type_of_well_87">'[4]8'!$CL$11</definedName>
    <definedName name="dat_add8_type_of_well_88">'[4]8'!$CM$11</definedName>
    <definedName name="dat_add8_type_of_well_89">'[4]8'!$CM$11</definedName>
    <definedName name="dat_add8_type_of_well_9">'[4]8'!$M$11</definedName>
    <definedName name="dat_add8_type_of_well_90">'[4]8'!$CN$11</definedName>
    <definedName name="dat_add8_type_of_well_91">'[4]8'!$CO$11</definedName>
    <definedName name="dat_add8_type_of_well_92">'[4]8'!$CP$11</definedName>
    <definedName name="dat_add8_type_of_well_93">'[4]8'!$CQ$11</definedName>
    <definedName name="dat_add8_type_of_well_94">'[4]8'!$CR$11</definedName>
    <definedName name="dat_add8_type_of_well_dat_add8_type_of_well_17">'[4]8'!$U$11</definedName>
    <definedName name="dat_ttl_additional_facilities_needed">[4]Титул!$C$130</definedName>
    <definedName name="dat_ttl_additional_facilities_needed_en">[4]Титул!$C$130</definedName>
    <definedName name="dat_ttl_additional_facilities_needed_ru">[4]Титул!$C$130</definedName>
    <definedName name="dat_ttl_approver">[4]Титул!$C$26</definedName>
    <definedName name="dat_ttl_approver_1_en">[4]Титул!$C$26</definedName>
    <definedName name="dat_ttl_approver_1_ru">[4]Титул!$C$26</definedName>
    <definedName name="dat_ttl_approver_2_en">[4]Титул!$C$28</definedName>
    <definedName name="dat_ttl_approver_2_ru">[4]Титул!$C$27</definedName>
    <definedName name="dat_ttl_BU_actual_last_year">[4]Титул!$G$43:$G$51</definedName>
    <definedName name="dat_ttl_BU_actual_last_year_PI">[4]Титул!$G$54:$G$61</definedName>
    <definedName name="dat_ttl_BU_average_last_year">[4]Титул!$F$43:$F$51</definedName>
    <definedName name="dat_ttl_BU_average_last_year_PI">[4]Титул!$F$54:$F$61</definedName>
    <definedName name="dat_ttl_calculation_period">[4]Титул!$C$10</definedName>
    <definedName name="dat_ttl_colum1">[4]Титул!$D$135:$D$151,[4]Титул!$D$153:$D$154</definedName>
    <definedName name="dat_ttl_colum10">[4]Титул!$M$135:$M$151,[4]Титул!$M$153:$M$154</definedName>
    <definedName name="dat_ttl_colum2">[4]Титул!$E$135:$E$151,[4]Титул!$E$153:$E$154</definedName>
    <definedName name="dat_ttl_colum3">[4]Титул!$F$135:$F$151,[4]Титул!$F$153:$F$154</definedName>
    <definedName name="dat_ttl_colum4">[4]Титул!$G$135:$G$151,[4]Титул!$G$153:$G$154</definedName>
    <definedName name="dat_ttl_colum5">[4]Титул!$H$135:$H$151,[4]Титул!$H$153:$H$154</definedName>
    <definedName name="dat_ttl_colum6">[4]Титул!$I$135:$I$151,[4]Титул!$I$153:$I$154</definedName>
    <definedName name="dat_ttl_colum7">[4]Титул!$J$135:$J$151,[4]Титул!$J$153:$J$154</definedName>
    <definedName name="dat_ttl_colum8">[4]Титул!$K$135:$K$151,[4]Титул!$K$153:$K$154</definedName>
    <definedName name="dat_ttl_colum9">[4]Титул!$L$135:$L$151,[4]Титул!$L$153:$L$154</definedName>
    <definedName name="dat_ttl_commencement_of_investing">[4]Титул!$C$8</definedName>
    <definedName name="dat_ttl_company_average_current_year">[4]Титул!$E$43:$E$51</definedName>
    <definedName name="dat_ttl_company_average_current_year_PI">[4]Титул!$E$54:$E$61</definedName>
    <definedName name="dat_ttl_current_project_description">[4]Титул!$B$158</definedName>
    <definedName name="dat_ttl_current_project_management">[4]Титул!$B$284</definedName>
    <definedName name="dat_ttl_current_project_project_rationale">[4]Титул!$B$214</definedName>
    <definedName name="dat_ttl_current_year">[4]Титул!$I$33:$I$35</definedName>
    <definedName name="dat_ttl_end_of_investing">[4]Титул!$C$9</definedName>
    <definedName name="dat_ttl_fm_type">[4]Титул!$G$1</definedName>
    <definedName name="dat_ttl_included_into_business_plan_en">[4]Титул!$C$37</definedName>
    <definedName name="dat_ttl_included_into_business_plan_ru">[4]Титул!$C$37</definedName>
    <definedName name="dat_ttl_included_into_businnes_plan">[4]Титул!$C$37</definedName>
    <definedName name="dat_ttl_infrastructure_facilities_included">[4]Титул!$C$128</definedName>
    <definedName name="dat_ttl_infrastructure_facilities_included_en">[4]Титул!$C$128</definedName>
    <definedName name="dat_ttl_infrastructure_facilities_included_ru">[4]Титул!$C$128</definedName>
    <definedName name="dat_ttl_last_year">[4]Титул!$D$33:$D$35</definedName>
    <definedName name="dat_ttl_next_year">[4]Титул!$J$33:$J$35</definedName>
    <definedName name="dat_ttl_number_of_modules">[4]Титул!$C$11</definedName>
    <definedName name="dat_ttl_period1">[4]Титул!$E$33:$E$35</definedName>
    <definedName name="dat_ttl_period2">[4]Титул!$F$33:$F$35</definedName>
    <definedName name="dat_ttl_period3">[4]Титул!$G$33:$G$35</definedName>
    <definedName name="dat_ttl_period4">[4]Титул!$H$33:$H$35</definedName>
    <definedName name="dat_ttl_PPC_upstream_1_en">[4]Титул!$J$24</definedName>
    <definedName name="dat_ttl_PPC_upstream_1_ru">[4]Титул!$J$22</definedName>
    <definedName name="dat_ttl_PPC_upstream_2_en">[4]Титул!$J$25</definedName>
    <definedName name="dat_ttl_PPC_upstream_2_ru">[4]Титул!$J$23</definedName>
    <definedName name="dat_ttl_PROJECT_DESCRIPTION">[4]Титул!$B$156</definedName>
    <definedName name="dat_ttl_project_manager_1_en">[4]Титул!$C$17</definedName>
    <definedName name="dat_ttl_project_manager_1_ru">[4]Титул!$C$15</definedName>
    <definedName name="dat_ttl_project_manager_2_en">[4]Титул!$C$21</definedName>
    <definedName name="dat_ttl_project_manager_2_ru">[4]Титул!$C$19</definedName>
    <definedName name="dat_ttl_project_name2_en">'[4]6'!$C$16</definedName>
    <definedName name="dat_ttl_project_name2_ru">'[4]6'!$B$16</definedName>
    <definedName name="dat_ttl_project_name3_en">'[4]6'!$C$21</definedName>
    <definedName name="dat_ttl_project_name3_ru">'[4]6'!$B$21</definedName>
    <definedName name="dat_ttl_project_number">[4]Титул!$C$6</definedName>
    <definedName name="dat_ttl_project_title_en">[4]Титул!$G$1</definedName>
    <definedName name="dat_ttl_project_title_ru">[4]Титул!$C$3</definedName>
    <definedName name="dat_ttl_project_total">[4]Титул!$K$33:$K$35</definedName>
    <definedName name="dat_ttl_project_type">[4]Титул!$C$1</definedName>
    <definedName name="dat_ttl_project_type_1_en">[4]Титул!$C$1</definedName>
    <definedName name="dat_ttl_project_type_1_ru">[4]Титул!$C$1</definedName>
    <definedName name="dat_ttl_project_type_2_en">[4]Титул!$G$1</definedName>
    <definedName name="dat_ttl_project_type_2_ru">[4]Титул!$G$1</definedName>
    <definedName name="dat_ttl_project_value">[4]Титул!$D$43:$D$51</definedName>
    <definedName name="dat_ttl_project_value_high_price_scenario">[4]Титул!$I$43:$I$51</definedName>
    <definedName name="dat_ttl_project_value_low_price_scenario">[4]Титул!$J$43:$J$51</definedName>
    <definedName name="dat_ttl_project_value_PI">[4]Титул!$D$54:$D$61</definedName>
    <definedName name="dat_ttl_risks_and_mitigation">[4]Титул!$B$238:$M$238</definedName>
    <definedName name="dat_ttl_technology_1_en">[4]Титул!$J$16</definedName>
    <definedName name="dat_ttl_technology_1_ru">[4]Титул!$J$14</definedName>
    <definedName name="dat_ttl_technology_2_en">[4]Титул!$J$17</definedName>
    <definedName name="dat_ttl_technology_2_ru">[4]Титул!$J$15</definedName>
    <definedName name="dat_ttl_who_proposes_1_en">[4]Титул!$C$16</definedName>
    <definedName name="dat_ttl_who_proposes_1_ru">[4]Титул!$C$14</definedName>
    <definedName name="dat_ttl_who_proposes_2_en">[4]Титул!$C$20</definedName>
    <definedName name="dat_ttl_who_proposes_2_ru">[4]Титул!$C$18</definedName>
    <definedName name="dat_ttl_who_supports_1_en">[4]Титул!$C$24</definedName>
    <definedName name="dat_ttl_who_supports_1_ru">[4]Титул!$C$22</definedName>
    <definedName name="dat_ttl_who_supports_2_en">[4]Титул!$C$25</definedName>
    <definedName name="dat_ttl_who_supports_2_ru">[4]Титул!$C$23</definedName>
    <definedName name="DEBGO">#REF!</definedName>
    <definedName name="DEBNO">#REF!</definedName>
    <definedName name="Decline">#REF!</definedName>
    <definedName name="DeclineOpt">#REF!</definedName>
    <definedName name="DFOND">#REF!</definedName>
    <definedName name="DN">#REF!</definedName>
    <definedName name="DOB">#REF!</definedName>
    <definedName name="DOBG">#REF!</definedName>
    <definedName name="FE">#REF!</definedName>
    <definedName name="FFFFFF">[2]wells_graf!$A$24:$P$46</definedName>
    <definedName name="FOND">#REF!</definedName>
    <definedName name="FONDM">#REF!</definedName>
    <definedName name="FONDN">#REF!</definedName>
    <definedName name="freegas" localSheetId="17">'[3]311-1Á10'!#REF!</definedName>
    <definedName name="freegas" localSheetId="11">'[3]311-1Á10'!#REF!</definedName>
    <definedName name="freegas" localSheetId="10">'[3]311-1Á10'!#REF!</definedName>
    <definedName name="freegas" localSheetId="15">'[3]311-1Á10'!#REF!</definedName>
    <definedName name="freegas" localSheetId="13">'[3]311-1Á10'!#REF!</definedName>
    <definedName name="freegas" localSheetId="12">'[3]311-1Á10'!#REF!</definedName>
    <definedName name="freegas" localSheetId="14">'[3]311-1Á10'!#REF!</definedName>
    <definedName name="freegas" localSheetId="7">'[3]311-1Á10'!#REF!</definedName>
    <definedName name="freegas" localSheetId="3">'[3]311-1Á10'!#REF!</definedName>
    <definedName name="freegas" localSheetId="4">'[3]311-1Á10'!#REF!</definedName>
    <definedName name="freegas" localSheetId="5">'[3]311-1Á10'!#REF!</definedName>
    <definedName name="freegas" localSheetId="6">'[3]311-1Á10'!#REF!</definedName>
    <definedName name="freegas" localSheetId="9">'[3]311-1Á10'!#REF!</definedName>
    <definedName name="freegas" localSheetId="8">'[3]311-1Á10'!#REF!</definedName>
    <definedName name="freegas" localSheetId="16">'[3]311-1Á10'!#REF!</definedName>
    <definedName name="freegas" localSheetId="1">'[3]311-1Á10'!#REF!</definedName>
    <definedName name="freegas">'[3]311-1Á10'!#REF!</definedName>
    <definedName name="GGGGGGG">[2]wells_graf!$A$1:$H$23</definedName>
    <definedName name="Histg" localSheetId="17">[5]let!#REF!</definedName>
    <definedName name="Histg" localSheetId="11">[5]let!#REF!</definedName>
    <definedName name="Histg" localSheetId="10">[5]let!#REF!</definedName>
    <definedName name="Histg" localSheetId="15">[5]let!#REF!</definedName>
    <definedName name="Histg" localSheetId="13">[5]let!#REF!</definedName>
    <definedName name="Histg" localSheetId="12">[5]let!#REF!</definedName>
    <definedName name="Histg" localSheetId="14">[5]let!#REF!</definedName>
    <definedName name="Histg" localSheetId="7">[5]let!#REF!</definedName>
    <definedName name="Histg" localSheetId="3">[5]let!#REF!</definedName>
    <definedName name="Histg" localSheetId="4">[5]let!#REF!</definedName>
    <definedName name="Histg" localSheetId="5">[5]let!#REF!</definedName>
    <definedName name="Histg" localSheetId="6">[5]let!#REF!</definedName>
    <definedName name="Histg" localSheetId="9">[5]let!#REF!</definedName>
    <definedName name="Histg" localSheetId="8">[5]let!#REF!</definedName>
    <definedName name="Histg" localSheetId="16">[5]let!#REF!</definedName>
    <definedName name="Histg" localSheetId="1">[5]let!#REF!</definedName>
    <definedName name="Histg">[5]let!#REF!</definedName>
    <definedName name="Histw" localSheetId="17">[5]let!#REF!</definedName>
    <definedName name="Histw" localSheetId="11">[5]let!#REF!</definedName>
    <definedName name="Histw" localSheetId="10">[5]let!#REF!</definedName>
    <definedName name="Histw" localSheetId="15">[5]let!#REF!</definedName>
    <definedName name="Histw" localSheetId="13">[5]let!#REF!</definedName>
    <definedName name="Histw" localSheetId="12">[5]let!#REF!</definedName>
    <definedName name="Histw" localSheetId="14">[5]let!#REF!</definedName>
    <definedName name="Histw" localSheetId="7">[5]let!#REF!</definedName>
    <definedName name="Histw" localSheetId="3">[5]let!#REF!</definedName>
    <definedName name="Histw" localSheetId="4">[5]let!#REF!</definedName>
    <definedName name="Histw" localSheetId="5">[5]let!#REF!</definedName>
    <definedName name="Histw" localSheetId="6">[5]let!#REF!</definedName>
    <definedName name="Histw" localSheetId="9">[5]let!#REF!</definedName>
    <definedName name="Histw" localSheetId="8">[5]let!#REF!</definedName>
    <definedName name="Histw" localSheetId="16">[5]let!#REF!</definedName>
    <definedName name="Histw" localSheetId="1">[5]let!#REF!</definedName>
    <definedName name="Histw">[5]let!#REF!</definedName>
    <definedName name="investments_per_1_well_oper">[4]Титул!$D$51</definedName>
    <definedName name="Kro">#REF!</definedName>
    <definedName name="KroSwmin">#REF!</definedName>
    <definedName name="Krw">#REF!</definedName>
    <definedName name="KrwSorw">#REF!</definedName>
    <definedName name="lic" localSheetId="17">'[3]311-1Á10'!#REF!</definedName>
    <definedName name="lic" localSheetId="11">'[3]311-1Á10'!#REF!</definedName>
    <definedName name="lic" localSheetId="10">'[3]311-1Á10'!#REF!</definedName>
    <definedName name="lic" localSheetId="15">'[3]311-1Á10'!#REF!</definedName>
    <definedName name="lic" localSheetId="13">'[3]311-1Á10'!#REF!</definedName>
    <definedName name="lic" localSheetId="12">'[3]311-1Á10'!#REF!</definedName>
    <definedName name="lic" localSheetId="14">'[3]311-1Á10'!#REF!</definedName>
    <definedName name="lic" localSheetId="7">'[3]311-1Á10'!#REF!</definedName>
    <definedName name="lic" localSheetId="3">'[3]311-1Á10'!#REF!</definedName>
    <definedName name="lic" localSheetId="4">'[3]311-1Á10'!#REF!</definedName>
    <definedName name="lic" localSheetId="5">'[3]311-1Á10'!#REF!</definedName>
    <definedName name="lic" localSheetId="6">'[3]311-1Á10'!#REF!</definedName>
    <definedName name="lic" localSheetId="9">'[3]311-1Á10'!#REF!</definedName>
    <definedName name="lic" localSheetId="8">'[3]311-1Á10'!#REF!</definedName>
    <definedName name="lic" localSheetId="16">'[3]311-1Á10'!#REF!</definedName>
    <definedName name="lic" localSheetId="1">'[3]311-1Á10'!#REF!</definedName>
    <definedName name="lic">'[3]311-1Á10'!#REF!</definedName>
    <definedName name="lst_approver">[4]Resources!$C$26:$C$30</definedName>
    <definedName name="lst_approver_1">[4]Resources!$A$26:$A$30</definedName>
    <definedName name="lst_approver_2">[4]Resources!$B$26:$B$30</definedName>
    <definedName name="lst_fm_type">[4]Resources!$C$37:$C$40</definedName>
    <definedName name="lst_fm_type_1">[4]Resources!$A$37:$A$40</definedName>
    <definedName name="lst_fm_type_2">[4]Resources!$B$37:$B$40</definedName>
    <definedName name="lst_included_into_business_plan">[4]Resources!$C$46:$C$48</definedName>
    <definedName name="lst_included_into_business_plan_1">[4]Resources!$A$46:$A$48</definedName>
    <definedName name="lst_included_into_business_plan_2">[4]Resources!$B$46:$B$48</definedName>
    <definedName name="lst_project_type">[4]Resources!$C$32:$C$35</definedName>
    <definedName name="lst_project_type_1">[4]Resources!$A$32:$A$35</definedName>
    <definedName name="lst_project_type_2">[4]Resources!$B$32:$B$35</definedName>
    <definedName name="lst_type_of_well">[4]Resources!$C$42:$C$44</definedName>
    <definedName name="lst_type_of_well_1">[4]Resources!$A$42:$A$44</definedName>
    <definedName name="lst_type_of_well_2">[4]Resources!$B$42:$B$44</definedName>
    <definedName name="lst_yes_no">[4]Resources!$C$50:$C$51</definedName>
    <definedName name="lst_yes_no_1">[4]Resources!$A$50:$A$51</definedName>
    <definedName name="lst_yes_no_2">[4]Resources!$B$50:$B$51</definedName>
    <definedName name="msg_changing_of_interface_language">[4]Resources!$C$14</definedName>
    <definedName name="msg_count_of_modules_mast_be_between_1_and_245">[4]Resources!$C$20</definedName>
    <definedName name="msg_data_validation">[4]Resources!$C$8</definedName>
    <definedName name="msg_delete_row">[4]Resources!$C$17</definedName>
    <definedName name="msg_entered_value_is_not_a_date">[4]Resources!$C$15</definedName>
    <definedName name="msg_error_during_initialization_finansical_year">[4]Resources!$C$13</definedName>
    <definedName name="msg_initialization_application_error">[4]Resources!$C$12</definedName>
    <definedName name="msg_insert_row">[4]Resources!$C$16</definedName>
    <definedName name="msg_the_entered_number_is_less_or_equals_1">[4]Resources!$C$11</definedName>
    <definedName name="msg_value_in_format_positive_float_positive_float">[4]Resources!$C$19</definedName>
    <definedName name="msg_value_in_format_positive_numeric_positive_numeric">[4]Resources!$C$18</definedName>
    <definedName name="msg_you_have_to_enter_nonnegative_float_value">[4]Resources!$C$10</definedName>
    <definedName name="msg_you_have_to_enter_nonnegative_integer_value">[4]Resources!$C$9</definedName>
    <definedName name="muO">#REF!</definedName>
    <definedName name="muW">#REF!</definedName>
    <definedName name="number_of_operations_basic">[4]Титул!$B$69</definedName>
    <definedName name="number_of_operations_total">[4]Титул!$K$60</definedName>
    <definedName name="obvodn" localSheetId="17">'[3]311-1Á10'!#REF!</definedName>
    <definedName name="obvodn" localSheetId="11">'[3]311-1Á10'!#REF!</definedName>
    <definedName name="obvodn" localSheetId="10">'[3]311-1Á10'!#REF!</definedName>
    <definedName name="obvodn" localSheetId="15">'[3]311-1Á10'!#REF!</definedName>
    <definedName name="obvodn" localSheetId="13">'[3]311-1Á10'!#REF!</definedName>
    <definedName name="obvodn" localSheetId="12">'[3]311-1Á10'!#REF!</definedName>
    <definedName name="obvodn" localSheetId="14">'[3]311-1Á10'!#REF!</definedName>
    <definedName name="obvodn" localSheetId="7">'[3]311-1Á10'!#REF!</definedName>
    <definedName name="obvodn" localSheetId="3">'[3]311-1Á10'!#REF!</definedName>
    <definedName name="obvodn" localSheetId="4">'[3]311-1Á10'!#REF!</definedName>
    <definedName name="obvodn" localSheetId="5">'[3]311-1Á10'!#REF!</definedName>
    <definedName name="obvodn" localSheetId="6">'[3]311-1Á10'!#REF!</definedName>
    <definedName name="obvodn" localSheetId="9">'[3]311-1Á10'!#REF!</definedName>
    <definedName name="obvodn" localSheetId="8">'[3]311-1Á10'!#REF!</definedName>
    <definedName name="obvodn" localSheetId="16">'[3]311-1Á10'!#REF!</definedName>
    <definedName name="obvodn" localSheetId="1">'[3]311-1Á10'!#REF!</definedName>
    <definedName name="obvodn">'[3]311-1Á10'!#REF!</definedName>
    <definedName name="OBW" localSheetId="17">#REF!</definedName>
    <definedName name="OBW" localSheetId="11">#REF!</definedName>
    <definedName name="OBW" localSheetId="10">#REF!</definedName>
    <definedName name="OBW" localSheetId="15">#REF!</definedName>
    <definedName name="OBW" localSheetId="13">#REF!</definedName>
    <definedName name="OBW" localSheetId="12">#REF!</definedName>
    <definedName name="OBW" localSheetId="14">#REF!</definedName>
    <definedName name="OBW" localSheetId="7">#REF!</definedName>
    <definedName name="OBW" localSheetId="3">#REF!</definedName>
    <definedName name="OBW" localSheetId="4">#REF!</definedName>
    <definedName name="OBW" localSheetId="5">#REF!</definedName>
    <definedName name="OBW" localSheetId="6">#REF!</definedName>
    <definedName name="OBW" localSheetId="9">#REF!</definedName>
    <definedName name="OBW" localSheetId="8">#REF!</definedName>
    <definedName name="OBW" localSheetId="16">#REF!</definedName>
    <definedName name="OBW" localSheetId="1">#REF!</definedName>
    <definedName name="OBW">#REF!</definedName>
    <definedName name="OE">#REF!</definedName>
    <definedName name="oil" localSheetId="17">'[3]311-1Á10'!#REF!</definedName>
    <definedName name="oil" localSheetId="11">'[3]311-1Á10'!#REF!</definedName>
    <definedName name="oil" localSheetId="10">'[3]311-1Á10'!#REF!</definedName>
    <definedName name="oil" localSheetId="15">'[3]311-1Á10'!#REF!</definedName>
    <definedName name="oil" localSheetId="13">'[3]311-1Á10'!#REF!</definedName>
    <definedName name="oil" localSheetId="12">'[3]311-1Á10'!#REF!</definedName>
    <definedName name="oil" localSheetId="14">'[3]311-1Á10'!#REF!</definedName>
    <definedName name="oil" localSheetId="7">'[3]311-1Á10'!#REF!</definedName>
    <definedName name="oil" localSheetId="3">'[3]311-1Á10'!#REF!</definedName>
    <definedName name="oil" localSheetId="4">'[3]311-1Á10'!#REF!</definedName>
    <definedName name="oil" localSheetId="5">'[3]311-1Á10'!#REF!</definedName>
    <definedName name="oil" localSheetId="6">'[3]311-1Á10'!#REF!</definedName>
    <definedName name="oil" localSheetId="9">'[3]311-1Á10'!#REF!</definedName>
    <definedName name="oil" localSheetId="8">'[3]311-1Á10'!#REF!</definedName>
    <definedName name="oil" localSheetId="16">'[3]311-1Á10'!#REF!</definedName>
    <definedName name="oil" localSheetId="1">'[3]311-1Á10'!#REF!</definedName>
    <definedName name="oil">'[3]311-1Á10'!#REF!</definedName>
    <definedName name="PAD">#REF!</definedName>
    <definedName name="PPPPPPP">[2]wells_graf!$A$47:$P$69</definedName>
    <definedName name="QQQQQ">[2]wells!$C$1:$U$65536</definedName>
    <definedName name="Re">#REF!</definedName>
    <definedName name="recov" localSheetId="17">'[3]311-1Á10'!#REF!</definedName>
    <definedName name="recov" localSheetId="11">'[3]311-1Á10'!#REF!</definedName>
    <definedName name="recov" localSheetId="10">'[3]311-1Á10'!#REF!</definedName>
    <definedName name="recov" localSheetId="15">'[3]311-1Á10'!#REF!</definedName>
    <definedName name="recov" localSheetId="13">'[3]311-1Á10'!#REF!</definedName>
    <definedName name="recov" localSheetId="12">'[3]311-1Á10'!#REF!</definedName>
    <definedName name="recov" localSheetId="14">'[3]311-1Á10'!#REF!</definedName>
    <definedName name="recov" localSheetId="7">'[3]311-1Á10'!#REF!</definedName>
    <definedName name="recov" localSheetId="3">'[3]311-1Á10'!#REF!</definedName>
    <definedName name="recov" localSheetId="4">'[3]311-1Á10'!#REF!</definedName>
    <definedName name="recov" localSheetId="5">'[3]311-1Á10'!#REF!</definedName>
    <definedName name="recov" localSheetId="6">'[3]311-1Á10'!#REF!</definedName>
    <definedName name="recov" localSheetId="9">'[3]311-1Á10'!#REF!</definedName>
    <definedName name="recov" localSheetId="8">'[3]311-1Á10'!#REF!</definedName>
    <definedName name="recov" localSheetId="16">'[3]311-1Á10'!#REF!</definedName>
    <definedName name="recov" localSheetId="1">'[3]311-1Á10'!#REF!</definedName>
    <definedName name="recov">'[3]311-1Á10'!#REF!</definedName>
    <definedName name="RRRR">[2]wells_graf!$I$1:$P$23</definedName>
    <definedName name="RRRRR">[2]wells_graf!$A$1:$H$23</definedName>
    <definedName name="RRRRRR">[1]wells_graf!$I$47:$P$69</definedName>
    <definedName name="Rw">#REF!</definedName>
    <definedName name="RWRWW">[2]wells_graf!$I$24:$P$46</definedName>
    <definedName name="sen_assumptions_year">[4]Resources!$C$459</definedName>
    <definedName name="sen_variation_year">[4]Resources!$C$460</definedName>
    <definedName name="set_language">[4]Settings!$B$2</definedName>
    <definedName name="set_printing">[4]Settings!$B$4</definedName>
    <definedName name="set_show_input_fields">[4]Settings!$B$5</definedName>
    <definedName name="set_year">[4]Settings!$B$3</definedName>
    <definedName name="sh_sensivity_to_assumption">[4]Resources!$C$24</definedName>
    <definedName name="sh_title">[4]Resources!$C$23</definedName>
    <definedName name="Slctw0" localSheetId="17">[5]let!#REF!</definedName>
    <definedName name="Slctw0" localSheetId="11">[5]let!#REF!</definedName>
    <definedName name="Slctw0" localSheetId="10">[5]let!#REF!</definedName>
    <definedName name="Slctw0" localSheetId="15">[5]let!#REF!</definedName>
    <definedName name="Slctw0" localSheetId="13">[5]let!#REF!</definedName>
    <definedName name="Slctw0" localSheetId="12">[5]let!#REF!</definedName>
    <definedName name="Slctw0" localSheetId="14">[5]let!#REF!</definedName>
    <definedName name="Slctw0" localSheetId="7">[5]let!#REF!</definedName>
    <definedName name="Slctw0" localSheetId="3">[5]let!#REF!</definedName>
    <definedName name="Slctw0" localSheetId="4">[5]let!#REF!</definedName>
    <definedName name="Slctw0" localSheetId="5">[5]let!#REF!</definedName>
    <definedName name="Slctw0" localSheetId="6">[5]let!#REF!</definedName>
    <definedName name="Slctw0" localSheetId="9">[5]let!#REF!</definedName>
    <definedName name="Slctw0" localSheetId="8">[5]let!#REF!</definedName>
    <definedName name="Slctw0" localSheetId="16">[5]let!#REF!</definedName>
    <definedName name="Slctw0" localSheetId="1">[5]let!#REF!</definedName>
    <definedName name="Slctw0">[5]let!#REF!</definedName>
    <definedName name="Sorw">#REF!</definedName>
    <definedName name="Spis" localSheetId="17">[5]let!#REF!</definedName>
    <definedName name="Spis" localSheetId="11">[5]let!#REF!</definedName>
    <definedName name="Spis" localSheetId="10">[5]let!#REF!</definedName>
    <definedName name="Spis" localSheetId="15">[5]let!#REF!</definedName>
    <definedName name="Spis" localSheetId="13">[5]let!#REF!</definedName>
    <definedName name="Spis" localSheetId="12">[5]let!#REF!</definedName>
    <definedName name="Spis" localSheetId="14">[5]let!#REF!</definedName>
    <definedName name="Spis" localSheetId="7">[5]let!#REF!</definedName>
    <definedName name="Spis" localSheetId="3">[5]let!#REF!</definedName>
    <definedName name="Spis" localSheetId="4">[5]let!#REF!</definedName>
    <definedName name="Spis" localSheetId="5">[5]let!#REF!</definedName>
    <definedName name="Spis" localSheetId="6">[5]let!#REF!</definedName>
    <definedName name="Spis" localSheetId="9">[5]let!#REF!</definedName>
    <definedName name="Spis" localSheetId="8">[5]let!#REF!</definedName>
    <definedName name="Spis" localSheetId="16">[5]let!#REF!</definedName>
    <definedName name="Spis" localSheetId="1">[5]let!#REF!</definedName>
    <definedName name="Spis">[5]let!#REF!</definedName>
    <definedName name="Swcr">#REF!</definedName>
    <definedName name="Swi">#REF!</definedName>
    <definedName name="Swmax">#REF!</definedName>
    <definedName name="tb_project_modules_key_performance_indicators_empty_row">[4]Титул!$IU$65:$IU$84</definedName>
    <definedName name="tti_analysis_and_selection_criteria_project_key_performance_indicators">[4]Resources!$C$103</definedName>
    <definedName name="ttl_1Q">[4]Resources!$C$95</definedName>
    <definedName name="ttl_2Q">[4]Resources!$C$96</definedName>
    <definedName name="ttl_3Q">[4]Resources!$C$97</definedName>
    <definedName name="ttl_4Q">[4]Resources!$C$98</definedName>
    <definedName name="ttl_additional_facilities_needed">[4]Resources!$C$135</definedName>
    <definedName name="ttl_annual_average_oil_production_rate_increase_year">[4]Resources!$C$120</definedName>
    <definedName name="ttl_appendix">[4]Resources!$C$464</definedName>
    <definedName name="ttl_approver">[4]Resources!$C$89</definedName>
    <definedName name="ttl_aver._annual_min._commercially_viable_oil_prod._rate">[4]Resources!$C$121</definedName>
    <definedName name="ttl_average_daily_oil_flow_rate_per_well">[4]Resources!$C$143</definedName>
    <definedName name="ttl_benchmark_price_scenario">[4]Resources!$C$160</definedName>
    <definedName name="ttl_benchmarking_similar_activities">[4]Resources!$C$104</definedName>
    <definedName name="ttl_BU_actual_year">[4]Resources!$C$110</definedName>
    <definedName name="ttl_BU_average_year">[4]Resources!$C$109</definedName>
    <definedName name="ttl_calculated_for_projects_over_10_mln">[4]Resources!$C$162</definedName>
    <definedName name="ttl_calculation_period_years">[4]Resources!$C$82</definedName>
    <definedName name="ttl_capex">[4]Resources!$C$100</definedName>
    <definedName name="ttl_cell_benchmarking_similar_activities">[4]Титул!$B$41</definedName>
    <definedName name="ttl_cell_price_scenario_analysis">[4]Титул!$I$41</definedName>
    <definedName name="ttl_cell_project_value">[4]Титул!$D$42</definedName>
    <definedName name="ttl_commencement_of_investing">[4]Resources!$C$80</definedName>
    <definedName name="ttl_current_compensation">[4]Resources!$C$142</definedName>
    <definedName name="ttl_current_water_cut">[4]Resources!$C$141</definedName>
    <definedName name="ttl_do_not_fill_in_grey_cells">[4]Resources!$C$161</definedName>
    <definedName name="ttl_drilling_distance_drilled">[4]Resources!$C$130</definedName>
    <definedName name="ttl_end_of_investing">[4]Resources!$C$81</definedName>
    <definedName name="ttl_geological_reserves">[4]Resources!$C$138</definedName>
    <definedName name="ttl_included_into_business_plan">[4]Resources!$C$102</definedName>
    <definedName name="ttl_incremental_production_decline_year">[4]Resources!$C$128</definedName>
    <definedName name="ttl_infrastructure_development">[4]Resources!$C$153</definedName>
    <definedName name="ttl_infrastructure_facilities_included">[4]Resources!$C$134</definedName>
    <definedName name="ttl_injection_well_stock_in_service">[4]Resources!$C$146</definedName>
    <definedName name="ttl_investments">[4]Resources!$C$99</definedName>
    <definedName name="ttl_investments_per_1_bbl">[4]Resources!$C$117</definedName>
    <definedName name="ttl_Investments_per_1_bbl_12_months">[4]Resources!$C$118</definedName>
    <definedName name="ttl_investments_per_1_bbl_year">[4]Resources!$C$119</definedName>
    <definedName name="ttl_investments_per_1_well_oper.">[4]Resources!$C$123</definedName>
    <definedName name="ttl_investments_year">[4]Resources!$C$132</definedName>
    <definedName name="ttl_IRR">[4]Resources!$C$116</definedName>
    <definedName name="ttl_key_performance_indicators_for_asets_sub_table_1">[4]Титул!$A$86:$IV$105</definedName>
    <definedName name="ttl_key_performance_indicators_for_asets_sub_table_2">[4]Титул!$A$107:$IV$126</definedName>
    <definedName name="ttl_key_performance_indicators_for_assets_involved_into_project">[4]Resources!$C$136</definedName>
    <definedName name="ttl_mitigation_actions">[4]Resources!$C$158</definedName>
    <definedName name="ttl_mumber_of_operations_basic">[4]Resources!$C$125</definedName>
    <definedName name="ttl_NPV">[4]Resources!$C$113</definedName>
    <definedName name="ttl_number_of_modules">[4]Resources!$C$83</definedName>
    <definedName name="ttl_number_of_operations_total">[4]Resources!$C$124</definedName>
    <definedName name="ttl_oil_production_in_the_current_year">[4]Resources!$C$148</definedName>
    <definedName name="ttl_oil_production_planned_for_the_following_year">[4]Resources!$C$149</definedName>
    <definedName name="ttl_oil_production_year">[4]Resources!$C$127</definedName>
    <definedName name="ttl_operating_producing_well_stock">[4]Resources!$C$145</definedName>
    <definedName name="ttl_operative_injection_well_stock">[4]Resources!$C$147</definedName>
    <definedName name="ttl_performance_indicator">[4]Resources!$C$106</definedName>
    <definedName name="ttl_PI">[4]Resources!$C$114</definedName>
    <definedName name="ttl_PP">[4]Resources!$C$115</definedName>
    <definedName name="ttl_PPC_upstream">[4]Resources!$C$91</definedName>
    <definedName name="ttl_price_scenario_analysis">[4]Resources!$C$105</definedName>
    <definedName name="ttl_producing_well_stock_in_service">[4]Resources!$C$144</definedName>
    <definedName name="ttl_project_description">[4]Resources!$C$154</definedName>
    <definedName name="ttl_project_information">[4]Resources!$C$122</definedName>
    <definedName name="ttl_project_management">[4]Resources!$C$159</definedName>
    <definedName name="ttl_project_manager">[4]Resources!$C$87</definedName>
    <definedName name="ttl_project_modules_key_performance_indicators">[4]Resources!$C$131</definedName>
    <definedName name="ttl_project_modules_key_performance_indicators_model_row_1">[4]Титул!$D$65:$D$84</definedName>
    <definedName name="ttl_project_modules_key_performance_indicators_model_row_2">[4]Титул!$D$86:$D$105</definedName>
    <definedName name="ttl_project_modules_key_performance_indicators_model_row_3">[4]Титул!$D$107:$D$126</definedName>
    <definedName name="ttl_project_number">[4]Resources!$C$79</definedName>
    <definedName name="ttl_project_overview_table_en_1">[4]Титул!$A$185:$IV$197</definedName>
    <definedName name="ttl_project_overview_table_en_2">[4]Титул!$A$198:$IV$210</definedName>
    <definedName name="ttl_project_overview_table_ru_1">[4]Титул!$A$159:$IV$171</definedName>
    <definedName name="ttl_project_overview_table_ru_2">[4]Титул!$A$172:$IV$184</definedName>
    <definedName name="ttl_project_participants">[4]Resources!$C$84</definedName>
    <definedName name="ttl_project_rationale">[4]Resources!$C$155</definedName>
    <definedName name="ttl_project_title">[4]Resources!$C$78</definedName>
    <definedName name="ttl_project_total">[4]Resources!$C$94</definedName>
    <definedName name="ttl_project_type">[4]Resources!$C$77</definedName>
    <definedName name="ttl_project_type_drilling_message">[4]Resources!$C$163</definedName>
    <definedName name="ttl_project_type_not_drilling_message">[4]Resources!$C$164</definedName>
    <definedName name="ttl_project_value">[4]Resources!$C$107</definedName>
    <definedName name="ttl_project_value_high_price_scenario">[4]Resources!$C$111</definedName>
    <definedName name="ttl_project_value_low_price_scenario">[4]Resources!$C$112</definedName>
    <definedName name="ttl_recovery_rate">[4]Resources!$C$140</definedName>
    <definedName name="ttl_references_to_different_programs_related_to_asset_in_year">[4]Resources!$C$151</definedName>
    <definedName name="ttl_remaining_recoverable_reserves">[4]Resources!$C$139</definedName>
    <definedName name="ttl_requested_investment">[4]Resources!$C$92</definedName>
    <definedName name="ttl_reservoir_pressure_maintenance_prgrm_WO_RPM_transfer_to_RPM">[4]Resources!$C$152</definedName>
    <definedName name="ttl_revex">[4]Resources!$C$101</definedName>
    <definedName name="ttl_reviewed_by">[4]Resources!$C$85</definedName>
    <definedName name="ttl_risks">[4]Resources!$C$157</definedName>
    <definedName name="ttl_risks_and_mitigation">[4]Resources!$C$156</definedName>
    <definedName name="ttl_row_en">[4]Титул!$A$4:$IV$4,[4]Титул!$A$16:$IV$17,[4]Титул!$A$20:$IV$21,[4]Титул!$A$24:$IV$25,[4]Титул!$A$28:$IV$28,[4]Титул!$A$135:$IV$135,[4]Титул!$A$225:$IV$234,[4]Титул!$A$260:$IV$280,[4]Титул!$A$289:$IV$292</definedName>
    <definedName name="ttl_row_ru">[4]Титул!$A$3:$IV$3,[4]Титул!$A$14:$IV$15,[4]Титул!$A$18:$IV$19,[4]Титул!$A$22:$IV$23,[4]Титул!$A$27:$IV$27,[4]Титул!$A$134:$IV$134,[4]Титул!$A$215:$IV$224,[4]Титул!$A$239:$IV$259,[4]Титул!$A$285:$IV$288</definedName>
    <definedName name="ttl_sensivity_to_assumption">[4]Resources!$C$458</definedName>
    <definedName name="ttl_share_of_operations_for_Inoperative_stock">[4]Resources!$C$126</definedName>
    <definedName name="ttl_show_hide_appendix_button">[4]Resources!$C$165</definedName>
    <definedName name="ttl_start_of_asset_development">[4]Resources!$C$137</definedName>
    <definedName name="ttl_technology">[4]Resources!$C$90</definedName>
    <definedName name="ttl_total_investments_over_project_life">[4]Resources!$C$133</definedName>
    <definedName name="ttl_total_oil_production_for_the_period">[4]Resources!$C$129</definedName>
    <definedName name="ttl_UM">[4]Resources!$C$93</definedName>
    <definedName name="ttl_vompany_s_average_year">[4]Resources!$C$108</definedName>
    <definedName name="ttl_who_proposes">[4]Resources!$C$86</definedName>
    <definedName name="ttl_who_supports">[4]Resources!$C$88</definedName>
    <definedName name="ttl_year_of_reaching_the_economic_limit">[4]Resources!$C$150</definedName>
    <definedName name="TTTTTT">[1]wells!$C$1:$U$65536</definedName>
    <definedName name="Uchas" localSheetId="17">[5]let!#REF!</definedName>
    <definedName name="Uchas" localSheetId="11">[5]let!#REF!</definedName>
    <definedName name="Uchas" localSheetId="10">[5]let!#REF!</definedName>
    <definedName name="Uchas" localSheetId="15">[5]let!#REF!</definedName>
    <definedName name="Uchas" localSheetId="13">[5]let!#REF!</definedName>
    <definedName name="Uchas" localSheetId="12">[5]let!#REF!</definedName>
    <definedName name="Uchas" localSheetId="14">[5]let!#REF!</definedName>
    <definedName name="Uchas" localSheetId="7">[5]let!#REF!</definedName>
    <definedName name="Uchas" localSheetId="3">[5]let!#REF!</definedName>
    <definedName name="Uchas" localSheetId="4">[5]let!#REF!</definedName>
    <definedName name="Uchas" localSheetId="5">[5]let!#REF!</definedName>
    <definedName name="Uchas" localSheetId="6">[5]let!#REF!</definedName>
    <definedName name="Uchas" localSheetId="9">[5]let!#REF!</definedName>
    <definedName name="Uchas" localSheetId="8">[5]let!#REF!</definedName>
    <definedName name="Uchas" localSheetId="16">[5]let!#REF!</definedName>
    <definedName name="Uchas" localSheetId="1">[5]let!#REF!</definedName>
    <definedName name="Uchas">[5]let!#REF!</definedName>
    <definedName name="um_date">[4]Resources!$C$67</definedName>
    <definedName name="um_days">[4]Resources!$C$71</definedName>
    <definedName name="um_dollar">[4]Resources!$C$66</definedName>
    <definedName name="um_dollar_bbl">[4]Resources!$C$58</definedName>
    <definedName name="um_dollar_m">[4]Resources!$C$68</definedName>
    <definedName name="um_hour">[4]Resources!$C$69</definedName>
    <definedName name="um_m">[4]Resources!$C$60</definedName>
    <definedName name="um_mln_ton">[4]Resources!$C$62</definedName>
    <definedName name="um_month_year">[4]Resources!$C$63</definedName>
    <definedName name="um_oper">[4]Resources!$C$65</definedName>
    <definedName name="um_percent">[4]Resources!$C$57</definedName>
    <definedName name="um_rub_m">[4]Resources!$C$70</definedName>
    <definedName name="um_t_day">[4]Resources!$C$72</definedName>
    <definedName name="um_th_dollar_day">[4]Resources!$C$74</definedName>
    <definedName name="um_th_dollar_m">[4]Resources!$C$73</definedName>
    <definedName name="um_thous_dollar">[4]Resources!$C$54</definedName>
    <definedName name="um_thous_ton">[4]Resources!$C$61</definedName>
    <definedName name="um_units">[4]Resources!$C$55</definedName>
    <definedName name="um_wells">[4]Resources!$C$59</definedName>
    <definedName name="um_wt_hour">[4]Resources!$C$64</definedName>
    <definedName name="um_years">[4]Resources!$C$56</definedName>
    <definedName name="UUUUUU">[2]wells_graf!$I$24:$P$46</definedName>
    <definedName name="w21R">[1]wells_graf!$I$1:$P$23</definedName>
    <definedName name="W6666666">[2]wells_graf!$I$47:$P$69</definedName>
    <definedName name="Wells">[1]wells!$C$1:$U$65536</definedName>
    <definedName name="WQWQWQ">[1]wells_graf!$A$1:$H$23</definedName>
    <definedName name="WRWRWR">[2]wells_graf!$I$47:$P$69</definedName>
    <definedName name="WW">[2]wells_graf!$A$1:$H$23</definedName>
    <definedName name="WWWW">[2]wells!$C$1:$U$65536</definedName>
    <definedName name="WWWWW">[1]wells_graf!$A$24:$P$46</definedName>
    <definedName name="WWWWWWW">[2]wells!$C$1:$U$65536</definedName>
    <definedName name="WWWWWWWW">[2]wells_graf!$A$47:$P$69</definedName>
    <definedName name="years" localSheetId="17">'[3]311-1Á10'!#REF!</definedName>
    <definedName name="years" localSheetId="11">'[3]311-1Á10'!#REF!</definedName>
    <definedName name="years" localSheetId="10">'[3]311-1Á10'!#REF!</definedName>
    <definedName name="years" localSheetId="15">'[3]311-1Á10'!#REF!</definedName>
    <definedName name="years" localSheetId="13">'[3]311-1Á10'!#REF!</definedName>
    <definedName name="years" localSheetId="12">'[3]311-1Á10'!#REF!</definedName>
    <definedName name="years" localSheetId="14">'[3]311-1Á10'!#REF!</definedName>
    <definedName name="years" localSheetId="7">'[3]311-1Á10'!#REF!</definedName>
    <definedName name="years" localSheetId="3">'[3]311-1Á10'!#REF!</definedName>
    <definedName name="years" localSheetId="4">'[3]311-1Á10'!#REF!</definedName>
    <definedName name="years" localSheetId="5">'[3]311-1Á10'!#REF!</definedName>
    <definedName name="years" localSheetId="6">'[3]311-1Á10'!#REF!</definedName>
    <definedName name="years" localSheetId="9">'[3]311-1Á10'!#REF!</definedName>
    <definedName name="years" localSheetId="8">'[3]311-1Á10'!#REF!</definedName>
    <definedName name="years" localSheetId="16">'[3]311-1Á10'!#REF!</definedName>
    <definedName name="years" localSheetId="1">'[3]311-1Á10'!#REF!</definedName>
    <definedName name="years">'[3]311-1Á10'!#REF!</definedName>
    <definedName name="YYYYYY">[2]wells_graf!$I$1:$P$23</definedName>
    <definedName name="YYYYYYYY">[1]wells_graf!$I$24:$P$46</definedName>
    <definedName name="Анализ">#REF!</definedName>
    <definedName name="всв">[6]Settings!$B$4</definedName>
    <definedName name="ЗЗЗЗ">[2]wells_graf!$I$47:$P$69</definedName>
    <definedName name="ЗС">[2]wells_graf!$A$1:$H$23</definedName>
    <definedName name="нг">#REF!</definedName>
    <definedName name="_xlnm.Print_Area" localSheetId="0">'Титул '!$B$1:$M$81</definedName>
    <definedName name="Параметры" localSheetId="17">[7]Параметры!#REF!</definedName>
    <definedName name="Параметры" localSheetId="11">[7]Параметры!#REF!</definedName>
    <definedName name="Параметры" localSheetId="10">[7]Параметры!#REF!</definedName>
    <definedName name="Параметры" localSheetId="15">[7]Параметры!#REF!</definedName>
    <definedName name="Параметры" localSheetId="13">[7]Параметры!#REF!</definedName>
    <definedName name="Параметры" localSheetId="12">[7]Параметры!#REF!</definedName>
    <definedName name="Параметры" localSheetId="14">[7]Параметры!#REF!</definedName>
    <definedName name="Параметры" localSheetId="7">[7]Параметры!#REF!</definedName>
    <definedName name="Параметры" localSheetId="3">[7]Параметры!#REF!</definedName>
    <definedName name="Параметры" localSheetId="4">[7]Параметры!#REF!</definedName>
    <definedName name="Параметры" localSheetId="5">[7]Параметры!#REF!</definedName>
    <definedName name="Параметры" localSheetId="6">[7]Параметры!#REF!</definedName>
    <definedName name="Параметры" localSheetId="9">[7]Параметры!#REF!</definedName>
    <definedName name="Параметры" localSheetId="8">[7]Параметры!#REF!</definedName>
    <definedName name="Параметры" localSheetId="16">[7]Параметры!#REF!</definedName>
    <definedName name="Параметры" localSheetId="1">[7]Параметры!#REF!</definedName>
    <definedName name="Параметры">[7]Параметры!#REF!</definedName>
    <definedName name="цу">#REF!</definedName>
    <definedName name="ЦЦЦЦЦ">[1]wells_graf!$I$1:$P$23</definedName>
  </definedNames>
  <calcPr calcId="145621"/>
</workbook>
</file>

<file path=xl/calcChain.xml><?xml version="1.0" encoding="utf-8"?>
<calcChain xmlns="http://schemas.openxmlformats.org/spreadsheetml/2006/main">
  <c r="G179" i="32" l="1"/>
  <c r="G93" i="43" l="1"/>
  <c r="AR42" i="56" l="1"/>
  <c r="AR43" i="56"/>
  <c r="AR44" i="56"/>
  <c r="AR56" i="56"/>
  <c r="AR57" i="56"/>
  <c r="AR65" i="56"/>
  <c r="AR66" i="56"/>
  <c r="AR78" i="56"/>
  <c r="AR86" i="56"/>
  <c r="AR87" i="56"/>
  <c r="AR94" i="56"/>
  <c r="AR95" i="56"/>
  <c r="AR112" i="56"/>
  <c r="AR113" i="56"/>
  <c r="AR120" i="56"/>
  <c r="AR121" i="56"/>
  <c r="AR129" i="56"/>
  <c r="AR130" i="56"/>
  <c r="AR134" i="56"/>
  <c r="AR135" i="56"/>
  <c r="AR142" i="56"/>
  <c r="AR143" i="56"/>
  <c r="AR155" i="56"/>
  <c r="AR156" i="56"/>
  <c r="AR158" i="56"/>
  <c r="AR163" i="56"/>
  <c r="AR180" i="56"/>
  <c r="AR181" i="56"/>
  <c r="AR182" i="56"/>
  <c r="AR189" i="56"/>
  <c r="AR191" i="56"/>
  <c r="AR192" i="56"/>
  <c r="AR193" i="56"/>
  <c r="AR205" i="56"/>
  <c r="AR207" i="56"/>
  <c r="AR208" i="56"/>
  <c r="AR213" i="56"/>
  <c r="AR215" i="56"/>
  <c r="N173" i="39" l="1"/>
  <c r="L170" i="39"/>
  <c r="J166" i="39"/>
  <c r="I165" i="39"/>
  <c r="N173" i="43"/>
  <c r="L170" i="43"/>
  <c r="J166" i="43"/>
  <c r="I165" i="43"/>
  <c r="N173" i="32"/>
  <c r="L170" i="32"/>
  <c r="J166" i="32"/>
  <c r="I165" i="32"/>
  <c r="Z141" i="56"/>
  <c r="Y141" i="56"/>
  <c r="Z140" i="56"/>
  <c r="Y140" i="56"/>
  <c r="Z139" i="56"/>
  <c r="Y139" i="56"/>
  <c r="Z138" i="56"/>
  <c r="Y138" i="56"/>
  <c r="Z137" i="56"/>
  <c r="Y137" i="56"/>
  <c r="Z136" i="56"/>
  <c r="Y136" i="56"/>
  <c r="Z133" i="56"/>
  <c r="Y133" i="56"/>
  <c r="Z132" i="56"/>
  <c r="Y132" i="56"/>
  <c r="Z131" i="56"/>
  <c r="Y131" i="56"/>
  <c r="Z128" i="56"/>
  <c r="Y128" i="56"/>
  <c r="Z127" i="56"/>
  <c r="Y127" i="56"/>
  <c r="Z126" i="56"/>
  <c r="Y126" i="56"/>
  <c r="Z125" i="56"/>
  <c r="Y125" i="56"/>
  <c r="Z124" i="56"/>
  <c r="Y124" i="56"/>
  <c r="Z123" i="56"/>
  <c r="Y123" i="56"/>
  <c r="Z122" i="56"/>
  <c r="Y122" i="56"/>
  <c r="Z119" i="56"/>
  <c r="Y119" i="56"/>
  <c r="Z118" i="56"/>
  <c r="Y118" i="56"/>
  <c r="Z117" i="56"/>
  <c r="Y117" i="56"/>
  <c r="Z116" i="56"/>
  <c r="Y116" i="56"/>
  <c r="Z115" i="56"/>
  <c r="Y115" i="56"/>
  <c r="Z114" i="56"/>
  <c r="Y114" i="56"/>
  <c r="Z110" i="56"/>
  <c r="Y110" i="56"/>
  <c r="Z109" i="56"/>
  <c r="Y109" i="56"/>
  <c r="Z108" i="56"/>
  <c r="Y108" i="56"/>
  <c r="Z107" i="56"/>
  <c r="Y107" i="56"/>
  <c r="Z106" i="56"/>
  <c r="Y106" i="56"/>
  <c r="Z105" i="56"/>
  <c r="Y105" i="56"/>
  <c r="Z104" i="56"/>
  <c r="Y104" i="56"/>
  <c r="Z103" i="56"/>
  <c r="Y103" i="56"/>
  <c r="Z102" i="56"/>
  <c r="Y102" i="56"/>
  <c r="Z101" i="56"/>
  <c r="Y101" i="56"/>
  <c r="Z100" i="56"/>
  <c r="Y100" i="56"/>
  <c r="Y99" i="56"/>
  <c r="Z98" i="56"/>
  <c r="Y98" i="56"/>
  <c r="Y97" i="56"/>
  <c r="Y96" i="56"/>
  <c r="Y93" i="56"/>
  <c r="Z92" i="56"/>
  <c r="Y92" i="56"/>
  <c r="Z91" i="56"/>
  <c r="Y91" i="56"/>
  <c r="Z90" i="56"/>
  <c r="Y90" i="56"/>
  <c r="Z89" i="56"/>
  <c r="Y89" i="56"/>
  <c r="Z88" i="56"/>
  <c r="Y88" i="56"/>
  <c r="Z85" i="56"/>
  <c r="Y85" i="56"/>
  <c r="Z84" i="56"/>
  <c r="Y84" i="56"/>
  <c r="Z83" i="56"/>
  <c r="Y83" i="56"/>
  <c r="Z82" i="56"/>
  <c r="Y82" i="56"/>
  <c r="Z81" i="56"/>
  <c r="Y81" i="56"/>
  <c r="Z80" i="56"/>
  <c r="Y80" i="56"/>
  <c r="Z79" i="56"/>
  <c r="Y79" i="56"/>
  <c r="Z77" i="56"/>
  <c r="Y77" i="56"/>
  <c r="Z76" i="56"/>
  <c r="Y76" i="56"/>
  <c r="Z75" i="56"/>
  <c r="Y75" i="56"/>
  <c r="Z74" i="56"/>
  <c r="Y74" i="56"/>
  <c r="Z73" i="56"/>
  <c r="Y73" i="56"/>
  <c r="Z72" i="56"/>
  <c r="Y72" i="56"/>
  <c r="Z71" i="56"/>
  <c r="Y71" i="56"/>
  <c r="Z70" i="56"/>
  <c r="Y70" i="56"/>
  <c r="Z69" i="56"/>
  <c r="Y69" i="56"/>
  <c r="Z68" i="56"/>
  <c r="Y68" i="56"/>
  <c r="Z67" i="56"/>
  <c r="Y67" i="56"/>
  <c r="Z64" i="56"/>
  <c r="Y64" i="56"/>
  <c r="Z63" i="56"/>
  <c r="Y63" i="56"/>
  <c r="Z62" i="56"/>
  <c r="Y62" i="56"/>
  <c r="Z61" i="56"/>
  <c r="Y61" i="56"/>
  <c r="Z60" i="56"/>
  <c r="Y60" i="56"/>
  <c r="Z59" i="56"/>
  <c r="Y59" i="56"/>
  <c r="Z58" i="56"/>
  <c r="Y58" i="56"/>
  <c r="Z55" i="56"/>
  <c r="Y55" i="56"/>
  <c r="Z54" i="56"/>
  <c r="Y54" i="56"/>
  <c r="Z53" i="56"/>
  <c r="Y53" i="56"/>
  <c r="Z52" i="56"/>
  <c r="Y52" i="56"/>
  <c r="Z51" i="56"/>
  <c r="Y51" i="56"/>
  <c r="Z50" i="56"/>
  <c r="Y50" i="56"/>
  <c r="Z49" i="56"/>
  <c r="Y49" i="56"/>
  <c r="Z48" i="56"/>
  <c r="Y48" i="56"/>
  <c r="Z47" i="56"/>
  <c r="Y47" i="56"/>
  <c r="Z46" i="56"/>
  <c r="Y46" i="56"/>
  <c r="Z45" i="56"/>
  <c r="Y45" i="56"/>
  <c r="Y40" i="56"/>
  <c r="Y39" i="56"/>
  <c r="Z38" i="56"/>
  <c r="Y38" i="56"/>
  <c r="Z37" i="56"/>
  <c r="Y37" i="56"/>
  <c r="Z36" i="56"/>
  <c r="Y36" i="56"/>
  <c r="Z35" i="56"/>
  <c r="Y35" i="56"/>
  <c r="Z34" i="56"/>
  <c r="Y34" i="56"/>
  <c r="Z33" i="56"/>
  <c r="Y33" i="56"/>
  <c r="Z32" i="56"/>
  <c r="Y32" i="56"/>
  <c r="Z31" i="56"/>
  <c r="Y31" i="56"/>
  <c r="Z30" i="56"/>
  <c r="Y30" i="56"/>
  <c r="Z29" i="56"/>
  <c r="Y29" i="56"/>
  <c r="Z28" i="56"/>
  <c r="Y28" i="56"/>
  <c r="Z27" i="56"/>
  <c r="Y27" i="56"/>
  <c r="Z26" i="56"/>
  <c r="Y26" i="56"/>
  <c r="Z25" i="56"/>
  <c r="Y25" i="56"/>
  <c r="Z24" i="56"/>
  <c r="Y24" i="56"/>
  <c r="Z23" i="56"/>
  <c r="Y23" i="56"/>
  <c r="Z22" i="56"/>
  <c r="Y22" i="56"/>
  <c r="Z21" i="56"/>
  <c r="Y21" i="56"/>
  <c r="L141" i="32" l="1"/>
  <c r="L119" i="32"/>
  <c r="H199" i="32" l="1"/>
  <c r="G199" i="32"/>
  <c r="G203" i="32"/>
  <c r="G202" i="32"/>
  <c r="G201" i="32"/>
  <c r="G200" i="32"/>
  <c r="G198" i="32"/>
  <c r="G197" i="32"/>
  <c r="H196" i="32"/>
  <c r="H195" i="32"/>
  <c r="G195" i="32"/>
  <c r="H194" i="32"/>
  <c r="G194" i="32"/>
  <c r="R6" i="39"/>
  <c r="R6" i="43"/>
  <c r="R6" i="38"/>
  <c r="R6" i="32"/>
  <c r="L53" i="39" l="1"/>
  <c r="H196" i="38"/>
  <c r="G196" i="39"/>
  <c r="G204" i="39"/>
  <c r="G195" i="43"/>
  <c r="G196" i="43"/>
  <c r="G197" i="43"/>
  <c r="G198" i="43"/>
  <c r="G199" i="43"/>
  <c r="G200" i="43"/>
  <c r="G201" i="43"/>
  <c r="G202" i="43"/>
  <c r="G203" i="43"/>
  <c r="G195" i="38"/>
  <c r="G196" i="38"/>
  <c r="G197" i="38"/>
  <c r="G198" i="38"/>
  <c r="G200" i="38"/>
  <c r="G201" i="38"/>
  <c r="G202" i="38"/>
  <c r="G203" i="38"/>
  <c r="H199" i="43"/>
  <c r="G199" i="38"/>
  <c r="H195" i="39"/>
  <c r="H197" i="39"/>
  <c r="H198" i="39"/>
  <c r="H200" i="39"/>
  <c r="H201" i="39"/>
  <c r="H203" i="39"/>
  <c r="H204" i="39"/>
  <c r="H195" i="43"/>
  <c r="H197" i="43"/>
  <c r="H198" i="43"/>
  <c r="H200" i="43"/>
  <c r="H201" i="43"/>
  <c r="H202" i="43"/>
  <c r="H203" i="43"/>
  <c r="H204" i="43"/>
  <c r="H205" i="43"/>
  <c r="H194" i="43"/>
  <c r="H195" i="38"/>
  <c r="H197" i="38"/>
  <c r="H198" i="38"/>
  <c r="H200" i="38"/>
  <c r="H201" i="38"/>
  <c r="H202" i="38"/>
  <c r="H203" i="38"/>
  <c r="H194" i="38"/>
  <c r="G111" i="32"/>
  <c r="G99" i="32"/>
  <c r="G97" i="32"/>
  <c r="G96" i="32"/>
  <c r="H196" i="43" l="1"/>
  <c r="H196" i="39"/>
  <c r="H199" i="39"/>
  <c r="H199" i="38"/>
  <c r="L54" i="32"/>
  <c r="L53" i="32"/>
  <c r="O6" i="32"/>
  <c r="L141" i="39"/>
  <c r="L119" i="39"/>
  <c r="O6" i="39"/>
  <c r="D46" i="35"/>
  <c r="L53" i="49" l="1"/>
  <c r="L54" i="49"/>
  <c r="L53" i="43"/>
  <c r="L53" i="38"/>
  <c r="L141" i="43"/>
  <c r="L119" i="43"/>
  <c r="L58" i="43"/>
  <c r="L54" i="43"/>
  <c r="L141" i="38"/>
  <c r="L119" i="38"/>
  <c r="L58" i="38"/>
  <c r="L54" i="38"/>
  <c r="O6" i="38"/>
  <c r="L136" i="51"/>
  <c r="L114" i="51"/>
  <c r="L140" i="49"/>
  <c r="L118" i="49"/>
  <c r="L58" i="49"/>
  <c r="L58" i="48"/>
  <c r="L58" i="36"/>
  <c r="L58" i="42"/>
  <c r="L58" i="37"/>
  <c r="H196" i="48"/>
  <c r="H195" i="48"/>
  <c r="H197" i="48"/>
  <c r="H198" i="48"/>
  <c r="H199" i="48"/>
  <c r="H200" i="48"/>
  <c r="H201" i="48"/>
  <c r="H202" i="48"/>
  <c r="H203" i="48"/>
  <c r="H204" i="48"/>
  <c r="G194" i="38"/>
  <c r="N187" i="43"/>
  <c r="M187" i="43"/>
  <c r="L187" i="43"/>
  <c r="K187" i="43"/>
  <c r="J187" i="43"/>
  <c r="I187" i="43"/>
  <c r="V187" i="43" s="1"/>
  <c r="H187" i="43"/>
  <c r="G187" i="43"/>
  <c r="R187" i="43" s="1"/>
  <c r="F187" i="43"/>
  <c r="D187" i="43"/>
  <c r="N186" i="43"/>
  <c r="M186" i="43"/>
  <c r="L186" i="43"/>
  <c r="K186" i="43"/>
  <c r="J186" i="43"/>
  <c r="I186" i="43"/>
  <c r="H186" i="43"/>
  <c r="V186" i="43" s="1"/>
  <c r="F186" i="43"/>
  <c r="D186" i="43"/>
  <c r="T185" i="43"/>
  <c r="P185" i="43"/>
  <c r="N185" i="43"/>
  <c r="M185" i="43"/>
  <c r="L185" i="43"/>
  <c r="S185" i="43" s="1"/>
  <c r="K185" i="43"/>
  <c r="R185" i="43" s="1"/>
  <c r="J185" i="43"/>
  <c r="I185" i="43"/>
  <c r="H185" i="43"/>
  <c r="O185" i="43" s="1"/>
  <c r="G185" i="43"/>
  <c r="U185" i="43" s="1"/>
  <c r="F185" i="43"/>
  <c r="D185" i="43"/>
  <c r="N184" i="43"/>
  <c r="M184" i="43"/>
  <c r="L184" i="43"/>
  <c r="K184" i="43"/>
  <c r="J184" i="43"/>
  <c r="V184" i="43" s="1"/>
  <c r="I184" i="43"/>
  <c r="F184" i="43"/>
  <c r="D184" i="43"/>
  <c r="N183" i="43"/>
  <c r="M183" i="43"/>
  <c r="L183" i="43"/>
  <c r="K183" i="43"/>
  <c r="J183" i="43"/>
  <c r="I183" i="43"/>
  <c r="H183" i="43"/>
  <c r="V183" i="43" s="1"/>
  <c r="G183" i="43"/>
  <c r="U183" i="43" s="1"/>
  <c r="F183" i="43"/>
  <c r="D183" i="43"/>
  <c r="V179" i="43"/>
  <c r="H179" i="43"/>
  <c r="G179" i="43"/>
  <c r="S179" i="43" s="1"/>
  <c r="F179" i="43"/>
  <c r="D179" i="43"/>
  <c r="U178" i="43"/>
  <c r="R178" i="43"/>
  <c r="Q178" i="43"/>
  <c r="T178" i="43"/>
  <c r="S178" i="43"/>
  <c r="P178" i="43"/>
  <c r="H178" i="43"/>
  <c r="V178" i="43" s="1"/>
  <c r="G178" i="43"/>
  <c r="F178" i="43"/>
  <c r="D178" i="43"/>
  <c r="S177" i="43"/>
  <c r="R177" i="43"/>
  <c r="H177" i="43"/>
  <c r="O177" i="43" s="1"/>
  <c r="G177" i="43"/>
  <c r="U177" i="43" s="1"/>
  <c r="F177" i="43"/>
  <c r="D177" i="43"/>
  <c r="U176" i="43"/>
  <c r="R176" i="43"/>
  <c r="V176" i="43"/>
  <c r="H176" i="43"/>
  <c r="G176" i="43"/>
  <c r="T176" i="43" s="1"/>
  <c r="F176" i="43"/>
  <c r="D176" i="43"/>
  <c r="R175" i="43"/>
  <c r="U175" i="43"/>
  <c r="T175" i="43"/>
  <c r="V175" i="43"/>
  <c r="P175" i="43"/>
  <c r="H175" i="43"/>
  <c r="G175" i="43"/>
  <c r="S175" i="43" s="1"/>
  <c r="F175" i="43"/>
  <c r="D175" i="43"/>
  <c r="U174" i="43"/>
  <c r="Q174" i="43"/>
  <c r="T174" i="43"/>
  <c r="S174" i="43"/>
  <c r="P174" i="43"/>
  <c r="H174" i="43"/>
  <c r="V174" i="43" s="1"/>
  <c r="G174" i="43"/>
  <c r="R174" i="43" s="1"/>
  <c r="F174" i="43"/>
  <c r="D174" i="43"/>
  <c r="T173" i="43"/>
  <c r="P173" i="43"/>
  <c r="U173" i="43"/>
  <c r="S173" i="43"/>
  <c r="R173" i="43"/>
  <c r="Q173" i="43"/>
  <c r="H173" i="43"/>
  <c r="O173" i="43" s="1"/>
  <c r="G173" i="43"/>
  <c r="F173" i="43"/>
  <c r="D173" i="43"/>
  <c r="U172" i="43"/>
  <c r="R172" i="43"/>
  <c r="V172" i="43"/>
  <c r="P172" i="43"/>
  <c r="H172" i="43"/>
  <c r="G172" i="43"/>
  <c r="T172" i="43" s="1"/>
  <c r="F172" i="43"/>
  <c r="D172" i="43"/>
  <c r="R171" i="43"/>
  <c r="U171" i="43"/>
  <c r="T171" i="43"/>
  <c r="S171" i="43"/>
  <c r="V171" i="43"/>
  <c r="P171" i="43"/>
  <c r="H171" i="43"/>
  <c r="O171" i="43" s="1"/>
  <c r="G171" i="43"/>
  <c r="F171" i="43"/>
  <c r="D171" i="43"/>
  <c r="U170" i="43"/>
  <c r="Q170" i="43"/>
  <c r="T170" i="43"/>
  <c r="S170" i="43"/>
  <c r="R170" i="43"/>
  <c r="P170" i="43"/>
  <c r="H170" i="43"/>
  <c r="V170" i="43" s="1"/>
  <c r="G170" i="43"/>
  <c r="F170" i="43"/>
  <c r="D170" i="43"/>
  <c r="T169" i="43"/>
  <c r="P169" i="43"/>
  <c r="U169" i="43"/>
  <c r="S169" i="43"/>
  <c r="R169" i="43"/>
  <c r="Q169" i="43"/>
  <c r="H169" i="43"/>
  <c r="O169" i="43" s="1"/>
  <c r="G169" i="43"/>
  <c r="F169" i="43"/>
  <c r="D169" i="43"/>
  <c r="U168" i="43"/>
  <c r="T168" i="43"/>
  <c r="R168" i="43"/>
  <c r="V168" i="43"/>
  <c r="P168" i="43"/>
  <c r="H168" i="43"/>
  <c r="G168" i="43"/>
  <c r="S168" i="43" s="1"/>
  <c r="F168" i="43"/>
  <c r="D168" i="43"/>
  <c r="R167" i="43"/>
  <c r="U167" i="43"/>
  <c r="T167" i="43"/>
  <c r="S167" i="43"/>
  <c r="V167" i="43"/>
  <c r="P167" i="43"/>
  <c r="H167" i="43"/>
  <c r="O167" i="43" s="1"/>
  <c r="G167" i="43"/>
  <c r="F167" i="43"/>
  <c r="D167" i="43"/>
  <c r="U166" i="43"/>
  <c r="Q166" i="43"/>
  <c r="T166" i="43"/>
  <c r="S166" i="43"/>
  <c r="R166" i="43"/>
  <c r="P166" i="43"/>
  <c r="H166" i="43"/>
  <c r="V166" i="43" s="1"/>
  <c r="G166" i="43"/>
  <c r="F166" i="43"/>
  <c r="D166" i="43"/>
  <c r="T165" i="43"/>
  <c r="P165" i="43"/>
  <c r="U165" i="43"/>
  <c r="S165" i="43"/>
  <c r="R165" i="43"/>
  <c r="Q165" i="43"/>
  <c r="H165" i="43"/>
  <c r="O165" i="43" s="1"/>
  <c r="G165" i="43"/>
  <c r="F165" i="43"/>
  <c r="D165" i="43"/>
  <c r="N164" i="43"/>
  <c r="M164" i="43"/>
  <c r="L164" i="43"/>
  <c r="K164" i="43"/>
  <c r="J164" i="43"/>
  <c r="Q164" i="43" s="1"/>
  <c r="I164" i="43"/>
  <c r="P164" i="43" s="1"/>
  <c r="H164" i="43"/>
  <c r="G164" i="43"/>
  <c r="S164" i="43" s="1"/>
  <c r="F164" i="43"/>
  <c r="D164" i="43"/>
  <c r="R141" i="43"/>
  <c r="N141" i="43"/>
  <c r="U141" i="43" s="1"/>
  <c r="M141" i="43"/>
  <c r="T141" i="43" s="1"/>
  <c r="K141" i="43"/>
  <c r="J141" i="43"/>
  <c r="Q141" i="43" s="1"/>
  <c r="I141" i="43"/>
  <c r="V141" i="43" s="1"/>
  <c r="H141" i="43"/>
  <c r="O141" i="43" s="1"/>
  <c r="G141" i="43"/>
  <c r="F141" i="43"/>
  <c r="E141" i="43"/>
  <c r="D141" i="43"/>
  <c r="R140" i="43"/>
  <c r="N140" i="43"/>
  <c r="U140" i="43" s="1"/>
  <c r="M140" i="43"/>
  <c r="T140" i="43" s="1"/>
  <c r="L140" i="43"/>
  <c r="S140" i="43" s="1"/>
  <c r="K140" i="43"/>
  <c r="J140" i="43"/>
  <c r="V140" i="43" s="1"/>
  <c r="I140" i="43"/>
  <c r="P140" i="43" s="1"/>
  <c r="H140" i="43"/>
  <c r="O140" i="43" s="1"/>
  <c r="G140" i="43"/>
  <c r="F140" i="43"/>
  <c r="E140" i="43"/>
  <c r="D140" i="43"/>
  <c r="R139" i="43"/>
  <c r="N139" i="43"/>
  <c r="U139" i="43" s="1"/>
  <c r="M139" i="43"/>
  <c r="T139" i="43" s="1"/>
  <c r="L139" i="43"/>
  <c r="S139" i="43" s="1"/>
  <c r="K139" i="43"/>
  <c r="J139" i="43"/>
  <c r="V139" i="43" s="1"/>
  <c r="I139" i="43"/>
  <c r="P139" i="43" s="1"/>
  <c r="H139" i="43"/>
  <c r="O139" i="43" s="1"/>
  <c r="G139" i="43"/>
  <c r="F139" i="43"/>
  <c r="E139" i="43"/>
  <c r="D139" i="43"/>
  <c r="R138" i="43"/>
  <c r="N138" i="43"/>
  <c r="U138" i="43" s="1"/>
  <c r="M138" i="43"/>
  <c r="T138" i="43" s="1"/>
  <c r="L138" i="43"/>
  <c r="S138" i="43" s="1"/>
  <c r="K138" i="43"/>
  <c r="J138" i="43"/>
  <c r="V138" i="43" s="1"/>
  <c r="I138" i="43"/>
  <c r="P138" i="43" s="1"/>
  <c r="H138" i="43"/>
  <c r="O138" i="43" s="1"/>
  <c r="G138" i="43"/>
  <c r="F138" i="43"/>
  <c r="E138" i="43"/>
  <c r="D138" i="43"/>
  <c r="R137" i="43"/>
  <c r="N137" i="43"/>
  <c r="U137" i="43" s="1"/>
  <c r="M137" i="43"/>
  <c r="T137" i="43" s="1"/>
  <c r="L137" i="43"/>
  <c r="S137" i="43" s="1"/>
  <c r="K137" i="43"/>
  <c r="J137" i="43"/>
  <c r="V137" i="43" s="1"/>
  <c r="I137" i="43"/>
  <c r="P137" i="43" s="1"/>
  <c r="H137" i="43"/>
  <c r="O137" i="43" s="1"/>
  <c r="G137" i="43"/>
  <c r="F137" i="43"/>
  <c r="E137" i="43"/>
  <c r="D137" i="43"/>
  <c r="R136" i="43"/>
  <c r="N136" i="43"/>
  <c r="U136" i="43" s="1"/>
  <c r="M136" i="43"/>
  <c r="T136" i="43" s="1"/>
  <c r="L136" i="43"/>
  <c r="S136" i="43" s="1"/>
  <c r="K136" i="43"/>
  <c r="J136" i="43"/>
  <c r="V136" i="43" s="1"/>
  <c r="I136" i="43"/>
  <c r="P136" i="43" s="1"/>
  <c r="H136" i="43"/>
  <c r="O136" i="43" s="1"/>
  <c r="G136" i="43"/>
  <c r="F136" i="43"/>
  <c r="E136" i="43"/>
  <c r="D136" i="43"/>
  <c r="N119" i="43"/>
  <c r="M119" i="43"/>
  <c r="K119" i="43"/>
  <c r="J119" i="43"/>
  <c r="I119" i="43"/>
  <c r="H119" i="43"/>
  <c r="G119" i="43"/>
  <c r="F119" i="43"/>
  <c r="E119" i="43"/>
  <c r="D119" i="43"/>
  <c r="N118" i="43"/>
  <c r="M118" i="43"/>
  <c r="L118" i="43"/>
  <c r="K118" i="43"/>
  <c r="J118" i="43"/>
  <c r="I118" i="43"/>
  <c r="H118" i="43"/>
  <c r="G118" i="43"/>
  <c r="F118" i="43"/>
  <c r="E118" i="43"/>
  <c r="D118" i="43"/>
  <c r="N117" i="43"/>
  <c r="M117" i="43"/>
  <c r="L117" i="43"/>
  <c r="K117" i="43"/>
  <c r="J117" i="43"/>
  <c r="I117" i="43"/>
  <c r="H117" i="43"/>
  <c r="G117" i="43"/>
  <c r="F117" i="43"/>
  <c r="E117" i="43"/>
  <c r="D117" i="43"/>
  <c r="N116" i="43"/>
  <c r="M116" i="43"/>
  <c r="L116" i="43"/>
  <c r="K116" i="43"/>
  <c r="J116" i="43"/>
  <c r="I116" i="43"/>
  <c r="H116" i="43"/>
  <c r="G116" i="43"/>
  <c r="F116" i="43"/>
  <c r="E116" i="43"/>
  <c r="D116" i="43"/>
  <c r="N115" i="43"/>
  <c r="M115" i="43"/>
  <c r="L115" i="43"/>
  <c r="K115" i="43"/>
  <c r="J115" i="43"/>
  <c r="I115" i="43"/>
  <c r="H115" i="43"/>
  <c r="G115" i="43"/>
  <c r="F115" i="43"/>
  <c r="E115" i="43"/>
  <c r="D115" i="43"/>
  <c r="N114" i="43"/>
  <c r="M114" i="43"/>
  <c r="L114" i="43"/>
  <c r="K114" i="43"/>
  <c r="J114" i="43"/>
  <c r="I114" i="43"/>
  <c r="H114" i="43"/>
  <c r="G114" i="43"/>
  <c r="F114" i="43"/>
  <c r="E114" i="43"/>
  <c r="D114" i="43"/>
  <c r="N111" i="43"/>
  <c r="M111" i="43"/>
  <c r="L111" i="43"/>
  <c r="K111" i="43"/>
  <c r="J111" i="43"/>
  <c r="I111" i="43"/>
  <c r="G111" i="43"/>
  <c r="F111" i="43"/>
  <c r="D111" i="43"/>
  <c r="N110" i="43"/>
  <c r="M110" i="43"/>
  <c r="L110" i="43"/>
  <c r="K110" i="43"/>
  <c r="J110" i="43"/>
  <c r="I110" i="43"/>
  <c r="H110" i="43"/>
  <c r="G110" i="43"/>
  <c r="F110" i="43"/>
  <c r="D110" i="43"/>
  <c r="N109" i="43"/>
  <c r="M109" i="43"/>
  <c r="L109" i="43"/>
  <c r="K109" i="43"/>
  <c r="J109" i="43"/>
  <c r="I109" i="43"/>
  <c r="H109" i="43"/>
  <c r="G109" i="43"/>
  <c r="F109" i="43"/>
  <c r="D109" i="43"/>
  <c r="N108" i="43"/>
  <c r="M108" i="43"/>
  <c r="L108" i="43"/>
  <c r="K108" i="43"/>
  <c r="J108" i="43"/>
  <c r="I108" i="43"/>
  <c r="H108" i="43"/>
  <c r="G108" i="43"/>
  <c r="F108" i="43"/>
  <c r="D108" i="43"/>
  <c r="N107" i="43"/>
  <c r="M107" i="43"/>
  <c r="L107" i="43"/>
  <c r="K107" i="43"/>
  <c r="J107" i="43"/>
  <c r="I107" i="43"/>
  <c r="H107" i="43"/>
  <c r="G107" i="43"/>
  <c r="F107" i="43"/>
  <c r="D107" i="43"/>
  <c r="N106" i="43"/>
  <c r="M106" i="43"/>
  <c r="L106" i="43"/>
  <c r="K106" i="43"/>
  <c r="J106" i="43"/>
  <c r="I106" i="43"/>
  <c r="H106" i="43"/>
  <c r="G106" i="43"/>
  <c r="F106" i="43"/>
  <c r="D106" i="43"/>
  <c r="N105" i="43"/>
  <c r="M105" i="43"/>
  <c r="L105" i="43"/>
  <c r="K105" i="43"/>
  <c r="J105" i="43"/>
  <c r="I105" i="43"/>
  <c r="H105" i="43"/>
  <c r="G105" i="43"/>
  <c r="F105" i="43"/>
  <c r="D105" i="43"/>
  <c r="N104" i="43"/>
  <c r="M104" i="43"/>
  <c r="L104" i="43"/>
  <c r="K104" i="43"/>
  <c r="J104" i="43"/>
  <c r="I104" i="43"/>
  <c r="H104" i="43"/>
  <c r="G104" i="43"/>
  <c r="F104" i="43"/>
  <c r="D104" i="43"/>
  <c r="N103" i="43"/>
  <c r="M103" i="43"/>
  <c r="L103" i="43"/>
  <c r="K103" i="43"/>
  <c r="J103" i="43"/>
  <c r="I103" i="43"/>
  <c r="H103" i="43"/>
  <c r="G103" i="43"/>
  <c r="F103" i="43"/>
  <c r="D103" i="43"/>
  <c r="N102" i="43"/>
  <c r="M102" i="43"/>
  <c r="L102" i="43"/>
  <c r="K102" i="43"/>
  <c r="J102" i="43"/>
  <c r="I102" i="43"/>
  <c r="H102" i="43"/>
  <c r="G102" i="43"/>
  <c r="F102" i="43"/>
  <c r="D102" i="43"/>
  <c r="N101" i="43"/>
  <c r="M101" i="43"/>
  <c r="L101" i="43"/>
  <c r="K101" i="43"/>
  <c r="J101" i="43"/>
  <c r="I101" i="43"/>
  <c r="H101" i="43"/>
  <c r="G101" i="43"/>
  <c r="F101" i="43"/>
  <c r="D101" i="43"/>
  <c r="N100" i="43"/>
  <c r="M100" i="43"/>
  <c r="L100" i="43"/>
  <c r="K100" i="43"/>
  <c r="J100" i="43"/>
  <c r="I100" i="43"/>
  <c r="H100" i="43"/>
  <c r="G100" i="43"/>
  <c r="F100" i="43"/>
  <c r="D100" i="43"/>
  <c r="N99" i="43"/>
  <c r="M99" i="43"/>
  <c r="L99" i="43"/>
  <c r="K99" i="43"/>
  <c r="J99" i="43"/>
  <c r="I99" i="43"/>
  <c r="H99" i="43"/>
  <c r="G99" i="43"/>
  <c r="F99" i="43"/>
  <c r="D99" i="43"/>
  <c r="N98" i="43"/>
  <c r="M98" i="43"/>
  <c r="L98" i="43"/>
  <c r="K98" i="43"/>
  <c r="J98" i="43"/>
  <c r="I98" i="43"/>
  <c r="H98" i="43"/>
  <c r="G98" i="43"/>
  <c r="F98" i="43"/>
  <c r="D98" i="43"/>
  <c r="N97" i="43"/>
  <c r="M97" i="43"/>
  <c r="L97" i="43"/>
  <c r="K97" i="43"/>
  <c r="J97" i="43"/>
  <c r="I97" i="43"/>
  <c r="H97" i="43"/>
  <c r="G97" i="43"/>
  <c r="F97" i="43"/>
  <c r="D97" i="43"/>
  <c r="N96" i="43"/>
  <c r="M96" i="43"/>
  <c r="L96" i="43"/>
  <c r="K96" i="43"/>
  <c r="J96" i="43"/>
  <c r="I96" i="43"/>
  <c r="H96" i="43"/>
  <c r="G96" i="43"/>
  <c r="F96" i="43"/>
  <c r="D96" i="43"/>
  <c r="N93" i="43"/>
  <c r="M93" i="43"/>
  <c r="K93" i="43"/>
  <c r="J93" i="43"/>
  <c r="I93" i="43"/>
  <c r="H93" i="43"/>
  <c r="S93" i="43"/>
  <c r="F93" i="43"/>
  <c r="D93" i="43"/>
  <c r="N92" i="43"/>
  <c r="M92" i="43"/>
  <c r="L92" i="43"/>
  <c r="K92" i="43"/>
  <c r="J92" i="43"/>
  <c r="I92" i="43"/>
  <c r="H92" i="43"/>
  <c r="G92" i="43"/>
  <c r="F92" i="43"/>
  <c r="D92" i="43"/>
  <c r="N91" i="43"/>
  <c r="M91" i="43"/>
  <c r="L91" i="43"/>
  <c r="K91" i="43"/>
  <c r="J91" i="43"/>
  <c r="I91" i="43"/>
  <c r="H91" i="43"/>
  <c r="G91" i="43"/>
  <c r="F91" i="43"/>
  <c r="D91" i="43"/>
  <c r="N90" i="43"/>
  <c r="M90" i="43"/>
  <c r="L90" i="43"/>
  <c r="K90" i="43"/>
  <c r="J90" i="43"/>
  <c r="I90" i="43"/>
  <c r="H90" i="43"/>
  <c r="G90" i="43"/>
  <c r="F90" i="43"/>
  <c r="D90" i="43"/>
  <c r="N89" i="43"/>
  <c r="M89" i="43"/>
  <c r="L89" i="43"/>
  <c r="K89" i="43"/>
  <c r="J89" i="43"/>
  <c r="I89" i="43"/>
  <c r="H89" i="43"/>
  <c r="G89" i="43"/>
  <c r="F89" i="43"/>
  <c r="D89" i="43"/>
  <c r="N88" i="43"/>
  <c r="M88" i="43"/>
  <c r="L88" i="43"/>
  <c r="K88" i="43"/>
  <c r="J88" i="43"/>
  <c r="I88" i="43"/>
  <c r="H88" i="43"/>
  <c r="G88" i="43"/>
  <c r="F88" i="43"/>
  <c r="D88" i="43"/>
  <c r="N72" i="43"/>
  <c r="M72" i="43"/>
  <c r="K72" i="43"/>
  <c r="J72" i="43"/>
  <c r="I72" i="43"/>
  <c r="H72" i="43"/>
  <c r="S72" i="43"/>
  <c r="F72" i="43"/>
  <c r="E72" i="43"/>
  <c r="D72" i="43"/>
  <c r="N71" i="43"/>
  <c r="M71" i="43"/>
  <c r="L71" i="43"/>
  <c r="K71" i="43"/>
  <c r="J71" i="43"/>
  <c r="I71" i="43"/>
  <c r="H71" i="43"/>
  <c r="G71" i="43"/>
  <c r="P71" i="43" s="1"/>
  <c r="F71" i="43"/>
  <c r="E71" i="43"/>
  <c r="D71" i="43"/>
  <c r="N70" i="43"/>
  <c r="M70" i="43"/>
  <c r="L70" i="43"/>
  <c r="K70" i="43"/>
  <c r="J70" i="43"/>
  <c r="I70" i="43"/>
  <c r="H70" i="43"/>
  <c r="G70" i="43"/>
  <c r="F70" i="43"/>
  <c r="E70" i="43"/>
  <c r="D70" i="43"/>
  <c r="N69" i="43"/>
  <c r="M69" i="43"/>
  <c r="L69" i="43"/>
  <c r="K69" i="43"/>
  <c r="J69" i="43"/>
  <c r="I69" i="43"/>
  <c r="H69" i="43"/>
  <c r="G69" i="43"/>
  <c r="F69" i="43"/>
  <c r="E69" i="43"/>
  <c r="D69" i="43"/>
  <c r="N68" i="43"/>
  <c r="M68" i="43"/>
  <c r="L68" i="43"/>
  <c r="K68" i="43"/>
  <c r="J68" i="43"/>
  <c r="I68" i="43"/>
  <c r="H68" i="43"/>
  <c r="G68" i="43"/>
  <c r="F68" i="43"/>
  <c r="E68" i="43"/>
  <c r="D68" i="43"/>
  <c r="N67" i="43"/>
  <c r="M67" i="43"/>
  <c r="L67" i="43"/>
  <c r="K67" i="43"/>
  <c r="J67" i="43"/>
  <c r="I67" i="43"/>
  <c r="H67" i="43"/>
  <c r="G67" i="43"/>
  <c r="F67" i="43"/>
  <c r="E67" i="43"/>
  <c r="D67" i="43"/>
  <c r="N62" i="43"/>
  <c r="M62" i="43"/>
  <c r="L62" i="43"/>
  <c r="K62" i="43"/>
  <c r="J62" i="43"/>
  <c r="I62" i="43"/>
  <c r="H62" i="43"/>
  <c r="G62" i="43"/>
  <c r="F62" i="43"/>
  <c r="E62" i="43"/>
  <c r="D62" i="43"/>
  <c r="N61" i="43"/>
  <c r="M61" i="43"/>
  <c r="L61" i="43"/>
  <c r="K61" i="43"/>
  <c r="J61" i="43"/>
  <c r="I61" i="43"/>
  <c r="H61" i="43"/>
  <c r="G61" i="43"/>
  <c r="F61" i="43"/>
  <c r="E61" i="43"/>
  <c r="D61" i="43"/>
  <c r="N60" i="43"/>
  <c r="M60" i="43"/>
  <c r="L60" i="43"/>
  <c r="K60" i="43"/>
  <c r="J60" i="43"/>
  <c r="I60" i="43"/>
  <c r="H60" i="43"/>
  <c r="G60" i="43"/>
  <c r="F60" i="43"/>
  <c r="E60" i="43"/>
  <c r="D60" i="43"/>
  <c r="N59" i="43"/>
  <c r="M59" i="43"/>
  <c r="L59" i="43"/>
  <c r="K59" i="43"/>
  <c r="J59" i="43"/>
  <c r="I59" i="43"/>
  <c r="H59" i="43"/>
  <c r="G59" i="43"/>
  <c r="F59" i="43"/>
  <c r="E59" i="43"/>
  <c r="D59" i="43"/>
  <c r="N58" i="43"/>
  <c r="M58" i="43"/>
  <c r="K58" i="43"/>
  <c r="J58" i="43"/>
  <c r="I58" i="43"/>
  <c r="H58" i="43"/>
  <c r="G58" i="43"/>
  <c r="S58" i="43" s="1"/>
  <c r="F58" i="43"/>
  <c r="E58" i="43"/>
  <c r="D58" i="43"/>
  <c r="G58" i="38"/>
  <c r="D45" i="43"/>
  <c r="F45" i="43"/>
  <c r="G45" i="43"/>
  <c r="R45" i="43" s="1"/>
  <c r="H45" i="43"/>
  <c r="I45" i="43"/>
  <c r="J45" i="43"/>
  <c r="K45" i="43"/>
  <c r="M45" i="43"/>
  <c r="N45" i="43"/>
  <c r="D46" i="43"/>
  <c r="F46" i="43"/>
  <c r="G46" i="43"/>
  <c r="H46" i="43"/>
  <c r="I46" i="43"/>
  <c r="J46" i="43"/>
  <c r="K46" i="43"/>
  <c r="R46" i="43" s="1"/>
  <c r="M46" i="43"/>
  <c r="N46" i="43"/>
  <c r="D47" i="43"/>
  <c r="F47" i="43"/>
  <c r="G47" i="43"/>
  <c r="S47" i="43" s="1"/>
  <c r="H47" i="43"/>
  <c r="I47" i="43"/>
  <c r="J47" i="43"/>
  <c r="K47" i="43"/>
  <c r="R47" i="43" s="1"/>
  <c r="M47" i="43"/>
  <c r="N47" i="43"/>
  <c r="D48" i="43"/>
  <c r="F48" i="43"/>
  <c r="G48" i="43"/>
  <c r="S48" i="43" s="1"/>
  <c r="H48" i="43"/>
  <c r="I48" i="43"/>
  <c r="J48" i="43"/>
  <c r="K48" i="43"/>
  <c r="R48" i="43" s="1"/>
  <c r="M48" i="43"/>
  <c r="N48" i="43"/>
  <c r="D49" i="43"/>
  <c r="F49" i="43"/>
  <c r="G49" i="43"/>
  <c r="S49" i="43" s="1"/>
  <c r="H49" i="43"/>
  <c r="I49" i="43"/>
  <c r="J49" i="43"/>
  <c r="K49" i="43"/>
  <c r="M49" i="43"/>
  <c r="N49" i="43"/>
  <c r="D50" i="43"/>
  <c r="F50" i="43"/>
  <c r="H50" i="43"/>
  <c r="I50" i="43"/>
  <c r="J50" i="43"/>
  <c r="K50" i="43"/>
  <c r="R50" i="43" s="1"/>
  <c r="M50" i="43"/>
  <c r="N50" i="43"/>
  <c r="D51" i="43"/>
  <c r="F51" i="43"/>
  <c r="G51" i="43"/>
  <c r="H51" i="43"/>
  <c r="I51" i="43"/>
  <c r="J51" i="43"/>
  <c r="K51" i="43"/>
  <c r="R51" i="43" s="1"/>
  <c r="M51" i="43"/>
  <c r="N51" i="43"/>
  <c r="D52" i="43"/>
  <c r="F52" i="43"/>
  <c r="G52" i="43"/>
  <c r="H52" i="43"/>
  <c r="I52" i="43"/>
  <c r="J52" i="43"/>
  <c r="K52" i="43"/>
  <c r="R52" i="43" s="1"/>
  <c r="M52" i="43"/>
  <c r="N52" i="43"/>
  <c r="G53" i="43"/>
  <c r="S53" i="43" s="1"/>
  <c r="H53" i="43"/>
  <c r="I53" i="43"/>
  <c r="J53" i="43"/>
  <c r="K53" i="43"/>
  <c r="M53" i="43"/>
  <c r="N53" i="43"/>
  <c r="G54" i="43"/>
  <c r="H54" i="43"/>
  <c r="I54" i="43"/>
  <c r="J54" i="43"/>
  <c r="K54" i="43"/>
  <c r="R54" i="43" s="1"/>
  <c r="M54" i="43"/>
  <c r="N54" i="43"/>
  <c r="D55" i="43"/>
  <c r="F55" i="43"/>
  <c r="G55" i="43"/>
  <c r="S55" i="43" s="1"/>
  <c r="H55" i="43"/>
  <c r="I55" i="43"/>
  <c r="J55" i="43"/>
  <c r="K55" i="43"/>
  <c r="M55" i="43"/>
  <c r="N55" i="43"/>
  <c r="V40" i="43"/>
  <c r="F40" i="43"/>
  <c r="D40" i="43"/>
  <c r="V39" i="43"/>
  <c r="F39" i="43"/>
  <c r="D39" i="43"/>
  <c r="V38" i="43"/>
  <c r="G38" i="43"/>
  <c r="O38" i="43" s="1"/>
  <c r="W38" i="43" s="1"/>
  <c r="F38" i="43"/>
  <c r="D38" i="43"/>
  <c r="V37" i="43"/>
  <c r="G37" i="43"/>
  <c r="O37" i="43" s="1"/>
  <c r="W37" i="43" s="1"/>
  <c r="F37" i="43"/>
  <c r="D37" i="43"/>
  <c r="V36" i="43"/>
  <c r="G36" i="43"/>
  <c r="O36" i="43" s="1"/>
  <c r="W36" i="43" s="1"/>
  <c r="F36" i="43"/>
  <c r="D36" i="43"/>
  <c r="V35" i="43"/>
  <c r="G35" i="43"/>
  <c r="O35" i="43" s="1"/>
  <c r="W35" i="43" s="1"/>
  <c r="F35" i="43"/>
  <c r="D35" i="43"/>
  <c r="V34" i="43"/>
  <c r="G34" i="43"/>
  <c r="O34" i="43" s="1"/>
  <c r="W34" i="43" s="1"/>
  <c r="F34" i="43"/>
  <c r="D34" i="43"/>
  <c r="V33" i="43"/>
  <c r="G33" i="43"/>
  <c r="O33" i="43" s="1"/>
  <c r="W33" i="43" s="1"/>
  <c r="F33" i="43"/>
  <c r="D33" i="43"/>
  <c r="V32" i="43"/>
  <c r="G32" i="43"/>
  <c r="O32" i="43" s="1"/>
  <c r="W32" i="43" s="1"/>
  <c r="F32" i="43"/>
  <c r="D32" i="43"/>
  <c r="V31" i="43"/>
  <c r="G31" i="43"/>
  <c r="O31" i="43" s="1"/>
  <c r="W31" i="43" s="1"/>
  <c r="F31" i="43"/>
  <c r="D31" i="43"/>
  <c r="V30" i="43"/>
  <c r="G30" i="43"/>
  <c r="O30" i="43" s="1"/>
  <c r="W30" i="43" s="1"/>
  <c r="F30" i="43"/>
  <c r="D30" i="43"/>
  <c r="V29" i="43"/>
  <c r="G29" i="43"/>
  <c r="O29" i="43" s="1"/>
  <c r="W29" i="43" s="1"/>
  <c r="F29" i="43"/>
  <c r="D29" i="43"/>
  <c r="V28" i="43"/>
  <c r="G28" i="43"/>
  <c r="O28" i="43" s="1"/>
  <c r="W28" i="43" s="1"/>
  <c r="F28" i="43"/>
  <c r="D28" i="43"/>
  <c r="V27" i="43"/>
  <c r="G27" i="43"/>
  <c r="O27" i="43" s="1"/>
  <c r="W27" i="43" s="1"/>
  <c r="F27" i="43"/>
  <c r="D27" i="43"/>
  <c r="V26" i="43"/>
  <c r="G26" i="43"/>
  <c r="O26" i="43" s="1"/>
  <c r="W26" i="43" s="1"/>
  <c r="F26" i="43"/>
  <c r="D26" i="43"/>
  <c r="V25" i="43"/>
  <c r="G25" i="43"/>
  <c r="O25" i="43" s="1"/>
  <c r="W25" i="43" s="1"/>
  <c r="F25" i="43"/>
  <c r="D25" i="43"/>
  <c r="V24" i="43"/>
  <c r="G24" i="43"/>
  <c r="O24" i="43" s="1"/>
  <c r="W24" i="43" s="1"/>
  <c r="F24" i="43"/>
  <c r="D24" i="43"/>
  <c r="V23" i="43"/>
  <c r="G23" i="43"/>
  <c r="O23" i="43" s="1"/>
  <c r="W23" i="43" s="1"/>
  <c r="F23" i="43"/>
  <c r="D23" i="43"/>
  <c r="G22" i="43"/>
  <c r="F22" i="43"/>
  <c r="D22" i="43"/>
  <c r="V21" i="43"/>
  <c r="G21" i="43"/>
  <c r="O21" i="43" s="1"/>
  <c r="W21" i="43" s="1"/>
  <c r="F21" i="43"/>
  <c r="D21" i="43"/>
  <c r="V20" i="43"/>
  <c r="G20" i="43"/>
  <c r="O20" i="43" s="1"/>
  <c r="W20" i="43" s="1"/>
  <c r="F20" i="43"/>
  <c r="D20" i="43"/>
  <c r="H204" i="51"/>
  <c r="H203" i="51"/>
  <c r="H202" i="51"/>
  <c r="H201" i="51"/>
  <c r="H200" i="51"/>
  <c r="H199" i="51"/>
  <c r="H198" i="51"/>
  <c r="H197" i="51"/>
  <c r="H196" i="51"/>
  <c r="H195" i="51"/>
  <c r="H194" i="51"/>
  <c r="N188" i="51"/>
  <c r="M188" i="51"/>
  <c r="L188" i="51"/>
  <c r="K188" i="51"/>
  <c r="J188" i="51"/>
  <c r="I188" i="51"/>
  <c r="V188" i="51" s="1"/>
  <c r="H188" i="51"/>
  <c r="F188" i="51"/>
  <c r="D188" i="51"/>
  <c r="N187" i="51"/>
  <c r="M187" i="51"/>
  <c r="L187" i="51"/>
  <c r="K187" i="51"/>
  <c r="J187" i="51"/>
  <c r="I187" i="51"/>
  <c r="H187" i="51"/>
  <c r="V187" i="51" s="1"/>
  <c r="G187" i="51"/>
  <c r="U187" i="51" s="1"/>
  <c r="F187" i="51"/>
  <c r="D187" i="51"/>
  <c r="N186" i="51"/>
  <c r="M186" i="51"/>
  <c r="L186" i="51"/>
  <c r="K186" i="51"/>
  <c r="J186" i="51"/>
  <c r="I186" i="51"/>
  <c r="H186" i="51"/>
  <c r="F186" i="51"/>
  <c r="D186" i="51"/>
  <c r="N185" i="51"/>
  <c r="U185" i="51" s="1"/>
  <c r="M185" i="51"/>
  <c r="L185" i="51"/>
  <c r="K185" i="51"/>
  <c r="R185" i="51" s="1"/>
  <c r="J185" i="51"/>
  <c r="V185" i="51" s="1"/>
  <c r="I185" i="51"/>
  <c r="H185" i="51"/>
  <c r="G185" i="51"/>
  <c r="T185" i="51" s="1"/>
  <c r="F185" i="51"/>
  <c r="D185" i="51"/>
  <c r="N184" i="51"/>
  <c r="M184" i="51"/>
  <c r="L184" i="51"/>
  <c r="K184" i="51"/>
  <c r="J184" i="51"/>
  <c r="V184" i="51" s="1"/>
  <c r="I184" i="51"/>
  <c r="F184" i="51"/>
  <c r="D184" i="51"/>
  <c r="N183" i="51"/>
  <c r="M183" i="51"/>
  <c r="L183" i="51"/>
  <c r="K183" i="51"/>
  <c r="J183" i="51"/>
  <c r="I183" i="51"/>
  <c r="H183" i="51"/>
  <c r="G183" i="51"/>
  <c r="P183" i="51" s="1"/>
  <c r="F183" i="51"/>
  <c r="D183" i="51"/>
  <c r="V179" i="51"/>
  <c r="H179" i="51"/>
  <c r="G179" i="51"/>
  <c r="S179" i="51" s="1"/>
  <c r="F179" i="51"/>
  <c r="D179" i="51"/>
  <c r="U178" i="51"/>
  <c r="R178" i="51"/>
  <c r="Q178" i="51"/>
  <c r="T178" i="51"/>
  <c r="S178" i="51"/>
  <c r="P178" i="51"/>
  <c r="H178" i="51"/>
  <c r="V178" i="51" s="1"/>
  <c r="G178" i="51"/>
  <c r="F178" i="51"/>
  <c r="D178" i="51"/>
  <c r="S177" i="51"/>
  <c r="R177" i="51"/>
  <c r="H177" i="51"/>
  <c r="O177" i="51" s="1"/>
  <c r="G177" i="51"/>
  <c r="U177" i="51" s="1"/>
  <c r="F177" i="51"/>
  <c r="D177" i="51"/>
  <c r="U176" i="51"/>
  <c r="R176" i="51"/>
  <c r="V176" i="51"/>
  <c r="H176" i="51"/>
  <c r="G176" i="51"/>
  <c r="T176" i="51" s="1"/>
  <c r="F176" i="51"/>
  <c r="D176" i="51"/>
  <c r="R175" i="51"/>
  <c r="U175" i="51"/>
  <c r="T175" i="51"/>
  <c r="V175" i="51"/>
  <c r="P175" i="51"/>
  <c r="H175" i="51"/>
  <c r="G175" i="51"/>
  <c r="S175" i="51" s="1"/>
  <c r="F175" i="51"/>
  <c r="D175" i="51"/>
  <c r="U174" i="51"/>
  <c r="Q174" i="51"/>
  <c r="T174" i="51"/>
  <c r="S174" i="51"/>
  <c r="P174" i="51"/>
  <c r="H174" i="51"/>
  <c r="V174" i="51" s="1"/>
  <c r="G174" i="51"/>
  <c r="R174" i="51" s="1"/>
  <c r="F174" i="51"/>
  <c r="D174" i="51"/>
  <c r="T173" i="51"/>
  <c r="P173" i="51"/>
  <c r="S173" i="51"/>
  <c r="R173" i="51"/>
  <c r="Q173" i="51"/>
  <c r="H173" i="51"/>
  <c r="O173" i="51" s="1"/>
  <c r="G173" i="51"/>
  <c r="U173" i="51" s="1"/>
  <c r="F173" i="51"/>
  <c r="D173" i="51"/>
  <c r="U172" i="51"/>
  <c r="T172" i="51"/>
  <c r="R172" i="51"/>
  <c r="V172" i="51"/>
  <c r="P172" i="51"/>
  <c r="H172" i="51"/>
  <c r="G172" i="51"/>
  <c r="S172" i="51" s="1"/>
  <c r="F172" i="51"/>
  <c r="D172" i="51"/>
  <c r="R171" i="51"/>
  <c r="U171" i="51"/>
  <c r="T171" i="51"/>
  <c r="S171" i="51"/>
  <c r="V171" i="51"/>
  <c r="P171" i="51"/>
  <c r="H171" i="51"/>
  <c r="O171" i="51" s="1"/>
  <c r="G171" i="51"/>
  <c r="F171" i="51"/>
  <c r="D171" i="51"/>
  <c r="U170" i="51"/>
  <c r="Q170" i="51"/>
  <c r="T170" i="51"/>
  <c r="S170" i="51"/>
  <c r="R170" i="51"/>
  <c r="P170" i="51"/>
  <c r="H170" i="51"/>
  <c r="V170" i="51" s="1"/>
  <c r="G170" i="51"/>
  <c r="F170" i="51"/>
  <c r="D170" i="51"/>
  <c r="T169" i="51"/>
  <c r="P169" i="51"/>
  <c r="U169" i="51"/>
  <c r="S169" i="51"/>
  <c r="R169" i="51"/>
  <c r="Q169" i="51"/>
  <c r="H169" i="51"/>
  <c r="O169" i="51" s="1"/>
  <c r="G169" i="51"/>
  <c r="F169" i="51"/>
  <c r="D169" i="51"/>
  <c r="U168" i="51"/>
  <c r="T168" i="51"/>
  <c r="R168" i="51"/>
  <c r="V168" i="51"/>
  <c r="P168" i="51"/>
  <c r="H168" i="51"/>
  <c r="G168" i="51"/>
  <c r="S168" i="51" s="1"/>
  <c r="F168" i="51"/>
  <c r="D168" i="51"/>
  <c r="R167" i="51"/>
  <c r="U167" i="51"/>
  <c r="T167" i="51"/>
  <c r="S167" i="51"/>
  <c r="V167" i="51"/>
  <c r="P167" i="51"/>
  <c r="H167" i="51"/>
  <c r="O167" i="51" s="1"/>
  <c r="G167" i="51"/>
  <c r="F167" i="51"/>
  <c r="D167" i="51"/>
  <c r="U166" i="51"/>
  <c r="Q166" i="51"/>
  <c r="T166" i="51"/>
  <c r="S166" i="51"/>
  <c r="R166" i="51"/>
  <c r="P166" i="51"/>
  <c r="H166" i="51"/>
  <c r="V166" i="51" s="1"/>
  <c r="G166" i="51"/>
  <c r="F166" i="51"/>
  <c r="D166" i="51"/>
  <c r="T165" i="51"/>
  <c r="P165" i="51"/>
  <c r="U165" i="51"/>
  <c r="S165" i="51"/>
  <c r="R165" i="51"/>
  <c r="Q165" i="51"/>
  <c r="H165" i="51"/>
  <c r="O165" i="51" s="1"/>
  <c r="G165" i="51"/>
  <c r="F165" i="51"/>
  <c r="D165" i="51"/>
  <c r="N164" i="51"/>
  <c r="M164" i="51"/>
  <c r="L164" i="51"/>
  <c r="K164" i="51"/>
  <c r="J164" i="51"/>
  <c r="V164" i="51" s="1"/>
  <c r="I164" i="51"/>
  <c r="P164" i="51" s="1"/>
  <c r="H164" i="51"/>
  <c r="G164" i="51"/>
  <c r="S164" i="51" s="1"/>
  <c r="F164" i="51"/>
  <c r="D164" i="51"/>
  <c r="R141" i="51"/>
  <c r="N141" i="51"/>
  <c r="U141" i="51" s="1"/>
  <c r="M141" i="51"/>
  <c r="T141" i="51" s="1"/>
  <c r="L141" i="51"/>
  <c r="K141" i="51"/>
  <c r="J141" i="51"/>
  <c r="Q141" i="51" s="1"/>
  <c r="I141" i="51"/>
  <c r="V141" i="51" s="1"/>
  <c r="H141" i="51"/>
  <c r="O141" i="51" s="1"/>
  <c r="G141" i="51"/>
  <c r="S141" i="51" s="1"/>
  <c r="F141" i="51"/>
  <c r="E141" i="51"/>
  <c r="D141" i="51"/>
  <c r="N140" i="51"/>
  <c r="U140" i="51" s="1"/>
  <c r="M140" i="51"/>
  <c r="T140" i="51" s="1"/>
  <c r="L140" i="51"/>
  <c r="K140" i="51"/>
  <c r="R140" i="51" s="1"/>
  <c r="J140" i="51"/>
  <c r="V140" i="51" s="1"/>
  <c r="I140" i="51"/>
  <c r="P140" i="51" s="1"/>
  <c r="H140" i="51"/>
  <c r="G140" i="51"/>
  <c r="S140" i="51" s="1"/>
  <c r="F140" i="51"/>
  <c r="E140" i="51"/>
  <c r="D140" i="51"/>
  <c r="N139" i="51"/>
  <c r="U139" i="51" s="1"/>
  <c r="M139" i="51"/>
  <c r="T139" i="51" s="1"/>
  <c r="L139" i="51"/>
  <c r="K139" i="51"/>
  <c r="R139" i="51" s="1"/>
  <c r="J139" i="51"/>
  <c r="V139" i="51" s="1"/>
  <c r="I139" i="51"/>
  <c r="P139" i="51" s="1"/>
  <c r="H139" i="51"/>
  <c r="G139" i="51"/>
  <c r="S139" i="51" s="1"/>
  <c r="F139" i="51"/>
  <c r="E139" i="51"/>
  <c r="D139" i="51"/>
  <c r="N138" i="51"/>
  <c r="U138" i="51" s="1"/>
  <c r="M138" i="51"/>
  <c r="L138" i="51"/>
  <c r="K138" i="51"/>
  <c r="R138" i="51" s="1"/>
  <c r="J138" i="51"/>
  <c r="V138" i="51" s="1"/>
  <c r="I138" i="51"/>
  <c r="H138" i="51"/>
  <c r="G138" i="51"/>
  <c r="T138" i="51" s="1"/>
  <c r="F138" i="51"/>
  <c r="E138" i="51"/>
  <c r="D138" i="51"/>
  <c r="N137" i="51"/>
  <c r="U137" i="51" s="1"/>
  <c r="M137" i="51"/>
  <c r="L137" i="51"/>
  <c r="K137" i="51"/>
  <c r="R137" i="51" s="1"/>
  <c r="J137" i="51"/>
  <c r="V137" i="51" s="1"/>
  <c r="I137" i="51"/>
  <c r="H137" i="51"/>
  <c r="G137" i="51"/>
  <c r="T137" i="51" s="1"/>
  <c r="F137" i="51"/>
  <c r="E137" i="51"/>
  <c r="D137" i="51"/>
  <c r="N136" i="51"/>
  <c r="U136" i="51" s="1"/>
  <c r="M136" i="51"/>
  <c r="K136" i="51"/>
  <c r="R136" i="51" s="1"/>
  <c r="J136" i="51"/>
  <c r="V136" i="51" s="1"/>
  <c r="I136" i="51"/>
  <c r="H136" i="51"/>
  <c r="G136" i="51"/>
  <c r="T136" i="51" s="1"/>
  <c r="F136" i="51"/>
  <c r="E136" i="51"/>
  <c r="D136" i="51"/>
  <c r="N119" i="51"/>
  <c r="U119" i="51" s="1"/>
  <c r="M119" i="51"/>
  <c r="L119" i="51"/>
  <c r="K119" i="51"/>
  <c r="J119" i="51"/>
  <c r="Q119" i="51" s="1"/>
  <c r="I119" i="51"/>
  <c r="H119" i="51"/>
  <c r="G119" i="51"/>
  <c r="S119" i="51" s="1"/>
  <c r="F119" i="51"/>
  <c r="D119" i="51"/>
  <c r="N118" i="51"/>
  <c r="M118" i="51"/>
  <c r="L118" i="51"/>
  <c r="K118" i="51"/>
  <c r="J118" i="51"/>
  <c r="I118" i="51"/>
  <c r="H118" i="51"/>
  <c r="G118" i="51"/>
  <c r="F118" i="51"/>
  <c r="D118" i="51"/>
  <c r="N117" i="51"/>
  <c r="M117" i="51"/>
  <c r="K117" i="51"/>
  <c r="J117" i="51"/>
  <c r="I117" i="51"/>
  <c r="H117" i="51"/>
  <c r="G117" i="51"/>
  <c r="F117" i="51"/>
  <c r="D117" i="51"/>
  <c r="N116" i="51"/>
  <c r="U116" i="51" s="1"/>
  <c r="M116" i="51"/>
  <c r="T116" i="51" s="1"/>
  <c r="K116" i="51"/>
  <c r="J116" i="51"/>
  <c r="I116" i="51"/>
  <c r="P116" i="51" s="1"/>
  <c r="H116" i="51"/>
  <c r="O116" i="51" s="1"/>
  <c r="G116" i="51"/>
  <c r="F116" i="51"/>
  <c r="D116" i="51"/>
  <c r="N115" i="51"/>
  <c r="U115" i="51" s="1"/>
  <c r="M115" i="51"/>
  <c r="K115" i="51"/>
  <c r="J115" i="51"/>
  <c r="I115" i="51"/>
  <c r="P115" i="51" s="1"/>
  <c r="H115" i="51"/>
  <c r="G115" i="51"/>
  <c r="F115" i="51"/>
  <c r="D115" i="51"/>
  <c r="N114" i="51"/>
  <c r="M114" i="51"/>
  <c r="K114" i="51"/>
  <c r="J114" i="51"/>
  <c r="I114" i="51"/>
  <c r="H114" i="51"/>
  <c r="G114" i="51"/>
  <c r="F114" i="51"/>
  <c r="D114" i="51"/>
  <c r="N111" i="51"/>
  <c r="M111" i="51"/>
  <c r="L111" i="51"/>
  <c r="K111" i="51"/>
  <c r="J111" i="51"/>
  <c r="I111" i="51"/>
  <c r="H111" i="51"/>
  <c r="G111" i="51"/>
  <c r="F111" i="51"/>
  <c r="D111" i="51"/>
  <c r="N110" i="51"/>
  <c r="M110" i="51"/>
  <c r="L110" i="51"/>
  <c r="K110" i="51"/>
  <c r="J110" i="51"/>
  <c r="I110" i="51"/>
  <c r="H110" i="51"/>
  <c r="G110" i="51"/>
  <c r="F110" i="51"/>
  <c r="D110" i="51"/>
  <c r="N109" i="51"/>
  <c r="M109" i="51"/>
  <c r="T109" i="51" s="1"/>
  <c r="L109" i="51"/>
  <c r="K109" i="51"/>
  <c r="J109" i="51"/>
  <c r="I109" i="51"/>
  <c r="P109" i="51" s="1"/>
  <c r="H109" i="51"/>
  <c r="G109" i="51"/>
  <c r="F109" i="51"/>
  <c r="D109" i="51"/>
  <c r="N108" i="51"/>
  <c r="M108" i="51"/>
  <c r="L108" i="51"/>
  <c r="K108" i="51"/>
  <c r="J108" i="51"/>
  <c r="I108" i="51"/>
  <c r="H108" i="51"/>
  <c r="G108" i="51"/>
  <c r="F108" i="51"/>
  <c r="D108" i="51"/>
  <c r="N107" i="51"/>
  <c r="M107" i="51"/>
  <c r="T107" i="51" s="1"/>
  <c r="L107" i="51"/>
  <c r="K107" i="51"/>
  <c r="J107" i="51"/>
  <c r="I107" i="51"/>
  <c r="P107" i="51" s="1"/>
  <c r="H107" i="51"/>
  <c r="G107" i="51"/>
  <c r="F107" i="51"/>
  <c r="D107" i="51"/>
  <c r="N106" i="51"/>
  <c r="M106" i="51"/>
  <c r="L106" i="51"/>
  <c r="K106" i="51"/>
  <c r="J106" i="51"/>
  <c r="I106" i="51"/>
  <c r="G106" i="51"/>
  <c r="F106" i="51"/>
  <c r="D106" i="51"/>
  <c r="N105" i="51"/>
  <c r="M105" i="51"/>
  <c r="L105" i="51"/>
  <c r="K105" i="51"/>
  <c r="J105" i="51"/>
  <c r="I105" i="51"/>
  <c r="P105" i="51" s="1"/>
  <c r="G105" i="51"/>
  <c r="F105" i="51"/>
  <c r="D105" i="51"/>
  <c r="N104" i="51"/>
  <c r="M104" i="51"/>
  <c r="L104" i="51"/>
  <c r="K104" i="51"/>
  <c r="J104" i="51"/>
  <c r="I104" i="51"/>
  <c r="H104" i="51"/>
  <c r="G104" i="51"/>
  <c r="F104" i="51"/>
  <c r="D104" i="51"/>
  <c r="N103" i="51"/>
  <c r="M103" i="51"/>
  <c r="T103" i="51" s="1"/>
  <c r="L103" i="51"/>
  <c r="K103" i="51"/>
  <c r="J103" i="51"/>
  <c r="I103" i="51"/>
  <c r="P103" i="51" s="1"/>
  <c r="H103" i="51"/>
  <c r="G103" i="51"/>
  <c r="F103" i="51"/>
  <c r="D103" i="51"/>
  <c r="N102" i="51"/>
  <c r="M102" i="51"/>
  <c r="L102" i="51"/>
  <c r="K102" i="51"/>
  <c r="J102" i="51"/>
  <c r="I102" i="51"/>
  <c r="H102" i="51"/>
  <c r="G102" i="51"/>
  <c r="F102" i="51"/>
  <c r="D102" i="51"/>
  <c r="N101" i="51"/>
  <c r="M101" i="51"/>
  <c r="T101" i="51" s="1"/>
  <c r="L101" i="51"/>
  <c r="K101" i="51"/>
  <c r="J101" i="51"/>
  <c r="I101" i="51"/>
  <c r="P101" i="51" s="1"/>
  <c r="H101" i="51"/>
  <c r="G101" i="51"/>
  <c r="F101" i="51"/>
  <c r="D101" i="51"/>
  <c r="N100" i="51"/>
  <c r="M100" i="51"/>
  <c r="L100" i="51"/>
  <c r="K100" i="51"/>
  <c r="J100" i="51"/>
  <c r="I100" i="51"/>
  <c r="H100" i="51"/>
  <c r="G100" i="51"/>
  <c r="F100" i="51"/>
  <c r="D100" i="51"/>
  <c r="N99" i="51"/>
  <c r="M99" i="51"/>
  <c r="K99" i="51"/>
  <c r="J99" i="51"/>
  <c r="I99" i="51"/>
  <c r="H99" i="51"/>
  <c r="G99" i="51"/>
  <c r="F99" i="51"/>
  <c r="D99" i="51"/>
  <c r="N98" i="51"/>
  <c r="M98" i="51"/>
  <c r="L98" i="51"/>
  <c r="K98" i="51"/>
  <c r="J98" i="51"/>
  <c r="I98" i="51"/>
  <c r="H98" i="51"/>
  <c r="G98" i="51"/>
  <c r="F98" i="51"/>
  <c r="D98" i="51"/>
  <c r="N97" i="51"/>
  <c r="M97" i="51"/>
  <c r="K97" i="51"/>
  <c r="J97" i="51"/>
  <c r="I97" i="51"/>
  <c r="H97" i="51"/>
  <c r="G97" i="51"/>
  <c r="F97" i="51"/>
  <c r="D97" i="51"/>
  <c r="N96" i="51"/>
  <c r="M96" i="51"/>
  <c r="K96" i="51"/>
  <c r="J96" i="51"/>
  <c r="I96" i="51"/>
  <c r="H96" i="51"/>
  <c r="G96" i="51"/>
  <c r="F96" i="51"/>
  <c r="D96" i="51"/>
  <c r="N93" i="51"/>
  <c r="M93" i="51"/>
  <c r="L93" i="51"/>
  <c r="K93" i="51"/>
  <c r="J93" i="51"/>
  <c r="I93" i="51"/>
  <c r="H93" i="51"/>
  <c r="G93" i="51"/>
  <c r="S93" i="51" s="1"/>
  <c r="F93" i="51"/>
  <c r="D93" i="51"/>
  <c r="N92" i="51"/>
  <c r="M92" i="51"/>
  <c r="L92" i="51"/>
  <c r="K92" i="51"/>
  <c r="J92" i="51"/>
  <c r="I92" i="51"/>
  <c r="H92" i="51"/>
  <c r="G92" i="51"/>
  <c r="F92" i="51"/>
  <c r="D92" i="51"/>
  <c r="N91" i="51"/>
  <c r="M91" i="51"/>
  <c r="T91" i="51" s="1"/>
  <c r="K91" i="51"/>
  <c r="J91" i="51"/>
  <c r="I91" i="51"/>
  <c r="H91" i="51"/>
  <c r="O91" i="51" s="1"/>
  <c r="G91" i="51"/>
  <c r="F91" i="51"/>
  <c r="D91" i="51"/>
  <c r="N90" i="51"/>
  <c r="U90" i="51" s="1"/>
  <c r="M90" i="51"/>
  <c r="K90" i="51"/>
  <c r="J90" i="51"/>
  <c r="I90" i="51"/>
  <c r="P90" i="51" s="1"/>
  <c r="H90" i="51"/>
  <c r="G90" i="51"/>
  <c r="F90" i="51"/>
  <c r="D90" i="51"/>
  <c r="N89" i="51"/>
  <c r="M89" i="51"/>
  <c r="K89" i="51"/>
  <c r="J89" i="51"/>
  <c r="I89" i="51"/>
  <c r="H89" i="51"/>
  <c r="O89" i="51" s="1"/>
  <c r="G89" i="51"/>
  <c r="F89" i="51"/>
  <c r="D89" i="51"/>
  <c r="N88" i="51"/>
  <c r="M88" i="51"/>
  <c r="L88" i="51"/>
  <c r="S88" i="51" s="1"/>
  <c r="K88" i="51"/>
  <c r="J88" i="51"/>
  <c r="I88" i="51"/>
  <c r="H88" i="51"/>
  <c r="O88" i="51" s="1"/>
  <c r="G88" i="51"/>
  <c r="F88" i="51"/>
  <c r="D88" i="51"/>
  <c r="N72" i="51"/>
  <c r="M72" i="51"/>
  <c r="L72" i="51"/>
  <c r="K72" i="51"/>
  <c r="J72" i="51"/>
  <c r="I72" i="51"/>
  <c r="H72" i="51"/>
  <c r="G72" i="51"/>
  <c r="S72" i="51" s="1"/>
  <c r="F72" i="51"/>
  <c r="D72" i="51"/>
  <c r="N71" i="51"/>
  <c r="M71" i="51"/>
  <c r="L71" i="51"/>
  <c r="S71" i="51" s="1"/>
  <c r="K71" i="51"/>
  <c r="J71" i="51"/>
  <c r="I71" i="51"/>
  <c r="H71" i="51"/>
  <c r="O71" i="51" s="1"/>
  <c r="G71" i="51"/>
  <c r="F71" i="51"/>
  <c r="D71" i="51"/>
  <c r="N70" i="51"/>
  <c r="U70" i="51" s="1"/>
  <c r="M70" i="51"/>
  <c r="K70" i="51"/>
  <c r="J70" i="51"/>
  <c r="I70" i="51"/>
  <c r="P70" i="51" s="1"/>
  <c r="H70" i="51"/>
  <c r="G70" i="51"/>
  <c r="F70" i="51"/>
  <c r="D70" i="51"/>
  <c r="N69" i="51"/>
  <c r="M69" i="51"/>
  <c r="K69" i="51"/>
  <c r="J69" i="51"/>
  <c r="I69" i="51"/>
  <c r="H69" i="51"/>
  <c r="G69" i="51"/>
  <c r="F69" i="51"/>
  <c r="D69" i="51"/>
  <c r="N68" i="51"/>
  <c r="M68" i="51"/>
  <c r="K68" i="51"/>
  <c r="J68" i="51"/>
  <c r="I68" i="51"/>
  <c r="H68" i="51"/>
  <c r="G68" i="51"/>
  <c r="F68" i="51"/>
  <c r="D68" i="51"/>
  <c r="N67" i="51"/>
  <c r="M67" i="51"/>
  <c r="T67" i="51" s="1"/>
  <c r="L67" i="51"/>
  <c r="S67" i="51" s="1"/>
  <c r="K67" i="51"/>
  <c r="J67" i="51"/>
  <c r="I67" i="51"/>
  <c r="P67" i="51" s="1"/>
  <c r="H67" i="51"/>
  <c r="O67" i="51" s="1"/>
  <c r="G67" i="51"/>
  <c r="F67" i="51"/>
  <c r="D67" i="51"/>
  <c r="N62" i="51"/>
  <c r="M62" i="51"/>
  <c r="L62" i="51"/>
  <c r="K62" i="51"/>
  <c r="J62" i="51"/>
  <c r="I62" i="51"/>
  <c r="H62" i="51"/>
  <c r="G62" i="51"/>
  <c r="F62" i="51"/>
  <c r="D62" i="51"/>
  <c r="N61" i="51"/>
  <c r="M61" i="51"/>
  <c r="T61" i="51" s="1"/>
  <c r="L61" i="51"/>
  <c r="K61" i="51"/>
  <c r="J61" i="51"/>
  <c r="I61" i="51"/>
  <c r="P61" i="51" s="1"/>
  <c r="H61" i="51"/>
  <c r="G61" i="51"/>
  <c r="F61" i="51"/>
  <c r="D61" i="51"/>
  <c r="N60" i="51"/>
  <c r="M60" i="51"/>
  <c r="L60" i="51"/>
  <c r="K60" i="51"/>
  <c r="J60" i="51"/>
  <c r="I60" i="51"/>
  <c r="H60" i="51"/>
  <c r="G60" i="51"/>
  <c r="F60" i="51"/>
  <c r="D60" i="51"/>
  <c r="N59" i="51"/>
  <c r="M59" i="51"/>
  <c r="T59" i="51" s="1"/>
  <c r="L59" i="51"/>
  <c r="K59" i="51"/>
  <c r="J59" i="51"/>
  <c r="I59" i="51"/>
  <c r="P59" i="51" s="1"/>
  <c r="H59" i="51"/>
  <c r="G59" i="51"/>
  <c r="F59" i="51"/>
  <c r="D59" i="51"/>
  <c r="N58" i="51"/>
  <c r="M58" i="51"/>
  <c r="K58" i="51"/>
  <c r="J58" i="51"/>
  <c r="I58" i="51"/>
  <c r="H58" i="51"/>
  <c r="G58" i="51"/>
  <c r="F58" i="51"/>
  <c r="D58" i="51"/>
  <c r="N55" i="51"/>
  <c r="M55" i="51"/>
  <c r="K55" i="51"/>
  <c r="J55" i="51"/>
  <c r="I55" i="51"/>
  <c r="H55" i="51"/>
  <c r="F55" i="51"/>
  <c r="D55" i="51"/>
  <c r="N54" i="51"/>
  <c r="M54" i="51"/>
  <c r="K54" i="51"/>
  <c r="J54" i="51"/>
  <c r="I54" i="51"/>
  <c r="H54" i="51"/>
  <c r="G54" i="51"/>
  <c r="N53" i="51"/>
  <c r="M53" i="51"/>
  <c r="K53" i="51"/>
  <c r="J53" i="51"/>
  <c r="I53" i="51"/>
  <c r="H53" i="51"/>
  <c r="G53" i="51"/>
  <c r="N52" i="51"/>
  <c r="M52" i="51"/>
  <c r="K52" i="51"/>
  <c r="J52" i="51"/>
  <c r="I52" i="51"/>
  <c r="H52" i="51"/>
  <c r="G52" i="51"/>
  <c r="F52" i="51"/>
  <c r="D52" i="51"/>
  <c r="N51" i="51"/>
  <c r="M51" i="51"/>
  <c r="K51" i="51"/>
  <c r="J51" i="51"/>
  <c r="I51" i="51"/>
  <c r="H51" i="51"/>
  <c r="G51" i="51"/>
  <c r="F51" i="51"/>
  <c r="D51" i="51"/>
  <c r="N50" i="51"/>
  <c r="M50" i="51"/>
  <c r="K50" i="51"/>
  <c r="J50" i="51"/>
  <c r="I50" i="51"/>
  <c r="H50" i="51"/>
  <c r="G50" i="51"/>
  <c r="S50" i="51" s="1"/>
  <c r="F50" i="51"/>
  <c r="D50" i="51"/>
  <c r="N49" i="51"/>
  <c r="M49" i="51"/>
  <c r="K49" i="51"/>
  <c r="J49" i="51"/>
  <c r="I49" i="51"/>
  <c r="H49" i="51"/>
  <c r="G49" i="51"/>
  <c r="F49" i="51"/>
  <c r="D49" i="51"/>
  <c r="N48" i="51"/>
  <c r="M48" i="51"/>
  <c r="L48" i="51"/>
  <c r="L91" i="51" s="1"/>
  <c r="S91" i="51" s="1"/>
  <c r="K48" i="51"/>
  <c r="J48" i="51"/>
  <c r="I48" i="51"/>
  <c r="H48" i="51"/>
  <c r="G48" i="51"/>
  <c r="F48" i="51"/>
  <c r="D48" i="51"/>
  <c r="N47" i="51"/>
  <c r="M47" i="51"/>
  <c r="L47" i="51"/>
  <c r="L90" i="51" s="1"/>
  <c r="S90" i="51" s="1"/>
  <c r="K47" i="51"/>
  <c r="J47" i="51"/>
  <c r="I47" i="51"/>
  <c r="H47" i="51"/>
  <c r="G47" i="51"/>
  <c r="T47" i="51" s="1"/>
  <c r="F47" i="51"/>
  <c r="D47" i="51"/>
  <c r="N46" i="51"/>
  <c r="M46" i="51"/>
  <c r="L46" i="51"/>
  <c r="S53" i="51" s="1"/>
  <c r="K46" i="51"/>
  <c r="J46" i="51"/>
  <c r="I46" i="51"/>
  <c r="H46" i="51"/>
  <c r="G46" i="51"/>
  <c r="U46" i="51" s="1"/>
  <c r="F46" i="51"/>
  <c r="D46" i="51"/>
  <c r="N45" i="51"/>
  <c r="M45" i="51"/>
  <c r="K45" i="51"/>
  <c r="J45" i="51"/>
  <c r="I45" i="51"/>
  <c r="H45" i="51"/>
  <c r="G45" i="51"/>
  <c r="F45" i="51"/>
  <c r="D45" i="51"/>
  <c r="V40" i="51"/>
  <c r="F40" i="51"/>
  <c r="D40" i="51"/>
  <c r="V39" i="51"/>
  <c r="F39" i="51"/>
  <c r="D39" i="51"/>
  <c r="V38" i="51"/>
  <c r="G38" i="51"/>
  <c r="O38" i="51" s="1"/>
  <c r="W38" i="51" s="1"/>
  <c r="F38" i="51"/>
  <c r="D38" i="51"/>
  <c r="V37" i="51"/>
  <c r="G37" i="51"/>
  <c r="O37" i="51" s="1"/>
  <c r="W37" i="51" s="1"/>
  <c r="F37" i="51"/>
  <c r="D37" i="51"/>
  <c r="V36" i="51"/>
  <c r="G36" i="51"/>
  <c r="O36" i="51" s="1"/>
  <c r="W36" i="51" s="1"/>
  <c r="F36" i="51"/>
  <c r="D36" i="51"/>
  <c r="V35" i="51"/>
  <c r="G35" i="51"/>
  <c r="O35" i="51" s="1"/>
  <c r="W35" i="51" s="1"/>
  <c r="F35" i="51"/>
  <c r="D35" i="51"/>
  <c r="V34" i="51"/>
  <c r="G34" i="51"/>
  <c r="O34" i="51" s="1"/>
  <c r="W34" i="51" s="1"/>
  <c r="F34" i="51"/>
  <c r="D34" i="51"/>
  <c r="V33" i="51"/>
  <c r="G33" i="51"/>
  <c r="O33" i="51" s="1"/>
  <c r="W33" i="51" s="1"/>
  <c r="F33" i="51"/>
  <c r="D33" i="51"/>
  <c r="V32" i="51"/>
  <c r="G32" i="51"/>
  <c r="O32" i="51" s="1"/>
  <c r="W32" i="51" s="1"/>
  <c r="F32" i="51"/>
  <c r="D32" i="51"/>
  <c r="V31" i="51"/>
  <c r="G31" i="51"/>
  <c r="O31" i="51" s="1"/>
  <c r="W31" i="51" s="1"/>
  <c r="F31" i="51"/>
  <c r="D31" i="51"/>
  <c r="V30" i="51"/>
  <c r="G30" i="51"/>
  <c r="O30" i="51" s="1"/>
  <c r="W30" i="51" s="1"/>
  <c r="F30" i="51"/>
  <c r="D30" i="51"/>
  <c r="V29" i="51"/>
  <c r="G29" i="51"/>
  <c r="O29" i="51" s="1"/>
  <c r="W29" i="51" s="1"/>
  <c r="F29" i="51"/>
  <c r="D29" i="51"/>
  <c r="V28" i="51"/>
  <c r="G28" i="51"/>
  <c r="O28" i="51" s="1"/>
  <c r="W28" i="51" s="1"/>
  <c r="F28" i="51"/>
  <c r="D28" i="51"/>
  <c r="V27" i="51"/>
  <c r="G27" i="51"/>
  <c r="O27" i="51" s="1"/>
  <c r="W27" i="51" s="1"/>
  <c r="F27" i="51"/>
  <c r="D27" i="51"/>
  <c r="V26" i="51"/>
  <c r="G26" i="51"/>
  <c r="O26" i="51" s="1"/>
  <c r="W26" i="51" s="1"/>
  <c r="F26" i="51"/>
  <c r="D26" i="51"/>
  <c r="V25" i="51"/>
  <c r="G25" i="51"/>
  <c r="O25" i="51" s="1"/>
  <c r="W25" i="51" s="1"/>
  <c r="F25" i="51"/>
  <c r="D25" i="51"/>
  <c r="V24" i="51"/>
  <c r="G24" i="51"/>
  <c r="O24" i="51" s="1"/>
  <c r="W24" i="51" s="1"/>
  <c r="F24" i="51"/>
  <c r="D24" i="51"/>
  <c r="V23" i="51"/>
  <c r="G23" i="51"/>
  <c r="O23" i="51" s="1"/>
  <c r="W23" i="51" s="1"/>
  <c r="F23" i="51"/>
  <c r="D23" i="51"/>
  <c r="G22" i="51"/>
  <c r="F22" i="51"/>
  <c r="D22" i="51"/>
  <c r="V21" i="51"/>
  <c r="G21" i="51"/>
  <c r="O21" i="51" s="1"/>
  <c r="W21" i="51" s="1"/>
  <c r="F21" i="51"/>
  <c r="D21" i="51"/>
  <c r="V20" i="51"/>
  <c r="G20" i="51"/>
  <c r="O20" i="51" s="1"/>
  <c r="W20" i="51" s="1"/>
  <c r="F20" i="51"/>
  <c r="D20" i="51"/>
  <c r="T93" i="51" l="1"/>
  <c r="T111" i="51"/>
  <c r="O72" i="51"/>
  <c r="Q72" i="51"/>
  <c r="U72" i="51"/>
  <c r="U179" i="43"/>
  <c r="Q179" i="43"/>
  <c r="Q179" i="51"/>
  <c r="R179" i="43"/>
  <c r="T179" i="51"/>
  <c r="U179" i="51"/>
  <c r="T179" i="43"/>
  <c r="R179" i="51"/>
  <c r="R49" i="43"/>
  <c r="U48" i="43"/>
  <c r="T105" i="51"/>
  <c r="T99" i="51"/>
  <c r="P99" i="51"/>
  <c r="T97" i="51"/>
  <c r="P97" i="51"/>
  <c r="O53" i="51"/>
  <c r="R53" i="43"/>
  <c r="U53" i="43"/>
  <c r="R55" i="43"/>
  <c r="T55" i="43"/>
  <c r="O183" i="51"/>
  <c r="T50" i="43"/>
  <c r="P50" i="43"/>
  <c r="O49" i="43"/>
  <c r="U49" i="43"/>
  <c r="P48" i="51"/>
  <c r="P48" i="43"/>
  <c r="T46" i="43"/>
  <c r="S45" i="43"/>
  <c r="Q45" i="51"/>
  <c r="Q47" i="43"/>
  <c r="Q45" i="43"/>
  <c r="U45" i="43"/>
  <c r="P45" i="43"/>
  <c r="P46" i="43"/>
  <c r="T45" i="43"/>
  <c r="O45" i="43"/>
  <c r="V111" i="51"/>
  <c r="R187" i="51"/>
  <c r="Q187" i="51"/>
  <c r="O187" i="43"/>
  <c r="S187" i="43"/>
  <c r="S187" i="51"/>
  <c r="T187" i="43"/>
  <c r="P187" i="51"/>
  <c r="T187" i="51"/>
  <c r="Q187" i="43"/>
  <c r="U187" i="43"/>
  <c r="S183" i="51"/>
  <c r="T183" i="51"/>
  <c r="R183" i="43"/>
  <c r="Q183" i="43"/>
  <c r="Q183" i="51"/>
  <c r="U183" i="51"/>
  <c r="S183" i="43"/>
  <c r="R183" i="51"/>
  <c r="P183" i="43"/>
  <c r="T183" i="43"/>
  <c r="W165" i="43"/>
  <c r="S141" i="43"/>
  <c r="S119" i="43"/>
  <c r="T164" i="51"/>
  <c r="T164" i="43"/>
  <c r="U164" i="51"/>
  <c r="U164" i="43"/>
  <c r="R164" i="51"/>
  <c r="R164" i="43"/>
  <c r="V164" i="43"/>
  <c r="O183" i="43"/>
  <c r="V185" i="43"/>
  <c r="P187" i="43"/>
  <c r="Q185" i="43"/>
  <c r="W185" i="43" s="1"/>
  <c r="W173" i="43"/>
  <c r="W169" i="43"/>
  <c r="V165" i="43"/>
  <c r="O166" i="43"/>
  <c r="W166" i="43" s="1"/>
  <c r="Q168" i="43"/>
  <c r="V169" i="43"/>
  <c r="O170" i="43"/>
  <c r="W170" i="43" s="1"/>
  <c r="Q172" i="43"/>
  <c r="V173" i="43"/>
  <c r="O174" i="43"/>
  <c r="W174" i="43" s="1"/>
  <c r="Q176" i="43"/>
  <c r="V177" i="43"/>
  <c r="O178" i="43"/>
  <c r="W178" i="43" s="1"/>
  <c r="P179" i="43"/>
  <c r="Q167" i="43"/>
  <c r="W167" i="43" s="1"/>
  <c r="Q171" i="43"/>
  <c r="W171" i="43" s="1"/>
  <c r="Q175" i="43"/>
  <c r="O164" i="43"/>
  <c r="O168" i="43"/>
  <c r="O172" i="43"/>
  <c r="S172" i="43"/>
  <c r="O176" i="43"/>
  <c r="S176" i="43"/>
  <c r="P177" i="43"/>
  <c r="T177" i="43"/>
  <c r="O175" i="43"/>
  <c r="P176" i="43"/>
  <c r="Q177" i="43"/>
  <c r="O179" i="43"/>
  <c r="W137" i="43"/>
  <c r="W141" i="43"/>
  <c r="P141" i="43"/>
  <c r="Q136" i="43"/>
  <c r="W136" i="43" s="1"/>
  <c r="Q137" i="43"/>
  <c r="Q138" i="43"/>
  <c r="W138" i="43" s="1"/>
  <c r="Q139" i="43"/>
  <c r="W139" i="43" s="1"/>
  <c r="Q140" i="43"/>
  <c r="W140" i="43" s="1"/>
  <c r="O116" i="43"/>
  <c r="Q49" i="43"/>
  <c r="P109" i="43"/>
  <c r="V114" i="43"/>
  <c r="U114" i="43"/>
  <c r="S116" i="43"/>
  <c r="P117" i="43"/>
  <c r="V118" i="43"/>
  <c r="U118" i="43"/>
  <c r="P49" i="43"/>
  <c r="O114" i="43"/>
  <c r="O60" i="43"/>
  <c r="P61" i="43"/>
  <c r="O97" i="43"/>
  <c r="O105" i="43"/>
  <c r="O109" i="43"/>
  <c r="S109" i="43"/>
  <c r="P114" i="43"/>
  <c r="P118" i="43"/>
  <c r="R115" i="43"/>
  <c r="R119" i="43"/>
  <c r="U47" i="43"/>
  <c r="P47" i="43"/>
  <c r="R114" i="43"/>
  <c r="O115" i="43"/>
  <c r="S115" i="43"/>
  <c r="P116" i="43"/>
  <c r="T116" i="43"/>
  <c r="V117" i="43"/>
  <c r="U117" i="43"/>
  <c r="R118" i="43"/>
  <c r="P55" i="43"/>
  <c r="S114" i="43"/>
  <c r="P115" i="43"/>
  <c r="T115" i="43"/>
  <c r="V116" i="43"/>
  <c r="U116" i="43"/>
  <c r="R117" i="43"/>
  <c r="T69" i="43"/>
  <c r="O107" i="43"/>
  <c r="S107" i="43"/>
  <c r="T114" i="43"/>
  <c r="V115" i="43"/>
  <c r="U115" i="43"/>
  <c r="R116" i="43"/>
  <c r="O117" i="43"/>
  <c r="Q119" i="43"/>
  <c r="U119" i="43"/>
  <c r="S117" i="43"/>
  <c r="O118" i="43"/>
  <c r="S118" i="43"/>
  <c r="O119" i="43"/>
  <c r="O68" i="43"/>
  <c r="S68" i="43"/>
  <c r="V96" i="43"/>
  <c r="V102" i="43"/>
  <c r="V106" i="43"/>
  <c r="V108" i="43"/>
  <c r="U108" i="43"/>
  <c r="V110" i="43"/>
  <c r="T117" i="43"/>
  <c r="T118" i="43"/>
  <c r="V119" i="43"/>
  <c r="T119" i="43"/>
  <c r="Q53" i="43"/>
  <c r="T53" i="43"/>
  <c r="T51" i="43"/>
  <c r="T49" i="43"/>
  <c r="Q111" i="43"/>
  <c r="P119" i="43"/>
  <c r="Q114" i="43"/>
  <c r="Q115" i="43"/>
  <c r="Q116" i="43"/>
  <c r="Q117" i="43"/>
  <c r="Q118" i="43"/>
  <c r="W118" i="43" s="1"/>
  <c r="V67" i="43"/>
  <c r="U67" i="43"/>
  <c r="R68" i="43"/>
  <c r="O69" i="43"/>
  <c r="S69" i="43"/>
  <c r="P90" i="43"/>
  <c r="T90" i="43"/>
  <c r="P92" i="43"/>
  <c r="T92" i="43"/>
  <c r="P96" i="43"/>
  <c r="P100" i="43"/>
  <c r="P102" i="43"/>
  <c r="R67" i="43"/>
  <c r="R71" i="43"/>
  <c r="P51" i="43"/>
  <c r="P60" i="43"/>
  <c r="O67" i="43"/>
  <c r="S67" i="43"/>
  <c r="U69" i="43"/>
  <c r="R70" i="43"/>
  <c r="T54" i="43"/>
  <c r="P54" i="43"/>
  <c r="V53" i="43"/>
  <c r="T52" i="43"/>
  <c r="P52" i="43"/>
  <c r="S51" i="43"/>
  <c r="V51" i="43"/>
  <c r="T47" i="43"/>
  <c r="O47" i="43"/>
  <c r="T67" i="43"/>
  <c r="U68" i="43"/>
  <c r="R69" i="43"/>
  <c r="O70" i="43"/>
  <c r="S70" i="43"/>
  <c r="V72" i="43"/>
  <c r="O92" i="43"/>
  <c r="O96" i="43"/>
  <c r="O102" i="43"/>
  <c r="O104" i="43"/>
  <c r="P53" i="43"/>
  <c r="U58" i="43"/>
  <c r="R59" i="43"/>
  <c r="S60" i="43"/>
  <c r="T61" i="43"/>
  <c r="Q62" i="43"/>
  <c r="U62" i="43"/>
  <c r="P67" i="43"/>
  <c r="P69" i="43"/>
  <c r="R72" i="43"/>
  <c r="P88" i="43"/>
  <c r="T88" i="43"/>
  <c r="R89" i="43"/>
  <c r="R91" i="43"/>
  <c r="R93" i="43"/>
  <c r="T96" i="43"/>
  <c r="R97" i="43"/>
  <c r="P98" i="43"/>
  <c r="T98" i="43"/>
  <c r="R99" i="43"/>
  <c r="T100" i="43"/>
  <c r="R101" i="43"/>
  <c r="T102" i="43"/>
  <c r="R103" i="43"/>
  <c r="P104" i="43"/>
  <c r="T104" i="43"/>
  <c r="R105" i="43"/>
  <c r="P106" i="43"/>
  <c r="T106" i="43"/>
  <c r="R107" i="43"/>
  <c r="P108" i="43"/>
  <c r="T108" i="43"/>
  <c r="R109" i="43"/>
  <c r="P110" i="43"/>
  <c r="T110" i="43"/>
  <c r="R111" i="43"/>
  <c r="O53" i="43"/>
  <c r="V45" i="43"/>
  <c r="Q58" i="43"/>
  <c r="O59" i="43"/>
  <c r="S59" i="43"/>
  <c r="T60" i="43"/>
  <c r="U61" i="43"/>
  <c r="R62" i="43"/>
  <c r="O71" i="43"/>
  <c r="S71" i="43"/>
  <c r="V88" i="43"/>
  <c r="U88" i="43"/>
  <c r="O89" i="43"/>
  <c r="S89" i="43"/>
  <c r="V90" i="43"/>
  <c r="U90" i="43"/>
  <c r="O91" i="43"/>
  <c r="S91" i="43"/>
  <c r="V92" i="43"/>
  <c r="U92" i="43"/>
  <c r="O93" i="43"/>
  <c r="U96" i="43"/>
  <c r="S97" i="43"/>
  <c r="V98" i="43"/>
  <c r="U98" i="43"/>
  <c r="O99" i="43"/>
  <c r="S99" i="43"/>
  <c r="V100" i="43"/>
  <c r="U100" i="43"/>
  <c r="O101" i="43"/>
  <c r="S101" i="43"/>
  <c r="U102" i="43"/>
  <c r="O103" i="43"/>
  <c r="S103" i="43"/>
  <c r="V104" i="43"/>
  <c r="U104" i="43"/>
  <c r="S105" i="43"/>
  <c r="U106" i="43"/>
  <c r="U110" i="43"/>
  <c r="Q54" i="43"/>
  <c r="R58" i="43"/>
  <c r="P59" i="43"/>
  <c r="T59" i="43"/>
  <c r="U60" i="43"/>
  <c r="R61" i="43"/>
  <c r="O62" i="43"/>
  <c r="S62" i="43"/>
  <c r="P68" i="43"/>
  <c r="T68" i="43"/>
  <c r="P70" i="43"/>
  <c r="T70" i="43"/>
  <c r="T71" i="43"/>
  <c r="P72" i="43"/>
  <c r="T72" i="43"/>
  <c r="R88" i="43"/>
  <c r="P89" i="43"/>
  <c r="T89" i="43"/>
  <c r="R90" i="43"/>
  <c r="P91" i="43"/>
  <c r="T91" i="43"/>
  <c r="R92" i="43"/>
  <c r="T93" i="43"/>
  <c r="R96" i="43"/>
  <c r="P97" i="43"/>
  <c r="T97" i="43"/>
  <c r="R98" i="43"/>
  <c r="P99" i="43"/>
  <c r="T99" i="43"/>
  <c r="R100" i="43"/>
  <c r="P101" i="43"/>
  <c r="T101" i="43"/>
  <c r="R102" i="43"/>
  <c r="P103" i="43"/>
  <c r="T103" i="43"/>
  <c r="R104" i="43"/>
  <c r="P105" i="43"/>
  <c r="T105" i="43"/>
  <c r="R106" i="43"/>
  <c r="P107" i="43"/>
  <c r="T107" i="43"/>
  <c r="R108" i="43"/>
  <c r="T109" i="43"/>
  <c r="R110" i="43"/>
  <c r="Q52" i="43"/>
  <c r="O58" i="43"/>
  <c r="T58" i="43"/>
  <c r="U59" i="43"/>
  <c r="R60" i="43"/>
  <c r="O61" i="43"/>
  <c r="S61" i="43"/>
  <c r="V68" i="43"/>
  <c r="V70" i="43"/>
  <c r="U70" i="43"/>
  <c r="U71" i="43"/>
  <c r="U72" i="43"/>
  <c r="O88" i="43"/>
  <c r="S88" i="43"/>
  <c r="U89" i="43"/>
  <c r="O90" i="43"/>
  <c r="S90" i="43"/>
  <c r="V91" i="43"/>
  <c r="U91" i="43"/>
  <c r="S92" i="43"/>
  <c r="Q93" i="43"/>
  <c r="U93" i="43"/>
  <c r="S96" i="43"/>
  <c r="V97" i="43"/>
  <c r="U97" i="43"/>
  <c r="O98" i="43"/>
  <c r="S98" i="43"/>
  <c r="V99" i="43"/>
  <c r="U99" i="43"/>
  <c r="O100" i="43"/>
  <c r="S100" i="43"/>
  <c r="V101" i="43"/>
  <c r="U101" i="43"/>
  <c r="S102" i="43"/>
  <c r="V103" i="43"/>
  <c r="U103" i="43"/>
  <c r="S104" i="43"/>
  <c r="V105" i="43"/>
  <c r="U105" i="43"/>
  <c r="O106" i="43"/>
  <c r="S106" i="43"/>
  <c r="V107" i="43"/>
  <c r="U107" i="43"/>
  <c r="O108" i="43"/>
  <c r="S108" i="43"/>
  <c r="V109" i="43"/>
  <c r="U109" i="43"/>
  <c r="O110" i="43"/>
  <c r="S110" i="43"/>
  <c r="U111" i="43"/>
  <c r="V55" i="43"/>
  <c r="V50" i="43"/>
  <c r="V46" i="43"/>
  <c r="V59" i="43"/>
  <c r="V60" i="43"/>
  <c r="V61" i="43"/>
  <c r="V69" i="43"/>
  <c r="V71" i="43"/>
  <c r="O111" i="43"/>
  <c r="S111" i="43"/>
  <c r="Q55" i="43"/>
  <c r="S54" i="43"/>
  <c r="V54" i="43"/>
  <c r="S52" i="43"/>
  <c r="V52" i="43"/>
  <c r="V48" i="43"/>
  <c r="T48" i="43"/>
  <c r="O48" i="43"/>
  <c r="U46" i="43"/>
  <c r="V93" i="43"/>
  <c r="V111" i="43"/>
  <c r="Y111" i="56" s="1"/>
  <c r="T111" i="43"/>
  <c r="V89" i="43"/>
  <c r="Q51" i="43"/>
  <c r="O50" i="43"/>
  <c r="Q48" i="43"/>
  <c r="O46" i="43"/>
  <c r="V58" i="43"/>
  <c r="V62" i="43"/>
  <c r="T62" i="43"/>
  <c r="P111" i="43"/>
  <c r="Q96" i="43"/>
  <c r="Q97" i="43"/>
  <c r="Q98" i="43"/>
  <c r="Q99" i="43"/>
  <c r="Q100" i="43"/>
  <c r="Q101" i="43"/>
  <c r="Q102" i="43"/>
  <c r="Q103" i="43"/>
  <c r="Q104" i="43"/>
  <c r="Q105" i="43"/>
  <c r="Q106" i="43"/>
  <c r="Q107" i="43"/>
  <c r="Q108" i="43"/>
  <c r="Q109" i="43"/>
  <c r="Q110" i="43"/>
  <c r="P93" i="43"/>
  <c r="Q88" i="43"/>
  <c r="Q89" i="43"/>
  <c r="Q90" i="43"/>
  <c r="Q91" i="43"/>
  <c r="Q92" i="43"/>
  <c r="Q67" i="43"/>
  <c r="W67" i="43" s="1"/>
  <c r="Q68" i="43"/>
  <c r="Q69" i="43"/>
  <c r="Q70" i="43"/>
  <c r="Q71" i="43"/>
  <c r="Q72" i="43"/>
  <c r="O72" i="43"/>
  <c r="P58" i="43"/>
  <c r="W58" i="43" s="1"/>
  <c r="P62" i="43"/>
  <c r="Q59" i="43"/>
  <c r="Q60" i="43"/>
  <c r="Q61" i="43"/>
  <c r="W61" i="43" s="1"/>
  <c r="U55" i="43"/>
  <c r="U54" i="43"/>
  <c r="U52" i="43"/>
  <c r="U51" i="43"/>
  <c r="U50" i="43"/>
  <c r="Q50" i="43"/>
  <c r="V47" i="43"/>
  <c r="Q46" i="43"/>
  <c r="O55" i="43"/>
  <c r="O54" i="43"/>
  <c r="O52" i="43"/>
  <c r="O51" i="43"/>
  <c r="S50" i="43"/>
  <c r="V49" i="43"/>
  <c r="S46" i="43"/>
  <c r="O22" i="43"/>
  <c r="W22" i="43" s="1"/>
  <c r="V22" i="43"/>
  <c r="V183" i="51"/>
  <c r="Q185" i="51"/>
  <c r="V186" i="51"/>
  <c r="O187" i="51"/>
  <c r="O185" i="51"/>
  <c r="S185" i="51"/>
  <c r="P185" i="51"/>
  <c r="W173" i="51"/>
  <c r="W165" i="51"/>
  <c r="W169" i="51"/>
  <c r="Q164" i="51"/>
  <c r="V165" i="51"/>
  <c r="O166" i="51"/>
  <c r="W166" i="51" s="1"/>
  <c r="Q168" i="51"/>
  <c r="V169" i="51"/>
  <c r="O170" i="51"/>
  <c r="W170" i="51" s="1"/>
  <c r="Q172" i="51"/>
  <c r="V173" i="51"/>
  <c r="O174" i="51"/>
  <c r="W174" i="51" s="1"/>
  <c r="Q176" i="51"/>
  <c r="V177" i="51"/>
  <c r="O178" i="51"/>
  <c r="W178" i="51" s="1"/>
  <c r="P179" i="51"/>
  <c r="Q167" i="51"/>
  <c r="W167" i="51" s="1"/>
  <c r="Q171" i="51"/>
  <c r="W171" i="51" s="1"/>
  <c r="Q175" i="51"/>
  <c r="O164" i="51"/>
  <c r="O168" i="51"/>
  <c r="O172" i="51"/>
  <c r="W172" i="51" s="1"/>
  <c r="O176" i="51"/>
  <c r="S176" i="51"/>
  <c r="P177" i="51"/>
  <c r="T177" i="51"/>
  <c r="O175" i="51"/>
  <c r="W175" i="51" s="1"/>
  <c r="P176" i="51"/>
  <c r="Q177" i="51"/>
  <c r="O179" i="51"/>
  <c r="W141" i="51"/>
  <c r="AN140" i="51"/>
  <c r="Q136" i="51"/>
  <c r="Q137" i="51"/>
  <c r="Q138" i="51"/>
  <c r="Q139" i="51"/>
  <c r="Q140" i="51"/>
  <c r="P141" i="51"/>
  <c r="O136" i="51"/>
  <c r="S136" i="51"/>
  <c r="O137" i="51"/>
  <c r="W137" i="51" s="1"/>
  <c r="S137" i="51"/>
  <c r="O138" i="51"/>
  <c r="S138" i="51"/>
  <c r="O139" i="51"/>
  <c r="W139" i="51" s="1"/>
  <c r="O140" i="51"/>
  <c r="P136" i="51"/>
  <c r="P137" i="51"/>
  <c r="P138" i="51"/>
  <c r="O105" i="51"/>
  <c r="O107" i="51"/>
  <c r="O109" i="51"/>
  <c r="U118" i="51"/>
  <c r="O118" i="51"/>
  <c r="P89" i="51"/>
  <c r="V114" i="51"/>
  <c r="U114" i="51"/>
  <c r="O115" i="51"/>
  <c r="T115" i="51"/>
  <c r="R116" i="51"/>
  <c r="P118" i="51"/>
  <c r="T118" i="51"/>
  <c r="R119" i="51"/>
  <c r="R114" i="51"/>
  <c r="R117" i="51"/>
  <c r="O114" i="51"/>
  <c r="S114" i="51"/>
  <c r="O117" i="51"/>
  <c r="T117" i="51"/>
  <c r="R118" i="51"/>
  <c r="V119" i="51"/>
  <c r="T119" i="51"/>
  <c r="P114" i="51"/>
  <c r="T114" i="51"/>
  <c r="R115" i="51"/>
  <c r="P117" i="51"/>
  <c r="U117" i="51"/>
  <c r="S118" i="51"/>
  <c r="L115" i="51"/>
  <c r="S115" i="51" s="1"/>
  <c r="L116" i="51"/>
  <c r="S116" i="51" s="1"/>
  <c r="L117" i="51"/>
  <c r="S117" i="51" s="1"/>
  <c r="O119" i="51"/>
  <c r="V115" i="51"/>
  <c r="V116" i="51"/>
  <c r="V117" i="51"/>
  <c r="V118" i="51"/>
  <c r="T48" i="51"/>
  <c r="U109" i="51"/>
  <c r="Q111" i="51"/>
  <c r="U111" i="51"/>
  <c r="P119" i="51"/>
  <c r="W119" i="51" s="1"/>
  <c r="Q114" i="51"/>
  <c r="Q115" i="51"/>
  <c r="Q116" i="51"/>
  <c r="Q117" i="51"/>
  <c r="Q118" i="51"/>
  <c r="P45" i="51"/>
  <c r="R54" i="51"/>
  <c r="O50" i="51"/>
  <c r="R51" i="51"/>
  <c r="O54" i="51"/>
  <c r="O55" i="51"/>
  <c r="Q50" i="51"/>
  <c r="P53" i="51"/>
  <c r="P51" i="51"/>
  <c r="U51" i="51"/>
  <c r="R52" i="51"/>
  <c r="T53" i="51"/>
  <c r="T54" i="51"/>
  <c r="P58" i="51"/>
  <c r="T58" i="51"/>
  <c r="R59" i="51"/>
  <c r="P60" i="51"/>
  <c r="T60" i="51"/>
  <c r="R61" i="51"/>
  <c r="T62" i="51"/>
  <c r="R67" i="51"/>
  <c r="P68" i="51"/>
  <c r="U68" i="51"/>
  <c r="O69" i="51"/>
  <c r="T69" i="51"/>
  <c r="R70" i="51"/>
  <c r="V71" i="51"/>
  <c r="U71" i="51"/>
  <c r="V88" i="51"/>
  <c r="U88" i="51"/>
  <c r="T89" i="51"/>
  <c r="R90" i="51"/>
  <c r="P92" i="51"/>
  <c r="T92" i="51"/>
  <c r="R93" i="51"/>
  <c r="P96" i="51"/>
  <c r="T96" i="51"/>
  <c r="R97" i="51"/>
  <c r="P98" i="51"/>
  <c r="T98" i="51"/>
  <c r="R99" i="51"/>
  <c r="P100" i="51"/>
  <c r="T100" i="51"/>
  <c r="R101" i="51"/>
  <c r="P102" i="51"/>
  <c r="T102" i="51"/>
  <c r="R103" i="51"/>
  <c r="P104" i="51"/>
  <c r="T104" i="51"/>
  <c r="R105" i="51"/>
  <c r="P106" i="51"/>
  <c r="T106" i="51"/>
  <c r="R107" i="51"/>
  <c r="P108" i="51"/>
  <c r="T108" i="51"/>
  <c r="R109" i="51"/>
  <c r="P110" i="51"/>
  <c r="T110" i="51"/>
  <c r="R111" i="51"/>
  <c r="O47" i="51"/>
  <c r="V49" i="51"/>
  <c r="T49" i="51"/>
  <c r="R50" i="51"/>
  <c r="U53" i="51"/>
  <c r="R55" i="51"/>
  <c r="V58" i="51"/>
  <c r="U58" i="51"/>
  <c r="O59" i="51"/>
  <c r="S59" i="51"/>
  <c r="V60" i="51"/>
  <c r="U60" i="51"/>
  <c r="O61" i="51"/>
  <c r="S61" i="51"/>
  <c r="Q62" i="51"/>
  <c r="U62" i="51"/>
  <c r="P69" i="51"/>
  <c r="U69" i="51"/>
  <c r="O70" i="51"/>
  <c r="T70" i="51"/>
  <c r="R71" i="51"/>
  <c r="T72" i="51"/>
  <c r="R88" i="51"/>
  <c r="U89" i="51"/>
  <c r="O90" i="51"/>
  <c r="T90" i="51"/>
  <c r="R91" i="51"/>
  <c r="V92" i="51"/>
  <c r="U92" i="51"/>
  <c r="O93" i="51"/>
  <c r="V96" i="51"/>
  <c r="U96" i="51"/>
  <c r="O97" i="51"/>
  <c r="S97" i="51"/>
  <c r="V98" i="51"/>
  <c r="U98" i="51"/>
  <c r="O99" i="51"/>
  <c r="S99" i="51"/>
  <c r="U100" i="51"/>
  <c r="O101" i="51"/>
  <c r="S101" i="51"/>
  <c r="U102" i="51"/>
  <c r="O103" i="51"/>
  <c r="S103" i="51"/>
  <c r="U104" i="51"/>
  <c r="S105" i="51"/>
  <c r="U106" i="51"/>
  <c r="S107" i="51"/>
  <c r="U108" i="51"/>
  <c r="S109" i="51"/>
  <c r="U110" i="51"/>
  <c r="O111" i="51"/>
  <c r="U49" i="51"/>
  <c r="T50" i="51"/>
  <c r="Q53" i="51"/>
  <c r="Q54" i="51"/>
  <c r="R58" i="51"/>
  <c r="R60" i="51"/>
  <c r="R62" i="51"/>
  <c r="R68" i="51"/>
  <c r="R92" i="51"/>
  <c r="R96" i="51"/>
  <c r="R98" i="51"/>
  <c r="R100" i="51"/>
  <c r="R102" i="51"/>
  <c r="R104" i="51"/>
  <c r="R106" i="51"/>
  <c r="R108" i="51"/>
  <c r="R110" i="51"/>
  <c r="Q47" i="51"/>
  <c r="U47" i="51"/>
  <c r="Q49" i="51"/>
  <c r="U50" i="51"/>
  <c r="O51" i="51"/>
  <c r="T51" i="51"/>
  <c r="U55" i="51"/>
  <c r="O58" i="51"/>
  <c r="S58" i="51"/>
  <c r="V59" i="51"/>
  <c r="U59" i="51"/>
  <c r="O60" i="51"/>
  <c r="S60" i="51"/>
  <c r="V61" i="51"/>
  <c r="U61" i="51"/>
  <c r="O62" i="51"/>
  <c r="S62" i="51"/>
  <c r="V67" i="51"/>
  <c r="U67" i="51"/>
  <c r="O68" i="51"/>
  <c r="T68" i="51"/>
  <c r="R69" i="51"/>
  <c r="P71" i="51"/>
  <c r="T71" i="51"/>
  <c r="R72" i="51"/>
  <c r="P88" i="51"/>
  <c r="T88" i="51"/>
  <c r="R89" i="51"/>
  <c r="P91" i="51"/>
  <c r="U91" i="51"/>
  <c r="O92" i="51"/>
  <c r="S92" i="51"/>
  <c r="Q93" i="51"/>
  <c r="U93" i="51"/>
  <c r="O96" i="51"/>
  <c r="S96" i="51"/>
  <c r="V97" i="51"/>
  <c r="U97" i="51"/>
  <c r="O98" i="51"/>
  <c r="S98" i="51"/>
  <c r="U99" i="51"/>
  <c r="O100" i="51"/>
  <c r="S100" i="51"/>
  <c r="U101" i="51"/>
  <c r="O102" i="51"/>
  <c r="S102" i="51"/>
  <c r="U103" i="51"/>
  <c r="O104" i="51"/>
  <c r="S104" i="51"/>
  <c r="U105" i="51"/>
  <c r="O106" i="51"/>
  <c r="S106" i="51"/>
  <c r="U107" i="51"/>
  <c r="O108" i="51"/>
  <c r="S108" i="51"/>
  <c r="O110" i="51"/>
  <c r="S110" i="51"/>
  <c r="R45" i="51"/>
  <c r="U45" i="51"/>
  <c r="R46" i="51"/>
  <c r="Q46" i="51"/>
  <c r="P52" i="51"/>
  <c r="U52" i="51"/>
  <c r="L68" i="51"/>
  <c r="S68" i="51" s="1"/>
  <c r="L69" i="51"/>
  <c r="S69" i="51" s="1"/>
  <c r="L70" i="51"/>
  <c r="S70" i="51" s="1"/>
  <c r="L89" i="51"/>
  <c r="S89" i="51" s="1"/>
  <c r="S111" i="51"/>
  <c r="V45" i="51"/>
  <c r="T45" i="51"/>
  <c r="V46" i="51"/>
  <c r="R47" i="51"/>
  <c r="P47" i="51"/>
  <c r="Q48" i="51"/>
  <c r="U48" i="51"/>
  <c r="V50" i="51"/>
  <c r="T55" i="51"/>
  <c r="V62" i="51"/>
  <c r="V72" i="51"/>
  <c r="V93" i="51"/>
  <c r="P46" i="51"/>
  <c r="T46" i="51"/>
  <c r="S47" i="51"/>
  <c r="R48" i="51"/>
  <c r="V69" i="51"/>
  <c r="V90" i="51"/>
  <c r="V91" i="51"/>
  <c r="V99" i="51"/>
  <c r="V100" i="51"/>
  <c r="V101" i="51"/>
  <c r="V102" i="51"/>
  <c r="V103" i="51"/>
  <c r="V104" i="51"/>
  <c r="V105" i="51"/>
  <c r="V106" i="51"/>
  <c r="V107" i="51"/>
  <c r="V108" i="51"/>
  <c r="V109" i="51"/>
  <c r="V110" i="51"/>
  <c r="O22" i="51"/>
  <c r="W22" i="51" s="1"/>
  <c r="O48" i="51"/>
  <c r="S48" i="51"/>
  <c r="P49" i="51"/>
  <c r="R49" i="51"/>
  <c r="O52" i="51"/>
  <c r="T52" i="51"/>
  <c r="R53" i="51"/>
  <c r="U54" i="51"/>
  <c r="Q55" i="51"/>
  <c r="P111" i="51"/>
  <c r="Q96" i="51"/>
  <c r="Q97" i="51"/>
  <c r="Q98" i="51"/>
  <c r="Q99" i="51"/>
  <c r="Q100" i="51"/>
  <c r="W100" i="51" s="1"/>
  <c r="Q101" i="51"/>
  <c r="Q102" i="51"/>
  <c r="Q103" i="51"/>
  <c r="Q104" i="51"/>
  <c r="Q105" i="51"/>
  <c r="Q106" i="51"/>
  <c r="Q107" i="51"/>
  <c r="Q108" i="51"/>
  <c r="W108" i="51" s="1"/>
  <c r="Q109" i="51"/>
  <c r="Q110" i="51"/>
  <c r="P93" i="51"/>
  <c r="Q88" i="51"/>
  <c r="W88" i="51" s="1"/>
  <c r="Q89" i="51"/>
  <c r="Q90" i="51"/>
  <c r="Q91" i="51"/>
  <c r="Q92" i="51"/>
  <c r="W92" i="51" s="1"/>
  <c r="P72" i="51"/>
  <c r="Q67" i="51"/>
  <c r="Q68" i="51"/>
  <c r="Q69" i="51"/>
  <c r="Q70" i="51"/>
  <c r="Q71" i="51"/>
  <c r="P62" i="51"/>
  <c r="Q58" i="51"/>
  <c r="Q59" i="51"/>
  <c r="Q60" i="51"/>
  <c r="Q61" i="51"/>
  <c r="O45" i="51"/>
  <c r="S45" i="51"/>
  <c r="O46" i="51"/>
  <c r="S46" i="51"/>
  <c r="V47" i="51"/>
  <c r="V48" i="51"/>
  <c r="O49" i="51"/>
  <c r="S49" i="51"/>
  <c r="P50" i="51"/>
  <c r="S51" i="51"/>
  <c r="S52" i="51"/>
  <c r="V53" i="51"/>
  <c r="S54" i="51"/>
  <c r="P54" i="51"/>
  <c r="S55" i="51"/>
  <c r="P55" i="51"/>
  <c r="Q51" i="51"/>
  <c r="Q52" i="51"/>
  <c r="V22" i="51"/>
  <c r="W45" i="43" l="1"/>
  <c r="W53" i="51"/>
  <c r="W183" i="51"/>
  <c r="W53" i="43"/>
  <c r="W50" i="51"/>
  <c r="W175" i="43"/>
  <c r="W183" i="43"/>
  <c r="W187" i="51"/>
  <c r="W187" i="43"/>
  <c r="W168" i="43"/>
  <c r="W164" i="51"/>
  <c r="W164" i="43"/>
  <c r="W177" i="43"/>
  <c r="W172" i="43"/>
  <c r="W179" i="43"/>
  <c r="W176" i="43"/>
  <c r="W115" i="43"/>
  <c r="W49" i="43"/>
  <c r="W90" i="43"/>
  <c r="W110" i="43"/>
  <c r="W116" i="43"/>
  <c r="W47" i="43"/>
  <c r="W114" i="43"/>
  <c r="W60" i="43"/>
  <c r="W69" i="43"/>
  <c r="W117" i="43"/>
  <c r="W119" i="43"/>
  <c r="W54" i="43"/>
  <c r="W106" i="43"/>
  <c r="W102" i="43"/>
  <c r="W98" i="43"/>
  <c r="W71" i="43"/>
  <c r="W89" i="43"/>
  <c r="W109" i="43"/>
  <c r="W105" i="43"/>
  <c r="W100" i="43"/>
  <c r="W48" i="43"/>
  <c r="W62" i="43"/>
  <c r="W59" i="43"/>
  <c r="W88" i="43"/>
  <c r="W108" i="43"/>
  <c r="W96" i="43"/>
  <c r="Z96" i="56" s="1"/>
  <c r="W51" i="43"/>
  <c r="W68" i="43"/>
  <c r="W91" i="43"/>
  <c r="W93" i="43"/>
  <c r="Z93" i="56" s="1"/>
  <c r="W107" i="43"/>
  <c r="W103" i="43"/>
  <c r="W99" i="43"/>
  <c r="Z99" i="56" s="1"/>
  <c r="W70" i="43"/>
  <c r="W101" i="43"/>
  <c r="W97" i="43"/>
  <c r="Z97" i="56" s="1"/>
  <c r="W92" i="43"/>
  <c r="W104" i="43"/>
  <c r="W46" i="43"/>
  <c r="W52" i="43"/>
  <c r="W111" i="43"/>
  <c r="Z111" i="56" s="1"/>
  <c r="W50" i="43"/>
  <c r="W55" i="43"/>
  <c r="W72" i="43"/>
  <c r="W185" i="51"/>
  <c r="W177" i="51"/>
  <c r="W179" i="51"/>
  <c r="W176" i="51"/>
  <c r="W168" i="51"/>
  <c r="W138" i="51"/>
  <c r="W136" i="51"/>
  <c r="W140" i="51"/>
  <c r="W116" i="51"/>
  <c r="W58" i="51"/>
  <c r="W61" i="51"/>
  <c r="W62" i="51"/>
  <c r="W68" i="51"/>
  <c r="W91" i="51"/>
  <c r="W93" i="51"/>
  <c r="W107" i="51"/>
  <c r="W103" i="51"/>
  <c r="W99" i="51"/>
  <c r="W111" i="51"/>
  <c r="W72" i="51"/>
  <c r="W118" i="51"/>
  <c r="W114" i="51"/>
  <c r="W69" i="51"/>
  <c r="W104" i="51"/>
  <c r="W96" i="51"/>
  <c r="W117" i="51"/>
  <c r="W67" i="51"/>
  <c r="W110" i="51"/>
  <c r="W106" i="51"/>
  <c r="W98" i="51"/>
  <c r="W59" i="51"/>
  <c r="W70" i="51"/>
  <c r="W109" i="51"/>
  <c r="W105" i="51"/>
  <c r="W101" i="51"/>
  <c r="W97" i="51"/>
  <c r="V68" i="51"/>
  <c r="W115" i="51"/>
  <c r="W60" i="51"/>
  <c r="W71" i="51"/>
  <c r="W90" i="51"/>
  <c r="W102" i="51"/>
  <c r="W48" i="51"/>
  <c r="V51" i="51"/>
  <c r="V70" i="51"/>
  <c r="W47" i="51"/>
  <c r="AN46" i="51"/>
  <c r="W49" i="51"/>
  <c r="W54" i="51"/>
  <c r="W51" i="51"/>
  <c r="W46" i="51"/>
  <c r="W89" i="51"/>
  <c r="V89" i="51"/>
  <c r="W52" i="51"/>
  <c r="W55" i="51"/>
  <c r="W45" i="51"/>
  <c r="V55" i="51"/>
  <c r="V52" i="51"/>
  <c r="V54" i="51"/>
  <c r="G40" i="32"/>
  <c r="G39" i="32"/>
  <c r="O9" i="39"/>
  <c r="L58" i="39" s="1"/>
  <c r="O9" i="38"/>
  <c r="O9" i="42"/>
  <c r="G40" i="43" l="1"/>
  <c r="O40" i="43" s="1"/>
  <c r="W40" i="43" s="1"/>
  <c r="Z40" i="56" s="1"/>
  <c r="G40" i="51"/>
  <c r="O40" i="51" s="1"/>
  <c r="W40" i="51" s="1"/>
  <c r="G39" i="43"/>
  <c r="O39" i="43" s="1"/>
  <c r="W39" i="43" s="1"/>
  <c r="Z39" i="56" s="1"/>
  <c r="G39" i="51"/>
  <c r="O39" i="51" s="1"/>
  <c r="W39" i="51" s="1"/>
  <c r="D27" i="35"/>
  <c r="G183" i="37" l="1"/>
  <c r="G183" i="36" l="1"/>
  <c r="G183" i="38"/>
  <c r="G183" i="48"/>
  <c r="G183" i="42"/>
  <c r="G183" i="39"/>
  <c r="G183" i="49"/>
  <c r="E36" i="35"/>
  <c r="E33" i="35"/>
  <c r="E34" i="35"/>
  <c r="E35" i="35"/>
  <c r="E37" i="35"/>
  <c r="E46" i="35" s="1"/>
  <c r="E38" i="35"/>
  <c r="R6" i="49" l="1"/>
  <c r="O6" i="49"/>
  <c r="E13" i="49"/>
  <c r="D48" i="42" l="1"/>
  <c r="G15" i="57"/>
  <c r="G185" i="39"/>
  <c r="G122" i="39"/>
  <c r="G188" i="32"/>
  <c r="G188" i="51" s="1"/>
  <c r="G186" i="32"/>
  <c r="G184" i="32"/>
  <c r="AP183" i="56"/>
  <c r="AP164" i="56"/>
  <c r="AO141" i="56"/>
  <c r="AO140" i="56"/>
  <c r="AO139" i="56"/>
  <c r="AO138" i="56"/>
  <c r="AO137" i="56"/>
  <c r="AO136" i="56"/>
  <c r="AO123" i="56"/>
  <c r="AO122" i="56"/>
  <c r="AO119" i="56"/>
  <c r="AO118" i="56"/>
  <c r="AO117" i="56"/>
  <c r="AO116" i="56"/>
  <c r="AO115" i="56"/>
  <c r="AO114" i="56"/>
  <c r="AO111" i="56"/>
  <c r="AO105" i="56"/>
  <c r="AO103" i="56"/>
  <c r="AO99" i="56"/>
  <c r="AO97" i="56"/>
  <c r="AP96" i="56"/>
  <c r="AO96" i="56"/>
  <c r="AO93" i="56"/>
  <c r="AO92" i="56"/>
  <c r="AO91" i="56"/>
  <c r="AO90" i="56"/>
  <c r="AO89" i="56"/>
  <c r="AO88" i="56"/>
  <c r="AO72" i="56"/>
  <c r="AO71" i="56"/>
  <c r="AO70" i="56"/>
  <c r="AO69" i="56"/>
  <c r="AO68" i="56"/>
  <c r="AO67" i="56"/>
  <c r="AP58" i="56"/>
  <c r="AO55" i="56"/>
  <c r="AO54" i="56"/>
  <c r="AO53" i="56"/>
  <c r="AO52" i="56"/>
  <c r="AO51" i="56"/>
  <c r="AO50" i="56"/>
  <c r="AO49" i="56"/>
  <c r="AO48" i="56"/>
  <c r="AO47" i="56"/>
  <c r="AO46" i="56"/>
  <c r="AO45" i="56"/>
  <c r="AO40" i="56"/>
  <c r="AO39" i="56"/>
  <c r="AO38" i="56"/>
  <c r="AO37" i="56"/>
  <c r="AO36" i="56"/>
  <c r="AO35" i="56"/>
  <c r="AO34" i="56"/>
  <c r="AO33" i="56"/>
  <c r="AO32" i="56"/>
  <c r="AO31" i="56"/>
  <c r="AO30" i="56"/>
  <c r="AO29" i="56"/>
  <c r="AO28" i="56"/>
  <c r="AO27" i="56"/>
  <c r="AO26" i="56"/>
  <c r="AO25" i="56"/>
  <c r="AO24" i="56"/>
  <c r="AO23" i="56"/>
  <c r="AO22" i="56"/>
  <c r="AO21" i="56"/>
  <c r="AO20" i="56"/>
  <c r="C47" i="35"/>
  <c r="G186" i="43" l="1"/>
  <c r="G186" i="51"/>
  <c r="G184" i="43"/>
  <c r="G184" i="51"/>
  <c r="R188" i="51"/>
  <c r="Q188" i="51"/>
  <c r="U188" i="51"/>
  <c r="P188" i="51"/>
  <c r="T188" i="51"/>
  <c r="O188" i="51"/>
  <c r="S188" i="51"/>
  <c r="I7" i="57"/>
  <c r="M33" i="35"/>
  <c r="H183" i="39"/>
  <c r="H183" i="38"/>
  <c r="H183" i="49"/>
  <c r="H183" i="48"/>
  <c r="H183" i="37"/>
  <c r="H183" i="42"/>
  <c r="H183" i="36"/>
  <c r="G39" i="36"/>
  <c r="V21" i="39"/>
  <c r="S58" i="38"/>
  <c r="Q119" i="32"/>
  <c r="G118" i="42"/>
  <c r="G105" i="45"/>
  <c r="G89" i="45"/>
  <c r="T89" i="45" s="1"/>
  <c r="T89" i="32"/>
  <c r="G62" i="36"/>
  <c r="S62" i="36" s="1"/>
  <c r="W62" i="36" s="1"/>
  <c r="G36" i="46"/>
  <c r="O36" i="46" s="1"/>
  <c r="W36" i="46" s="1"/>
  <c r="V36" i="32"/>
  <c r="G32" i="48"/>
  <c r="O32" i="48" s="1"/>
  <c r="W32" i="48" s="1"/>
  <c r="V27" i="32"/>
  <c r="G27" i="49"/>
  <c r="O27" i="49" s="1"/>
  <c r="W27" i="49" s="1"/>
  <c r="G23" i="38"/>
  <c r="O23" i="38" s="1"/>
  <c r="W23" i="38" s="1"/>
  <c r="G21" i="37"/>
  <c r="O21" i="37" s="1"/>
  <c r="W21" i="37" s="1"/>
  <c r="V22" i="49"/>
  <c r="V22" i="48"/>
  <c r="V25" i="32"/>
  <c r="V31" i="32"/>
  <c r="V177" i="32"/>
  <c r="V176" i="32"/>
  <c r="G48" i="37"/>
  <c r="G48" i="49"/>
  <c r="G48" i="38"/>
  <c r="G49" i="36"/>
  <c r="F54" i="56"/>
  <c r="D54" i="56"/>
  <c r="F53" i="56"/>
  <c r="D53" i="56"/>
  <c r="N54" i="37"/>
  <c r="M54" i="37"/>
  <c r="N53" i="37"/>
  <c r="M53" i="37"/>
  <c r="N54" i="48"/>
  <c r="M54" i="48"/>
  <c r="N53" i="48"/>
  <c r="M53" i="48"/>
  <c r="N54" i="49"/>
  <c r="M54" i="49"/>
  <c r="N53" i="49"/>
  <c r="M53" i="49"/>
  <c r="N54" i="38"/>
  <c r="M54" i="38"/>
  <c r="N53" i="38"/>
  <c r="M53" i="38"/>
  <c r="N54" i="39"/>
  <c r="M54" i="39"/>
  <c r="N53" i="39"/>
  <c r="M53" i="39"/>
  <c r="N54" i="42"/>
  <c r="M54" i="42"/>
  <c r="N53" i="42"/>
  <c r="M53" i="42"/>
  <c r="K54" i="37"/>
  <c r="J54" i="37"/>
  <c r="I54" i="37"/>
  <c r="H54" i="37"/>
  <c r="K53" i="37"/>
  <c r="J53" i="37"/>
  <c r="I53" i="37"/>
  <c r="H53" i="37"/>
  <c r="K54" i="48"/>
  <c r="J54" i="48"/>
  <c r="I54" i="48"/>
  <c r="H54" i="48"/>
  <c r="K53" i="48"/>
  <c r="J53" i="48"/>
  <c r="I53" i="48"/>
  <c r="H53" i="48"/>
  <c r="K54" i="49"/>
  <c r="J54" i="49"/>
  <c r="I54" i="49"/>
  <c r="H54" i="49"/>
  <c r="K53" i="49"/>
  <c r="J53" i="49"/>
  <c r="I53" i="49"/>
  <c r="H53" i="49"/>
  <c r="K54" i="38"/>
  <c r="J54" i="38"/>
  <c r="I54" i="38"/>
  <c r="H54" i="38"/>
  <c r="K53" i="38"/>
  <c r="J53" i="38"/>
  <c r="I53" i="38"/>
  <c r="H53" i="38"/>
  <c r="K54" i="39"/>
  <c r="J54" i="39"/>
  <c r="I54" i="39"/>
  <c r="H54" i="39"/>
  <c r="K53" i="39"/>
  <c r="J53" i="39"/>
  <c r="I53" i="39"/>
  <c r="H53" i="39"/>
  <c r="K54" i="42"/>
  <c r="J54" i="42"/>
  <c r="I54" i="42"/>
  <c r="H54" i="42"/>
  <c r="K53" i="42"/>
  <c r="J53" i="42"/>
  <c r="I53" i="42"/>
  <c r="H53" i="42"/>
  <c r="N54" i="36"/>
  <c r="M54" i="36"/>
  <c r="N53" i="36"/>
  <c r="M53" i="36"/>
  <c r="K54" i="36"/>
  <c r="J54" i="36"/>
  <c r="I54" i="36"/>
  <c r="H54" i="36"/>
  <c r="K53" i="36"/>
  <c r="J53" i="36"/>
  <c r="I53" i="36"/>
  <c r="H53" i="36"/>
  <c r="E53" i="32"/>
  <c r="E53" i="43" s="1"/>
  <c r="E54" i="32"/>
  <c r="E54" i="43" s="1"/>
  <c r="E54" i="56"/>
  <c r="V34" i="32"/>
  <c r="V29" i="32"/>
  <c r="D40" i="56"/>
  <c r="F40" i="56"/>
  <c r="V27" i="36"/>
  <c r="V25" i="36"/>
  <c r="V21" i="36"/>
  <c r="F42" i="35"/>
  <c r="G42" i="35" s="1"/>
  <c r="F41" i="35"/>
  <c r="G41" i="35" s="1"/>
  <c r="F40" i="35"/>
  <c r="G40" i="35" s="1"/>
  <c r="F39" i="35"/>
  <c r="G39" i="35" s="1"/>
  <c r="F38" i="35"/>
  <c r="G38" i="35" s="1"/>
  <c r="F37" i="35"/>
  <c r="F35" i="35"/>
  <c r="G35" i="35" s="1"/>
  <c r="F34" i="35"/>
  <c r="G34" i="35" s="1"/>
  <c r="F26" i="35"/>
  <c r="G177" i="42"/>
  <c r="G114" i="38"/>
  <c r="T114" i="38" s="1"/>
  <c r="G25" i="37"/>
  <c r="O25" i="37" s="1"/>
  <c r="W25" i="37" s="1"/>
  <c r="E164" i="56"/>
  <c r="D55" i="36"/>
  <c r="G211" i="38"/>
  <c r="G210" i="38"/>
  <c r="G209" i="38"/>
  <c r="G185" i="38"/>
  <c r="G178" i="38"/>
  <c r="G177" i="38"/>
  <c r="G174" i="38"/>
  <c r="G173" i="38"/>
  <c r="G172" i="38"/>
  <c r="G171" i="38"/>
  <c r="G170" i="38"/>
  <c r="G169" i="38"/>
  <c r="G168" i="38"/>
  <c r="G167" i="38"/>
  <c r="G166" i="38"/>
  <c r="G165" i="38"/>
  <c r="G104" i="38"/>
  <c r="G102" i="38"/>
  <c r="G101" i="38"/>
  <c r="G100" i="38"/>
  <c r="G98" i="38"/>
  <c r="V33" i="39"/>
  <c r="V32" i="39"/>
  <c r="V31" i="39"/>
  <c r="V30" i="39"/>
  <c r="V24" i="36"/>
  <c r="V39" i="36"/>
  <c r="V38" i="36"/>
  <c r="V23" i="39"/>
  <c r="V24" i="49"/>
  <c r="V25" i="49"/>
  <c r="V26" i="49"/>
  <c r="V27" i="49"/>
  <c r="V31" i="48"/>
  <c r="V34" i="42"/>
  <c r="V35" i="49"/>
  <c r="V38" i="37"/>
  <c r="V39" i="37"/>
  <c r="V23" i="48"/>
  <c r="V26" i="42"/>
  <c r="V31" i="49"/>
  <c r="V32" i="49"/>
  <c r="V33" i="49"/>
  <c r="V24" i="48"/>
  <c r="V32" i="48"/>
  <c r="V21" i="48"/>
  <c r="V29" i="48"/>
  <c r="V30" i="48"/>
  <c r="V37" i="48"/>
  <c r="V20" i="49"/>
  <c r="V21" i="49"/>
  <c r="V29" i="49"/>
  <c r="V30" i="49"/>
  <c r="V38" i="49"/>
  <c r="V39" i="49"/>
  <c r="V20" i="39"/>
  <c r="V20" i="36"/>
  <c r="V29" i="36"/>
  <c r="V31" i="36"/>
  <c r="V37" i="36"/>
  <c r="V20" i="48"/>
  <c r="V20" i="37"/>
  <c r="V21" i="37"/>
  <c r="V23" i="37"/>
  <c r="V29" i="37"/>
  <c r="V30" i="37"/>
  <c r="V31" i="37"/>
  <c r="V37" i="37"/>
  <c r="V21" i="42"/>
  <c r="V23" i="42"/>
  <c r="V24" i="42"/>
  <c r="V25" i="42"/>
  <c r="V30" i="42"/>
  <c r="V31" i="42"/>
  <c r="V37" i="42"/>
  <c r="V23" i="49"/>
  <c r="V23" i="36"/>
  <c r="D20" i="36"/>
  <c r="F20" i="36"/>
  <c r="D21" i="36"/>
  <c r="F21" i="36"/>
  <c r="D22" i="36"/>
  <c r="F22" i="36"/>
  <c r="D23" i="36"/>
  <c r="F23" i="36"/>
  <c r="D24" i="36"/>
  <c r="F24" i="36"/>
  <c r="D25" i="36"/>
  <c r="F25" i="36"/>
  <c r="D26" i="36"/>
  <c r="F26" i="36"/>
  <c r="F27" i="36"/>
  <c r="D28" i="36"/>
  <c r="F28" i="36"/>
  <c r="D29" i="36"/>
  <c r="F29" i="36"/>
  <c r="D30" i="36"/>
  <c r="F30" i="36"/>
  <c r="D31" i="36"/>
  <c r="F31" i="36"/>
  <c r="D32" i="36"/>
  <c r="F32" i="36"/>
  <c r="D33" i="36"/>
  <c r="F33" i="36"/>
  <c r="D34" i="36"/>
  <c r="F34" i="36"/>
  <c r="D35" i="36"/>
  <c r="F35" i="36"/>
  <c r="D36" i="36"/>
  <c r="F36" i="36"/>
  <c r="D37" i="36"/>
  <c r="F37" i="36"/>
  <c r="D38" i="36"/>
  <c r="F38" i="36"/>
  <c r="D39" i="36"/>
  <c r="F39" i="36"/>
  <c r="D40" i="36"/>
  <c r="F40" i="36"/>
  <c r="D45" i="36"/>
  <c r="F45" i="36"/>
  <c r="H45" i="36"/>
  <c r="I45" i="36"/>
  <c r="J45" i="36"/>
  <c r="K45" i="36"/>
  <c r="M45" i="36"/>
  <c r="N45" i="36"/>
  <c r="D46" i="36"/>
  <c r="F46" i="36"/>
  <c r="H46" i="36"/>
  <c r="I46" i="36"/>
  <c r="J46" i="36"/>
  <c r="K46" i="36"/>
  <c r="L46" i="36"/>
  <c r="M46" i="36"/>
  <c r="N46" i="36"/>
  <c r="D47" i="36"/>
  <c r="F47" i="36"/>
  <c r="H47" i="36"/>
  <c r="I47" i="36"/>
  <c r="J47" i="36"/>
  <c r="K47" i="36"/>
  <c r="L47" i="36"/>
  <c r="L90" i="36"/>
  <c r="M47" i="36"/>
  <c r="N47" i="36"/>
  <c r="D48" i="36"/>
  <c r="F48" i="36"/>
  <c r="H48" i="36"/>
  <c r="V48" i="36"/>
  <c r="I48" i="36"/>
  <c r="J48" i="36"/>
  <c r="K48" i="36"/>
  <c r="L48" i="36"/>
  <c r="M48" i="36"/>
  <c r="N48" i="36"/>
  <c r="D49" i="36"/>
  <c r="F49" i="36"/>
  <c r="H49" i="36"/>
  <c r="I49" i="36"/>
  <c r="J49" i="36"/>
  <c r="K49" i="36"/>
  <c r="L49" i="36"/>
  <c r="L140" i="36"/>
  <c r="M49" i="36"/>
  <c r="N49" i="36"/>
  <c r="D50" i="36"/>
  <c r="F50" i="36"/>
  <c r="H50" i="36"/>
  <c r="I50" i="36"/>
  <c r="J50" i="36"/>
  <c r="K50" i="36"/>
  <c r="M50" i="36"/>
  <c r="N50" i="36"/>
  <c r="D51" i="36"/>
  <c r="F51" i="36"/>
  <c r="H51" i="36"/>
  <c r="I51" i="36"/>
  <c r="J51" i="36"/>
  <c r="K51" i="36"/>
  <c r="M51" i="36"/>
  <c r="N51" i="36"/>
  <c r="D52" i="36"/>
  <c r="F52" i="36"/>
  <c r="H52" i="36"/>
  <c r="I52" i="36"/>
  <c r="J52" i="36"/>
  <c r="K52" i="36"/>
  <c r="M52" i="36"/>
  <c r="N52" i="36"/>
  <c r="F55" i="36"/>
  <c r="H55" i="36"/>
  <c r="I55" i="36"/>
  <c r="J55" i="36"/>
  <c r="K55" i="36"/>
  <c r="M55" i="36"/>
  <c r="N55" i="36"/>
  <c r="C57" i="36"/>
  <c r="E60" i="36"/>
  <c r="D58" i="36"/>
  <c r="F58" i="36"/>
  <c r="G58" i="36"/>
  <c r="H58" i="36"/>
  <c r="I58" i="36"/>
  <c r="J58" i="36"/>
  <c r="K58" i="36"/>
  <c r="M58" i="36"/>
  <c r="N58" i="36"/>
  <c r="D59" i="36"/>
  <c r="F59" i="36"/>
  <c r="H59" i="36"/>
  <c r="I59" i="36"/>
  <c r="J59" i="36"/>
  <c r="K59" i="36"/>
  <c r="L59" i="36"/>
  <c r="M59" i="36"/>
  <c r="N59" i="36"/>
  <c r="D60" i="36"/>
  <c r="F60" i="36"/>
  <c r="H60" i="36"/>
  <c r="I60" i="36"/>
  <c r="J60" i="36"/>
  <c r="K60" i="36"/>
  <c r="L60" i="36"/>
  <c r="M60" i="36"/>
  <c r="N60" i="36"/>
  <c r="D61" i="36"/>
  <c r="F61" i="36"/>
  <c r="H61" i="36"/>
  <c r="I61" i="36"/>
  <c r="J61" i="36"/>
  <c r="K61" i="36"/>
  <c r="L61" i="36"/>
  <c r="M61" i="36"/>
  <c r="N61" i="36"/>
  <c r="D62" i="36"/>
  <c r="F62" i="36"/>
  <c r="H62" i="36"/>
  <c r="I62" i="36"/>
  <c r="J62" i="36"/>
  <c r="K62" i="36"/>
  <c r="L62" i="36"/>
  <c r="M62" i="36"/>
  <c r="N62" i="36"/>
  <c r="D63" i="36"/>
  <c r="F63" i="36"/>
  <c r="G63" i="36"/>
  <c r="H63" i="36"/>
  <c r="I63" i="36"/>
  <c r="J63" i="36"/>
  <c r="Q63" i="36"/>
  <c r="K63" i="36"/>
  <c r="R63" i="36"/>
  <c r="L63" i="36"/>
  <c r="S63" i="36"/>
  <c r="M63" i="36"/>
  <c r="T63" i="36"/>
  <c r="N63" i="36"/>
  <c r="U63" i="36"/>
  <c r="D64" i="36"/>
  <c r="F64" i="36"/>
  <c r="G64" i="36"/>
  <c r="H64" i="36"/>
  <c r="I64" i="36"/>
  <c r="J64" i="36"/>
  <c r="K64" i="36"/>
  <c r="L64" i="36"/>
  <c r="M64" i="36"/>
  <c r="N64" i="36"/>
  <c r="U64" i="36"/>
  <c r="C66" i="36"/>
  <c r="D67" i="36"/>
  <c r="F67" i="36"/>
  <c r="H67" i="36"/>
  <c r="I67" i="36"/>
  <c r="J67" i="36"/>
  <c r="K67" i="36"/>
  <c r="M67" i="36"/>
  <c r="N67" i="36"/>
  <c r="D68" i="36"/>
  <c r="F68" i="36"/>
  <c r="H68" i="36"/>
  <c r="I68" i="36"/>
  <c r="J68" i="36"/>
  <c r="K68" i="36"/>
  <c r="L68" i="36"/>
  <c r="M68" i="36"/>
  <c r="N68" i="36"/>
  <c r="D69" i="36"/>
  <c r="F69" i="36"/>
  <c r="H69" i="36"/>
  <c r="I69" i="36"/>
  <c r="J69" i="36"/>
  <c r="K69" i="36"/>
  <c r="M69" i="36"/>
  <c r="N69" i="36"/>
  <c r="D70" i="36"/>
  <c r="F70" i="36"/>
  <c r="H70" i="36"/>
  <c r="I70" i="36"/>
  <c r="J70" i="36"/>
  <c r="K70" i="36"/>
  <c r="L70" i="36"/>
  <c r="M70" i="36"/>
  <c r="N70" i="36"/>
  <c r="D71" i="36"/>
  <c r="F71" i="36"/>
  <c r="H71" i="36"/>
  <c r="I71" i="36"/>
  <c r="J71" i="36"/>
  <c r="K71" i="36"/>
  <c r="M71" i="36"/>
  <c r="N71" i="36"/>
  <c r="D72" i="36"/>
  <c r="F72" i="36"/>
  <c r="H72" i="36"/>
  <c r="I72" i="36"/>
  <c r="J72" i="36"/>
  <c r="K72" i="36"/>
  <c r="M72" i="36"/>
  <c r="N72" i="36"/>
  <c r="D73" i="36"/>
  <c r="F73" i="36"/>
  <c r="G73" i="36"/>
  <c r="S73" i="36" s="1"/>
  <c r="V73" i="36"/>
  <c r="D74" i="36"/>
  <c r="F74" i="36"/>
  <c r="G74" i="36"/>
  <c r="Q74" i="36" s="1"/>
  <c r="R74" i="36"/>
  <c r="S74" i="36"/>
  <c r="V74" i="36"/>
  <c r="D75" i="36"/>
  <c r="F75" i="36"/>
  <c r="G75" i="36"/>
  <c r="U75" i="36" s="1"/>
  <c r="W75" i="36" s="1"/>
  <c r="V75" i="36"/>
  <c r="D76" i="36"/>
  <c r="F76" i="36"/>
  <c r="G76" i="36"/>
  <c r="V76" i="36"/>
  <c r="D77" i="36"/>
  <c r="F77" i="36"/>
  <c r="G77" i="36"/>
  <c r="T77" i="36" s="1"/>
  <c r="R77" i="36"/>
  <c r="V77" i="36"/>
  <c r="C78" i="36"/>
  <c r="D79" i="36"/>
  <c r="F79" i="36"/>
  <c r="G79" i="36"/>
  <c r="G79" i="39"/>
  <c r="T79" i="36"/>
  <c r="V79" i="36"/>
  <c r="D80" i="36"/>
  <c r="F80" i="36"/>
  <c r="G80" i="36"/>
  <c r="O80" i="36" s="1"/>
  <c r="V80" i="36"/>
  <c r="D81" i="36"/>
  <c r="F81" i="36"/>
  <c r="G81" i="36"/>
  <c r="R81" i="36" s="1"/>
  <c r="V81" i="36"/>
  <c r="D82" i="36"/>
  <c r="F82" i="36"/>
  <c r="G82" i="36"/>
  <c r="G82" i="39" s="1"/>
  <c r="V82" i="36"/>
  <c r="D83" i="36"/>
  <c r="F83" i="36"/>
  <c r="G83" i="36"/>
  <c r="Q83" i="36" s="1"/>
  <c r="V83" i="36"/>
  <c r="D84" i="36"/>
  <c r="F84" i="36"/>
  <c r="G84" i="36"/>
  <c r="V84" i="36"/>
  <c r="D85" i="36"/>
  <c r="F85" i="36"/>
  <c r="G85" i="36"/>
  <c r="V85" i="36"/>
  <c r="C87" i="36"/>
  <c r="E89" i="36"/>
  <c r="E91" i="36"/>
  <c r="D88" i="36"/>
  <c r="F88" i="36"/>
  <c r="H88" i="36"/>
  <c r="I88" i="36"/>
  <c r="J88" i="36"/>
  <c r="K88" i="36"/>
  <c r="M88" i="36"/>
  <c r="N88" i="36"/>
  <c r="D89" i="36"/>
  <c r="F89" i="36"/>
  <c r="H89" i="36"/>
  <c r="I89" i="36"/>
  <c r="J89" i="36"/>
  <c r="K89" i="36"/>
  <c r="L89" i="36"/>
  <c r="M89" i="36"/>
  <c r="N89" i="36"/>
  <c r="D90" i="36"/>
  <c r="F90" i="36"/>
  <c r="H90" i="36"/>
  <c r="V90" i="36"/>
  <c r="I90" i="36"/>
  <c r="J90" i="36"/>
  <c r="K90" i="36"/>
  <c r="M90" i="36"/>
  <c r="N90" i="36"/>
  <c r="D91" i="36"/>
  <c r="F91" i="36"/>
  <c r="H91" i="36"/>
  <c r="I91" i="36"/>
  <c r="J91" i="36"/>
  <c r="K91" i="36"/>
  <c r="L91" i="36"/>
  <c r="M91" i="36"/>
  <c r="N91" i="36"/>
  <c r="D92" i="36"/>
  <c r="F92" i="36"/>
  <c r="H92" i="36"/>
  <c r="I92" i="36"/>
  <c r="J92" i="36"/>
  <c r="K92" i="36"/>
  <c r="M92" i="36"/>
  <c r="N92" i="36"/>
  <c r="D93" i="36"/>
  <c r="F93" i="36"/>
  <c r="H93" i="36"/>
  <c r="I93" i="36"/>
  <c r="J93" i="36"/>
  <c r="K93" i="36"/>
  <c r="M93" i="36"/>
  <c r="N93" i="36"/>
  <c r="C95" i="36"/>
  <c r="E102" i="36"/>
  <c r="D96" i="36"/>
  <c r="F96" i="36"/>
  <c r="H96" i="36"/>
  <c r="I96" i="36"/>
  <c r="J96" i="36"/>
  <c r="K96" i="36"/>
  <c r="V96" i="36"/>
  <c r="L96" i="36"/>
  <c r="M96" i="36"/>
  <c r="N96" i="36"/>
  <c r="D97" i="36"/>
  <c r="F97" i="36"/>
  <c r="H97" i="36"/>
  <c r="I97" i="36"/>
  <c r="J97" i="36"/>
  <c r="K97" i="36"/>
  <c r="L97" i="36"/>
  <c r="M97" i="36"/>
  <c r="N97" i="36"/>
  <c r="D98" i="36"/>
  <c r="F98" i="36"/>
  <c r="G98" i="36"/>
  <c r="H98" i="36"/>
  <c r="I98" i="36"/>
  <c r="J98" i="36"/>
  <c r="Q98" i="36"/>
  <c r="K98" i="36"/>
  <c r="R98" i="36"/>
  <c r="L98" i="36"/>
  <c r="S98" i="36"/>
  <c r="M98" i="36"/>
  <c r="N98" i="36"/>
  <c r="U98" i="36"/>
  <c r="D99" i="36"/>
  <c r="E99" i="36"/>
  <c r="F99" i="36"/>
  <c r="H99" i="36"/>
  <c r="I99" i="36"/>
  <c r="J99" i="36"/>
  <c r="K99" i="36"/>
  <c r="L99" i="36"/>
  <c r="M99" i="36"/>
  <c r="N99" i="36"/>
  <c r="D100" i="36"/>
  <c r="F100" i="36"/>
  <c r="G100" i="36"/>
  <c r="R100" i="36" s="1"/>
  <c r="H100" i="36"/>
  <c r="I100" i="36"/>
  <c r="J100" i="36"/>
  <c r="K100" i="36"/>
  <c r="L100" i="36"/>
  <c r="M100" i="36"/>
  <c r="V100" i="36"/>
  <c r="N100" i="36"/>
  <c r="D101" i="36"/>
  <c r="F101" i="36"/>
  <c r="G101" i="36"/>
  <c r="G101" i="39"/>
  <c r="H101" i="36"/>
  <c r="O101" i="36"/>
  <c r="I101" i="36"/>
  <c r="J101" i="36"/>
  <c r="K101" i="36"/>
  <c r="L101" i="36"/>
  <c r="M101" i="36"/>
  <c r="N101" i="36"/>
  <c r="U101" i="36"/>
  <c r="D102" i="36"/>
  <c r="F102" i="36"/>
  <c r="G102" i="36"/>
  <c r="O102" i="36" s="1"/>
  <c r="H102" i="36"/>
  <c r="I102" i="36"/>
  <c r="J102" i="36"/>
  <c r="K102" i="36"/>
  <c r="L102" i="36"/>
  <c r="M102" i="36"/>
  <c r="N102" i="36"/>
  <c r="U102" i="36"/>
  <c r="D103" i="36"/>
  <c r="F103" i="36"/>
  <c r="H103" i="36"/>
  <c r="V103" i="36" s="1"/>
  <c r="I103" i="36"/>
  <c r="J103" i="36"/>
  <c r="K103" i="36"/>
  <c r="L103" i="36"/>
  <c r="M103" i="36"/>
  <c r="N103" i="36"/>
  <c r="D104" i="36"/>
  <c r="F104" i="36"/>
  <c r="G104" i="36"/>
  <c r="O104" i="36" s="1"/>
  <c r="H104" i="36"/>
  <c r="I104" i="36"/>
  <c r="P104" i="36"/>
  <c r="J104" i="36"/>
  <c r="K104" i="36"/>
  <c r="L104" i="36"/>
  <c r="M104" i="36"/>
  <c r="N104" i="36"/>
  <c r="D105" i="36"/>
  <c r="F105" i="36"/>
  <c r="H105" i="36"/>
  <c r="V105" i="36" s="1"/>
  <c r="I105" i="36"/>
  <c r="J105" i="36"/>
  <c r="K105" i="36"/>
  <c r="L105" i="36"/>
  <c r="M105" i="36"/>
  <c r="N105" i="36"/>
  <c r="D106" i="36"/>
  <c r="F106" i="36"/>
  <c r="H106" i="36"/>
  <c r="I106" i="36"/>
  <c r="J106" i="36"/>
  <c r="K106" i="36"/>
  <c r="L106" i="36"/>
  <c r="M106" i="36"/>
  <c r="N106" i="36"/>
  <c r="D107" i="36"/>
  <c r="F107" i="36"/>
  <c r="G107" i="36"/>
  <c r="G107" i="39"/>
  <c r="H107" i="36"/>
  <c r="I107" i="36"/>
  <c r="J107" i="36"/>
  <c r="K107" i="36"/>
  <c r="R107" i="36"/>
  <c r="L107" i="36"/>
  <c r="S107" i="36"/>
  <c r="M107" i="36"/>
  <c r="N107" i="36"/>
  <c r="U107" i="36"/>
  <c r="D108" i="36"/>
  <c r="F108" i="36"/>
  <c r="G108" i="36"/>
  <c r="H108" i="36"/>
  <c r="I108" i="36"/>
  <c r="P108" i="36"/>
  <c r="J108" i="36"/>
  <c r="Q108" i="36"/>
  <c r="K108" i="36"/>
  <c r="L108" i="36"/>
  <c r="S108" i="36"/>
  <c r="M108" i="36"/>
  <c r="N108" i="36"/>
  <c r="D109" i="36"/>
  <c r="F109" i="36"/>
  <c r="G109" i="36"/>
  <c r="G109" i="39"/>
  <c r="H109" i="36"/>
  <c r="I109" i="36"/>
  <c r="J109" i="36"/>
  <c r="Q109" i="36"/>
  <c r="K109" i="36"/>
  <c r="L109" i="36"/>
  <c r="S109" i="36"/>
  <c r="M109" i="36"/>
  <c r="N109" i="36"/>
  <c r="D110" i="36"/>
  <c r="F110" i="36"/>
  <c r="G110" i="36"/>
  <c r="H110" i="36"/>
  <c r="I110" i="36"/>
  <c r="J110" i="36"/>
  <c r="K110" i="36"/>
  <c r="L110" i="36"/>
  <c r="M110" i="36"/>
  <c r="N110" i="36"/>
  <c r="D111" i="36"/>
  <c r="F111" i="36"/>
  <c r="H111" i="36"/>
  <c r="I111" i="36"/>
  <c r="J111" i="36"/>
  <c r="K111" i="36"/>
  <c r="L111" i="36"/>
  <c r="M111" i="36"/>
  <c r="N111" i="36"/>
  <c r="C113" i="36"/>
  <c r="E115" i="36"/>
  <c r="D114" i="36"/>
  <c r="F114" i="36"/>
  <c r="H114" i="36"/>
  <c r="I114" i="36"/>
  <c r="J114" i="36"/>
  <c r="K114" i="36"/>
  <c r="M114" i="36"/>
  <c r="N114" i="36"/>
  <c r="D115" i="36"/>
  <c r="F115" i="36"/>
  <c r="H115" i="36"/>
  <c r="I115" i="36"/>
  <c r="J115" i="36"/>
  <c r="K115" i="36"/>
  <c r="L115" i="36"/>
  <c r="M115" i="36"/>
  <c r="N115" i="36"/>
  <c r="D116" i="36"/>
  <c r="E116" i="36"/>
  <c r="F116" i="36"/>
  <c r="H116" i="36"/>
  <c r="I116" i="36"/>
  <c r="J116" i="36"/>
  <c r="K116" i="36"/>
  <c r="M116" i="36"/>
  <c r="N116" i="36"/>
  <c r="D117" i="36"/>
  <c r="E117" i="36"/>
  <c r="F117" i="36"/>
  <c r="H117" i="36"/>
  <c r="I117" i="36"/>
  <c r="J117" i="36"/>
  <c r="K117" i="36"/>
  <c r="L117" i="36"/>
  <c r="M117" i="36"/>
  <c r="N117" i="36"/>
  <c r="D118" i="36"/>
  <c r="E118" i="36"/>
  <c r="F118" i="36"/>
  <c r="H118" i="36"/>
  <c r="I118" i="36"/>
  <c r="J118" i="36"/>
  <c r="K118" i="36"/>
  <c r="M118" i="36"/>
  <c r="N118" i="36"/>
  <c r="D119" i="36"/>
  <c r="E119" i="36"/>
  <c r="F119" i="36"/>
  <c r="H119" i="36"/>
  <c r="I119" i="36"/>
  <c r="J119" i="36"/>
  <c r="K119" i="36"/>
  <c r="M119" i="36"/>
  <c r="N119" i="36"/>
  <c r="C121" i="36"/>
  <c r="E123" i="36"/>
  <c r="D122" i="36"/>
  <c r="F122" i="36"/>
  <c r="H122" i="36"/>
  <c r="I122" i="36"/>
  <c r="J122" i="36"/>
  <c r="K122" i="36"/>
  <c r="M122" i="36"/>
  <c r="N122" i="36"/>
  <c r="D123" i="36"/>
  <c r="F123" i="36"/>
  <c r="H123" i="36"/>
  <c r="I123" i="36"/>
  <c r="J123" i="36"/>
  <c r="K123" i="36"/>
  <c r="M123" i="36"/>
  <c r="N123" i="36"/>
  <c r="D124" i="36"/>
  <c r="F124" i="36"/>
  <c r="G124" i="36"/>
  <c r="V124" i="36"/>
  <c r="D125" i="36"/>
  <c r="F125" i="36"/>
  <c r="G125" i="36"/>
  <c r="G125" i="39"/>
  <c r="V125" i="36"/>
  <c r="D126" i="36"/>
  <c r="F126" i="36"/>
  <c r="G126" i="36"/>
  <c r="G126" i="39"/>
  <c r="S126" i="36"/>
  <c r="O126" i="36"/>
  <c r="W126" i="36"/>
  <c r="P126" i="36"/>
  <c r="Q126" i="36"/>
  <c r="R126" i="36"/>
  <c r="T126" i="36"/>
  <c r="U126" i="36"/>
  <c r="V126" i="36"/>
  <c r="D127" i="36"/>
  <c r="F127" i="36"/>
  <c r="G127" i="36"/>
  <c r="R127" i="36"/>
  <c r="G127" i="39"/>
  <c r="Q127" i="36"/>
  <c r="T127" i="36"/>
  <c r="V127" i="36"/>
  <c r="D128" i="36"/>
  <c r="F128" i="36"/>
  <c r="G128" i="36"/>
  <c r="O128" i="36"/>
  <c r="V128" i="36"/>
  <c r="C130" i="36"/>
  <c r="D131" i="36"/>
  <c r="F131" i="36"/>
  <c r="G131" i="36"/>
  <c r="G131" i="39"/>
  <c r="H131" i="36"/>
  <c r="I131" i="36"/>
  <c r="J131" i="36"/>
  <c r="Q131" i="36"/>
  <c r="K131" i="36"/>
  <c r="L131" i="36"/>
  <c r="S131" i="36"/>
  <c r="M131" i="36"/>
  <c r="N131" i="36"/>
  <c r="D132" i="36"/>
  <c r="F132" i="36"/>
  <c r="G132" i="36"/>
  <c r="H132" i="36"/>
  <c r="I132" i="36"/>
  <c r="J132" i="36"/>
  <c r="Q132" i="36"/>
  <c r="K132" i="36"/>
  <c r="R132" i="36"/>
  <c r="L132" i="36"/>
  <c r="M132" i="36"/>
  <c r="N132" i="36"/>
  <c r="U132" i="36"/>
  <c r="D133" i="36"/>
  <c r="F133" i="36"/>
  <c r="G133" i="36"/>
  <c r="H133" i="36"/>
  <c r="I133" i="36"/>
  <c r="J133" i="36"/>
  <c r="K133" i="36"/>
  <c r="L133" i="36"/>
  <c r="M133" i="36"/>
  <c r="N133" i="36"/>
  <c r="C135" i="36"/>
  <c r="E138" i="36"/>
  <c r="E137" i="36"/>
  <c r="D136" i="36"/>
  <c r="E136" i="36"/>
  <c r="F136" i="36"/>
  <c r="H136" i="36"/>
  <c r="I136" i="36"/>
  <c r="J136" i="36"/>
  <c r="K136" i="36"/>
  <c r="M136" i="36"/>
  <c r="N136" i="36"/>
  <c r="D137" i="36"/>
  <c r="F137" i="36"/>
  <c r="H137" i="36"/>
  <c r="I137" i="36"/>
  <c r="J137" i="36"/>
  <c r="K137" i="36"/>
  <c r="L137" i="36"/>
  <c r="M137" i="36"/>
  <c r="N137" i="36"/>
  <c r="D138" i="36"/>
  <c r="F138" i="36"/>
  <c r="H138" i="36"/>
  <c r="I138" i="36"/>
  <c r="J138" i="36"/>
  <c r="K138" i="36"/>
  <c r="M138" i="36"/>
  <c r="N138" i="36"/>
  <c r="D139" i="36"/>
  <c r="F139" i="36"/>
  <c r="H139" i="36"/>
  <c r="I139" i="36"/>
  <c r="J139" i="36"/>
  <c r="K139" i="36"/>
  <c r="L139" i="36"/>
  <c r="M139" i="36"/>
  <c r="N139" i="36"/>
  <c r="D140" i="36"/>
  <c r="E140" i="36"/>
  <c r="F140" i="36"/>
  <c r="H140" i="36"/>
  <c r="I140" i="36"/>
  <c r="J140" i="36"/>
  <c r="K140" i="36"/>
  <c r="M140" i="36"/>
  <c r="N140" i="36"/>
  <c r="D141" i="36"/>
  <c r="F141" i="36"/>
  <c r="H141" i="36"/>
  <c r="I141" i="36"/>
  <c r="J141" i="36"/>
  <c r="K141" i="36"/>
  <c r="M141" i="36"/>
  <c r="N141" i="36"/>
  <c r="C143" i="36"/>
  <c r="D144" i="36"/>
  <c r="F144" i="36"/>
  <c r="G144" i="36"/>
  <c r="G144" i="39"/>
  <c r="H144" i="36"/>
  <c r="I144" i="36"/>
  <c r="J144" i="36"/>
  <c r="Q144" i="36"/>
  <c r="K144" i="36"/>
  <c r="L144" i="36"/>
  <c r="M144" i="36"/>
  <c r="N144" i="36"/>
  <c r="U144" i="36"/>
  <c r="D145" i="36"/>
  <c r="F145" i="36"/>
  <c r="G145" i="36"/>
  <c r="H145" i="36"/>
  <c r="I145" i="36"/>
  <c r="J145" i="36"/>
  <c r="K145" i="36"/>
  <c r="L145" i="36"/>
  <c r="M145" i="36"/>
  <c r="N145" i="36"/>
  <c r="D146" i="36"/>
  <c r="F146" i="36"/>
  <c r="G146" i="36"/>
  <c r="H146" i="36"/>
  <c r="I146" i="36"/>
  <c r="J146" i="36"/>
  <c r="Q146" i="36"/>
  <c r="K146" i="36"/>
  <c r="L146" i="36"/>
  <c r="M146" i="36"/>
  <c r="N146" i="36"/>
  <c r="D147" i="36"/>
  <c r="F147" i="36"/>
  <c r="G147" i="36"/>
  <c r="G147" i="39"/>
  <c r="H147" i="36"/>
  <c r="I147" i="36"/>
  <c r="P147" i="36"/>
  <c r="J147" i="36"/>
  <c r="K147" i="36"/>
  <c r="L147" i="36"/>
  <c r="M147" i="36"/>
  <c r="N147" i="36"/>
  <c r="D148" i="36"/>
  <c r="F148" i="36"/>
  <c r="G148" i="36"/>
  <c r="G148" i="39"/>
  <c r="H148" i="36"/>
  <c r="I148" i="36"/>
  <c r="P148" i="36"/>
  <c r="J148" i="36"/>
  <c r="Q148" i="36"/>
  <c r="K148" i="36"/>
  <c r="R148" i="36"/>
  <c r="L148" i="36"/>
  <c r="S148" i="36"/>
  <c r="M148" i="36"/>
  <c r="T148" i="36"/>
  <c r="N148" i="36"/>
  <c r="U148" i="36"/>
  <c r="D149" i="36"/>
  <c r="F149" i="36"/>
  <c r="G149" i="36"/>
  <c r="H149" i="36"/>
  <c r="O149" i="36"/>
  <c r="I149" i="36"/>
  <c r="J149" i="36"/>
  <c r="K149" i="36"/>
  <c r="R149" i="36"/>
  <c r="L149" i="36"/>
  <c r="M149" i="36"/>
  <c r="T149" i="36"/>
  <c r="N149" i="36"/>
  <c r="D150" i="36"/>
  <c r="F150" i="36"/>
  <c r="G150" i="36"/>
  <c r="G150" i="39"/>
  <c r="H150" i="36"/>
  <c r="O150" i="36"/>
  <c r="I150" i="36"/>
  <c r="J150" i="36"/>
  <c r="Q150" i="36"/>
  <c r="K150" i="36"/>
  <c r="L150" i="36"/>
  <c r="M150" i="36"/>
  <c r="N150" i="36"/>
  <c r="U150" i="36"/>
  <c r="D151" i="36"/>
  <c r="F151" i="36"/>
  <c r="G151" i="36"/>
  <c r="G151" i="39"/>
  <c r="H151" i="36"/>
  <c r="V151" i="36"/>
  <c r="I151" i="36"/>
  <c r="P151" i="36"/>
  <c r="J151" i="36"/>
  <c r="Q151" i="36"/>
  <c r="K151" i="36"/>
  <c r="R151" i="36"/>
  <c r="L151" i="36"/>
  <c r="M151" i="36"/>
  <c r="T151" i="36"/>
  <c r="N151" i="36"/>
  <c r="D152" i="36"/>
  <c r="F152" i="36"/>
  <c r="G152" i="36"/>
  <c r="H152" i="36"/>
  <c r="I152" i="36"/>
  <c r="J152" i="36"/>
  <c r="Q152" i="36"/>
  <c r="K152" i="36"/>
  <c r="L152" i="36"/>
  <c r="M152" i="36"/>
  <c r="N152" i="36"/>
  <c r="D153" i="36"/>
  <c r="F153" i="36"/>
  <c r="G153" i="36"/>
  <c r="H153" i="36"/>
  <c r="I153" i="36"/>
  <c r="P153" i="36"/>
  <c r="J153" i="36"/>
  <c r="Q153" i="36"/>
  <c r="K153" i="36"/>
  <c r="R153" i="36"/>
  <c r="L153" i="36"/>
  <c r="S153" i="36"/>
  <c r="M153" i="36"/>
  <c r="T153" i="36"/>
  <c r="N153" i="36"/>
  <c r="D154" i="36"/>
  <c r="F154" i="36"/>
  <c r="G154" i="36"/>
  <c r="G154" i="39"/>
  <c r="H154" i="36"/>
  <c r="I154" i="36"/>
  <c r="J154" i="36"/>
  <c r="K154" i="36"/>
  <c r="L154" i="36"/>
  <c r="M154" i="36"/>
  <c r="N154" i="36"/>
  <c r="U154" i="36"/>
  <c r="C156" i="36"/>
  <c r="E157" i="36"/>
  <c r="D157" i="36"/>
  <c r="F157" i="36"/>
  <c r="G157" i="36"/>
  <c r="G157" i="39"/>
  <c r="H157" i="36"/>
  <c r="I157" i="36"/>
  <c r="P157" i="36"/>
  <c r="J157" i="36"/>
  <c r="Q157" i="36"/>
  <c r="K157" i="36"/>
  <c r="L157" i="36"/>
  <c r="S157" i="36"/>
  <c r="M157" i="36"/>
  <c r="T157" i="36"/>
  <c r="N157" i="36"/>
  <c r="C158" i="36"/>
  <c r="E159" i="36"/>
  <c r="D159" i="36"/>
  <c r="F159" i="36"/>
  <c r="G159" i="36"/>
  <c r="O159" i="36"/>
  <c r="H159" i="36"/>
  <c r="I159" i="36"/>
  <c r="J159" i="36"/>
  <c r="K159" i="36"/>
  <c r="L159" i="36"/>
  <c r="M159" i="36"/>
  <c r="N159" i="36"/>
  <c r="D160" i="36"/>
  <c r="F160" i="36"/>
  <c r="G160" i="36"/>
  <c r="G160" i="39"/>
  <c r="H160" i="36"/>
  <c r="I160" i="36"/>
  <c r="P160" i="36"/>
  <c r="J160" i="36"/>
  <c r="K160" i="36"/>
  <c r="R160" i="36"/>
  <c r="L160" i="36"/>
  <c r="M160" i="36"/>
  <c r="N160" i="36"/>
  <c r="D161" i="36"/>
  <c r="E161" i="36"/>
  <c r="F161" i="36"/>
  <c r="G161" i="36"/>
  <c r="H161" i="36"/>
  <c r="O161" i="36"/>
  <c r="I161" i="36"/>
  <c r="J161" i="36"/>
  <c r="K161" i="36"/>
  <c r="L161" i="36"/>
  <c r="M161" i="36"/>
  <c r="N161" i="36"/>
  <c r="D162" i="36"/>
  <c r="F162" i="36"/>
  <c r="G162" i="36"/>
  <c r="G162" i="39"/>
  <c r="H162" i="36"/>
  <c r="O162" i="36"/>
  <c r="I162" i="36"/>
  <c r="J162" i="36"/>
  <c r="K162" i="36"/>
  <c r="L162" i="36"/>
  <c r="S162" i="36"/>
  <c r="M162" i="36"/>
  <c r="N162" i="36"/>
  <c r="D164" i="36"/>
  <c r="F164" i="36"/>
  <c r="G164" i="36"/>
  <c r="G164" i="39"/>
  <c r="H164" i="36"/>
  <c r="I164" i="36"/>
  <c r="J164" i="36"/>
  <c r="Q164" i="36" s="1"/>
  <c r="K164" i="36"/>
  <c r="L164" i="36"/>
  <c r="M164" i="36"/>
  <c r="N164" i="36"/>
  <c r="O164" i="36"/>
  <c r="D165" i="36"/>
  <c r="F165" i="36"/>
  <c r="G165" i="36"/>
  <c r="G165" i="39" s="1"/>
  <c r="H165" i="36"/>
  <c r="D166" i="36"/>
  <c r="F166" i="36"/>
  <c r="G166" i="36"/>
  <c r="G166" i="39" s="1"/>
  <c r="H166" i="36"/>
  <c r="O166" i="36"/>
  <c r="Q166" i="36"/>
  <c r="D167" i="36"/>
  <c r="F167" i="36"/>
  <c r="G167" i="36"/>
  <c r="G167" i="39" s="1"/>
  <c r="H167" i="36"/>
  <c r="S167" i="36"/>
  <c r="D168" i="36"/>
  <c r="F168" i="36"/>
  <c r="G168" i="36"/>
  <c r="G168" i="39" s="1"/>
  <c r="H168" i="36"/>
  <c r="O168" i="36"/>
  <c r="P168" i="36"/>
  <c r="T168" i="36"/>
  <c r="U168" i="36"/>
  <c r="D169" i="36"/>
  <c r="F169" i="36"/>
  <c r="G169" i="36"/>
  <c r="G169" i="39" s="1"/>
  <c r="O169" i="39" s="1"/>
  <c r="H169" i="36"/>
  <c r="D170" i="36"/>
  <c r="F170" i="36"/>
  <c r="G170" i="36"/>
  <c r="H170" i="36"/>
  <c r="U170" i="36"/>
  <c r="D171" i="36"/>
  <c r="F171" i="36"/>
  <c r="G171" i="36"/>
  <c r="O171" i="36" s="1"/>
  <c r="H171" i="36"/>
  <c r="D172" i="36"/>
  <c r="F172" i="36"/>
  <c r="G172" i="36"/>
  <c r="G172" i="39" s="1"/>
  <c r="H172" i="36"/>
  <c r="D173" i="36"/>
  <c r="F173" i="36"/>
  <c r="G173" i="36"/>
  <c r="H173" i="36"/>
  <c r="Q173" i="36"/>
  <c r="S173" i="36"/>
  <c r="T173" i="36"/>
  <c r="D174" i="36"/>
  <c r="F174" i="36"/>
  <c r="G174" i="36"/>
  <c r="G174" i="39" s="1"/>
  <c r="H174" i="36"/>
  <c r="O174" i="36" s="1"/>
  <c r="U174" i="36"/>
  <c r="D175" i="36"/>
  <c r="F175" i="36"/>
  <c r="H175" i="36"/>
  <c r="D176" i="36"/>
  <c r="F176" i="36"/>
  <c r="H176" i="36"/>
  <c r="D177" i="36"/>
  <c r="F177" i="36"/>
  <c r="H177" i="36"/>
  <c r="D178" i="36"/>
  <c r="F178" i="36"/>
  <c r="G178" i="36"/>
  <c r="G178" i="39" s="1"/>
  <c r="H178" i="36"/>
  <c r="O178" i="36" s="1"/>
  <c r="Q178" i="36"/>
  <c r="R178" i="36"/>
  <c r="S178" i="36"/>
  <c r="T178" i="36"/>
  <c r="U178" i="36"/>
  <c r="D179" i="36"/>
  <c r="F179" i="36"/>
  <c r="H179" i="36"/>
  <c r="D183" i="36"/>
  <c r="F183" i="36"/>
  <c r="I183" i="36"/>
  <c r="J183" i="36"/>
  <c r="K183" i="36"/>
  <c r="L183" i="36"/>
  <c r="M183" i="36"/>
  <c r="V183" i="36"/>
  <c r="N183" i="36"/>
  <c r="D184" i="36"/>
  <c r="F184" i="36"/>
  <c r="I184" i="36"/>
  <c r="J184" i="36"/>
  <c r="K184" i="36"/>
  <c r="L184" i="36"/>
  <c r="M184" i="36"/>
  <c r="N184" i="36"/>
  <c r="D185" i="36"/>
  <c r="F185" i="36"/>
  <c r="G185" i="36"/>
  <c r="H185" i="36"/>
  <c r="I185" i="36"/>
  <c r="J185" i="36"/>
  <c r="Q185" i="36"/>
  <c r="K185" i="36"/>
  <c r="R185" i="36"/>
  <c r="L185" i="36"/>
  <c r="S185" i="36"/>
  <c r="M185" i="36"/>
  <c r="T185" i="36"/>
  <c r="N185" i="36"/>
  <c r="D186" i="36"/>
  <c r="F186" i="36"/>
  <c r="H186" i="36"/>
  <c r="I186" i="36"/>
  <c r="J186" i="36"/>
  <c r="K186" i="36"/>
  <c r="L186" i="36"/>
  <c r="M186" i="36"/>
  <c r="N186" i="36"/>
  <c r="D187" i="36"/>
  <c r="F187" i="36"/>
  <c r="H187" i="36"/>
  <c r="I187" i="36"/>
  <c r="V187" i="36"/>
  <c r="J187" i="36"/>
  <c r="K187" i="36"/>
  <c r="L187" i="36"/>
  <c r="M187" i="36"/>
  <c r="N187" i="36"/>
  <c r="D188" i="36"/>
  <c r="F188" i="36"/>
  <c r="H188" i="36"/>
  <c r="I188" i="36"/>
  <c r="J188" i="36"/>
  <c r="K188" i="36"/>
  <c r="L188" i="36"/>
  <c r="M188" i="36"/>
  <c r="N188" i="36"/>
  <c r="D194" i="36"/>
  <c r="F194" i="36"/>
  <c r="H194" i="36"/>
  <c r="I194" i="36"/>
  <c r="J194" i="36"/>
  <c r="K194" i="36"/>
  <c r="L194" i="36"/>
  <c r="M194" i="36"/>
  <c r="D195" i="36"/>
  <c r="F195" i="36"/>
  <c r="H195" i="36"/>
  <c r="V195" i="36" s="1"/>
  <c r="I195" i="36"/>
  <c r="J195" i="36"/>
  <c r="K195" i="36"/>
  <c r="L195" i="36"/>
  <c r="M195" i="36"/>
  <c r="D196" i="36"/>
  <c r="F196" i="36"/>
  <c r="H196" i="36"/>
  <c r="I196" i="36"/>
  <c r="J196" i="36"/>
  <c r="K196" i="36"/>
  <c r="L196" i="36"/>
  <c r="M196" i="36"/>
  <c r="D197" i="36"/>
  <c r="F197" i="36"/>
  <c r="H197" i="36"/>
  <c r="I197" i="36"/>
  <c r="J197" i="36"/>
  <c r="K197" i="36"/>
  <c r="L197" i="36"/>
  <c r="M197" i="36"/>
  <c r="D198" i="36"/>
  <c r="F198" i="36"/>
  <c r="H198" i="36"/>
  <c r="I198" i="36"/>
  <c r="J198" i="36"/>
  <c r="K198" i="36"/>
  <c r="L198" i="36"/>
  <c r="M198" i="36"/>
  <c r="D199" i="36"/>
  <c r="F199" i="36"/>
  <c r="H199" i="36"/>
  <c r="I199" i="36"/>
  <c r="J199" i="36"/>
  <c r="K199" i="36"/>
  <c r="L199" i="36"/>
  <c r="M199" i="36"/>
  <c r="D200" i="36"/>
  <c r="F200" i="36"/>
  <c r="H200" i="36"/>
  <c r="I200" i="36"/>
  <c r="J200" i="36"/>
  <c r="K200" i="36"/>
  <c r="L200" i="36"/>
  <c r="M200" i="36"/>
  <c r="D201" i="36"/>
  <c r="F201" i="36"/>
  <c r="H201" i="36"/>
  <c r="I201" i="36"/>
  <c r="J201" i="36"/>
  <c r="K201" i="36"/>
  <c r="L201" i="36"/>
  <c r="M201" i="36"/>
  <c r="D202" i="36"/>
  <c r="F202" i="36"/>
  <c r="H202" i="36"/>
  <c r="I202" i="36"/>
  <c r="J202" i="36"/>
  <c r="K202" i="36"/>
  <c r="L202" i="36"/>
  <c r="M202" i="36"/>
  <c r="D203" i="36"/>
  <c r="F203" i="36"/>
  <c r="H203" i="36"/>
  <c r="I203" i="36"/>
  <c r="J203" i="36"/>
  <c r="K203" i="36"/>
  <c r="L203" i="36"/>
  <c r="M203" i="36"/>
  <c r="V203" i="36"/>
  <c r="D204" i="36"/>
  <c r="F204" i="36"/>
  <c r="G204" i="36"/>
  <c r="H204" i="36"/>
  <c r="I204" i="36"/>
  <c r="J204" i="36"/>
  <c r="K204" i="36"/>
  <c r="L204" i="36"/>
  <c r="M204" i="36"/>
  <c r="D209" i="36"/>
  <c r="F209" i="36"/>
  <c r="G209" i="36"/>
  <c r="G209" i="39"/>
  <c r="V209" i="36"/>
  <c r="F210" i="36"/>
  <c r="O210" i="36"/>
  <c r="W210" i="36"/>
  <c r="V210" i="36"/>
  <c r="F211" i="36"/>
  <c r="O211" i="36"/>
  <c r="W211" i="36"/>
  <c r="V211" i="36"/>
  <c r="D20" i="42"/>
  <c r="F20" i="42"/>
  <c r="V20" i="42"/>
  <c r="D21" i="42"/>
  <c r="F21" i="42"/>
  <c r="D22" i="42"/>
  <c r="F22" i="42"/>
  <c r="D23" i="42"/>
  <c r="F23" i="42"/>
  <c r="D24" i="42"/>
  <c r="F24" i="42"/>
  <c r="D25" i="42"/>
  <c r="F25" i="42"/>
  <c r="D26" i="42"/>
  <c r="F26" i="42"/>
  <c r="F27" i="42"/>
  <c r="D28" i="42"/>
  <c r="F28" i="42"/>
  <c r="D29" i="42"/>
  <c r="F29" i="42"/>
  <c r="V29" i="42"/>
  <c r="D30" i="42"/>
  <c r="F30" i="42"/>
  <c r="D31" i="42"/>
  <c r="F31" i="42"/>
  <c r="D32" i="42"/>
  <c r="F32" i="42"/>
  <c r="D33" i="42"/>
  <c r="F33" i="42"/>
  <c r="D34" i="42"/>
  <c r="F34" i="42"/>
  <c r="D35" i="42"/>
  <c r="F35" i="42"/>
  <c r="D36" i="42"/>
  <c r="F36" i="42"/>
  <c r="D37" i="42"/>
  <c r="F37" i="42"/>
  <c r="D38" i="42"/>
  <c r="F38" i="42"/>
  <c r="D39" i="42"/>
  <c r="F39" i="42"/>
  <c r="D40" i="42"/>
  <c r="F40" i="42"/>
  <c r="D45" i="42"/>
  <c r="F45" i="42"/>
  <c r="H45" i="42"/>
  <c r="I45" i="42"/>
  <c r="J45" i="42"/>
  <c r="K45" i="42"/>
  <c r="M45" i="42"/>
  <c r="N45" i="42"/>
  <c r="D46" i="42"/>
  <c r="F46" i="42"/>
  <c r="H46" i="42"/>
  <c r="I46" i="42"/>
  <c r="J46" i="42"/>
  <c r="K46" i="42"/>
  <c r="M46" i="42"/>
  <c r="N46" i="42"/>
  <c r="D47" i="42"/>
  <c r="F47" i="42"/>
  <c r="H47" i="42"/>
  <c r="I47" i="42"/>
  <c r="J47" i="42"/>
  <c r="K47" i="42"/>
  <c r="V47" i="42"/>
  <c r="L47" i="42"/>
  <c r="M47" i="42"/>
  <c r="N47" i="42"/>
  <c r="F48" i="42"/>
  <c r="H48" i="42"/>
  <c r="I48" i="42"/>
  <c r="J48" i="42"/>
  <c r="K48" i="42"/>
  <c r="L48" i="42"/>
  <c r="V48" i="42"/>
  <c r="M48" i="42"/>
  <c r="N48" i="42"/>
  <c r="D49" i="42"/>
  <c r="F49" i="42"/>
  <c r="H49" i="42"/>
  <c r="I49" i="42"/>
  <c r="J49" i="42"/>
  <c r="K49" i="42"/>
  <c r="L49" i="42"/>
  <c r="M49" i="42"/>
  <c r="N49" i="42"/>
  <c r="D50" i="42"/>
  <c r="F50" i="42"/>
  <c r="H50" i="42"/>
  <c r="I50" i="42"/>
  <c r="J50" i="42"/>
  <c r="K50" i="42"/>
  <c r="M50" i="42"/>
  <c r="N50" i="42"/>
  <c r="D51" i="42"/>
  <c r="F51" i="42"/>
  <c r="H51" i="42"/>
  <c r="I51" i="42"/>
  <c r="J51" i="42"/>
  <c r="K51" i="42"/>
  <c r="M51" i="42"/>
  <c r="N51" i="42"/>
  <c r="D52" i="42"/>
  <c r="F52" i="42"/>
  <c r="H52" i="42"/>
  <c r="I52" i="42"/>
  <c r="J52" i="42"/>
  <c r="K52" i="42"/>
  <c r="M52" i="42"/>
  <c r="N52" i="42"/>
  <c r="F55" i="42"/>
  <c r="H55" i="42"/>
  <c r="I55" i="42"/>
  <c r="J55" i="42"/>
  <c r="K55" i="42"/>
  <c r="M55" i="42"/>
  <c r="N55" i="42"/>
  <c r="C57" i="42"/>
  <c r="E58" i="42"/>
  <c r="D58" i="42"/>
  <c r="F58" i="42"/>
  <c r="G58" i="42"/>
  <c r="R58" i="42" s="1"/>
  <c r="H58" i="42"/>
  <c r="V58" i="42"/>
  <c r="I58" i="42"/>
  <c r="J58" i="42"/>
  <c r="K58" i="42"/>
  <c r="M58" i="42"/>
  <c r="N58" i="42"/>
  <c r="D59" i="42"/>
  <c r="F59" i="42"/>
  <c r="H59" i="42"/>
  <c r="I59" i="42"/>
  <c r="J59" i="42"/>
  <c r="K59" i="42"/>
  <c r="L59" i="42"/>
  <c r="M59" i="42"/>
  <c r="N59" i="42"/>
  <c r="D60" i="42"/>
  <c r="F60" i="42"/>
  <c r="H60" i="42"/>
  <c r="I60" i="42"/>
  <c r="J60" i="42"/>
  <c r="K60" i="42"/>
  <c r="L60" i="42"/>
  <c r="M60" i="42"/>
  <c r="N60" i="42"/>
  <c r="D61" i="42"/>
  <c r="F61" i="42"/>
  <c r="H61" i="42"/>
  <c r="I61" i="42"/>
  <c r="J61" i="42"/>
  <c r="K61" i="42"/>
  <c r="L61" i="42"/>
  <c r="M61" i="42"/>
  <c r="N61" i="42"/>
  <c r="V61" i="42"/>
  <c r="D62" i="42"/>
  <c r="F62" i="42"/>
  <c r="H62" i="42"/>
  <c r="I62" i="42"/>
  <c r="J62" i="42"/>
  <c r="K62" i="42"/>
  <c r="L62" i="42"/>
  <c r="M62" i="42"/>
  <c r="N62" i="42"/>
  <c r="D63" i="42"/>
  <c r="F63" i="42"/>
  <c r="G63" i="42"/>
  <c r="P63" i="42"/>
  <c r="H63" i="42"/>
  <c r="I63" i="42"/>
  <c r="J63" i="42"/>
  <c r="K63" i="42"/>
  <c r="L63" i="42"/>
  <c r="M63" i="42"/>
  <c r="N63" i="42"/>
  <c r="U63" i="42"/>
  <c r="D64" i="42"/>
  <c r="F64" i="42"/>
  <c r="G64" i="42"/>
  <c r="S64" i="42"/>
  <c r="H64" i="42"/>
  <c r="O64" i="42"/>
  <c r="I64" i="42"/>
  <c r="J64" i="42"/>
  <c r="K64" i="42"/>
  <c r="L64" i="42"/>
  <c r="M64" i="42"/>
  <c r="T64" i="42"/>
  <c r="N64" i="42"/>
  <c r="C66" i="42"/>
  <c r="D67" i="42"/>
  <c r="F67" i="42"/>
  <c r="H67" i="42"/>
  <c r="I67" i="42"/>
  <c r="J67" i="42"/>
  <c r="K67" i="42"/>
  <c r="L67" i="42"/>
  <c r="M67" i="42"/>
  <c r="N67" i="42"/>
  <c r="D68" i="42"/>
  <c r="F68" i="42"/>
  <c r="H68" i="42"/>
  <c r="I68" i="42"/>
  <c r="J68" i="42"/>
  <c r="K68" i="42"/>
  <c r="M68" i="42"/>
  <c r="N68" i="42"/>
  <c r="D69" i="42"/>
  <c r="F69" i="42"/>
  <c r="H69" i="42"/>
  <c r="I69" i="42"/>
  <c r="J69" i="42"/>
  <c r="K69" i="42"/>
  <c r="M69" i="42"/>
  <c r="N69" i="42"/>
  <c r="D70" i="42"/>
  <c r="F70" i="42"/>
  <c r="H70" i="42"/>
  <c r="I70" i="42"/>
  <c r="J70" i="42"/>
  <c r="K70" i="42"/>
  <c r="M70" i="42"/>
  <c r="N70" i="42"/>
  <c r="D71" i="42"/>
  <c r="F71" i="42"/>
  <c r="H71" i="42"/>
  <c r="I71" i="42"/>
  <c r="J71" i="42"/>
  <c r="K71" i="42"/>
  <c r="M71" i="42"/>
  <c r="N71" i="42"/>
  <c r="D72" i="42"/>
  <c r="F72" i="42"/>
  <c r="H72" i="42"/>
  <c r="I72" i="42"/>
  <c r="J72" i="42"/>
  <c r="K72" i="42"/>
  <c r="M72" i="42"/>
  <c r="N72" i="42"/>
  <c r="D73" i="42"/>
  <c r="F73" i="42"/>
  <c r="G73" i="42"/>
  <c r="V73" i="42"/>
  <c r="D74" i="42"/>
  <c r="F74" i="42"/>
  <c r="G74" i="42"/>
  <c r="T74" i="42"/>
  <c r="V74" i="42"/>
  <c r="D75" i="42"/>
  <c r="F75" i="42"/>
  <c r="G75" i="42"/>
  <c r="V75" i="42"/>
  <c r="D76" i="42"/>
  <c r="F76" i="42"/>
  <c r="G76" i="42"/>
  <c r="V76" i="42"/>
  <c r="D77" i="42"/>
  <c r="F77" i="42"/>
  <c r="G77" i="42"/>
  <c r="V77" i="42"/>
  <c r="C78" i="42"/>
  <c r="E79" i="42" s="1"/>
  <c r="D79" i="42"/>
  <c r="F79" i="42"/>
  <c r="G79" i="42"/>
  <c r="H79" i="42"/>
  <c r="I79" i="42"/>
  <c r="J79" i="42"/>
  <c r="K79" i="42"/>
  <c r="L79" i="42"/>
  <c r="M79" i="42"/>
  <c r="N79" i="42"/>
  <c r="D80" i="42"/>
  <c r="F80" i="42"/>
  <c r="G80" i="42"/>
  <c r="P80" i="42" s="1"/>
  <c r="V80" i="42"/>
  <c r="D81" i="42"/>
  <c r="F81" i="42"/>
  <c r="G81" i="42"/>
  <c r="O81" i="42" s="1"/>
  <c r="V81" i="42"/>
  <c r="D82" i="42"/>
  <c r="F82" i="42"/>
  <c r="G82" i="42"/>
  <c r="V82" i="42"/>
  <c r="D83" i="42"/>
  <c r="F83" i="42"/>
  <c r="G83" i="42"/>
  <c r="P83" i="42"/>
  <c r="V83" i="42"/>
  <c r="D84" i="42"/>
  <c r="F84" i="42"/>
  <c r="G84" i="42"/>
  <c r="P84" i="42" s="1"/>
  <c r="T84" i="42"/>
  <c r="O84" i="42"/>
  <c r="V84" i="42"/>
  <c r="D85" i="42"/>
  <c r="F85" i="42"/>
  <c r="G85" i="42"/>
  <c r="R85" i="42" s="1"/>
  <c r="V85" i="42"/>
  <c r="C87" i="42"/>
  <c r="E90" i="42"/>
  <c r="D88" i="42"/>
  <c r="E88" i="42"/>
  <c r="F88" i="42"/>
  <c r="H88" i="42"/>
  <c r="I88" i="42"/>
  <c r="J88" i="42"/>
  <c r="K88" i="42"/>
  <c r="L88" i="42"/>
  <c r="M88" i="42"/>
  <c r="N88" i="42"/>
  <c r="D89" i="42"/>
  <c r="F89" i="42"/>
  <c r="H89" i="42"/>
  <c r="I89" i="42"/>
  <c r="J89" i="42"/>
  <c r="K89" i="42"/>
  <c r="M89" i="42"/>
  <c r="N89" i="42"/>
  <c r="D90" i="42"/>
  <c r="F90" i="42"/>
  <c r="H90" i="42"/>
  <c r="I90" i="42"/>
  <c r="J90" i="42"/>
  <c r="K90" i="42"/>
  <c r="M90" i="42"/>
  <c r="N90" i="42"/>
  <c r="D91" i="42"/>
  <c r="F91" i="42"/>
  <c r="H91" i="42"/>
  <c r="I91" i="42"/>
  <c r="J91" i="42"/>
  <c r="K91" i="42"/>
  <c r="L91" i="42"/>
  <c r="M91" i="42"/>
  <c r="N91" i="42"/>
  <c r="D92" i="42"/>
  <c r="F92" i="42"/>
  <c r="H92" i="42"/>
  <c r="I92" i="42"/>
  <c r="J92" i="42"/>
  <c r="K92" i="42"/>
  <c r="M92" i="42"/>
  <c r="N92" i="42"/>
  <c r="D93" i="42"/>
  <c r="E93" i="42"/>
  <c r="F93" i="42"/>
  <c r="H93" i="42"/>
  <c r="I93" i="42"/>
  <c r="J93" i="42"/>
  <c r="K93" i="42"/>
  <c r="M93" i="42"/>
  <c r="N93" i="42"/>
  <c r="C95" i="42"/>
  <c r="D96" i="42"/>
  <c r="F96" i="42"/>
  <c r="H96" i="42"/>
  <c r="I96" i="42"/>
  <c r="J96" i="42"/>
  <c r="K96" i="42"/>
  <c r="L96" i="42"/>
  <c r="M96" i="42"/>
  <c r="N96" i="42"/>
  <c r="D97" i="42"/>
  <c r="F97" i="42"/>
  <c r="H97" i="42"/>
  <c r="I97" i="42"/>
  <c r="J97" i="42"/>
  <c r="K97" i="42"/>
  <c r="L97" i="42"/>
  <c r="M97" i="42"/>
  <c r="N97" i="42"/>
  <c r="D98" i="42"/>
  <c r="F98" i="42"/>
  <c r="G98" i="42"/>
  <c r="H98" i="42"/>
  <c r="I98" i="42"/>
  <c r="J98" i="42"/>
  <c r="Q98" i="42"/>
  <c r="K98" i="42"/>
  <c r="L98" i="42"/>
  <c r="M98" i="42"/>
  <c r="N98" i="42"/>
  <c r="D99" i="42"/>
  <c r="F99" i="42"/>
  <c r="H99" i="42"/>
  <c r="I99" i="42"/>
  <c r="J99" i="42"/>
  <c r="K99" i="42"/>
  <c r="L99" i="42"/>
  <c r="M99" i="42"/>
  <c r="N99" i="42"/>
  <c r="D100" i="42"/>
  <c r="F100" i="42"/>
  <c r="G100" i="42"/>
  <c r="P100" i="42" s="1"/>
  <c r="H100" i="42"/>
  <c r="I100" i="42"/>
  <c r="J100" i="42"/>
  <c r="K100" i="42"/>
  <c r="L100" i="42"/>
  <c r="M100" i="42"/>
  <c r="N100" i="42"/>
  <c r="D101" i="42"/>
  <c r="E101" i="42"/>
  <c r="F101" i="42"/>
  <c r="G101" i="42"/>
  <c r="O101" i="42" s="1"/>
  <c r="H101" i="42"/>
  <c r="I101" i="42"/>
  <c r="J101" i="42"/>
  <c r="K101" i="42"/>
  <c r="L101" i="42"/>
  <c r="S101" i="42"/>
  <c r="M101" i="42"/>
  <c r="N101" i="42"/>
  <c r="D102" i="42"/>
  <c r="F102" i="42"/>
  <c r="G102" i="42"/>
  <c r="Q102" i="42" s="1"/>
  <c r="H102" i="42"/>
  <c r="I102" i="42"/>
  <c r="J102" i="42"/>
  <c r="K102" i="42"/>
  <c r="L102" i="42"/>
  <c r="M102" i="42"/>
  <c r="N102" i="42"/>
  <c r="D103" i="42"/>
  <c r="E103" i="42"/>
  <c r="F103" i="42"/>
  <c r="H103" i="42"/>
  <c r="I103" i="42"/>
  <c r="J103" i="42"/>
  <c r="K103" i="42"/>
  <c r="L103" i="42"/>
  <c r="M103" i="42"/>
  <c r="N103" i="42"/>
  <c r="D104" i="42"/>
  <c r="F104" i="42"/>
  <c r="G104" i="42"/>
  <c r="H104" i="42"/>
  <c r="I104" i="42"/>
  <c r="J104" i="42"/>
  <c r="K104" i="42"/>
  <c r="R104" i="42"/>
  <c r="L104" i="42"/>
  <c r="M104" i="42"/>
  <c r="T104" i="42"/>
  <c r="N104" i="42"/>
  <c r="D105" i="42"/>
  <c r="F105" i="42"/>
  <c r="H105" i="42"/>
  <c r="I105" i="42"/>
  <c r="J105" i="42"/>
  <c r="K105" i="42"/>
  <c r="L105" i="42"/>
  <c r="M105" i="42"/>
  <c r="N105" i="42"/>
  <c r="D106" i="42"/>
  <c r="F106" i="42"/>
  <c r="H106" i="42"/>
  <c r="I106" i="42"/>
  <c r="J106" i="42"/>
  <c r="K106" i="42"/>
  <c r="L106" i="42"/>
  <c r="M106" i="42"/>
  <c r="N106" i="42"/>
  <c r="D107" i="42"/>
  <c r="F107" i="42"/>
  <c r="G107" i="42"/>
  <c r="H107" i="42"/>
  <c r="V107" i="42"/>
  <c r="I107" i="42"/>
  <c r="J107" i="42"/>
  <c r="Q107" i="42"/>
  <c r="K107" i="42"/>
  <c r="L107" i="42"/>
  <c r="M107" i="42"/>
  <c r="N107" i="42"/>
  <c r="D108" i="42"/>
  <c r="F108" i="42"/>
  <c r="G108" i="42"/>
  <c r="H108" i="42"/>
  <c r="V108" i="42"/>
  <c r="I108" i="42"/>
  <c r="J108" i="42"/>
  <c r="K108" i="42"/>
  <c r="R108" i="42"/>
  <c r="L108" i="42"/>
  <c r="M108" i="42"/>
  <c r="N108" i="42"/>
  <c r="D109" i="42"/>
  <c r="F109" i="42"/>
  <c r="G109" i="42"/>
  <c r="P109" i="42"/>
  <c r="H109" i="42"/>
  <c r="I109" i="42"/>
  <c r="J109" i="42"/>
  <c r="K109" i="42"/>
  <c r="L109" i="42"/>
  <c r="M109" i="42"/>
  <c r="N109" i="42"/>
  <c r="D110" i="42"/>
  <c r="F110" i="42"/>
  <c r="G110" i="42"/>
  <c r="H110" i="42"/>
  <c r="I110" i="42"/>
  <c r="V110" i="42"/>
  <c r="J110" i="42"/>
  <c r="K110" i="42"/>
  <c r="L110" i="42"/>
  <c r="M110" i="42"/>
  <c r="T110" i="42"/>
  <c r="N110" i="42"/>
  <c r="D111" i="42"/>
  <c r="F111" i="42"/>
  <c r="H111" i="42"/>
  <c r="V111" i="42"/>
  <c r="I111" i="42"/>
  <c r="J111" i="42"/>
  <c r="K111" i="42"/>
  <c r="L111" i="42"/>
  <c r="M111" i="42"/>
  <c r="N111" i="42"/>
  <c r="C113" i="42"/>
  <c r="D114" i="42"/>
  <c r="F114" i="42"/>
  <c r="H114" i="42"/>
  <c r="I114" i="42"/>
  <c r="J114" i="42"/>
  <c r="K114" i="42"/>
  <c r="L114" i="42"/>
  <c r="M114" i="42"/>
  <c r="N114" i="42"/>
  <c r="D115" i="42"/>
  <c r="F115" i="42"/>
  <c r="H115" i="42"/>
  <c r="I115" i="42"/>
  <c r="J115" i="42"/>
  <c r="K115" i="42"/>
  <c r="M115" i="42"/>
  <c r="N115" i="42"/>
  <c r="D116" i="42"/>
  <c r="F116" i="42"/>
  <c r="H116" i="42"/>
  <c r="I116" i="42"/>
  <c r="J116" i="42"/>
  <c r="K116" i="42"/>
  <c r="L116" i="42"/>
  <c r="M116" i="42"/>
  <c r="N116" i="42"/>
  <c r="D117" i="42"/>
  <c r="F117" i="42"/>
  <c r="H117" i="42"/>
  <c r="I117" i="42"/>
  <c r="J117" i="42"/>
  <c r="K117" i="42"/>
  <c r="M117" i="42"/>
  <c r="N117" i="42"/>
  <c r="D118" i="42"/>
  <c r="F118" i="42"/>
  <c r="H118" i="42"/>
  <c r="I118" i="42"/>
  <c r="J118" i="42"/>
  <c r="K118" i="42"/>
  <c r="M118" i="42"/>
  <c r="N118" i="42"/>
  <c r="D119" i="42"/>
  <c r="F119" i="42"/>
  <c r="H119" i="42"/>
  <c r="I119" i="42"/>
  <c r="J119" i="42"/>
  <c r="K119" i="42"/>
  <c r="M119" i="42"/>
  <c r="N119" i="42"/>
  <c r="C121" i="42"/>
  <c r="E122" i="42"/>
  <c r="D122" i="42"/>
  <c r="F122" i="42"/>
  <c r="H122" i="42"/>
  <c r="I122" i="42"/>
  <c r="J122" i="42"/>
  <c r="K122" i="42"/>
  <c r="M122" i="42"/>
  <c r="N122" i="42"/>
  <c r="D123" i="42"/>
  <c r="F123" i="42"/>
  <c r="H123" i="42"/>
  <c r="I123" i="42"/>
  <c r="J123" i="42"/>
  <c r="K123" i="42"/>
  <c r="M123" i="42"/>
  <c r="N123" i="42"/>
  <c r="D124" i="42"/>
  <c r="F124" i="42"/>
  <c r="G124" i="42"/>
  <c r="Q124" i="42"/>
  <c r="V124" i="42"/>
  <c r="D125" i="42"/>
  <c r="F125" i="42"/>
  <c r="G125" i="42"/>
  <c r="V125" i="42"/>
  <c r="D126" i="42"/>
  <c r="F126" i="42"/>
  <c r="G126" i="42"/>
  <c r="S126" i="42"/>
  <c r="O126" i="42"/>
  <c r="T126" i="42"/>
  <c r="V126" i="42"/>
  <c r="D127" i="42"/>
  <c r="F127" i="42"/>
  <c r="G127" i="42"/>
  <c r="P127" i="42"/>
  <c r="T127" i="42"/>
  <c r="Q127" i="42"/>
  <c r="S127" i="42"/>
  <c r="V127" i="42"/>
  <c r="D128" i="42"/>
  <c r="F128" i="42"/>
  <c r="G128" i="42"/>
  <c r="V128" i="42"/>
  <c r="C130" i="42"/>
  <c r="D131" i="42"/>
  <c r="F131" i="42"/>
  <c r="G131" i="42"/>
  <c r="H131" i="42"/>
  <c r="I131" i="42"/>
  <c r="P131" i="42"/>
  <c r="J131" i="42"/>
  <c r="Q131" i="42"/>
  <c r="K131" i="42"/>
  <c r="R131" i="42"/>
  <c r="L131" i="42"/>
  <c r="M131" i="42"/>
  <c r="N131" i="42"/>
  <c r="D132" i="42"/>
  <c r="F132" i="42"/>
  <c r="G132" i="42"/>
  <c r="H132" i="42"/>
  <c r="O132" i="42"/>
  <c r="I132" i="42"/>
  <c r="J132" i="42"/>
  <c r="K132" i="42"/>
  <c r="L132" i="42"/>
  <c r="M132" i="42"/>
  <c r="N132" i="42"/>
  <c r="U132" i="42"/>
  <c r="S132" i="42"/>
  <c r="D133" i="42"/>
  <c r="E133" i="42"/>
  <c r="F133" i="42"/>
  <c r="G133" i="42"/>
  <c r="H133" i="42"/>
  <c r="I133" i="42"/>
  <c r="J133" i="42"/>
  <c r="Q133" i="42"/>
  <c r="K133" i="42"/>
  <c r="L133" i="42"/>
  <c r="M133" i="42"/>
  <c r="T133" i="42"/>
  <c r="N133" i="42"/>
  <c r="U133" i="42"/>
  <c r="O133" i="42"/>
  <c r="S133" i="42"/>
  <c r="C135" i="42"/>
  <c r="E138" i="42"/>
  <c r="D136" i="42"/>
  <c r="F136" i="42"/>
  <c r="H136" i="42"/>
  <c r="I136" i="42"/>
  <c r="J136" i="42"/>
  <c r="K136" i="42"/>
  <c r="L136" i="42"/>
  <c r="M136" i="42"/>
  <c r="N136" i="42"/>
  <c r="D137" i="42"/>
  <c r="F137" i="42"/>
  <c r="H137" i="42"/>
  <c r="I137" i="42"/>
  <c r="J137" i="42"/>
  <c r="K137" i="42"/>
  <c r="M137" i="42"/>
  <c r="N137" i="42"/>
  <c r="D138" i="42"/>
  <c r="F138" i="42"/>
  <c r="H138" i="42"/>
  <c r="I138" i="42"/>
  <c r="J138" i="42"/>
  <c r="K138" i="42"/>
  <c r="M138" i="42"/>
  <c r="N138" i="42"/>
  <c r="D139" i="42"/>
  <c r="F139" i="42"/>
  <c r="H139" i="42"/>
  <c r="I139" i="42"/>
  <c r="J139" i="42"/>
  <c r="K139" i="42"/>
  <c r="M139" i="42"/>
  <c r="N139" i="42"/>
  <c r="D140" i="42"/>
  <c r="F140" i="42"/>
  <c r="H140" i="42"/>
  <c r="I140" i="42"/>
  <c r="J140" i="42"/>
  <c r="K140" i="42"/>
  <c r="M140" i="42"/>
  <c r="N140" i="42"/>
  <c r="D141" i="42"/>
  <c r="F141" i="42"/>
  <c r="H141" i="42"/>
  <c r="I141" i="42"/>
  <c r="J141" i="42"/>
  <c r="K141" i="42"/>
  <c r="M141" i="42"/>
  <c r="N141" i="42"/>
  <c r="C143" i="42"/>
  <c r="D144" i="42"/>
  <c r="F144" i="42"/>
  <c r="G144" i="42"/>
  <c r="T144" i="42"/>
  <c r="H144" i="42"/>
  <c r="O144" i="42"/>
  <c r="I144" i="42"/>
  <c r="J144" i="42"/>
  <c r="K144" i="42"/>
  <c r="L144" i="42"/>
  <c r="M144" i="42"/>
  <c r="N144" i="42"/>
  <c r="U144" i="42"/>
  <c r="D145" i="42"/>
  <c r="F145" i="42"/>
  <c r="G145" i="42"/>
  <c r="O145" i="42"/>
  <c r="H145" i="42"/>
  <c r="I145" i="42"/>
  <c r="J145" i="42"/>
  <c r="K145" i="42"/>
  <c r="L145" i="42"/>
  <c r="S145" i="42"/>
  <c r="M145" i="42"/>
  <c r="N145" i="42"/>
  <c r="D146" i="42"/>
  <c r="F146" i="42"/>
  <c r="G146" i="42"/>
  <c r="H146" i="42"/>
  <c r="O146" i="42"/>
  <c r="I146" i="42"/>
  <c r="V146" i="42"/>
  <c r="J146" i="42"/>
  <c r="Q146" i="42"/>
  <c r="K146" i="42"/>
  <c r="R146" i="42"/>
  <c r="L146" i="42"/>
  <c r="S146" i="42"/>
  <c r="M146" i="42"/>
  <c r="N146" i="42"/>
  <c r="U146" i="42"/>
  <c r="D147" i="42"/>
  <c r="F147" i="42"/>
  <c r="G147" i="42"/>
  <c r="H147" i="42"/>
  <c r="I147" i="42"/>
  <c r="J147" i="42"/>
  <c r="K147" i="42"/>
  <c r="R147" i="42"/>
  <c r="L147" i="42"/>
  <c r="M147" i="42"/>
  <c r="N147" i="42"/>
  <c r="U147" i="42"/>
  <c r="D148" i="42"/>
  <c r="F148" i="42"/>
  <c r="G148" i="42"/>
  <c r="H148" i="42"/>
  <c r="O148" i="42"/>
  <c r="I148" i="42"/>
  <c r="J148" i="42"/>
  <c r="Q148" i="42"/>
  <c r="K148" i="42"/>
  <c r="L148" i="42"/>
  <c r="M148" i="42"/>
  <c r="T148" i="42"/>
  <c r="N148" i="42"/>
  <c r="U148" i="42"/>
  <c r="P148" i="42"/>
  <c r="D149" i="42"/>
  <c r="F149" i="42"/>
  <c r="G149" i="42"/>
  <c r="H149" i="42"/>
  <c r="I149" i="42"/>
  <c r="J149" i="42"/>
  <c r="K149" i="42"/>
  <c r="R149" i="42"/>
  <c r="L149" i="42"/>
  <c r="M149" i="42"/>
  <c r="T149" i="42"/>
  <c r="N149" i="42"/>
  <c r="U149" i="42"/>
  <c r="O149" i="42"/>
  <c r="D150" i="42"/>
  <c r="F150" i="42"/>
  <c r="G150" i="42"/>
  <c r="H150" i="42"/>
  <c r="I150" i="42"/>
  <c r="J150" i="42"/>
  <c r="K150" i="42"/>
  <c r="R150" i="42"/>
  <c r="L150" i="42"/>
  <c r="S150" i="42"/>
  <c r="M150" i="42"/>
  <c r="T150" i="42"/>
  <c r="N150" i="42"/>
  <c r="D151" i="42"/>
  <c r="F151" i="42"/>
  <c r="G151" i="42"/>
  <c r="U151" i="42"/>
  <c r="H151" i="42"/>
  <c r="I151" i="42"/>
  <c r="J151" i="42"/>
  <c r="K151" i="42"/>
  <c r="L151" i="42"/>
  <c r="M151" i="42"/>
  <c r="N151" i="42"/>
  <c r="D152" i="42"/>
  <c r="F152" i="42"/>
  <c r="G152" i="42"/>
  <c r="Q152" i="42"/>
  <c r="H152" i="42"/>
  <c r="O152" i="42"/>
  <c r="I152" i="42"/>
  <c r="P152" i="42"/>
  <c r="J152" i="42"/>
  <c r="K152" i="42"/>
  <c r="L152" i="42"/>
  <c r="M152" i="42"/>
  <c r="N152" i="42"/>
  <c r="D153" i="42"/>
  <c r="F153" i="42"/>
  <c r="G153" i="42"/>
  <c r="H153" i="42"/>
  <c r="I153" i="42"/>
  <c r="P153" i="42"/>
  <c r="J153" i="42"/>
  <c r="Q153" i="42"/>
  <c r="K153" i="42"/>
  <c r="L153" i="42"/>
  <c r="M153" i="42"/>
  <c r="N153" i="42"/>
  <c r="U153" i="42"/>
  <c r="D154" i="42"/>
  <c r="F154" i="42"/>
  <c r="G154" i="42"/>
  <c r="H154" i="42"/>
  <c r="O154" i="42"/>
  <c r="I154" i="42"/>
  <c r="J154" i="42"/>
  <c r="K154" i="42"/>
  <c r="L154" i="42"/>
  <c r="M154" i="42"/>
  <c r="N154" i="42"/>
  <c r="U154" i="42"/>
  <c r="C156" i="42"/>
  <c r="E157" i="42"/>
  <c r="D157" i="42"/>
  <c r="F157" i="42"/>
  <c r="G157" i="42"/>
  <c r="R157" i="42"/>
  <c r="H157" i="42"/>
  <c r="I157" i="42"/>
  <c r="P157" i="42"/>
  <c r="J157" i="42"/>
  <c r="Q157" i="42"/>
  <c r="K157" i="42"/>
  <c r="L157" i="42"/>
  <c r="M157" i="42"/>
  <c r="T157" i="42"/>
  <c r="N157" i="42"/>
  <c r="U157" i="42"/>
  <c r="O157" i="42"/>
  <c r="W157" i="42"/>
  <c r="S157" i="42"/>
  <c r="C158" i="42"/>
  <c r="E161" i="42"/>
  <c r="D159" i="42"/>
  <c r="E159" i="42"/>
  <c r="F159" i="42"/>
  <c r="G159" i="42"/>
  <c r="S159" i="42"/>
  <c r="H159" i="42"/>
  <c r="I159" i="42"/>
  <c r="P159" i="42"/>
  <c r="J159" i="42"/>
  <c r="Q159" i="42"/>
  <c r="K159" i="42"/>
  <c r="L159" i="42"/>
  <c r="M159" i="42"/>
  <c r="N159" i="42"/>
  <c r="D160" i="42"/>
  <c r="E160" i="42"/>
  <c r="F160" i="42"/>
  <c r="G160" i="42"/>
  <c r="H160" i="42"/>
  <c r="I160" i="42"/>
  <c r="J160" i="42"/>
  <c r="K160" i="42"/>
  <c r="L160" i="42"/>
  <c r="M160" i="42"/>
  <c r="N160" i="42"/>
  <c r="D161" i="42"/>
  <c r="F161" i="42"/>
  <c r="G161" i="42"/>
  <c r="H161" i="42"/>
  <c r="O161" i="42"/>
  <c r="I161" i="42"/>
  <c r="P161" i="42"/>
  <c r="J161" i="42"/>
  <c r="K161" i="42"/>
  <c r="R161" i="42"/>
  <c r="L161" i="42"/>
  <c r="M161" i="42"/>
  <c r="T161" i="42"/>
  <c r="N161" i="42"/>
  <c r="U161" i="42"/>
  <c r="D162" i="42"/>
  <c r="E162" i="42"/>
  <c r="F162" i="42"/>
  <c r="G162" i="42"/>
  <c r="O162" i="42"/>
  <c r="H162" i="42"/>
  <c r="I162" i="42"/>
  <c r="J162" i="42"/>
  <c r="K162" i="42"/>
  <c r="R162" i="42"/>
  <c r="L162" i="42"/>
  <c r="S162" i="42"/>
  <c r="M162" i="42"/>
  <c r="T162" i="42"/>
  <c r="N162" i="42"/>
  <c r="U162" i="42"/>
  <c r="D164" i="42"/>
  <c r="F164" i="42"/>
  <c r="G164" i="42"/>
  <c r="H164" i="42"/>
  <c r="I164" i="42"/>
  <c r="J164" i="42"/>
  <c r="K164" i="42"/>
  <c r="L164" i="42"/>
  <c r="S164" i="42"/>
  <c r="M164" i="42"/>
  <c r="N164" i="42"/>
  <c r="U164" i="42"/>
  <c r="D165" i="42"/>
  <c r="F165" i="42"/>
  <c r="G165" i="42"/>
  <c r="H165" i="42"/>
  <c r="O165" i="42"/>
  <c r="S165" i="42"/>
  <c r="D166" i="42"/>
  <c r="F166" i="42"/>
  <c r="G166" i="42"/>
  <c r="H166" i="42"/>
  <c r="Q166" i="42"/>
  <c r="U166" i="42"/>
  <c r="D167" i="42"/>
  <c r="F167" i="42"/>
  <c r="G167" i="42"/>
  <c r="H167" i="42"/>
  <c r="U167" i="42"/>
  <c r="D168" i="42"/>
  <c r="F168" i="42"/>
  <c r="G168" i="42"/>
  <c r="O168" i="42" s="1"/>
  <c r="H168" i="42"/>
  <c r="Q168" i="42"/>
  <c r="D169" i="42"/>
  <c r="F169" i="42"/>
  <c r="G169" i="42"/>
  <c r="H169" i="42"/>
  <c r="R169" i="42"/>
  <c r="U169" i="42"/>
  <c r="D170" i="42"/>
  <c r="F170" i="42"/>
  <c r="G170" i="42"/>
  <c r="H170" i="42"/>
  <c r="S170" i="42"/>
  <c r="D171" i="42"/>
  <c r="F171" i="42"/>
  <c r="G171" i="42"/>
  <c r="H171" i="42"/>
  <c r="U171" i="42"/>
  <c r="D172" i="42"/>
  <c r="F172" i="42"/>
  <c r="G172" i="42"/>
  <c r="H172" i="42"/>
  <c r="U172" i="42"/>
  <c r="D173" i="42"/>
  <c r="F173" i="42"/>
  <c r="G173" i="42"/>
  <c r="H173" i="42"/>
  <c r="R173" i="42"/>
  <c r="D174" i="42"/>
  <c r="F174" i="42"/>
  <c r="G174" i="42"/>
  <c r="H174" i="42"/>
  <c r="V174" i="42"/>
  <c r="D175" i="42"/>
  <c r="F175" i="42"/>
  <c r="H175" i="42"/>
  <c r="D176" i="42"/>
  <c r="F176" i="42"/>
  <c r="H176" i="42"/>
  <c r="D177" i="42"/>
  <c r="F177" i="42"/>
  <c r="H177" i="42"/>
  <c r="D178" i="42"/>
  <c r="F178" i="42"/>
  <c r="G178" i="42"/>
  <c r="H178" i="42"/>
  <c r="O178" i="42" s="1"/>
  <c r="P178" i="42"/>
  <c r="R178" i="42"/>
  <c r="T178" i="42"/>
  <c r="D179" i="42"/>
  <c r="F179" i="42"/>
  <c r="H179" i="42"/>
  <c r="D183" i="42"/>
  <c r="F183" i="42"/>
  <c r="I183" i="42"/>
  <c r="V183" i="42"/>
  <c r="J183" i="42"/>
  <c r="K183" i="42"/>
  <c r="L183" i="42"/>
  <c r="M183" i="42"/>
  <c r="N183" i="42"/>
  <c r="D184" i="42"/>
  <c r="F184" i="42"/>
  <c r="I184" i="42"/>
  <c r="J184" i="42"/>
  <c r="V184" i="42"/>
  <c r="K184" i="42"/>
  <c r="L184" i="42"/>
  <c r="M184" i="42"/>
  <c r="N184" i="42"/>
  <c r="D185" i="42"/>
  <c r="F185" i="42"/>
  <c r="G185" i="42"/>
  <c r="H185" i="42"/>
  <c r="O185" i="42"/>
  <c r="I185" i="42"/>
  <c r="P185" i="42"/>
  <c r="J185" i="42"/>
  <c r="K185" i="42"/>
  <c r="R185" i="42"/>
  <c r="L185" i="42"/>
  <c r="M185" i="42"/>
  <c r="N185" i="42"/>
  <c r="D186" i="42"/>
  <c r="F186" i="42"/>
  <c r="H186" i="42"/>
  <c r="I186" i="42"/>
  <c r="J186" i="42"/>
  <c r="K186" i="42"/>
  <c r="L186" i="42"/>
  <c r="V186" i="42"/>
  <c r="M186" i="42"/>
  <c r="N186" i="42"/>
  <c r="D187" i="42"/>
  <c r="F187" i="42"/>
  <c r="H187" i="42"/>
  <c r="I187" i="42"/>
  <c r="J187" i="42"/>
  <c r="V187" i="42"/>
  <c r="K187" i="42"/>
  <c r="L187" i="42"/>
  <c r="M187" i="42"/>
  <c r="N187" i="42"/>
  <c r="D188" i="42"/>
  <c r="F188" i="42"/>
  <c r="H188" i="42"/>
  <c r="I188" i="42"/>
  <c r="V188" i="42"/>
  <c r="J188" i="42"/>
  <c r="K188" i="42"/>
  <c r="L188" i="42"/>
  <c r="M188" i="42"/>
  <c r="N188" i="42"/>
  <c r="D194" i="42"/>
  <c r="F194" i="42"/>
  <c r="H194" i="42"/>
  <c r="I194" i="42"/>
  <c r="V194" i="42"/>
  <c r="J194" i="42"/>
  <c r="K194" i="42"/>
  <c r="L194" i="42"/>
  <c r="M194" i="42"/>
  <c r="D195" i="42"/>
  <c r="F195" i="42"/>
  <c r="H195" i="42"/>
  <c r="I195" i="42"/>
  <c r="J195" i="42"/>
  <c r="K195" i="42"/>
  <c r="L195" i="42"/>
  <c r="M195" i="42"/>
  <c r="D196" i="42"/>
  <c r="F196" i="42"/>
  <c r="H196" i="42"/>
  <c r="I196" i="42"/>
  <c r="J196" i="42"/>
  <c r="K196" i="42"/>
  <c r="L196" i="42"/>
  <c r="M196" i="42"/>
  <c r="D197" i="42"/>
  <c r="F197" i="42"/>
  <c r="H197" i="42"/>
  <c r="I197" i="42"/>
  <c r="J197" i="42"/>
  <c r="K197" i="42"/>
  <c r="L197" i="42"/>
  <c r="M197" i="42"/>
  <c r="D198" i="42"/>
  <c r="F198" i="42"/>
  <c r="H198" i="42"/>
  <c r="I198" i="42"/>
  <c r="J198" i="42"/>
  <c r="K198" i="42"/>
  <c r="L198" i="42"/>
  <c r="M198" i="42"/>
  <c r="D199" i="42"/>
  <c r="F199" i="42"/>
  <c r="H199" i="42"/>
  <c r="V199" i="42" s="1"/>
  <c r="I199" i="42"/>
  <c r="J199" i="42"/>
  <c r="K199" i="42"/>
  <c r="L199" i="42"/>
  <c r="M199" i="42"/>
  <c r="D200" i="42"/>
  <c r="F200" i="42"/>
  <c r="H200" i="42"/>
  <c r="I200" i="42"/>
  <c r="V200" i="42"/>
  <c r="J200" i="42"/>
  <c r="K200" i="42"/>
  <c r="L200" i="42"/>
  <c r="M200" i="42"/>
  <c r="D201" i="42"/>
  <c r="F201" i="42"/>
  <c r="H201" i="42"/>
  <c r="I201" i="42"/>
  <c r="J201" i="42"/>
  <c r="K201" i="42"/>
  <c r="L201" i="42"/>
  <c r="M201" i="42"/>
  <c r="D202" i="42"/>
  <c r="F202" i="42"/>
  <c r="H202" i="42"/>
  <c r="I202" i="42"/>
  <c r="J202" i="42"/>
  <c r="K202" i="42"/>
  <c r="L202" i="42"/>
  <c r="M202" i="42"/>
  <c r="D203" i="42"/>
  <c r="F203" i="42"/>
  <c r="H203" i="42"/>
  <c r="I203" i="42"/>
  <c r="J203" i="42"/>
  <c r="K203" i="42"/>
  <c r="V203" i="42"/>
  <c r="L203" i="42"/>
  <c r="M203" i="42"/>
  <c r="D204" i="42"/>
  <c r="F204" i="42"/>
  <c r="H204" i="42"/>
  <c r="I204" i="42"/>
  <c r="J204" i="42"/>
  <c r="K204" i="42"/>
  <c r="L204" i="42"/>
  <c r="M204" i="42"/>
  <c r="D209" i="42"/>
  <c r="F209" i="42"/>
  <c r="G209" i="42"/>
  <c r="O209" i="42"/>
  <c r="O212" i="42"/>
  <c r="V209" i="42"/>
  <c r="F210" i="42"/>
  <c r="O210" i="42"/>
  <c r="V210" i="42"/>
  <c r="W210" i="42"/>
  <c r="F211" i="42"/>
  <c r="O211" i="42"/>
  <c r="V211" i="42"/>
  <c r="W211" i="42"/>
  <c r="D20" i="37"/>
  <c r="F20" i="37"/>
  <c r="D21" i="37"/>
  <c r="F21" i="37"/>
  <c r="D22" i="37"/>
  <c r="F22" i="37"/>
  <c r="D23" i="37"/>
  <c r="F23" i="37"/>
  <c r="D24" i="37"/>
  <c r="F24" i="37"/>
  <c r="D25" i="37"/>
  <c r="F25" i="37"/>
  <c r="D26" i="37"/>
  <c r="F26" i="37"/>
  <c r="F27" i="37"/>
  <c r="D28" i="37"/>
  <c r="F28" i="37"/>
  <c r="D29" i="37"/>
  <c r="F29" i="37"/>
  <c r="D30" i="37"/>
  <c r="F30" i="37"/>
  <c r="D31" i="37"/>
  <c r="F31" i="37"/>
  <c r="D32" i="37"/>
  <c r="F32" i="37"/>
  <c r="D33" i="37"/>
  <c r="F33" i="37"/>
  <c r="D34" i="37"/>
  <c r="F34" i="37"/>
  <c r="D35" i="37"/>
  <c r="F35" i="37"/>
  <c r="D36" i="37"/>
  <c r="F36" i="37"/>
  <c r="D37" i="37"/>
  <c r="F37" i="37"/>
  <c r="D38" i="37"/>
  <c r="F38" i="37"/>
  <c r="D39" i="37"/>
  <c r="F39" i="37"/>
  <c r="D40" i="37"/>
  <c r="F40" i="37"/>
  <c r="D45" i="37"/>
  <c r="F45" i="37"/>
  <c r="H45" i="37"/>
  <c r="I45" i="37"/>
  <c r="J45" i="37"/>
  <c r="K45" i="37"/>
  <c r="V45" i="37"/>
  <c r="M45" i="37"/>
  <c r="N45" i="37"/>
  <c r="D46" i="37"/>
  <c r="F46" i="37"/>
  <c r="H46" i="37"/>
  <c r="I46" i="37"/>
  <c r="J46" i="37"/>
  <c r="K46" i="37"/>
  <c r="L46" i="37"/>
  <c r="M46" i="37"/>
  <c r="N46" i="37"/>
  <c r="D47" i="37"/>
  <c r="F47" i="37"/>
  <c r="H47" i="37"/>
  <c r="I47" i="37"/>
  <c r="J47" i="37"/>
  <c r="K47" i="37"/>
  <c r="M47" i="37"/>
  <c r="N47" i="37"/>
  <c r="D48" i="37"/>
  <c r="F48" i="37"/>
  <c r="H48" i="37"/>
  <c r="I48" i="37"/>
  <c r="J48" i="37"/>
  <c r="V48" i="37"/>
  <c r="K48" i="37"/>
  <c r="L48" i="37"/>
  <c r="M48" i="37"/>
  <c r="N48" i="37"/>
  <c r="D49" i="37"/>
  <c r="F49" i="37"/>
  <c r="H49" i="37"/>
  <c r="I49" i="37"/>
  <c r="J49" i="37"/>
  <c r="K49" i="37"/>
  <c r="L49" i="37"/>
  <c r="M49" i="37"/>
  <c r="N49" i="37"/>
  <c r="D50" i="37"/>
  <c r="F50" i="37"/>
  <c r="H50" i="37"/>
  <c r="I50" i="37"/>
  <c r="J50" i="37"/>
  <c r="K50" i="37"/>
  <c r="M50" i="37"/>
  <c r="N50" i="37"/>
  <c r="D51" i="37"/>
  <c r="F51" i="37"/>
  <c r="H51" i="37"/>
  <c r="I51" i="37"/>
  <c r="J51" i="37"/>
  <c r="K51" i="37"/>
  <c r="M51" i="37"/>
  <c r="N51" i="37"/>
  <c r="D52" i="37"/>
  <c r="F52" i="37"/>
  <c r="H52" i="37"/>
  <c r="I52" i="37"/>
  <c r="J52" i="37"/>
  <c r="K52" i="37"/>
  <c r="M52" i="37"/>
  <c r="N52" i="37"/>
  <c r="F55" i="37"/>
  <c r="H55" i="37"/>
  <c r="I55" i="37"/>
  <c r="J55" i="37"/>
  <c r="K55" i="37"/>
  <c r="M55" i="37"/>
  <c r="N55" i="37"/>
  <c r="C57" i="37"/>
  <c r="E62" i="37"/>
  <c r="D58" i="37"/>
  <c r="F58" i="37"/>
  <c r="G58" i="37"/>
  <c r="H58" i="37"/>
  <c r="I58" i="37"/>
  <c r="J58" i="37"/>
  <c r="K58" i="37"/>
  <c r="M58" i="37"/>
  <c r="N58" i="37"/>
  <c r="D59" i="37"/>
  <c r="F59" i="37"/>
  <c r="H59" i="37"/>
  <c r="V59" i="37"/>
  <c r="I59" i="37"/>
  <c r="J59" i="37"/>
  <c r="K59" i="37"/>
  <c r="L59" i="37"/>
  <c r="M59" i="37"/>
  <c r="N59" i="37"/>
  <c r="D60" i="37"/>
  <c r="F60" i="37"/>
  <c r="H60" i="37"/>
  <c r="I60" i="37"/>
  <c r="J60" i="37"/>
  <c r="K60" i="37"/>
  <c r="L60" i="37"/>
  <c r="M60" i="37"/>
  <c r="N60" i="37"/>
  <c r="D61" i="37"/>
  <c r="F61" i="37"/>
  <c r="H61" i="37"/>
  <c r="I61" i="37"/>
  <c r="J61" i="37"/>
  <c r="K61" i="37"/>
  <c r="L61" i="37"/>
  <c r="M61" i="37"/>
  <c r="N61" i="37"/>
  <c r="D62" i="37"/>
  <c r="F62" i="37"/>
  <c r="H62" i="37"/>
  <c r="I62" i="37"/>
  <c r="J62" i="37"/>
  <c r="K62" i="37"/>
  <c r="L62" i="37"/>
  <c r="M62" i="37"/>
  <c r="N62" i="37"/>
  <c r="D63" i="37"/>
  <c r="F63" i="37"/>
  <c r="G63" i="37"/>
  <c r="H63" i="37"/>
  <c r="I63" i="37"/>
  <c r="J63" i="37"/>
  <c r="K63" i="37"/>
  <c r="R63" i="37"/>
  <c r="L63" i="37"/>
  <c r="M63" i="37"/>
  <c r="T63" i="37"/>
  <c r="N63" i="37"/>
  <c r="U63" i="37"/>
  <c r="D64" i="37"/>
  <c r="F64" i="37"/>
  <c r="G64" i="37"/>
  <c r="H64" i="37"/>
  <c r="O64" i="37"/>
  <c r="I64" i="37"/>
  <c r="J64" i="37"/>
  <c r="K64" i="37"/>
  <c r="L64" i="37"/>
  <c r="M64" i="37"/>
  <c r="T64" i="37"/>
  <c r="N64" i="37"/>
  <c r="P64" i="37"/>
  <c r="C66" i="37"/>
  <c r="E71" i="37"/>
  <c r="D67" i="37"/>
  <c r="F67" i="37"/>
  <c r="H67" i="37"/>
  <c r="I67" i="37"/>
  <c r="V67" i="37"/>
  <c r="J67" i="37"/>
  <c r="K67" i="37"/>
  <c r="L67" i="37"/>
  <c r="M67" i="37"/>
  <c r="N67" i="37"/>
  <c r="D68" i="37"/>
  <c r="F68" i="37"/>
  <c r="H68" i="37"/>
  <c r="I68" i="37"/>
  <c r="J68" i="37"/>
  <c r="K68" i="37"/>
  <c r="L68" i="37"/>
  <c r="M68" i="37"/>
  <c r="N68" i="37"/>
  <c r="D69" i="37"/>
  <c r="F69" i="37"/>
  <c r="H69" i="37"/>
  <c r="I69" i="37"/>
  <c r="J69" i="37"/>
  <c r="K69" i="37"/>
  <c r="M69" i="37"/>
  <c r="N69" i="37"/>
  <c r="D70" i="37"/>
  <c r="F70" i="37"/>
  <c r="H70" i="37"/>
  <c r="I70" i="37"/>
  <c r="J70" i="37"/>
  <c r="K70" i="37"/>
  <c r="M70" i="37"/>
  <c r="N70" i="37"/>
  <c r="D71" i="37"/>
  <c r="F71" i="37"/>
  <c r="H71" i="37"/>
  <c r="I71" i="37"/>
  <c r="J71" i="37"/>
  <c r="K71" i="37"/>
  <c r="M71" i="37"/>
  <c r="N71" i="37"/>
  <c r="D72" i="37"/>
  <c r="F72" i="37"/>
  <c r="H72" i="37"/>
  <c r="I72" i="37"/>
  <c r="J72" i="37"/>
  <c r="K72" i="37"/>
  <c r="M72" i="37"/>
  <c r="N72" i="37"/>
  <c r="D73" i="37"/>
  <c r="F73" i="37"/>
  <c r="G73" i="37"/>
  <c r="T73" i="37"/>
  <c r="V73" i="37"/>
  <c r="D74" i="37"/>
  <c r="F74" i="37"/>
  <c r="G74" i="37"/>
  <c r="T74" i="37" s="1"/>
  <c r="R74" i="37"/>
  <c r="V74" i="37"/>
  <c r="D75" i="37"/>
  <c r="F75" i="37"/>
  <c r="G75" i="37"/>
  <c r="O75" i="37" s="1"/>
  <c r="W75" i="37" s="1"/>
  <c r="V75" i="37"/>
  <c r="D76" i="37"/>
  <c r="F76" i="37"/>
  <c r="G76" i="37"/>
  <c r="R76" i="37" s="1"/>
  <c r="V76" i="37"/>
  <c r="D77" i="37"/>
  <c r="F77" i="37"/>
  <c r="G77" i="37"/>
  <c r="U77" i="37" s="1"/>
  <c r="V77" i="37"/>
  <c r="C78" i="37"/>
  <c r="E85" i="37" s="1"/>
  <c r="D79" i="37"/>
  <c r="F79" i="37"/>
  <c r="G79" i="37"/>
  <c r="T79" i="37" s="1"/>
  <c r="H79" i="37"/>
  <c r="I79" i="37"/>
  <c r="J79" i="37"/>
  <c r="K79" i="37"/>
  <c r="R79" i="37" s="1"/>
  <c r="L79" i="37"/>
  <c r="S79" i="37" s="1"/>
  <c r="M79" i="37"/>
  <c r="N79" i="37"/>
  <c r="D80" i="37"/>
  <c r="F80" i="37"/>
  <c r="G80" i="37"/>
  <c r="O80" i="37"/>
  <c r="R80" i="37"/>
  <c r="S80" i="37"/>
  <c r="V80" i="37"/>
  <c r="D81" i="37"/>
  <c r="F81" i="37"/>
  <c r="G81" i="37"/>
  <c r="Q81" i="37" s="1"/>
  <c r="V81" i="37"/>
  <c r="D82" i="37"/>
  <c r="F82" i="37"/>
  <c r="G82" i="37"/>
  <c r="V82" i="37"/>
  <c r="D83" i="37"/>
  <c r="F83" i="37"/>
  <c r="G83" i="37"/>
  <c r="P83" i="37" s="1"/>
  <c r="V83" i="37"/>
  <c r="D84" i="37"/>
  <c r="F84" i="37"/>
  <c r="G84" i="37"/>
  <c r="P84" i="37" s="1"/>
  <c r="W84" i="37" s="1"/>
  <c r="V84" i="37"/>
  <c r="D85" i="37"/>
  <c r="F85" i="37"/>
  <c r="G85" i="37"/>
  <c r="Q85" i="37"/>
  <c r="S85" i="37"/>
  <c r="V85" i="37"/>
  <c r="C87" i="37"/>
  <c r="E89" i="37"/>
  <c r="D88" i="37"/>
  <c r="F88" i="37"/>
  <c r="H88" i="37"/>
  <c r="I88" i="37"/>
  <c r="J88" i="37"/>
  <c r="K88" i="37"/>
  <c r="L88" i="37"/>
  <c r="M88" i="37"/>
  <c r="N88" i="37"/>
  <c r="D89" i="37"/>
  <c r="F89" i="37"/>
  <c r="H89" i="37"/>
  <c r="I89" i="37"/>
  <c r="J89" i="37"/>
  <c r="K89" i="37"/>
  <c r="M89" i="37"/>
  <c r="N89" i="37"/>
  <c r="D90" i="37"/>
  <c r="F90" i="37"/>
  <c r="H90" i="37"/>
  <c r="I90" i="37"/>
  <c r="J90" i="37"/>
  <c r="K90" i="37"/>
  <c r="M90" i="37"/>
  <c r="N90" i="37"/>
  <c r="D91" i="37"/>
  <c r="F91" i="37"/>
  <c r="H91" i="37"/>
  <c r="I91" i="37"/>
  <c r="J91" i="37"/>
  <c r="K91" i="37"/>
  <c r="L91" i="37"/>
  <c r="M91" i="37"/>
  <c r="N91" i="37"/>
  <c r="D92" i="37"/>
  <c r="F92" i="37"/>
  <c r="H92" i="37"/>
  <c r="I92" i="37"/>
  <c r="J92" i="37"/>
  <c r="K92" i="37"/>
  <c r="M92" i="37"/>
  <c r="N92" i="37"/>
  <c r="D93" i="37"/>
  <c r="F93" i="37"/>
  <c r="H93" i="37"/>
  <c r="I93" i="37"/>
  <c r="J93" i="37"/>
  <c r="K93" i="37"/>
  <c r="M93" i="37"/>
  <c r="N93" i="37"/>
  <c r="C95" i="37"/>
  <c r="D96" i="37"/>
  <c r="F96" i="37"/>
  <c r="H96" i="37"/>
  <c r="I96" i="37"/>
  <c r="J96" i="37"/>
  <c r="K96" i="37"/>
  <c r="L96" i="37"/>
  <c r="M96" i="37"/>
  <c r="N96" i="37"/>
  <c r="D97" i="37"/>
  <c r="F97" i="37"/>
  <c r="H97" i="37"/>
  <c r="I97" i="37"/>
  <c r="J97" i="37"/>
  <c r="K97" i="37"/>
  <c r="L97" i="37"/>
  <c r="M97" i="37"/>
  <c r="N97" i="37"/>
  <c r="D98" i="37"/>
  <c r="F98" i="37"/>
  <c r="G98" i="37"/>
  <c r="H98" i="37"/>
  <c r="O98" i="37"/>
  <c r="I98" i="37"/>
  <c r="J98" i="37"/>
  <c r="K98" i="37"/>
  <c r="L98" i="37"/>
  <c r="M98" i="37"/>
  <c r="T98" i="37"/>
  <c r="N98" i="37"/>
  <c r="D99" i="37"/>
  <c r="F99" i="37"/>
  <c r="H99" i="37"/>
  <c r="I99" i="37"/>
  <c r="J99" i="37"/>
  <c r="K99" i="37"/>
  <c r="L99" i="37"/>
  <c r="M99" i="37"/>
  <c r="N99" i="37"/>
  <c r="D100" i="37"/>
  <c r="E100" i="37"/>
  <c r="F100" i="37"/>
  <c r="G100" i="37"/>
  <c r="O100" i="37" s="1"/>
  <c r="H100" i="37"/>
  <c r="I100" i="37"/>
  <c r="J100" i="37"/>
  <c r="K100" i="37"/>
  <c r="L100" i="37"/>
  <c r="M100" i="37"/>
  <c r="N100" i="37"/>
  <c r="D101" i="37"/>
  <c r="F101" i="37"/>
  <c r="G101" i="37"/>
  <c r="U101" i="37" s="1"/>
  <c r="H101" i="37"/>
  <c r="I101" i="37"/>
  <c r="J101" i="37"/>
  <c r="Q101" i="37"/>
  <c r="K101" i="37"/>
  <c r="L101" i="37"/>
  <c r="M101" i="37"/>
  <c r="N101" i="37"/>
  <c r="D102" i="37"/>
  <c r="F102" i="37"/>
  <c r="G102" i="37"/>
  <c r="S102" i="37" s="1"/>
  <c r="H102" i="37"/>
  <c r="I102" i="37"/>
  <c r="J102" i="37"/>
  <c r="K102" i="37"/>
  <c r="L102" i="37"/>
  <c r="M102" i="37"/>
  <c r="T102" i="37"/>
  <c r="N102" i="37"/>
  <c r="D103" i="37"/>
  <c r="F103" i="37"/>
  <c r="H103" i="37"/>
  <c r="I103" i="37"/>
  <c r="J103" i="37"/>
  <c r="K103" i="37"/>
  <c r="L103" i="37"/>
  <c r="M103" i="37"/>
  <c r="N103" i="37"/>
  <c r="D104" i="37"/>
  <c r="F104" i="37"/>
  <c r="G104" i="37"/>
  <c r="S104" i="37" s="1"/>
  <c r="H104" i="37"/>
  <c r="I104" i="37"/>
  <c r="J104" i="37"/>
  <c r="K104" i="37"/>
  <c r="L104" i="37"/>
  <c r="M104" i="37"/>
  <c r="N104" i="37"/>
  <c r="D105" i="37"/>
  <c r="F105" i="37"/>
  <c r="H105" i="37"/>
  <c r="I105" i="37"/>
  <c r="J105" i="37"/>
  <c r="K105" i="37"/>
  <c r="L105" i="37"/>
  <c r="M105" i="37"/>
  <c r="N105" i="37"/>
  <c r="D106" i="37"/>
  <c r="F106" i="37"/>
  <c r="H106" i="37"/>
  <c r="I106" i="37"/>
  <c r="J106" i="37"/>
  <c r="K106" i="37"/>
  <c r="L106" i="37"/>
  <c r="M106" i="37"/>
  <c r="N106" i="37"/>
  <c r="D107" i="37"/>
  <c r="F107" i="37"/>
  <c r="G107" i="37"/>
  <c r="H107" i="37"/>
  <c r="O107" i="37"/>
  <c r="I107" i="37"/>
  <c r="J107" i="37"/>
  <c r="K107" i="37"/>
  <c r="L107" i="37"/>
  <c r="M107" i="37"/>
  <c r="N107" i="37"/>
  <c r="D108" i="37"/>
  <c r="F108" i="37"/>
  <c r="G108" i="37"/>
  <c r="H108" i="37"/>
  <c r="I108" i="37"/>
  <c r="J108" i="37"/>
  <c r="K108" i="37"/>
  <c r="L108" i="37"/>
  <c r="M108" i="37"/>
  <c r="N108" i="37"/>
  <c r="D109" i="37"/>
  <c r="F109" i="37"/>
  <c r="G109" i="37"/>
  <c r="H109" i="37"/>
  <c r="I109" i="37"/>
  <c r="J109" i="37"/>
  <c r="K109" i="37"/>
  <c r="L109" i="37"/>
  <c r="M109" i="37"/>
  <c r="N109" i="37"/>
  <c r="D110" i="37"/>
  <c r="F110" i="37"/>
  <c r="G110" i="37"/>
  <c r="H110" i="37"/>
  <c r="I110" i="37"/>
  <c r="J110" i="37"/>
  <c r="K110" i="37"/>
  <c r="L110" i="37"/>
  <c r="M110" i="37"/>
  <c r="N110" i="37"/>
  <c r="D111" i="37"/>
  <c r="F111" i="37"/>
  <c r="H111" i="37"/>
  <c r="I111" i="37"/>
  <c r="J111" i="37"/>
  <c r="K111" i="37"/>
  <c r="L111" i="37"/>
  <c r="M111" i="37"/>
  <c r="N111" i="37"/>
  <c r="C113" i="37"/>
  <c r="E116" i="37"/>
  <c r="D114" i="37"/>
  <c r="F114" i="37"/>
  <c r="H114" i="37"/>
  <c r="I114" i="37"/>
  <c r="J114" i="37"/>
  <c r="K114" i="37"/>
  <c r="L114" i="37"/>
  <c r="M114" i="37"/>
  <c r="N114" i="37"/>
  <c r="D115" i="37"/>
  <c r="F115" i="37"/>
  <c r="H115" i="37"/>
  <c r="I115" i="37"/>
  <c r="J115" i="37"/>
  <c r="K115" i="37"/>
  <c r="L115" i="37"/>
  <c r="M115" i="37"/>
  <c r="N115" i="37"/>
  <c r="D116" i="37"/>
  <c r="F116" i="37"/>
  <c r="H116" i="37"/>
  <c r="I116" i="37"/>
  <c r="J116" i="37"/>
  <c r="K116" i="37"/>
  <c r="M116" i="37"/>
  <c r="N116" i="37"/>
  <c r="D117" i="37"/>
  <c r="F117" i="37"/>
  <c r="H117" i="37"/>
  <c r="I117" i="37"/>
  <c r="J117" i="37"/>
  <c r="K117" i="37"/>
  <c r="M117" i="37"/>
  <c r="N117" i="37"/>
  <c r="D118" i="37"/>
  <c r="F118" i="37"/>
  <c r="H118" i="37"/>
  <c r="I118" i="37"/>
  <c r="J118" i="37"/>
  <c r="K118" i="37"/>
  <c r="M118" i="37"/>
  <c r="N118" i="37"/>
  <c r="D119" i="37"/>
  <c r="F119" i="37"/>
  <c r="H119" i="37"/>
  <c r="I119" i="37"/>
  <c r="J119" i="37"/>
  <c r="K119" i="37"/>
  <c r="M119" i="37"/>
  <c r="N119" i="37"/>
  <c r="C121" i="37"/>
  <c r="E123" i="37"/>
  <c r="D122" i="37"/>
  <c r="F122" i="37"/>
  <c r="H122" i="37"/>
  <c r="I122" i="37"/>
  <c r="J122" i="37"/>
  <c r="K122" i="37"/>
  <c r="M122" i="37"/>
  <c r="N122" i="37"/>
  <c r="D123" i="37"/>
  <c r="F123" i="37"/>
  <c r="H123" i="37"/>
  <c r="I123" i="37"/>
  <c r="J123" i="37"/>
  <c r="K123" i="37"/>
  <c r="M123" i="37"/>
  <c r="N123" i="37"/>
  <c r="D124" i="37"/>
  <c r="F124" i="37"/>
  <c r="G124" i="37"/>
  <c r="P124" i="37"/>
  <c r="V124" i="37"/>
  <c r="D125" i="37"/>
  <c r="F125" i="37"/>
  <c r="G125" i="37"/>
  <c r="O125" i="37"/>
  <c r="S125" i="37"/>
  <c r="U125" i="37"/>
  <c r="V125" i="37"/>
  <c r="D126" i="37"/>
  <c r="F126" i="37"/>
  <c r="G126" i="37"/>
  <c r="V126" i="37"/>
  <c r="D127" i="37"/>
  <c r="F127" i="37"/>
  <c r="G127" i="37"/>
  <c r="V127" i="37"/>
  <c r="D128" i="37"/>
  <c r="F128" i="37"/>
  <c r="G128" i="37"/>
  <c r="Q128" i="37"/>
  <c r="T128" i="37"/>
  <c r="V128" i="37"/>
  <c r="C130" i="37"/>
  <c r="E132" i="37"/>
  <c r="D131" i="37"/>
  <c r="E131" i="37"/>
  <c r="F131" i="37"/>
  <c r="G131" i="37"/>
  <c r="H131" i="37"/>
  <c r="I131" i="37"/>
  <c r="J131" i="37"/>
  <c r="K131" i="37"/>
  <c r="L131" i="37"/>
  <c r="M131" i="37"/>
  <c r="N131" i="37"/>
  <c r="D132" i="37"/>
  <c r="F132" i="37"/>
  <c r="G132" i="37"/>
  <c r="U132" i="37"/>
  <c r="H132" i="37"/>
  <c r="O132" i="37"/>
  <c r="I132" i="37"/>
  <c r="J132" i="37"/>
  <c r="K132" i="37"/>
  <c r="R132" i="37"/>
  <c r="L132" i="37"/>
  <c r="S132" i="37"/>
  <c r="M132" i="37"/>
  <c r="N132" i="37"/>
  <c r="D133" i="37"/>
  <c r="E133" i="37"/>
  <c r="F133" i="37"/>
  <c r="G133" i="37"/>
  <c r="H133" i="37"/>
  <c r="I133" i="37"/>
  <c r="J133" i="37"/>
  <c r="K133" i="37"/>
  <c r="L133" i="37"/>
  <c r="M133" i="37"/>
  <c r="N133" i="37"/>
  <c r="C135" i="37"/>
  <c r="E136" i="37"/>
  <c r="E138" i="37"/>
  <c r="D136" i="37"/>
  <c r="F136" i="37"/>
  <c r="H136" i="37"/>
  <c r="I136" i="37"/>
  <c r="J136" i="37"/>
  <c r="K136" i="37"/>
  <c r="L136" i="37"/>
  <c r="M136" i="37"/>
  <c r="N136" i="37"/>
  <c r="D137" i="37"/>
  <c r="F137" i="37"/>
  <c r="H137" i="37"/>
  <c r="I137" i="37"/>
  <c r="J137" i="37"/>
  <c r="K137" i="37"/>
  <c r="L137" i="37"/>
  <c r="M137" i="37"/>
  <c r="N137" i="37"/>
  <c r="D138" i="37"/>
  <c r="F138" i="37"/>
  <c r="H138" i="37"/>
  <c r="I138" i="37"/>
  <c r="J138" i="37"/>
  <c r="K138" i="37"/>
  <c r="M138" i="37"/>
  <c r="N138" i="37"/>
  <c r="D139" i="37"/>
  <c r="F139" i="37"/>
  <c r="H139" i="37"/>
  <c r="I139" i="37"/>
  <c r="J139" i="37"/>
  <c r="K139" i="37"/>
  <c r="M139" i="37"/>
  <c r="N139" i="37"/>
  <c r="D140" i="37"/>
  <c r="F140" i="37"/>
  <c r="H140" i="37"/>
  <c r="I140" i="37"/>
  <c r="J140" i="37"/>
  <c r="K140" i="37"/>
  <c r="M140" i="37"/>
  <c r="N140" i="37"/>
  <c r="D141" i="37"/>
  <c r="F141" i="37"/>
  <c r="H141" i="37"/>
  <c r="I141" i="37"/>
  <c r="J141" i="37"/>
  <c r="K141" i="37"/>
  <c r="M141" i="37"/>
  <c r="N141" i="37"/>
  <c r="C143" i="37"/>
  <c r="D144" i="37"/>
  <c r="F144" i="37"/>
  <c r="G144" i="37"/>
  <c r="S144" i="37"/>
  <c r="H144" i="37"/>
  <c r="O144" i="37"/>
  <c r="I144" i="37"/>
  <c r="P144" i="37"/>
  <c r="J144" i="37"/>
  <c r="Q144" i="37"/>
  <c r="K144" i="37"/>
  <c r="R144" i="37"/>
  <c r="L144" i="37"/>
  <c r="M144" i="37"/>
  <c r="N144" i="37"/>
  <c r="U144" i="37"/>
  <c r="D145" i="37"/>
  <c r="F145" i="37"/>
  <c r="G145" i="37"/>
  <c r="H145" i="37"/>
  <c r="I145" i="37"/>
  <c r="J145" i="37"/>
  <c r="Q145" i="37"/>
  <c r="K145" i="37"/>
  <c r="L145" i="37"/>
  <c r="M145" i="37"/>
  <c r="N145" i="37"/>
  <c r="U145" i="37"/>
  <c r="P145" i="37"/>
  <c r="D146" i="37"/>
  <c r="F146" i="37"/>
  <c r="G146" i="37"/>
  <c r="H146" i="37"/>
  <c r="O146" i="37"/>
  <c r="I146" i="37"/>
  <c r="P146" i="37"/>
  <c r="J146" i="37"/>
  <c r="K146" i="37"/>
  <c r="R146" i="37"/>
  <c r="L146" i="37"/>
  <c r="M146" i="37"/>
  <c r="N146" i="37"/>
  <c r="D147" i="37"/>
  <c r="F147" i="37"/>
  <c r="G147" i="37"/>
  <c r="H147" i="37"/>
  <c r="O147" i="37"/>
  <c r="I147" i="37"/>
  <c r="J147" i="37"/>
  <c r="Q147" i="37"/>
  <c r="K147" i="37"/>
  <c r="L147" i="37"/>
  <c r="M147" i="37"/>
  <c r="N147" i="37"/>
  <c r="D148" i="37"/>
  <c r="F148" i="37"/>
  <c r="G148" i="37"/>
  <c r="H148" i="37"/>
  <c r="O148" i="37"/>
  <c r="I148" i="37"/>
  <c r="J148" i="37"/>
  <c r="K148" i="37"/>
  <c r="L148" i="37"/>
  <c r="M148" i="37"/>
  <c r="V148" i="37"/>
  <c r="N148" i="37"/>
  <c r="D149" i="37"/>
  <c r="F149" i="37"/>
  <c r="G149" i="37"/>
  <c r="H149" i="37"/>
  <c r="I149" i="37"/>
  <c r="J149" i="37"/>
  <c r="K149" i="37"/>
  <c r="R149" i="37"/>
  <c r="L149" i="37"/>
  <c r="M149" i="37"/>
  <c r="T149" i="37"/>
  <c r="N149" i="37"/>
  <c r="D150" i="37"/>
  <c r="F150" i="37"/>
  <c r="G150" i="37"/>
  <c r="O150" i="37"/>
  <c r="H150" i="37"/>
  <c r="I150" i="37"/>
  <c r="P150" i="37"/>
  <c r="J150" i="37"/>
  <c r="K150" i="37"/>
  <c r="L150" i="37"/>
  <c r="S150" i="37"/>
  <c r="M150" i="37"/>
  <c r="N150" i="37"/>
  <c r="D151" i="37"/>
  <c r="F151" i="37"/>
  <c r="G151" i="37"/>
  <c r="H151" i="37"/>
  <c r="I151" i="37"/>
  <c r="J151" i="37"/>
  <c r="K151" i="37"/>
  <c r="L151" i="37"/>
  <c r="V151" i="37"/>
  <c r="M151" i="37"/>
  <c r="N151" i="37"/>
  <c r="D152" i="37"/>
  <c r="F152" i="37"/>
  <c r="G152" i="37"/>
  <c r="H152" i="37"/>
  <c r="I152" i="37"/>
  <c r="P152" i="37"/>
  <c r="J152" i="37"/>
  <c r="K152" i="37"/>
  <c r="L152" i="37"/>
  <c r="S152" i="37"/>
  <c r="M152" i="37"/>
  <c r="N152" i="37"/>
  <c r="O152" i="37"/>
  <c r="U152" i="37"/>
  <c r="D153" i="37"/>
  <c r="F153" i="37"/>
  <c r="G153" i="37"/>
  <c r="H153" i="37"/>
  <c r="O153" i="37"/>
  <c r="I153" i="37"/>
  <c r="P153" i="37"/>
  <c r="J153" i="37"/>
  <c r="K153" i="37"/>
  <c r="L153" i="37"/>
  <c r="S153" i="37"/>
  <c r="M153" i="37"/>
  <c r="T153" i="37"/>
  <c r="N153" i="37"/>
  <c r="U153" i="37"/>
  <c r="D154" i="37"/>
  <c r="F154" i="37"/>
  <c r="G154" i="37"/>
  <c r="H154" i="37"/>
  <c r="I154" i="37"/>
  <c r="P154" i="37"/>
  <c r="J154" i="37"/>
  <c r="K154" i="37"/>
  <c r="R154" i="37"/>
  <c r="L154" i="37"/>
  <c r="M154" i="37"/>
  <c r="T154" i="37"/>
  <c r="N154" i="37"/>
  <c r="U154" i="37"/>
  <c r="C156" i="37"/>
  <c r="E157" i="37"/>
  <c r="D157" i="37"/>
  <c r="F157" i="37"/>
  <c r="G157" i="37"/>
  <c r="S157" i="37"/>
  <c r="H157" i="37"/>
  <c r="O157" i="37"/>
  <c r="I157" i="37"/>
  <c r="P157" i="37"/>
  <c r="J157" i="37"/>
  <c r="K157" i="37"/>
  <c r="R157" i="37"/>
  <c r="L157" i="37"/>
  <c r="M157" i="37"/>
  <c r="T157" i="37"/>
  <c r="N157" i="37"/>
  <c r="U157" i="37"/>
  <c r="C158" i="37"/>
  <c r="E161" i="37"/>
  <c r="D159" i="37"/>
  <c r="F159" i="37"/>
  <c r="G159" i="37"/>
  <c r="H159" i="37"/>
  <c r="I159" i="37"/>
  <c r="J159" i="37"/>
  <c r="K159" i="37"/>
  <c r="L159" i="37"/>
  <c r="M159" i="37"/>
  <c r="N159" i="37"/>
  <c r="D160" i="37"/>
  <c r="E160" i="37"/>
  <c r="F160" i="37"/>
  <c r="G160" i="37"/>
  <c r="S160" i="37"/>
  <c r="H160" i="37"/>
  <c r="O160" i="37"/>
  <c r="I160" i="37"/>
  <c r="J160" i="37"/>
  <c r="Q160" i="37"/>
  <c r="K160" i="37"/>
  <c r="L160" i="37"/>
  <c r="M160" i="37"/>
  <c r="N160" i="37"/>
  <c r="U160" i="37"/>
  <c r="D161" i="37"/>
  <c r="F161" i="37"/>
  <c r="G161" i="37"/>
  <c r="H161" i="37"/>
  <c r="I161" i="37"/>
  <c r="J161" i="37"/>
  <c r="K161" i="37"/>
  <c r="L161" i="37"/>
  <c r="M161" i="37"/>
  <c r="N161" i="37"/>
  <c r="U161" i="37"/>
  <c r="D162" i="37"/>
  <c r="F162" i="37"/>
  <c r="G162" i="37"/>
  <c r="H162" i="37"/>
  <c r="I162" i="37"/>
  <c r="J162" i="37"/>
  <c r="Q162" i="37"/>
  <c r="K162" i="37"/>
  <c r="L162" i="37"/>
  <c r="M162" i="37"/>
  <c r="N162" i="37"/>
  <c r="D164" i="37"/>
  <c r="F164" i="37"/>
  <c r="G164" i="37"/>
  <c r="H164" i="37"/>
  <c r="I164" i="37"/>
  <c r="J164" i="37"/>
  <c r="K164" i="37"/>
  <c r="L164" i="37"/>
  <c r="M164" i="37"/>
  <c r="N164" i="37"/>
  <c r="D165" i="37"/>
  <c r="F165" i="37"/>
  <c r="G165" i="37"/>
  <c r="H165" i="37"/>
  <c r="R165" i="37"/>
  <c r="T165" i="37"/>
  <c r="D166" i="37"/>
  <c r="F166" i="37"/>
  <c r="G166" i="37"/>
  <c r="H166" i="37"/>
  <c r="R166" i="37"/>
  <c r="D167" i="37"/>
  <c r="F167" i="37"/>
  <c r="G167" i="37"/>
  <c r="H167" i="37"/>
  <c r="U167" i="37"/>
  <c r="S167" i="37"/>
  <c r="D168" i="37"/>
  <c r="F168" i="37"/>
  <c r="G168" i="37"/>
  <c r="Q168" i="37" s="1"/>
  <c r="H168" i="37"/>
  <c r="D169" i="37"/>
  <c r="F169" i="37"/>
  <c r="G169" i="37"/>
  <c r="H169" i="37"/>
  <c r="U169" i="37"/>
  <c r="D170" i="37"/>
  <c r="F170" i="37"/>
  <c r="G170" i="37"/>
  <c r="T170" i="37" s="1"/>
  <c r="H170" i="37"/>
  <c r="O170" i="37"/>
  <c r="D171" i="37"/>
  <c r="F171" i="37"/>
  <c r="G171" i="37"/>
  <c r="H171" i="37"/>
  <c r="D172" i="37"/>
  <c r="F172" i="37"/>
  <c r="G172" i="37"/>
  <c r="H172" i="37"/>
  <c r="D173" i="37"/>
  <c r="F173" i="37"/>
  <c r="G173" i="37"/>
  <c r="H173" i="37"/>
  <c r="R173" i="37"/>
  <c r="D174" i="37"/>
  <c r="F174" i="37"/>
  <c r="G174" i="37"/>
  <c r="P174" i="37" s="1"/>
  <c r="H174" i="37"/>
  <c r="D175" i="37"/>
  <c r="F175" i="37"/>
  <c r="H175" i="37"/>
  <c r="D176" i="37"/>
  <c r="F176" i="37"/>
  <c r="H176" i="37"/>
  <c r="D177" i="37"/>
  <c r="F177" i="37"/>
  <c r="G177" i="37"/>
  <c r="H177" i="37"/>
  <c r="D178" i="37"/>
  <c r="F178" i="37"/>
  <c r="G178" i="37"/>
  <c r="H178" i="37"/>
  <c r="P178" i="37"/>
  <c r="Q178" i="37"/>
  <c r="D179" i="37"/>
  <c r="F179" i="37"/>
  <c r="H179" i="37"/>
  <c r="D183" i="37"/>
  <c r="F183" i="37"/>
  <c r="I183" i="37"/>
  <c r="V183" i="37"/>
  <c r="J183" i="37"/>
  <c r="Q183" i="37"/>
  <c r="K183" i="37"/>
  <c r="L183" i="37"/>
  <c r="M183" i="37"/>
  <c r="N183" i="37"/>
  <c r="D184" i="37"/>
  <c r="F184" i="37"/>
  <c r="I184" i="37"/>
  <c r="J184" i="37"/>
  <c r="K184" i="37"/>
  <c r="L184" i="37"/>
  <c r="M184" i="37"/>
  <c r="N184" i="37"/>
  <c r="D185" i="37"/>
  <c r="F185" i="37"/>
  <c r="G185" i="37"/>
  <c r="R185" i="37"/>
  <c r="H185" i="37"/>
  <c r="I185" i="37"/>
  <c r="V185" i="37"/>
  <c r="J185" i="37"/>
  <c r="Q185" i="37"/>
  <c r="K185" i="37"/>
  <c r="L185" i="37"/>
  <c r="M185" i="37"/>
  <c r="N185" i="37"/>
  <c r="D186" i="37"/>
  <c r="F186" i="37"/>
  <c r="H186" i="37"/>
  <c r="V186" i="37"/>
  <c r="I186" i="37"/>
  <c r="J186" i="37"/>
  <c r="K186" i="37"/>
  <c r="L186" i="37"/>
  <c r="M186" i="37"/>
  <c r="N186" i="37"/>
  <c r="D187" i="37"/>
  <c r="F187" i="37"/>
  <c r="H187" i="37"/>
  <c r="V187" i="37"/>
  <c r="I187" i="37"/>
  <c r="J187" i="37"/>
  <c r="K187" i="37"/>
  <c r="L187" i="37"/>
  <c r="M187" i="37"/>
  <c r="N187" i="37"/>
  <c r="D188" i="37"/>
  <c r="F188" i="37"/>
  <c r="H188" i="37"/>
  <c r="I188" i="37"/>
  <c r="J188" i="37"/>
  <c r="K188" i="37"/>
  <c r="L188" i="37"/>
  <c r="M188" i="37"/>
  <c r="N188" i="37"/>
  <c r="D194" i="37"/>
  <c r="F194" i="37"/>
  <c r="H194" i="37"/>
  <c r="I194" i="37"/>
  <c r="J194" i="37"/>
  <c r="K194" i="37"/>
  <c r="L194" i="37"/>
  <c r="M194" i="37"/>
  <c r="D195" i="37"/>
  <c r="F195" i="37"/>
  <c r="H195" i="37"/>
  <c r="I195" i="37"/>
  <c r="J195" i="37"/>
  <c r="K195" i="37"/>
  <c r="L195" i="37"/>
  <c r="M195" i="37"/>
  <c r="D196" i="37"/>
  <c r="F196" i="37"/>
  <c r="H196" i="37"/>
  <c r="I196" i="37"/>
  <c r="J196" i="37"/>
  <c r="K196" i="37"/>
  <c r="L196" i="37"/>
  <c r="M196" i="37"/>
  <c r="D197" i="37"/>
  <c r="F197" i="37"/>
  <c r="H197" i="37"/>
  <c r="I197" i="37"/>
  <c r="J197" i="37"/>
  <c r="K197" i="37"/>
  <c r="L197" i="37"/>
  <c r="M197" i="37"/>
  <c r="D198" i="37"/>
  <c r="F198" i="37"/>
  <c r="H198" i="37"/>
  <c r="I198" i="37"/>
  <c r="J198" i="37"/>
  <c r="K198" i="37"/>
  <c r="L198" i="37"/>
  <c r="M198" i="37"/>
  <c r="D199" i="37"/>
  <c r="F199" i="37"/>
  <c r="H199" i="37"/>
  <c r="V199" i="37" s="1"/>
  <c r="I199" i="37"/>
  <c r="J199" i="37"/>
  <c r="K199" i="37"/>
  <c r="L199" i="37"/>
  <c r="M199" i="37"/>
  <c r="D200" i="37"/>
  <c r="F200" i="37"/>
  <c r="H200" i="37"/>
  <c r="I200" i="37"/>
  <c r="J200" i="37"/>
  <c r="K200" i="37"/>
  <c r="L200" i="37"/>
  <c r="M200" i="37"/>
  <c r="D201" i="37"/>
  <c r="F201" i="37"/>
  <c r="H201" i="37"/>
  <c r="V201" i="37"/>
  <c r="I201" i="37"/>
  <c r="J201" i="37"/>
  <c r="K201" i="37"/>
  <c r="L201" i="37"/>
  <c r="M201" i="37"/>
  <c r="D202" i="37"/>
  <c r="F202" i="37"/>
  <c r="H202" i="37"/>
  <c r="I202" i="37"/>
  <c r="J202" i="37"/>
  <c r="K202" i="37"/>
  <c r="L202" i="37"/>
  <c r="M202" i="37"/>
  <c r="D203" i="37"/>
  <c r="F203" i="37"/>
  <c r="H203" i="37"/>
  <c r="I203" i="37"/>
  <c r="J203" i="37"/>
  <c r="K203" i="37"/>
  <c r="L203" i="37"/>
  <c r="M203" i="37"/>
  <c r="D204" i="37"/>
  <c r="F204" i="37"/>
  <c r="H204" i="37"/>
  <c r="I204" i="37"/>
  <c r="J204" i="37"/>
  <c r="K204" i="37"/>
  <c r="L204" i="37"/>
  <c r="M204" i="37"/>
  <c r="D209" i="37"/>
  <c r="F209" i="37"/>
  <c r="G209" i="37"/>
  <c r="O209" i="37"/>
  <c r="V209" i="37"/>
  <c r="F210" i="37"/>
  <c r="O210" i="37"/>
  <c r="W210" i="37"/>
  <c r="V210" i="37"/>
  <c r="F211" i="37"/>
  <c r="O211" i="37"/>
  <c r="W211" i="37"/>
  <c r="V211" i="37"/>
  <c r="D20" i="48"/>
  <c r="F20" i="48"/>
  <c r="D21" i="48"/>
  <c r="F21" i="48"/>
  <c r="D22" i="48"/>
  <c r="F22" i="48"/>
  <c r="D23" i="48"/>
  <c r="F23" i="48"/>
  <c r="D24" i="48"/>
  <c r="F24" i="48"/>
  <c r="D25" i="48"/>
  <c r="F25" i="48"/>
  <c r="D26" i="48"/>
  <c r="F26" i="48"/>
  <c r="F27" i="48"/>
  <c r="D28" i="48"/>
  <c r="F28" i="48"/>
  <c r="D29" i="48"/>
  <c r="F29" i="48"/>
  <c r="D30" i="48"/>
  <c r="F30" i="48"/>
  <c r="D31" i="48"/>
  <c r="F31" i="48"/>
  <c r="D32" i="48"/>
  <c r="F32" i="48"/>
  <c r="D33" i="48"/>
  <c r="F33" i="48"/>
  <c r="D34" i="48"/>
  <c r="F34" i="48"/>
  <c r="D35" i="48"/>
  <c r="F35" i="48"/>
  <c r="D36" i="48"/>
  <c r="F36" i="48"/>
  <c r="D37" i="48"/>
  <c r="F37" i="48"/>
  <c r="D38" i="48"/>
  <c r="F38" i="48"/>
  <c r="V38" i="48"/>
  <c r="D39" i="48"/>
  <c r="F39" i="48"/>
  <c r="D40" i="48"/>
  <c r="F40" i="48"/>
  <c r="D45" i="48"/>
  <c r="F45" i="48"/>
  <c r="H45" i="48"/>
  <c r="I45" i="48"/>
  <c r="J45" i="48"/>
  <c r="K45" i="48"/>
  <c r="M45" i="48"/>
  <c r="N45" i="48"/>
  <c r="D46" i="48"/>
  <c r="F46" i="48"/>
  <c r="H46" i="48"/>
  <c r="I46" i="48"/>
  <c r="J46" i="48"/>
  <c r="K46" i="48"/>
  <c r="L46" i="48"/>
  <c r="M46" i="48"/>
  <c r="N46" i="48"/>
  <c r="D47" i="48"/>
  <c r="F47" i="48"/>
  <c r="H47" i="48"/>
  <c r="I47" i="48"/>
  <c r="J47" i="48"/>
  <c r="K47" i="48"/>
  <c r="L47" i="48"/>
  <c r="L90" i="48"/>
  <c r="M47" i="48"/>
  <c r="N47" i="48"/>
  <c r="D48" i="48"/>
  <c r="F48" i="48"/>
  <c r="H48" i="48"/>
  <c r="I48" i="48"/>
  <c r="J48" i="48"/>
  <c r="K48" i="48"/>
  <c r="M48" i="48"/>
  <c r="N48" i="48"/>
  <c r="D49" i="48"/>
  <c r="F49" i="48"/>
  <c r="H49" i="48"/>
  <c r="V49" i="48"/>
  <c r="I49" i="48"/>
  <c r="J49" i="48"/>
  <c r="K49" i="48"/>
  <c r="L49" i="48"/>
  <c r="M49" i="48"/>
  <c r="N49" i="48"/>
  <c r="D50" i="48"/>
  <c r="F50" i="48"/>
  <c r="H50" i="48"/>
  <c r="I50" i="48"/>
  <c r="J50" i="48"/>
  <c r="K50" i="48"/>
  <c r="M50" i="48"/>
  <c r="N50" i="48"/>
  <c r="D51" i="48"/>
  <c r="F51" i="48"/>
  <c r="H51" i="48"/>
  <c r="I51" i="48"/>
  <c r="J51" i="48"/>
  <c r="K51" i="48"/>
  <c r="M51" i="48"/>
  <c r="N51" i="48"/>
  <c r="D52" i="48"/>
  <c r="F52" i="48"/>
  <c r="H52" i="48"/>
  <c r="I52" i="48"/>
  <c r="J52" i="48"/>
  <c r="K52" i="48"/>
  <c r="M52" i="48"/>
  <c r="N52" i="48"/>
  <c r="F55" i="48"/>
  <c r="H55" i="48"/>
  <c r="I55" i="48"/>
  <c r="J55" i="48"/>
  <c r="K55" i="48"/>
  <c r="M55" i="48"/>
  <c r="N55" i="48"/>
  <c r="C57" i="48"/>
  <c r="E59" i="48"/>
  <c r="D58" i="48"/>
  <c r="F58" i="48"/>
  <c r="G58" i="48"/>
  <c r="R58" i="48" s="1"/>
  <c r="H58" i="48"/>
  <c r="I58" i="48"/>
  <c r="J58" i="48"/>
  <c r="K58" i="48"/>
  <c r="M58" i="48"/>
  <c r="N58" i="48"/>
  <c r="D59" i="48"/>
  <c r="F59" i="48"/>
  <c r="H59" i="48"/>
  <c r="I59" i="48"/>
  <c r="J59" i="48"/>
  <c r="K59" i="48"/>
  <c r="L59" i="48"/>
  <c r="M59" i="48"/>
  <c r="N59" i="48"/>
  <c r="D60" i="48"/>
  <c r="F60" i="48"/>
  <c r="H60" i="48"/>
  <c r="I60" i="48"/>
  <c r="J60" i="48"/>
  <c r="K60" i="48"/>
  <c r="L60" i="48"/>
  <c r="M60" i="48"/>
  <c r="N60" i="48"/>
  <c r="D61" i="48"/>
  <c r="F61" i="48"/>
  <c r="H61" i="48"/>
  <c r="I61" i="48"/>
  <c r="J61" i="48"/>
  <c r="K61" i="48"/>
  <c r="L61" i="48"/>
  <c r="M61" i="48"/>
  <c r="N61" i="48"/>
  <c r="D62" i="48"/>
  <c r="F62" i="48"/>
  <c r="H62" i="48"/>
  <c r="I62" i="48"/>
  <c r="J62" i="48"/>
  <c r="K62" i="48"/>
  <c r="L62" i="48"/>
  <c r="M62" i="48"/>
  <c r="N62" i="48"/>
  <c r="D63" i="48"/>
  <c r="F63" i="48"/>
  <c r="G63" i="48"/>
  <c r="H63" i="48"/>
  <c r="I63" i="48"/>
  <c r="P63" i="48"/>
  <c r="J63" i="48"/>
  <c r="Q63" i="48"/>
  <c r="K63" i="48"/>
  <c r="L63" i="48"/>
  <c r="M63" i="48"/>
  <c r="T63" i="48"/>
  <c r="N63" i="48"/>
  <c r="U63" i="48"/>
  <c r="D64" i="48"/>
  <c r="E64" i="48"/>
  <c r="F64" i="48"/>
  <c r="G64" i="48"/>
  <c r="U64" i="48"/>
  <c r="H64" i="48"/>
  <c r="O64" i="48"/>
  <c r="I64" i="48"/>
  <c r="P64" i="48"/>
  <c r="J64" i="48"/>
  <c r="K64" i="48"/>
  <c r="L64" i="48"/>
  <c r="M64" i="48"/>
  <c r="T64" i="48"/>
  <c r="N64" i="48"/>
  <c r="C66" i="48"/>
  <c r="E76" i="48"/>
  <c r="D67" i="48"/>
  <c r="F67" i="48"/>
  <c r="H67" i="48"/>
  <c r="I67" i="48"/>
  <c r="J67" i="48"/>
  <c r="K67" i="48"/>
  <c r="L67" i="48"/>
  <c r="M67" i="48"/>
  <c r="N67" i="48"/>
  <c r="D68" i="48"/>
  <c r="F68" i="48"/>
  <c r="H68" i="48"/>
  <c r="I68" i="48"/>
  <c r="J68" i="48"/>
  <c r="K68" i="48"/>
  <c r="M68" i="48"/>
  <c r="N68" i="48"/>
  <c r="D69" i="48"/>
  <c r="F69" i="48"/>
  <c r="H69" i="48"/>
  <c r="I69" i="48"/>
  <c r="J69" i="48"/>
  <c r="K69" i="48"/>
  <c r="M69" i="48"/>
  <c r="N69" i="48"/>
  <c r="D70" i="48"/>
  <c r="F70" i="48"/>
  <c r="H70" i="48"/>
  <c r="I70" i="48"/>
  <c r="J70" i="48"/>
  <c r="K70" i="48"/>
  <c r="M70" i="48"/>
  <c r="N70" i="48"/>
  <c r="D71" i="48"/>
  <c r="F71" i="48"/>
  <c r="H71" i="48"/>
  <c r="I71" i="48"/>
  <c r="J71" i="48"/>
  <c r="K71" i="48"/>
  <c r="M71" i="48"/>
  <c r="N71" i="48"/>
  <c r="D72" i="48"/>
  <c r="F72" i="48"/>
  <c r="H72" i="48"/>
  <c r="I72" i="48"/>
  <c r="J72" i="48"/>
  <c r="K72" i="48"/>
  <c r="M72" i="48"/>
  <c r="N72" i="48"/>
  <c r="D73" i="48"/>
  <c r="F73" i="48"/>
  <c r="G73" i="48"/>
  <c r="V73" i="48"/>
  <c r="D74" i="48"/>
  <c r="F74" i="48"/>
  <c r="G74" i="48"/>
  <c r="O74" i="48"/>
  <c r="V74" i="48"/>
  <c r="D75" i="48"/>
  <c r="E75" i="48"/>
  <c r="F75" i="48"/>
  <c r="G75" i="48"/>
  <c r="V75" i="48"/>
  <c r="D76" i="48"/>
  <c r="F76" i="48"/>
  <c r="G76" i="48"/>
  <c r="U76" i="48" s="1"/>
  <c r="Q76" i="48"/>
  <c r="V76" i="48"/>
  <c r="D77" i="48"/>
  <c r="E77" i="48"/>
  <c r="F77" i="48"/>
  <c r="G77" i="48"/>
  <c r="V77" i="48"/>
  <c r="C78" i="48"/>
  <c r="D79" i="48"/>
  <c r="F79" i="48"/>
  <c r="G79" i="48"/>
  <c r="R79" i="48" s="1"/>
  <c r="H79" i="48"/>
  <c r="I79" i="48"/>
  <c r="J79" i="48"/>
  <c r="K79" i="48"/>
  <c r="L79" i="48"/>
  <c r="M79" i="48"/>
  <c r="N79" i="48"/>
  <c r="D80" i="48"/>
  <c r="F80" i="48"/>
  <c r="G80" i="48"/>
  <c r="O80" i="48" s="1"/>
  <c r="Q80" i="48"/>
  <c r="V80" i="48"/>
  <c r="D81" i="48"/>
  <c r="F81" i="48"/>
  <c r="G81" i="48"/>
  <c r="Q81" i="48" s="1"/>
  <c r="V81" i="48"/>
  <c r="D82" i="48"/>
  <c r="F82" i="48"/>
  <c r="G82" i="48"/>
  <c r="U82" i="48" s="1"/>
  <c r="V82" i="48"/>
  <c r="D83" i="48"/>
  <c r="F83" i="48"/>
  <c r="G83" i="48"/>
  <c r="U83" i="48" s="1"/>
  <c r="V83" i="48"/>
  <c r="D84" i="48"/>
  <c r="F84" i="48"/>
  <c r="G84" i="48"/>
  <c r="T84" i="48" s="1"/>
  <c r="V84" i="48"/>
  <c r="D85" i="48"/>
  <c r="F85" i="48"/>
  <c r="G85" i="48"/>
  <c r="Q85" i="48" s="1"/>
  <c r="T85" i="48"/>
  <c r="S85" i="48"/>
  <c r="V85" i="48"/>
  <c r="C87" i="48"/>
  <c r="E88" i="48"/>
  <c r="D88" i="48"/>
  <c r="F88" i="48"/>
  <c r="H88" i="48"/>
  <c r="I88" i="48"/>
  <c r="J88" i="48"/>
  <c r="K88" i="48"/>
  <c r="V88" i="48"/>
  <c r="L88" i="48"/>
  <c r="M88" i="48"/>
  <c r="N88" i="48"/>
  <c r="D89" i="48"/>
  <c r="F89" i="48"/>
  <c r="H89" i="48"/>
  <c r="I89" i="48"/>
  <c r="J89" i="48"/>
  <c r="K89" i="48"/>
  <c r="L89" i="48"/>
  <c r="M89" i="48"/>
  <c r="N89" i="48"/>
  <c r="D90" i="48"/>
  <c r="F90" i="48"/>
  <c r="H90" i="48"/>
  <c r="V90" i="48"/>
  <c r="I90" i="48"/>
  <c r="J90" i="48"/>
  <c r="K90" i="48"/>
  <c r="M90" i="48"/>
  <c r="N90" i="48"/>
  <c r="D91" i="48"/>
  <c r="F91" i="48"/>
  <c r="H91" i="48"/>
  <c r="I91" i="48"/>
  <c r="J91" i="48"/>
  <c r="K91" i="48"/>
  <c r="M91" i="48"/>
  <c r="N91" i="48"/>
  <c r="D92" i="48"/>
  <c r="F92" i="48"/>
  <c r="H92" i="48"/>
  <c r="I92" i="48"/>
  <c r="J92" i="48"/>
  <c r="K92" i="48"/>
  <c r="M92" i="48"/>
  <c r="N92" i="48"/>
  <c r="D93" i="48"/>
  <c r="F93" i="48"/>
  <c r="H93" i="48"/>
  <c r="I93" i="48"/>
  <c r="J93" i="48"/>
  <c r="K93" i="48"/>
  <c r="M93" i="48"/>
  <c r="N93" i="48"/>
  <c r="C95" i="48"/>
  <c r="D96" i="48"/>
  <c r="F96" i="48"/>
  <c r="H96" i="48"/>
  <c r="I96" i="48"/>
  <c r="V96" i="48"/>
  <c r="J96" i="48"/>
  <c r="K96" i="48"/>
  <c r="L96" i="48"/>
  <c r="M96" i="48"/>
  <c r="N96" i="48"/>
  <c r="D97" i="48"/>
  <c r="E97" i="48"/>
  <c r="F97" i="48"/>
  <c r="H97" i="48"/>
  <c r="V97" i="48"/>
  <c r="I97" i="48"/>
  <c r="J97" i="48"/>
  <c r="K97" i="48"/>
  <c r="L97" i="48"/>
  <c r="M97" i="48"/>
  <c r="N97" i="48"/>
  <c r="D98" i="48"/>
  <c r="F98" i="48"/>
  <c r="G98" i="48"/>
  <c r="H98" i="48"/>
  <c r="O98" i="48"/>
  <c r="I98" i="48"/>
  <c r="J98" i="48"/>
  <c r="K98" i="48"/>
  <c r="L98" i="48"/>
  <c r="M98" i="48"/>
  <c r="N98" i="48"/>
  <c r="D99" i="48"/>
  <c r="E99" i="48"/>
  <c r="F99" i="48"/>
  <c r="H99" i="48"/>
  <c r="I99" i="48"/>
  <c r="J99" i="48"/>
  <c r="K99" i="48"/>
  <c r="L99" i="48"/>
  <c r="M99" i="48"/>
  <c r="N99" i="48"/>
  <c r="D100" i="48"/>
  <c r="F100" i="48"/>
  <c r="G100" i="48"/>
  <c r="U100" i="48"/>
  <c r="H100" i="48"/>
  <c r="I100" i="48"/>
  <c r="J100" i="48"/>
  <c r="K100" i="48"/>
  <c r="R100" i="48"/>
  <c r="L100" i="48"/>
  <c r="M100" i="48"/>
  <c r="T100" i="48"/>
  <c r="N100" i="48"/>
  <c r="D101" i="48"/>
  <c r="E101" i="48"/>
  <c r="F101" i="48"/>
  <c r="G101" i="48"/>
  <c r="H101" i="48"/>
  <c r="I101" i="48"/>
  <c r="J101" i="48"/>
  <c r="K101" i="48"/>
  <c r="L101" i="48"/>
  <c r="M101" i="48"/>
  <c r="N101" i="48"/>
  <c r="U101" i="48"/>
  <c r="D102" i="48"/>
  <c r="F102" i="48"/>
  <c r="G102" i="48"/>
  <c r="O102" i="48" s="1"/>
  <c r="H102" i="48"/>
  <c r="I102" i="48"/>
  <c r="J102" i="48"/>
  <c r="K102" i="48"/>
  <c r="L102" i="48"/>
  <c r="M102" i="48"/>
  <c r="N102" i="48"/>
  <c r="D103" i="48"/>
  <c r="E103" i="48"/>
  <c r="F103" i="48"/>
  <c r="H103" i="48"/>
  <c r="I103" i="48"/>
  <c r="J103" i="48"/>
  <c r="K103" i="48"/>
  <c r="L103" i="48"/>
  <c r="M103" i="48"/>
  <c r="N103" i="48"/>
  <c r="D104" i="48"/>
  <c r="F104" i="48"/>
  <c r="G104" i="48"/>
  <c r="O104" i="48" s="1"/>
  <c r="H104" i="48"/>
  <c r="I104" i="48"/>
  <c r="J104" i="48"/>
  <c r="K104" i="48"/>
  <c r="L104" i="48"/>
  <c r="M104" i="48"/>
  <c r="T104" i="48"/>
  <c r="N104" i="48"/>
  <c r="D105" i="48"/>
  <c r="E105" i="48"/>
  <c r="F105" i="48"/>
  <c r="H105" i="48"/>
  <c r="I105" i="48"/>
  <c r="J105" i="48"/>
  <c r="K105" i="48"/>
  <c r="L105" i="48"/>
  <c r="M105" i="48"/>
  <c r="N105" i="48"/>
  <c r="D106" i="48"/>
  <c r="F106" i="48"/>
  <c r="H106" i="48"/>
  <c r="I106" i="48"/>
  <c r="J106" i="48"/>
  <c r="K106" i="48"/>
  <c r="L106" i="48"/>
  <c r="M106" i="48"/>
  <c r="N106" i="48"/>
  <c r="D107" i="48"/>
  <c r="E107" i="48"/>
  <c r="F107" i="48"/>
  <c r="G107" i="48"/>
  <c r="H107" i="48"/>
  <c r="I107" i="48"/>
  <c r="J107" i="48"/>
  <c r="K107" i="48"/>
  <c r="L107" i="48"/>
  <c r="V107" i="48"/>
  <c r="M107" i="48"/>
  <c r="N107" i="48"/>
  <c r="D108" i="48"/>
  <c r="F108" i="48"/>
  <c r="G108" i="48"/>
  <c r="H108" i="48"/>
  <c r="I108" i="48"/>
  <c r="J108" i="48"/>
  <c r="Q108" i="48"/>
  <c r="K108" i="48"/>
  <c r="L108" i="48"/>
  <c r="M108" i="48"/>
  <c r="N108" i="48"/>
  <c r="U108" i="48"/>
  <c r="D109" i="48"/>
  <c r="E109" i="48"/>
  <c r="F109" i="48"/>
  <c r="G109" i="48"/>
  <c r="H109" i="48"/>
  <c r="I109" i="48"/>
  <c r="J109" i="48"/>
  <c r="K109" i="48"/>
  <c r="R109" i="48"/>
  <c r="L109" i="48"/>
  <c r="S109" i="48"/>
  <c r="M109" i="48"/>
  <c r="N109" i="48"/>
  <c r="D110" i="48"/>
  <c r="F110" i="48"/>
  <c r="G110" i="48"/>
  <c r="H110" i="48"/>
  <c r="I110" i="48"/>
  <c r="P110" i="48"/>
  <c r="J110" i="48"/>
  <c r="K110" i="48"/>
  <c r="L110" i="48"/>
  <c r="M110" i="48"/>
  <c r="N110" i="48"/>
  <c r="U110" i="48"/>
  <c r="D111" i="48"/>
  <c r="E111" i="48"/>
  <c r="F111" i="48"/>
  <c r="H111" i="48"/>
  <c r="I111" i="48"/>
  <c r="J111" i="48"/>
  <c r="K111" i="48"/>
  <c r="L111" i="48"/>
  <c r="M111" i="48"/>
  <c r="N111" i="48"/>
  <c r="C113" i="48"/>
  <c r="D114" i="48"/>
  <c r="F114" i="48"/>
  <c r="H114" i="48"/>
  <c r="I114" i="48"/>
  <c r="J114" i="48"/>
  <c r="K114" i="48"/>
  <c r="L114" i="48"/>
  <c r="M114" i="48"/>
  <c r="N114" i="48"/>
  <c r="D115" i="48"/>
  <c r="F115" i="48"/>
  <c r="H115" i="48"/>
  <c r="I115" i="48"/>
  <c r="J115" i="48"/>
  <c r="K115" i="48"/>
  <c r="M115" i="48"/>
  <c r="N115" i="48"/>
  <c r="D116" i="48"/>
  <c r="F116" i="48"/>
  <c r="H116" i="48"/>
  <c r="I116" i="48"/>
  <c r="J116" i="48"/>
  <c r="K116" i="48"/>
  <c r="M116" i="48"/>
  <c r="N116" i="48"/>
  <c r="D117" i="48"/>
  <c r="F117" i="48"/>
  <c r="H117" i="48"/>
  <c r="I117" i="48"/>
  <c r="J117" i="48"/>
  <c r="K117" i="48"/>
  <c r="M117" i="48"/>
  <c r="N117" i="48"/>
  <c r="D118" i="48"/>
  <c r="F118" i="48"/>
  <c r="H118" i="48"/>
  <c r="I118" i="48"/>
  <c r="J118" i="48"/>
  <c r="K118" i="48"/>
  <c r="M118" i="48"/>
  <c r="N118" i="48"/>
  <c r="D119" i="48"/>
  <c r="F119" i="48"/>
  <c r="H119" i="48"/>
  <c r="I119" i="48"/>
  <c r="J119" i="48"/>
  <c r="K119" i="48"/>
  <c r="M119" i="48"/>
  <c r="N119" i="48"/>
  <c r="C121" i="48"/>
  <c r="D122" i="48"/>
  <c r="F122" i="48"/>
  <c r="H122" i="48"/>
  <c r="I122" i="48"/>
  <c r="J122" i="48"/>
  <c r="K122" i="48"/>
  <c r="M122" i="48"/>
  <c r="N122" i="48"/>
  <c r="D123" i="48"/>
  <c r="F123" i="48"/>
  <c r="H123" i="48"/>
  <c r="I123" i="48"/>
  <c r="J123" i="48"/>
  <c r="K123" i="48"/>
  <c r="M123" i="48"/>
  <c r="N123" i="48"/>
  <c r="D124" i="48"/>
  <c r="F124" i="48"/>
  <c r="G124" i="48"/>
  <c r="Q124" i="48"/>
  <c r="O124" i="48"/>
  <c r="V124" i="48"/>
  <c r="D125" i="48"/>
  <c r="F125" i="48"/>
  <c r="G125" i="48"/>
  <c r="Q125" i="48"/>
  <c r="V125" i="48"/>
  <c r="D126" i="48"/>
  <c r="F126" i="48"/>
  <c r="G126" i="48"/>
  <c r="U126" i="48"/>
  <c r="O126" i="48"/>
  <c r="V126" i="48"/>
  <c r="D127" i="48"/>
  <c r="F127" i="48"/>
  <c r="G127" i="48"/>
  <c r="U127" i="48"/>
  <c r="V127" i="48"/>
  <c r="D128" i="48"/>
  <c r="F128" i="48"/>
  <c r="G128" i="48"/>
  <c r="R128" i="48"/>
  <c r="P128" i="48"/>
  <c r="O128" i="48"/>
  <c r="V128" i="48"/>
  <c r="C130" i="48"/>
  <c r="E131" i="48"/>
  <c r="D131" i="48"/>
  <c r="F131" i="48"/>
  <c r="G131" i="48"/>
  <c r="R131" i="48"/>
  <c r="H131" i="48"/>
  <c r="I131" i="48"/>
  <c r="J131" i="48"/>
  <c r="Q131" i="48"/>
  <c r="K131" i="48"/>
  <c r="L131" i="48"/>
  <c r="M131" i="48"/>
  <c r="N131" i="48"/>
  <c r="D132" i="48"/>
  <c r="E132" i="48"/>
  <c r="F132" i="48"/>
  <c r="G132" i="48"/>
  <c r="H132" i="48"/>
  <c r="I132" i="48"/>
  <c r="J132" i="48"/>
  <c r="K132" i="48"/>
  <c r="L132" i="48"/>
  <c r="V132" i="48"/>
  <c r="M132" i="48"/>
  <c r="T132" i="48"/>
  <c r="N132" i="48"/>
  <c r="D133" i="48"/>
  <c r="F133" i="48"/>
  <c r="G133" i="48"/>
  <c r="P133" i="48"/>
  <c r="H133" i="48"/>
  <c r="O133" i="48"/>
  <c r="I133" i="48"/>
  <c r="J133" i="48"/>
  <c r="Q133" i="48"/>
  <c r="K133" i="48"/>
  <c r="L133" i="48"/>
  <c r="S133" i="48"/>
  <c r="M133" i="48"/>
  <c r="T133" i="48"/>
  <c r="N133" i="48"/>
  <c r="C135" i="48"/>
  <c r="E140" i="48"/>
  <c r="D136" i="48"/>
  <c r="F136" i="48"/>
  <c r="H136" i="48"/>
  <c r="I136" i="48"/>
  <c r="J136" i="48"/>
  <c r="K136" i="48"/>
  <c r="L136" i="48"/>
  <c r="M136" i="48"/>
  <c r="N136" i="48"/>
  <c r="D137" i="48"/>
  <c r="F137" i="48"/>
  <c r="H137" i="48"/>
  <c r="I137" i="48"/>
  <c r="J137" i="48"/>
  <c r="K137" i="48"/>
  <c r="L137" i="48"/>
  <c r="M137" i="48"/>
  <c r="N137" i="48"/>
  <c r="D138" i="48"/>
  <c r="F138" i="48"/>
  <c r="H138" i="48"/>
  <c r="I138" i="48"/>
  <c r="J138" i="48"/>
  <c r="K138" i="48"/>
  <c r="M138" i="48"/>
  <c r="N138" i="48"/>
  <c r="D139" i="48"/>
  <c r="F139" i="48"/>
  <c r="H139" i="48"/>
  <c r="I139" i="48"/>
  <c r="J139" i="48"/>
  <c r="K139" i="48"/>
  <c r="M139" i="48"/>
  <c r="N139" i="48"/>
  <c r="D140" i="48"/>
  <c r="F140" i="48"/>
  <c r="H140" i="48"/>
  <c r="I140" i="48"/>
  <c r="J140" i="48"/>
  <c r="K140" i="48"/>
  <c r="L140" i="48"/>
  <c r="M140" i="48"/>
  <c r="N140" i="48"/>
  <c r="D141" i="48"/>
  <c r="F141" i="48"/>
  <c r="H141" i="48"/>
  <c r="I141" i="48"/>
  <c r="J141" i="48"/>
  <c r="K141" i="48"/>
  <c r="M141" i="48"/>
  <c r="N141" i="48"/>
  <c r="C143" i="48"/>
  <c r="D144" i="48"/>
  <c r="F144" i="48"/>
  <c r="G144" i="48"/>
  <c r="O144" i="48"/>
  <c r="H144" i="48"/>
  <c r="I144" i="48"/>
  <c r="J144" i="48"/>
  <c r="K144" i="48"/>
  <c r="L144" i="48"/>
  <c r="M144" i="48"/>
  <c r="N144" i="48"/>
  <c r="U144" i="48"/>
  <c r="D145" i="48"/>
  <c r="F145" i="48"/>
  <c r="G145" i="48"/>
  <c r="H145" i="48"/>
  <c r="V145" i="48"/>
  <c r="I145" i="48"/>
  <c r="J145" i="48"/>
  <c r="K145" i="48"/>
  <c r="L145" i="48"/>
  <c r="M145" i="48"/>
  <c r="N145" i="48"/>
  <c r="D146" i="48"/>
  <c r="F146" i="48"/>
  <c r="G146" i="48"/>
  <c r="P146" i="48"/>
  <c r="H146" i="48"/>
  <c r="I146" i="48"/>
  <c r="J146" i="48"/>
  <c r="K146" i="48"/>
  <c r="R146" i="48"/>
  <c r="L146" i="48"/>
  <c r="M146" i="48"/>
  <c r="T146" i="48"/>
  <c r="N146" i="48"/>
  <c r="D147" i="48"/>
  <c r="F147" i="48"/>
  <c r="G147" i="48"/>
  <c r="H147" i="48"/>
  <c r="I147" i="48"/>
  <c r="J147" i="48"/>
  <c r="K147" i="48"/>
  <c r="R147" i="48"/>
  <c r="L147" i="48"/>
  <c r="M147" i="48"/>
  <c r="N147" i="48"/>
  <c r="D148" i="48"/>
  <c r="F148" i="48"/>
  <c r="G148" i="48"/>
  <c r="H148" i="48"/>
  <c r="I148" i="48"/>
  <c r="J148" i="48"/>
  <c r="K148" i="48"/>
  <c r="L148" i="48"/>
  <c r="M148" i="48"/>
  <c r="T148" i="48"/>
  <c r="N148" i="48"/>
  <c r="U148" i="48"/>
  <c r="D149" i="48"/>
  <c r="F149" i="48"/>
  <c r="G149" i="48"/>
  <c r="H149" i="48"/>
  <c r="I149" i="48"/>
  <c r="J149" i="48"/>
  <c r="K149" i="48"/>
  <c r="R149" i="48"/>
  <c r="L149" i="48"/>
  <c r="M149" i="48"/>
  <c r="N149" i="48"/>
  <c r="D150" i="48"/>
  <c r="F150" i="48"/>
  <c r="G150" i="48"/>
  <c r="H150" i="48"/>
  <c r="O150" i="48"/>
  <c r="I150" i="48"/>
  <c r="P150" i="48"/>
  <c r="J150" i="48"/>
  <c r="K150" i="48"/>
  <c r="L150" i="48"/>
  <c r="S150" i="48"/>
  <c r="M150" i="48"/>
  <c r="T150" i="48"/>
  <c r="N150" i="48"/>
  <c r="U150" i="48"/>
  <c r="D151" i="48"/>
  <c r="F151" i="48"/>
  <c r="G151" i="48"/>
  <c r="H151" i="48"/>
  <c r="I151" i="48"/>
  <c r="J151" i="48"/>
  <c r="K151" i="48"/>
  <c r="R151" i="48"/>
  <c r="L151" i="48"/>
  <c r="M151" i="48"/>
  <c r="N151" i="48"/>
  <c r="U151" i="48"/>
  <c r="D152" i="48"/>
  <c r="F152" i="48"/>
  <c r="G152" i="48"/>
  <c r="O152" i="48"/>
  <c r="H152" i="48"/>
  <c r="I152" i="48"/>
  <c r="J152" i="48"/>
  <c r="K152" i="48"/>
  <c r="L152" i="48"/>
  <c r="M152" i="48"/>
  <c r="N152" i="48"/>
  <c r="D153" i="48"/>
  <c r="F153" i="48"/>
  <c r="G153" i="48"/>
  <c r="H153" i="48"/>
  <c r="I153" i="48"/>
  <c r="P153" i="48"/>
  <c r="J153" i="48"/>
  <c r="Q153" i="48"/>
  <c r="K153" i="48"/>
  <c r="R153" i="48"/>
  <c r="L153" i="48"/>
  <c r="S153" i="48"/>
  <c r="M153" i="48"/>
  <c r="T153" i="48"/>
  <c r="N153" i="48"/>
  <c r="U153" i="48"/>
  <c r="D154" i="48"/>
  <c r="F154" i="48"/>
  <c r="G154" i="48"/>
  <c r="R154" i="48"/>
  <c r="H154" i="48"/>
  <c r="I154" i="48"/>
  <c r="P154" i="48"/>
  <c r="J154" i="48"/>
  <c r="K154" i="48"/>
  <c r="L154" i="48"/>
  <c r="M154" i="48"/>
  <c r="T154" i="48"/>
  <c r="N154" i="48"/>
  <c r="C156" i="48"/>
  <c r="E157" i="48"/>
  <c r="D157" i="48"/>
  <c r="F157" i="48"/>
  <c r="G157" i="48"/>
  <c r="P157" i="48"/>
  <c r="H157" i="48"/>
  <c r="I157" i="48"/>
  <c r="J157" i="48"/>
  <c r="K157" i="48"/>
  <c r="R157" i="48"/>
  <c r="L157" i="48"/>
  <c r="M157" i="48"/>
  <c r="T157" i="48"/>
  <c r="N157" i="48"/>
  <c r="C158" i="48"/>
  <c r="E159" i="48"/>
  <c r="E161" i="48"/>
  <c r="D159" i="48"/>
  <c r="F159" i="48"/>
  <c r="G159" i="48"/>
  <c r="H159" i="48"/>
  <c r="I159" i="48"/>
  <c r="J159" i="48"/>
  <c r="K159" i="48"/>
  <c r="L159" i="48"/>
  <c r="M159" i="48"/>
  <c r="N159" i="48"/>
  <c r="D160" i="48"/>
  <c r="F160" i="48"/>
  <c r="G160" i="48"/>
  <c r="H160" i="48"/>
  <c r="I160" i="48"/>
  <c r="J160" i="48"/>
  <c r="Q160" i="48"/>
  <c r="K160" i="48"/>
  <c r="L160" i="48"/>
  <c r="M160" i="48"/>
  <c r="T160" i="48"/>
  <c r="N160" i="48"/>
  <c r="D161" i="48"/>
  <c r="F161" i="48"/>
  <c r="G161" i="48"/>
  <c r="H161" i="48"/>
  <c r="I161" i="48"/>
  <c r="J161" i="48"/>
  <c r="K161" i="48"/>
  <c r="L161" i="48"/>
  <c r="M161" i="48"/>
  <c r="N161" i="48"/>
  <c r="D162" i="48"/>
  <c r="F162" i="48"/>
  <c r="G162" i="48"/>
  <c r="H162" i="48"/>
  <c r="I162" i="48"/>
  <c r="J162" i="48"/>
  <c r="Q162" i="48"/>
  <c r="K162" i="48"/>
  <c r="L162" i="48"/>
  <c r="M162" i="48"/>
  <c r="N162" i="48"/>
  <c r="D164" i="48"/>
  <c r="F164" i="48"/>
  <c r="G164" i="48"/>
  <c r="H164" i="48"/>
  <c r="O164" i="48"/>
  <c r="I164" i="48"/>
  <c r="P164" i="48" s="1"/>
  <c r="J164" i="48"/>
  <c r="K164" i="48"/>
  <c r="R164" i="48" s="1"/>
  <c r="L164" i="48"/>
  <c r="S164" i="48" s="1"/>
  <c r="M164" i="48"/>
  <c r="T164" i="48" s="1"/>
  <c r="N164" i="48"/>
  <c r="U164" i="48" s="1"/>
  <c r="D165" i="48"/>
  <c r="F165" i="48"/>
  <c r="G165" i="48"/>
  <c r="O165" i="48" s="1"/>
  <c r="H165" i="48"/>
  <c r="S165" i="48"/>
  <c r="D166" i="48"/>
  <c r="F166" i="48"/>
  <c r="G166" i="48"/>
  <c r="H166" i="48"/>
  <c r="D167" i="48"/>
  <c r="F167" i="48"/>
  <c r="G167" i="48"/>
  <c r="H167" i="48"/>
  <c r="P167" i="48"/>
  <c r="Q167" i="48"/>
  <c r="S167" i="48"/>
  <c r="T167" i="48"/>
  <c r="U167" i="48"/>
  <c r="D168" i="48"/>
  <c r="F168" i="48"/>
  <c r="G168" i="48"/>
  <c r="H168" i="48"/>
  <c r="D169" i="48"/>
  <c r="F169" i="48"/>
  <c r="G169" i="48"/>
  <c r="H169" i="48"/>
  <c r="V169" i="48"/>
  <c r="D170" i="48"/>
  <c r="F170" i="48"/>
  <c r="G170" i="48"/>
  <c r="H170" i="48"/>
  <c r="D171" i="48"/>
  <c r="F171" i="48"/>
  <c r="G171" i="48"/>
  <c r="H171" i="48"/>
  <c r="Q171" i="48"/>
  <c r="U171" i="48"/>
  <c r="D172" i="48"/>
  <c r="F172" i="48"/>
  <c r="G172" i="48"/>
  <c r="H172" i="48"/>
  <c r="O172" i="48" s="1"/>
  <c r="Q172" i="48"/>
  <c r="R172" i="48"/>
  <c r="S172" i="48"/>
  <c r="T172" i="48"/>
  <c r="D173" i="48"/>
  <c r="F173" i="48"/>
  <c r="G173" i="48"/>
  <c r="H173" i="48"/>
  <c r="U173" i="48"/>
  <c r="D174" i="48"/>
  <c r="F174" i="48"/>
  <c r="G174" i="48"/>
  <c r="O174" i="48" s="1"/>
  <c r="H174" i="48"/>
  <c r="Q174" i="48"/>
  <c r="R174" i="48"/>
  <c r="U174" i="48"/>
  <c r="D175" i="48"/>
  <c r="F175" i="48"/>
  <c r="H175" i="48"/>
  <c r="D176" i="48"/>
  <c r="F176" i="48"/>
  <c r="H176" i="48"/>
  <c r="D177" i="48"/>
  <c r="F177" i="48"/>
  <c r="H177" i="48"/>
  <c r="D178" i="48"/>
  <c r="F178" i="48"/>
  <c r="G178" i="48"/>
  <c r="O178" i="48" s="1"/>
  <c r="H178" i="48"/>
  <c r="Q178" i="48"/>
  <c r="D179" i="48"/>
  <c r="F179" i="48"/>
  <c r="H179" i="48"/>
  <c r="D183" i="48"/>
  <c r="F183" i="48"/>
  <c r="I183" i="48"/>
  <c r="V183" i="48"/>
  <c r="J183" i="48"/>
  <c r="K183" i="48"/>
  <c r="L183" i="48"/>
  <c r="M183" i="48"/>
  <c r="N183" i="48"/>
  <c r="D184" i="48"/>
  <c r="F184" i="48"/>
  <c r="I184" i="48"/>
  <c r="J184" i="48"/>
  <c r="K184" i="48"/>
  <c r="L184" i="48"/>
  <c r="M184" i="48"/>
  <c r="N184" i="48"/>
  <c r="D185" i="48"/>
  <c r="F185" i="48"/>
  <c r="G185" i="48"/>
  <c r="H185" i="48"/>
  <c r="O185" i="48"/>
  <c r="I185" i="48"/>
  <c r="J185" i="48"/>
  <c r="K185" i="48"/>
  <c r="L185" i="48"/>
  <c r="M185" i="48"/>
  <c r="N185" i="48"/>
  <c r="D186" i="48"/>
  <c r="F186" i="48"/>
  <c r="H186" i="48"/>
  <c r="V186" i="48"/>
  <c r="I186" i="48"/>
  <c r="J186" i="48"/>
  <c r="K186" i="48"/>
  <c r="L186" i="48"/>
  <c r="M186" i="48"/>
  <c r="N186" i="48"/>
  <c r="D187" i="48"/>
  <c r="F187" i="48"/>
  <c r="H187" i="48"/>
  <c r="I187" i="48"/>
  <c r="V187" i="48"/>
  <c r="J187" i="48"/>
  <c r="K187" i="48"/>
  <c r="L187" i="48"/>
  <c r="M187" i="48"/>
  <c r="N187" i="48"/>
  <c r="D188" i="48"/>
  <c r="F188" i="48"/>
  <c r="H188" i="48"/>
  <c r="I188" i="48"/>
  <c r="J188" i="48"/>
  <c r="K188" i="48"/>
  <c r="L188" i="48"/>
  <c r="M188" i="48"/>
  <c r="N188" i="48"/>
  <c r="D194" i="48"/>
  <c r="F194" i="48"/>
  <c r="H194" i="48"/>
  <c r="I194" i="48"/>
  <c r="J194" i="48"/>
  <c r="V194" i="48"/>
  <c r="K194" i="48"/>
  <c r="L194" i="48"/>
  <c r="M194" i="48"/>
  <c r="D195" i="48"/>
  <c r="F195" i="48"/>
  <c r="I195" i="48"/>
  <c r="J195" i="48"/>
  <c r="K195" i="48"/>
  <c r="L195" i="48"/>
  <c r="M195" i="48"/>
  <c r="D196" i="48"/>
  <c r="F196" i="48"/>
  <c r="I196" i="48"/>
  <c r="J196" i="48"/>
  <c r="K196" i="48"/>
  <c r="L196" i="48"/>
  <c r="M196" i="48"/>
  <c r="D197" i="48"/>
  <c r="F197" i="48"/>
  <c r="I197" i="48"/>
  <c r="J197" i="48"/>
  <c r="K197" i="48"/>
  <c r="L197" i="48"/>
  <c r="M197" i="48"/>
  <c r="D198" i="48"/>
  <c r="F198" i="48"/>
  <c r="I198" i="48"/>
  <c r="J198" i="48"/>
  <c r="K198" i="48"/>
  <c r="L198" i="48"/>
  <c r="M198" i="48"/>
  <c r="D199" i="48"/>
  <c r="F199" i="48"/>
  <c r="I199" i="48"/>
  <c r="J199" i="48"/>
  <c r="K199" i="48"/>
  <c r="L199" i="48"/>
  <c r="M199" i="48"/>
  <c r="D200" i="48"/>
  <c r="F200" i="48"/>
  <c r="I200" i="48"/>
  <c r="J200" i="48"/>
  <c r="K200" i="48"/>
  <c r="L200" i="48"/>
  <c r="M200" i="48"/>
  <c r="D201" i="48"/>
  <c r="F201" i="48"/>
  <c r="I201" i="48"/>
  <c r="J201" i="48"/>
  <c r="K201" i="48"/>
  <c r="L201" i="48"/>
  <c r="M201" i="48"/>
  <c r="D202" i="48"/>
  <c r="F202" i="48"/>
  <c r="I202" i="48"/>
  <c r="J202" i="48"/>
  <c r="K202" i="48"/>
  <c r="L202" i="48"/>
  <c r="M202" i="48"/>
  <c r="D203" i="48"/>
  <c r="F203" i="48"/>
  <c r="I203" i="48"/>
  <c r="J203" i="48"/>
  <c r="V203" i="48"/>
  <c r="K203" i="48"/>
  <c r="L203" i="48"/>
  <c r="M203" i="48"/>
  <c r="D204" i="48"/>
  <c r="F204" i="48"/>
  <c r="I204" i="48"/>
  <c r="J204" i="48"/>
  <c r="K204" i="48"/>
  <c r="L204" i="48"/>
  <c r="V204" i="48"/>
  <c r="M204" i="48"/>
  <c r="D209" i="48"/>
  <c r="F209" i="48"/>
  <c r="G209" i="48"/>
  <c r="O209" i="48"/>
  <c r="V209" i="48"/>
  <c r="F210" i="48"/>
  <c r="O210" i="48"/>
  <c r="W210" i="48"/>
  <c r="V210" i="48"/>
  <c r="F211" i="48"/>
  <c r="O211" i="48"/>
  <c r="W211" i="48"/>
  <c r="V211" i="48"/>
  <c r="D20" i="49"/>
  <c r="F20" i="49"/>
  <c r="D21" i="49"/>
  <c r="F21" i="49"/>
  <c r="D22" i="49"/>
  <c r="F22" i="49"/>
  <c r="D23" i="49"/>
  <c r="F23" i="49"/>
  <c r="D24" i="49"/>
  <c r="F24" i="49"/>
  <c r="D25" i="49"/>
  <c r="F25" i="49"/>
  <c r="D26" i="49"/>
  <c r="F26" i="49"/>
  <c r="F27" i="49"/>
  <c r="D28" i="49"/>
  <c r="F28" i="49"/>
  <c r="D29" i="49"/>
  <c r="F29" i="49"/>
  <c r="D30" i="49"/>
  <c r="F30" i="49"/>
  <c r="D31" i="49"/>
  <c r="F31" i="49"/>
  <c r="D32" i="49"/>
  <c r="F32" i="49"/>
  <c r="D33" i="49"/>
  <c r="F33" i="49"/>
  <c r="D34" i="49"/>
  <c r="F34" i="49"/>
  <c r="D35" i="49"/>
  <c r="F35" i="49"/>
  <c r="D36" i="49"/>
  <c r="F36" i="49"/>
  <c r="D37" i="49"/>
  <c r="F37" i="49"/>
  <c r="V37" i="49"/>
  <c r="D38" i="49"/>
  <c r="F38" i="49"/>
  <c r="D39" i="49"/>
  <c r="F39" i="49"/>
  <c r="D40" i="49"/>
  <c r="F40" i="49"/>
  <c r="D45" i="49"/>
  <c r="F45" i="49"/>
  <c r="H45" i="49"/>
  <c r="I45" i="49"/>
  <c r="J45" i="49"/>
  <c r="K45" i="49"/>
  <c r="M45" i="49"/>
  <c r="N45" i="49"/>
  <c r="D46" i="49"/>
  <c r="F46" i="49"/>
  <c r="H46" i="49"/>
  <c r="I46" i="49"/>
  <c r="J46" i="49"/>
  <c r="K46" i="49"/>
  <c r="L46" i="49"/>
  <c r="M46" i="49"/>
  <c r="N46" i="49"/>
  <c r="D47" i="49"/>
  <c r="F47" i="49"/>
  <c r="H47" i="49"/>
  <c r="I47" i="49"/>
  <c r="J47" i="49"/>
  <c r="K47" i="49"/>
  <c r="L47" i="49"/>
  <c r="M47" i="49"/>
  <c r="N47" i="49"/>
  <c r="D48" i="49"/>
  <c r="F48" i="49"/>
  <c r="H48" i="49"/>
  <c r="I48" i="49"/>
  <c r="V48" i="49"/>
  <c r="J48" i="49"/>
  <c r="K48" i="49"/>
  <c r="L48" i="49"/>
  <c r="M48" i="49"/>
  <c r="N48" i="49"/>
  <c r="D49" i="49"/>
  <c r="F49" i="49"/>
  <c r="H49" i="49"/>
  <c r="I49" i="49"/>
  <c r="J49" i="49"/>
  <c r="K49" i="49"/>
  <c r="M49" i="49"/>
  <c r="N49" i="49"/>
  <c r="D50" i="49"/>
  <c r="F50" i="49"/>
  <c r="H50" i="49"/>
  <c r="I50" i="49"/>
  <c r="J50" i="49"/>
  <c r="V50" i="49"/>
  <c r="K50" i="49"/>
  <c r="M50" i="49"/>
  <c r="N50" i="49"/>
  <c r="D51" i="49"/>
  <c r="F51" i="49"/>
  <c r="H51" i="49"/>
  <c r="I51" i="49"/>
  <c r="J51" i="49"/>
  <c r="K51" i="49"/>
  <c r="M51" i="49"/>
  <c r="N51" i="49"/>
  <c r="D52" i="49"/>
  <c r="F52" i="49"/>
  <c r="H52" i="49"/>
  <c r="I52" i="49"/>
  <c r="J52" i="49"/>
  <c r="K52" i="49"/>
  <c r="M52" i="49"/>
  <c r="N52" i="49"/>
  <c r="F55" i="49"/>
  <c r="H55" i="49"/>
  <c r="I55" i="49"/>
  <c r="J55" i="49"/>
  <c r="K55" i="49"/>
  <c r="M55" i="49"/>
  <c r="N55" i="49"/>
  <c r="C57" i="49"/>
  <c r="E64" i="49"/>
  <c r="D58" i="49"/>
  <c r="F58" i="49"/>
  <c r="G58" i="49"/>
  <c r="O58" i="49" s="1"/>
  <c r="H58" i="49"/>
  <c r="I58" i="49"/>
  <c r="J58" i="49"/>
  <c r="K58" i="49"/>
  <c r="M58" i="49"/>
  <c r="N58" i="49"/>
  <c r="D59" i="49"/>
  <c r="F59" i="49"/>
  <c r="H59" i="49"/>
  <c r="I59" i="49"/>
  <c r="J59" i="49"/>
  <c r="V59" i="49"/>
  <c r="K59" i="49"/>
  <c r="L59" i="49"/>
  <c r="M59" i="49"/>
  <c r="N59" i="49"/>
  <c r="D60" i="49"/>
  <c r="F60" i="49"/>
  <c r="H60" i="49"/>
  <c r="I60" i="49"/>
  <c r="J60" i="49"/>
  <c r="K60" i="49"/>
  <c r="L60" i="49"/>
  <c r="M60" i="49"/>
  <c r="N60" i="49"/>
  <c r="D61" i="49"/>
  <c r="F61" i="49"/>
  <c r="H61" i="49"/>
  <c r="I61" i="49"/>
  <c r="J61" i="49"/>
  <c r="K61" i="49"/>
  <c r="L61" i="49"/>
  <c r="M61" i="49"/>
  <c r="N61" i="49"/>
  <c r="D62" i="49"/>
  <c r="F62" i="49"/>
  <c r="H62" i="49"/>
  <c r="I62" i="49"/>
  <c r="J62" i="49"/>
  <c r="K62" i="49"/>
  <c r="L62" i="49"/>
  <c r="M62" i="49"/>
  <c r="N62" i="49"/>
  <c r="D63" i="49"/>
  <c r="F63" i="49"/>
  <c r="G63" i="49"/>
  <c r="O63" i="49"/>
  <c r="H63" i="49"/>
  <c r="I63" i="49"/>
  <c r="J63" i="49"/>
  <c r="K63" i="49"/>
  <c r="L63" i="49"/>
  <c r="M63" i="49"/>
  <c r="T63" i="49"/>
  <c r="N63" i="49"/>
  <c r="D64" i="49"/>
  <c r="F64" i="49"/>
  <c r="G64" i="49"/>
  <c r="H64" i="49"/>
  <c r="I64" i="49"/>
  <c r="P64" i="49"/>
  <c r="J64" i="49"/>
  <c r="Q64" i="49"/>
  <c r="K64" i="49"/>
  <c r="L64" i="49"/>
  <c r="S64" i="49"/>
  <c r="M64" i="49"/>
  <c r="N64" i="49"/>
  <c r="C66" i="49"/>
  <c r="E67" i="49"/>
  <c r="D67" i="49"/>
  <c r="F67" i="49"/>
  <c r="H67" i="49"/>
  <c r="I67" i="49"/>
  <c r="J67" i="49"/>
  <c r="K67" i="49"/>
  <c r="L67" i="49"/>
  <c r="M67" i="49"/>
  <c r="N67" i="49"/>
  <c r="D68" i="49"/>
  <c r="F68" i="49"/>
  <c r="H68" i="49"/>
  <c r="I68" i="49"/>
  <c r="J68" i="49"/>
  <c r="K68" i="49"/>
  <c r="L68" i="49"/>
  <c r="M68" i="49"/>
  <c r="N68" i="49"/>
  <c r="D69" i="49"/>
  <c r="F69" i="49"/>
  <c r="H69" i="49"/>
  <c r="I69" i="49"/>
  <c r="J69" i="49"/>
  <c r="K69" i="49"/>
  <c r="M69" i="49"/>
  <c r="N69" i="49"/>
  <c r="D70" i="49"/>
  <c r="F70" i="49"/>
  <c r="H70" i="49"/>
  <c r="I70" i="49"/>
  <c r="J70" i="49"/>
  <c r="K70" i="49"/>
  <c r="L70" i="49"/>
  <c r="M70" i="49"/>
  <c r="N70" i="49"/>
  <c r="D71" i="49"/>
  <c r="F71" i="49"/>
  <c r="H71" i="49"/>
  <c r="I71" i="49"/>
  <c r="J71" i="49"/>
  <c r="K71" i="49"/>
  <c r="M71" i="49"/>
  <c r="N71" i="49"/>
  <c r="D72" i="49"/>
  <c r="F72" i="49"/>
  <c r="H72" i="49"/>
  <c r="I72" i="49"/>
  <c r="J72" i="49"/>
  <c r="K72" i="49"/>
  <c r="L72" i="49"/>
  <c r="M72" i="49"/>
  <c r="N72" i="49"/>
  <c r="D73" i="49"/>
  <c r="F73" i="49"/>
  <c r="G73" i="49"/>
  <c r="P73" i="49" s="1"/>
  <c r="V73" i="49"/>
  <c r="D74" i="49"/>
  <c r="F74" i="49"/>
  <c r="G74" i="49"/>
  <c r="T74" i="49" s="1"/>
  <c r="V74" i="49"/>
  <c r="D75" i="49"/>
  <c r="F75" i="49"/>
  <c r="G75" i="49"/>
  <c r="P75" i="49" s="1"/>
  <c r="U75" i="49"/>
  <c r="V75" i="49"/>
  <c r="D76" i="49"/>
  <c r="F76" i="49"/>
  <c r="G76" i="49"/>
  <c r="P76" i="49" s="1"/>
  <c r="V76" i="49"/>
  <c r="D77" i="49"/>
  <c r="F77" i="49"/>
  <c r="G77" i="49"/>
  <c r="O77" i="49"/>
  <c r="V77" i="49"/>
  <c r="C78" i="49"/>
  <c r="D79" i="49"/>
  <c r="F79" i="49"/>
  <c r="G79" i="49"/>
  <c r="H79" i="49"/>
  <c r="I79" i="49"/>
  <c r="P79" i="49" s="1"/>
  <c r="J79" i="49"/>
  <c r="Q79" i="49" s="1"/>
  <c r="K79" i="49"/>
  <c r="L79" i="49"/>
  <c r="S79" i="49" s="1"/>
  <c r="M79" i="49"/>
  <c r="N79" i="49"/>
  <c r="U79" i="49" s="1"/>
  <c r="D80" i="49"/>
  <c r="F80" i="49"/>
  <c r="G80" i="49"/>
  <c r="V80" i="49"/>
  <c r="D81" i="49"/>
  <c r="F81" i="49"/>
  <c r="G81" i="49"/>
  <c r="O81" i="49"/>
  <c r="V81" i="49"/>
  <c r="D82" i="49"/>
  <c r="F82" i="49"/>
  <c r="G82" i="49"/>
  <c r="P82" i="49" s="1"/>
  <c r="O82" i="49"/>
  <c r="T82" i="49"/>
  <c r="V82" i="49"/>
  <c r="D83" i="49"/>
  <c r="F83" i="49"/>
  <c r="G83" i="49"/>
  <c r="T83" i="49" s="1"/>
  <c r="V83" i="49"/>
  <c r="D84" i="49"/>
  <c r="F84" i="49"/>
  <c r="G84" i="49"/>
  <c r="R84" i="49" s="1"/>
  <c r="V84" i="49"/>
  <c r="D85" i="49"/>
  <c r="F85" i="49"/>
  <c r="G85" i="49"/>
  <c r="O85" i="49" s="1"/>
  <c r="V85" i="49"/>
  <c r="C87" i="49"/>
  <c r="D88" i="49"/>
  <c r="F88" i="49"/>
  <c r="H88" i="49"/>
  <c r="I88" i="49"/>
  <c r="J88" i="49"/>
  <c r="K88" i="49"/>
  <c r="L88" i="49"/>
  <c r="M88" i="49"/>
  <c r="N88" i="49"/>
  <c r="D89" i="49"/>
  <c r="F89" i="49"/>
  <c r="H89" i="49"/>
  <c r="I89" i="49"/>
  <c r="J89" i="49"/>
  <c r="K89" i="49"/>
  <c r="L89" i="49"/>
  <c r="M89" i="49"/>
  <c r="N89" i="49"/>
  <c r="D90" i="49"/>
  <c r="F90" i="49"/>
  <c r="H90" i="49"/>
  <c r="I90" i="49"/>
  <c r="J90" i="49"/>
  <c r="K90" i="49"/>
  <c r="M90" i="49"/>
  <c r="N90" i="49"/>
  <c r="D91" i="49"/>
  <c r="F91" i="49"/>
  <c r="H91" i="49"/>
  <c r="I91" i="49"/>
  <c r="J91" i="49"/>
  <c r="K91" i="49"/>
  <c r="M91" i="49"/>
  <c r="N91" i="49"/>
  <c r="D92" i="49"/>
  <c r="F92" i="49"/>
  <c r="H92" i="49"/>
  <c r="I92" i="49"/>
  <c r="J92" i="49"/>
  <c r="K92" i="49"/>
  <c r="M92" i="49"/>
  <c r="N92" i="49"/>
  <c r="D93" i="49"/>
  <c r="F93" i="49"/>
  <c r="H93" i="49"/>
  <c r="I93" i="49"/>
  <c r="J93" i="49"/>
  <c r="K93" i="49"/>
  <c r="L93" i="49"/>
  <c r="M93" i="49"/>
  <c r="N93" i="49"/>
  <c r="C95" i="49"/>
  <c r="E103" i="49"/>
  <c r="D96" i="49"/>
  <c r="F96" i="49"/>
  <c r="H96" i="49"/>
  <c r="V96" i="49"/>
  <c r="I96" i="49"/>
  <c r="J96" i="49"/>
  <c r="K96" i="49"/>
  <c r="L96" i="49"/>
  <c r="M96" i="49"/>
  <c r="N96" i="49"/>
  <c r="D97" i="49"/>
  <c r="F97" i="49"/>
  <c r="H97" i="49"/>
  <c r="I97" i="49"/>
  <c r="J97" i="49"/>
  <c r="K97" i="49"/>
  <c r="L97" i="49"/>
  <c r="M97" i="49"/>
  <c r="N97" i="49"/>
  <c r="D98" i="49"/>
  <c r="F98" i="49"/>
  <c r="G98" i="49"/>
  <c r="H98" i="49"/>
  <c r="I98" i="49"/>
  <c r="P98" i="49"/>
  <c r="J98" i="49"/>
  <c r="K98" i="49"/>
  <c r="L98" i="49"/>
  <c r="M98" i="49"/>
  <c r="T98" i="49"/>
  <c r="N98" i="49"/>
  <c r="U98" i="49"/>
  <c r="D99" i="49"/>
  <c r="F99" i="49"/>
  <c r="H99" i="49"/>
  <c r="I99" i="49"/>
  <c r="J99" i="49"/>
  <c r="K99" i="49"/>
  <c r="L99" i="49"/>
  <c r="M99" i="49"/>
  <c r="N99" i="49"/>
  <c r="D100" i="49"/>
  <c r="F100" i="49"/>
  <c r="G100" i="49"/>
  <c r="H100" i="49"/>
  <c r="O100" i="49"/>
  <c r="I100" i="49"/>
  <c r="J100" i="49"/>
  <c r="K100" i="49"/>
  <c r="L100" i="49"/>
  <c r="M100" i="49"/>
  <c r="N100" i="49"/>
  <c r="U100" i="49"/>
  <c r="D101" i="49"/>
  <c r="F101" i="49"/>
  <c r="G101" i="49"/>
  <c r="H101" i="49"/>
  <c r="O101" i="49"/>
  <c r="I101" i="49"/>
  <c r="J101" i="49"/>
  <c r="Q101" i="49"/>
  <c r="K101" i="49"/>
  <c r="L101" i="49"/>
  <c r="M101" i="49"/>
  <c r="N101" i="49"/>
  <c r="D102" i="49"/>
  <c r="F102" i="49"/>
  <c r="G102" i="49"/>
  <c r="O102" i="49" s="1"/>
  <c r="H102" i="49"/>
  <c r="I102" i="49"/>
  <c r="P102" i="49"/>
  <c r="J102" i="49"/>
  <c r="K102" i="49"/>
  <c r="L102" i="49"/>
  <c r="S102" i="49"/>
  <c r="M102" i="49"/>
  <c r="T102" i="49"/>
  <c r="N102" i="49"/>
  <c r="D103" i="49"/>
  <c r="F103" i="49"/>
  <c r="H103" i="49"/>
  <c r="I103" i="49"/>
  <c r="J103" i="49"/>
  <c r="K103" i="49"/>
  <c r="L103" i="49"/>
  <c r="M103" i="49"/>
  <c r="N103" i="49"/>
  <c r="D104" i="49"/>
  <c r="F104" i="49"/>
  <c r="G104" i="49"/>
  <c r="H104" i="49"/>
  <c r="I104" i="49"/>
  <c r="J104" i="49"/>
  <c r="K104" i="49"/>
  <c r="L104" i="49"/>
  <c r="M104" i="49"/>
  <c r="N104" i="49"/>
  <c r="D105" i="49"/>
  <c r="F105" i="49"/>
  <c r="H105" i="49"/>
  <c r="I105" i="49"/>
  <c r="J105" i="49"/>
  <c r="K105" i="49"/>
  <c r="L105" i="49"/>
  <c r="M105" i="49"/>
  <c r="N105" i="49"/>
  <c r="D106" i="49"/>
  <c r="F106" i="49"/>
  <c r="H106" i="49"/>
  <c r="I106" i="49"/>
  <c r="J106" i="49"/>
  <c r="K106" i="49"/>
  <c r="L106" i="49"/>
  <c r="M106" i="49"/>
  <c r="N106" i="49"/>
  <c r="D107" i="49"/>
  <c r="F107" i="49"/>
  <c r="G107" i="49"/>
  <c r="H107" i="49"/>
  <c r="I107" i="49"/>
  <c r="P107" i="49"/>
  <c r="J107" i="49"/>
  <c r="K107" i="49"/>
  <c r="R107" i="49"/>
  <c r="L107" i="49"/>
  <c r="S107" i="49"/>
  <c r="M107" i="49"/>
  <c r="T107" i="49"/>
  <c r="N107" i="49"/>
  <c r="U107" i="49"/>
  <c r="D108" i="49"/>
  <c r="F108" i="49"/>
  <c r="G108" i="49"/>
  <c r="P108" i="49"/>
  <c r="H108" i="49"/>
  <c r="I108" i="49"/>
  <c r="J108" i="49"/>
  <c r="K108" i="49"/>
  <c r="L108" i="49"/>
  <c r="M108" i="49"/>
  <c r="N108" i="49"/>
  <c r="D109" i="49"/>
  <c r="F109" i="49"/>
  <c r="G109" i="49"/>
  <c r="H109" i="49"/>
  <c r="I109" i="49"/>
  <c r="J109" i="49"/>
  <c r="K109" i="49"/>
  <c r="L109" i="49"/>
  <c r="M109" i="49"/>
  <c r="N109" i="49"/>
  <c r="U109" i="49"/>
  <c r="D110" i="49"/>
  <c r="F110" i="49"/>
  <c r="G110" i="49"/>
  <c r="P110" i="49"/>
  <c r="H110" i="49"/>
  <c r="O110" i="49"/>
  <c r="I110" i="49"/>
  <c r="J110" i="49"/>
  <c r="K110" i="49"/>
  <c r="L110" i="49"/>
  <c r="M110" i="49"/>
  <c r="N110" i="49"/>
  <c r="U110" i="49"/>
  <c r="D111" i="49"/>
  <c r="F111" i="49"/>
  <c r="H111" i="49"/>
  <c r="I111" i="49"/>
  <c r="J111" i="49"/>
  <c r="K111" i="49"/>
  <c r="L111" i="49"/>
  <c r="M111" i="49"/>
  <c r="N111" i="49"/>
  <c r="C113" i="49"/>
  <c r="D114" i="49"/>
  <c r="F114" i="49"/>
  <c r="H114" i="49"/>
  <c r="I114" i="49"/>
  <c r="J114" i="49"/>
  <c r="K114" i="49"/>
  <c r="L114" i="49"/>
  <c r="M114" i="49"/>
  <c r="N114" i="49"/>
  <c r="D115" i="49"/>
  <c r="F115" i="49"/>
  <c r="H115" i="49"/>
  <c r="I115" i="49"/>
  <c r="J115" i="49"/>
  <c r="K115" i="49"/>
  <c r="L115" i="49"/>
  <c r="M115" i="49"/>
  <c r="N115" i="49"/>
  <c r="D116" i="49"/>
  <c r="F116" i="49"/>
  <c r="H116" i="49"/>
  <c r="I116" i="49"/>
  <c r="J116" i="49"/>
  <c r="K116" i="49"/>
  <c r="M116" i="49"/>
  <c r="N116" i="49"/>
  <c r="D117" i="49"/>
  <c r="F117" i="49"/>
  <c r="H117" i="49"/>
  <c r="I117" i="49"/>
  <c r="J117" i="49"/>
  <c r="K117" i="49"/>
  <c r="L117" i="49"/>
  <c r="M117" i="49"/>
  <c r="N117" i="49"/>
  <c r="D118" i="49"/>
  <c r="E118" i="49"/>
  <c r="F118" i="49"/>
  <c r="H118" i="49"/>
  <c r="I118" i="49"/>
  <c r="J118" i="49"/>
  <c r="K118" i="49"/>
  <c r="M118" i="49"/>
  <c r="N118" i="49"/>
  <c r="D119" i="49"/>
  <c r="F119" i="49"/>
  <c r="H119" i="49"/>
  <c r="I119" i="49"/>
  <c r="J119" i="49"/>
  <c r="K119" i="49"/>
  <c r="L119" i="49"/>
  <c r="M119" i="49"/>
  <c r="N119" i="49"/>
  <c r="C121" i="49"/>
  <c r="D122" i="49"/>
  <c r="F122" i="49"/>
  <c r="H122" i="49"/>
  <c r="I122" i="49"/>
  <c r="J122" i="49"/>
  <c r="K122" i="49"/>
  <c r="M122" i="49"/>
  <c r="N122" i="49"/>
  <c r="D123" i="49"/>
  <c r="F123" i="49"/>
  <c r="H123" i="49"/>
  <c r="I123" i="49"/>
  <c r="J123" i="49"/>
  <c r="K123" i="49"/>
  <c r="L123" i="49"/>
  <c r="M123" i="49"/>
  <c r="N123" i="49"/>
  <c r="D124" i="49"/>
  <c r="F124" i="49"/>
  <c r="G124" i="49"/>
  <c r="P124" i="49"/>
  <c r="V124" i="49"/>
  <c r="D125" i="49"/>
  <c r="F125" i="49"/>
  <c r="G125" i="49"/>
  <c r="O125" i="49"/>
  <c r="V125" i="49"/>
  <c r="D126" i="49"/>
  <c r="F126" i="49"/>
  <c r="G126" i="49"/>
  <c r="S126" i="49"/>
  <c r="V126" i="49"/>
  <c r="D127" i="49"/>
  <c r="F127" i="49"/>
  <c r="G127" i="49"/>
  <c r="V127" i="49"/>
  <c r="D128" i="49"/>
  <c r="F128" i="49"/>
  <c r="G128" i="49"/>
  <c r="U128" i="49"/>
  <c r="T128" i="49"/>
  <c r="V128" i="49"/>
  <c r="C130" i="49"/>
  <c r="E131" i="49"/>
  <c r="D131" i="49"/>
  <c r="F131" i="49"/>
  <c r="G131" i="49"/>
  <c r="H131" i="49"/>
  <c r="O131" i="49"/>
  <c r="I131" i="49"/>
  <c r="J131" i="49"/>
  <c r="Q131" i="49"/>
  <c r="K131" i="49"/>
  <c r="R131" i="49"/>
  <c r="L131" i="49"/>
  <c r="M131" i="49"/>
  <c r="N131" i="49"/>
  <c r="D132" i="49"/>
  <c r="E132" i="49"/>
  <c r="F132" i="49"/>
  <c r="G132" i="49"/>
  <c r="H132" i="49"/>
  <c r="O132" i="49"/>
  <c r="I132" i="49"/>
  <c r="J132" i="49"/>
  <c r="K132" i="49"/>
  <c r="L132" i="49"/>
  <c r="M132" i="49"/>
  <c r="T132" i="49"/>
  <c r="N132" i="49"/>
  <c r="P132" i="49"/>
  <c r="D133" i="49"/>
  <c r="F133" i="49"/>
  <c r="G133" i="49"/>
  <c r="H133" i="49"/>
  <c r="I133" i="49"/>
  <c r="J133" i="49"/>
  <c r="K133" i="49"/>
  <c r="L133" i="49"/>
  <c r="M133" i="49"/>
  <c r="N133" i="49"/>
  <c r="C135" i="49"/>
  <c r="D136" i="49"/>
  <c r="F136" i="49"/>
  <c r="H136" i="49"/>
  <c r="I136" i="49"/>
  <c r="J136" i="49"/>
  <c r="K136" i="49"/>
  <c r="L136" i="49"/>
  <c r="M136" i="49"/>
  <c r="N136" i="49"/>
  <c r="D137" i="49"/>
  <c r="F137" i="49"/>
  <c r="H137" i="49"/>
  <c r="I137" i="49"/>
  <c r="J137" i="49"/>
  <c r="K137" i="49"/>
  <c r="L137" i="49"/>
  <c r="M137" i="49"/>
  <c r="N137" i="49"/>
  <c r="D138" i="49"/>
  <c r="F138" i="49"/>
  <c r="H138" i="49"/>
  <c r="I138" i="49"/>
  <c r="J138" i="49"/>
  <c r="K138" i="49"/>
  <c r="M138" i="49"/>
  <c r="N138" i="49"/>
  <c r="D139" i="49"/>
  <c r="F139" i="49"/>
  <c r="H139" i="49"/>
  <c r="I139" i="49"/>
  <c r="J139" i="49"/>
  <c r="K139" i="49"/>
  <c r="L139" i="49"/>
  <c r="M139" i="49"/>
  <c r="N139" i="49"/>
  <c r="D140" i="49"/>
  <c r="F140" i="49"/>
  <c r="H140" i="49"/>
  <c r="I140" i="49"/>
  <c r="J140" i="49"/>
  <c r="K140" i="49"/>
  <c r="M140" i="49"/>
  <c r="N140" i="49"/>
  <c r="D141" i="49"/>
  <c r="F141" i="49"/>
  <c r="H141" i="49"/>
  <c r="I141" i="49"/>
  <c r="J141" i="49"/>
  <c r="K141" i="49"/>
  <c r="L141" i="49"/>
  <c r="M141" i="49"/>
  <c r="N141" i="49"/>
  <c r="C143" i="49"/>
  <c r="D144" i="49"/>
  <c r="F144" i="49"/>
  <c r="G144" i="49"/>
  <c r="H144" i="49"/>
  <c r="I144" i="49"/>
  <c r="J144" i="49"/>
  <c r="K144" i="49"/>
  <c r="L144" i="49"/>
  <c r="M144" i="49"/>
  <c r="N144" i="49"/>
  <c r="D145" i="49"/>
  <c r="F145" i="49"/>
  <c r="G145" i="49"/>
  <c r="H145" i="49"/>
  <c r="O145" i="49"/>
  <c r="I145" i="49"/>
  <c r="P145" i="49"/>
  <c r="J145" i="49"/>
  <c r="Q145" i="49"/>
  <c r="K145" i="49"/>
  <c r="L145" i="49"/>
  <c r="M145" i="49"/>
  <c r="N145" i="49"/>
  <c r="D146" i="49"/>
  <c r="F146" i="49"/>
  <c r="G146" i="49"/>
  <c r="O146" i="49"/>
  <c r="H146" i="49"/>
  <c r="I146" i="49"/>
  <c r="P146" i="49"/>
  <c r="J146" i="49"/>
  <c r="K146" i="49"/>
  <c r="L146" i="49"/>
  <c r="M146" i="49"/>
  <c r="T146" i="49"/>
  <c r="N146" i="49"/>
  <c r="D147" i="49"/>
  <c r="F147" i="49"/>
  <c r="G147" i="49"/>
  <c r="P147" i="49"/>
  <c r="H147" i="49"/>
  <c r="I147" i="49"/>
  <c r="J147" i="49"/>
  <c r="K147" i="49"/>
  <c r="L147" i="49"/>
  <c r="M147" i="49"/>
  <c r="N147" i="49"/>
  <c r="D148" i="49"/>
  <c r="F148" i="49"/>
  <c r="G148" i="49"/>
  <c r="H148" i="49"/>
  <c r="I148" i="49"/>
  <c r="J148" i="49"/>
  <c r="K148" i="49"/>
  <c r="L148" i="49"/>
  <c r="M148" i="49"/>
  <c r="N148" i="49"/>
  <c r="U148" i="49"/>
  <c r="D149" i="49"/>
  <c r="F149" i="49"/>
  <c r="G149" i="49"/>
  <c r="H149" i="49"/>
  <c r="I149" i="49"/>
  <c r="J149" i="49"/>
  <c r="K149" i="49"/>
  <c r="L149" i="49"/>
  <c r="M149" i="49"/>
  <c r="N149" i="49"/>
  <c r="D150" i="49"/>
  <c r="F150" i="49"/>
  <c r="G150" i="49"/>
  <c r="H150" i="49"/>
  <c r="I150" i="49"/>
  <c r="J150" i="49"/>
  <c r="K150" i="49"/>
  <c r="L150" i="49"/>
  <c r="M150" i="49"/>
  <c r="N150" i="49"/>
  <c r="U150" i="49"/>
  <c r="D151" i="49"/>
  <c r="F151" i="49"/>
  <c r="G151" i="49"/>
  <c r="P151" i="49"/>
  <c r="H151" i="49"/>
  <c r="I151" i="49"/>
  <c r="J151" i="49"/>
  <c r="K151" i="49"/>
  <c r="L151" i="49"/>
  <c r="M151" i="49"/>
  <c r="N151" i="49"/>
  <c r="U151" i="49"/>
  <c r="D152" i="49"/>
  <c r="F152" i="49"/>
  <c r="G152" i="49"/>
  <c r="U152" i="49"/>
  <c r="H152" i="49"/>
  <c r="O152" i="49"/>
  <c r="I152" i="49"/>
  <c r="J152" i="49"/>
  <c r="K152" i="49"/>
  <c r="L152" i="49"/>
  <c r="S152" i="49"/>
  <c r="M152" i="49"/>
  <c r="T152" i="49"/>
  <c r="N152" i="49"/>
  <c r="D153" i="49"/>
  <c r="F153" i="49"/>
  <c r="G153" i="49"/>
  <c r="H153" i="49"/>
  <c r="I153" i="49"/>
  <c r="J153" i="49"/>
  <c r="Q153" i="49"/>
  <c r="K153" i="49"/>
  <c r="R153" i="49"/>
  <c r="L153" i="49"/>
  <c r="M153" i="49"/>
  <c r="N153" i="49"/>
  <c r="U153" i="49"/>
  <c r="D154" i="49"/>
  <c r="F154" i="49"/>
  <c r="G154" i="49"/>
  <c r="H154" i="49"/>
  <c r="I154" i="49"/>
  <c r="J154" i="49"/>
  <c r="K154" i="49"/>
  <c r="R154" i="49"/>
  <c r="L154" i="49"/>
  <c r="M154" i="49"/>
  <c r="N154" i="49"/>
  <c r="C156" i="49"/>
  <c r="E157" i="49"/>
  <c r="D157" i="49"/>
  <c r="F157" i="49"/>
  <c r="G157" i="49"/>
  <c r="H157" i="49"/>
  <c r="O157" i="49"/>
  <c r="I157" i="49"/>
  <c r="J157" i="49"/>
  <c r="Q157" i="49"/>
  <c r="K157" i="49"/>
  <c r="L157" i="49"/>
  <c r="S157" i="49"/>
  <c r="M157" i="49"/>
  <c r="N157" i="49"/>
  <c r="C158" i="49"/>
  <c r="D159" i="49"/>
  <c r="F159" i="49"/>
  <c r="G159" i="49"/>
  <c r="H159" i="49"/>
  <c r="O159" i="49"/>
  <c r="I159" i="49"/>
  <c r="J159" i="49"/>
  <c r="Q159" i="49"/>
  <c r="K159" i="49"/>
  <c r="R159" i="49"/>
  <c r="L159" i="49"/>
  <c r="S159" i="49"/>
  <c r="M159" i="49"/>
  <c r="T159" i="49"/>
  <c r="N159" i="49"/>
  <c r="U159" i="49"/>
  <c r="D160" i="49"/>
  <c r="F160" i="49"/>
  <c r="G160" i="49"/>
  <c r="H160" i="49"/>
  <c r="O160" i="49"/>
  <c r="I160" i="49"/>
  <c r="P160" i="49"/>
  <c r="J160" i="49"/>
  <c r="K160" i="49"/>
  <c r="L160" i="49"/>
  <c r="M160" i="49"/>
  <c r="N160" i="49"/>
  <c r="U160" i="49"/>
  <c r="D161" i="49"/>
  <c r="F161" i="49"/>
  <c r="G161" i="49"/>
  <c r="T161" i="49"/>
  <c r="H161" i="49"/>
  <c r="I161" i="49"/>
  <c r="J161" i="49"/>
  <c r="Q161" i="49"/>
  <c r="K161" i="49"/>
  <c r="R161" i="49"/>
  <c r="L161" i="49"/>
  <c r="S161" i="49"/>
  <c r="M161" i="49"/>
  <c r="N161" i="49"/>
  <c r="U161" i="49"/>
  <c r="D162" i="49"/>
  <c r="F162" i="49"/>
  <c r="G162" i="49"/>
  <c r="H162" i="49"/>
  <c r="O162" i="49"/>
  <c r="I162" i="49"/>
  <c r="P162" i="49"/>
  <c r="J162" i="49"/>
  <c r="K162" i="49"/>
  <c r="R162" i="49"/>
  <c r="L162" i="49"/>
  <c r="M162" i="49"/>
  <c r="N162" i="49"/>
  <c r="Q162" i="49"/>
  <c r="D164" i="49"/>
  <c r="F164" i="49"/>
  <c r="G164" i="49"/>
  <c r="H164" i="49"/>
  <c r="O164" i="49" s="1"/>
  <c r="I164" i="49"/>
  <c r="P164" i="49" s="1"/>
  <c r="J164" i="49"/>
  <c r="Q164" i="49"/>
  <c r="K164" i="49"/>
  <c r="L164" i="49"/>
  <c r="S164" i="49" s="1"/>
  <c r="M164" i="49"/>
  <c r="N164" i="49"/>
  <c r="U164" i="49" s="1"/>
  <c r="D165" i="49"/>
  <c r="F165" i="49"/>
  <c r="G165" i="49"/>
  <c r="H165" i="49"/>
  <c r="R165" i="49"/>
  <c r="S165" i="49"/>
  <c r="T165" i="49"/>
  <c r="U165" i="49"/>
  <c r="D166" i="49"/>
  <c r="F166" i="49"/>
  <c r="G166" i="49"/>
  <c r="H166" i="49"/>
  <c r="O166" i="49" s="1"/>
  <c r="Q166" i="49"/>
  <c r="S166" i="49"/>
  <c r="D167" i="49"/>
  <c r="F167" i="49"/>
  <c r="G167" i="49"/>
  <c r="H167" i="49"/>
  <c r="D168" i="49"/>
  <c r="F168" i="49"/>
  <c r="G168" i="49"/>
  <c r="O168" i="49" s="1"/>
  <c r="H168" i="49"/>
  <c r="S168" i="49"/>
  <c r="D169" i="49"/>
  <c r="F169" i="49"/>
  <c r="G169" i="49"/>
  <c r="H169" i="49"/>
  <c r="D170" i="49"/>
  <c r="F170" i="49"/>
  <c r="G170" i="49"/>
  <c r="H170" i="49"/>
  <c r="O170" i="49" s="1"/>
  <c r="Q170" i="49"/>
  <c r="D171" i="49"/>
  <c r="F171" i="49"/>
  <c r="G171" i="49"/>
  <c r="H171" i="49"/>
  <c r="Q171" i="49"/>
  <c r="D172" i="49"/>
  <c r="F172" i="49"/>
  <c r="G172" i="49"/>
  <c r="H172" i="49"/>
  <c r="O172" i="49" s="1"/>
  <c r="P172" i="49"/>
  <c r="Q172" i="49"/>
  <c r="T172" i="49"/>
  <c r="U172" i="49"/>
  <c r="D173" i="49"/>
  <c r="F173" i="49"/>
  <c r="G173" i="49"/>
  <c r="H173" i="49"/>
  <c r="P173" i="49"/>
  <c r="Q173" i="49"/>
  <c r="R173" i="49"/>
  <c r="S173" i="49"/>
  <c r="T173" i="49"/>
  <c r="D174" i="49"/>
  <c r="F174" i="49"/>
  <c r="G174" i="49"/>
  <c r="H174" i="49"/>
  <c r="D175" i="49"/>
  <c r="F175" i="49"/>
  <c r="H175" i="49"/>
  <c r="D176" i="49"/>
  <c r="F176" i="49"/>
  <c r="H176" i="49"/>
  <c r="D177" i="49"/>
  <c r="F177" i="49"/>
  <c r="G177" i="49"/>
  <c r="H177" i="49"/>
  <c r="D178" i="49"/>
  <c r="F178" i="49"/>
  <c r="G178" i="49"/>
  <c r="H178" i="49"/>
  <c r="T178" i="49"/>
  <c r="D179" i="49"/>
  <c r="F179" i="49"/>
  <c r="H179" i="49"/>
  <c r="D183" i="49"/>
  <c r="F183" i="49"/>
  <c r="I183" i="49"/>
  <c r="J183" i="49"/>
  <c r="K183" i="49"/>
  <c r="L183" i="49"/>
  <c r="M183" i="49"/>
  <c r="N183" i="49"/>
  <c r="D184" i="49"/>
  <c r="F184" i="49"/>
  <c r="I184" i="49"/>
  <c r="J184" i="49"/>
  <c r="K184" i="49"/>
  <c r="L184" i="49"/>
  <c r="M184" i="49"/>
  <c r="N184" i="49"/>
  <c r="V184" i="49"/>
  <c r="D185" i="49"/>
  <c r="F185" i="49"/>
  <c r="G185" i="49"/>
  <c r="H185" i="49"/>
  <c r="O185" i="49"/>
  <c r="I185" i="49"/>
  <c r="J185" i="49"/>
  <c r="Q185" i="49"/>
  <c r="K185" i="49"/>
  <c r="L185" i="49"/>
  <c r="M185" i="49"/>
  <c r="T185" i="49"/>
  <c r="N185" i="49"/>
  <c r="U185" i="49"/>
  <c r="D186" i="49"/>
  <c r="F186" i="49"/>
  <c r="H186" i="49"/>
  <c r="V186" i="49"/>
  <c r="I186" i="49"/>
  <c r="J186" i="49"/>
  <c r="K186" i="49"/>
  <c r="L186" i="49"/>
  <c r="M186" i="49"/>
  <c r="N186" i="49"/>
  <c r="D187" i="49"/>
  <c r="F187" i="49"/>
  <c r="H187" i="49"/>
  <c r="I187" i="49"/>
  <c r="J187" i="49"/>
  <c r="K187" i="49"/>
  <c r="L187" i="49"/>
  <c r="M187" i="49"/>
  <c r="N187" i="49"/>
  <c r="D188" i="49"/>
  <c r="F188" i="49"/>
  <c r="H188" i="49"/>
  <c r="I188" i="49"/>
  <c r="J188" i="49"/>
  <c r="K188" i="49"/>
  <c r="L188" i="49"/>
  <c r="M188" i="49"/>
  <c r="N188" i="49"/>
  <c r="D194" i="49"/>
  <c r="F194" i="49"/>
  <c r="H194" i="49"/>
  <c r="I194" i="49"/>
  <c r="J194" i="49"/>
  <c r="K194" i="49"/>
  <c r="L194" i="49"/>
  <c r="M194" i="49"/>
  <c r="D195" i="49"/>
  <c r="F195" i="49"/>
  <c r="H195" i="49"/>
  <c r="I195" i="49"/>
  <c r="J195" i="49"/>
  <c r="K195" i="49"/>
  <c r="L195" i="49"/>
  <c r="M195" i="49"/>
  <c r="D196" i="49"/>
  <c r="F196" i="49"/>
  <c r="H196" i="49"/>
  <c r="I196" i="49"/>
  <c r="J196" i="49"/>
  <c r="K196" i="49"/>
  <c r="L196" i="49"/>
  <c r="M196" i="49"/>
  <c r="D197" i="49"/>
  <c r="F197" i="49"/>
  <c r="H197" i="49"/>
  <c r="I197" i="49"/>
  <c r="J197" i="49"/>
  <c r="K197" i="49"/>
  <c r="L197" i="49"/>
  <c r="M197" i="49"/>
  <c r="D198" i="49"/>
  <c r="F198" i="49"/>
  <c r="H198" i="49"/>
  <c r="I198" i="49"/>
  <c r="J198" i="49"/>
  <c r="K198" i="49"/>
  <c r="L198" i="49"/>
  <c r="M198" i="49"/>
  <c r="D199" i="49"/>
  <c r="F199" i="49"/>
  <c r="H199" i="49"/>
  <c r="I199" i="49"/>
  <c r="J199" i="49"/>
  <c r="K199" i="49"/>
  <c r="L199" i="49"/>
  <c r="M199" i="49"/>
  <c r="D200" i="49"/>
  <c r="F200" i="49"/>
  <c r="H200" i="49"/>
  <c r="I200" i="49"/>
  <c r="J200" i="49"/>
  <c r="K200" i="49"/>
  <c r="L200" i="49"/>
  <c r="M200" i="49"/>
  <c r="D201" i="49"/>
  <c r="F201" i="49"/>
  <c r="H201" i="49"/>
  <c r="I201" i="49"/>
  <c r="J201" i="49"/>
  <c r="K201" i="49"/>
  <c r="L201" i="49"/>
  <c r="M201" i="49"/>
  <c r="D202" i="49"/>
  <c r="F202" i="49"/>
  <c r="H202" i="49"/>
  <c r="I202" i="49"/>
  <c r="J202" i="49"/>
  <c r="K202" i="49"/>
  <c r="L202" i="49"/>
  <c r="M202" i="49"/>
  <c r="D203" i="49"/>
  <c r="F203" i="49"/>
  <c r="H203" i="49"/>
  <c r="I203" i="49"/>
  <c r="J203" i="49"/>
  <c r="K203" i="49"/>
  <c r="L203" i="49"/>
  <c r="M203" i="49"/>
  <c r="D204" i="49"/>
  <c r="F204" i="49"/>
  <c r="H204" i="49"/>
  <c r="I204" i="49"/>
  <c r="J204" i="49"/>
  <c r="K204" i="49"/>
  <c r="L204" i="49"/>
  <c r="M204" i="49"/>
  <c r="D209" i="49"/>
  <c r="F209" i="49"/>
  <c r="G209" i="49"/>
  <c r="O209" i="49"/>
  <c r="V209" i="49"/>
  <c r="F210" i="49"/>
  <c r="O210" i="49"/>
  <c r="W210" i="49"/>
  <c r="V210" i="49"/>
  <c r="F211" i="49"/>
  <c r="O211" i="49"/>
  <c r="V211" i="49"/>
  <c r="W211" i="49"/>
  <c r="D20" i="39"/>
  <c r="F20" i="39"/>
  <c r="D21" i="39"/>
  <c r="F21" i="39"/>
  <c r="D22" i="39"/>
  <c r="F22" i="39"/>
  <c r="D23" i="39"/>
  <c r="F23" i="39"/>
  <c r="D24" i="39"/>
  <c r="F24" i="39"/>
  <c r="V24" i="39"/>
  <c r="D25" i="39"/>
  <c r="F25" i="39"/>
  <c r="D26" i="39"/>
  <c r="F26" i="39"/>
  <c r="F27" i="39"/>
  <c r="D28" i="39"/>
  <c r="F28" i="39"/>
  <c r="D29" i="39"/>
  <c r="F29" i="39"/>
  <c r="D30" i="39"/>
  <c r="F30" i="39"/>
  <c r="D31" i="39"/>
  <c r="F31" i="39"/>
  <c r="D32" i="39"/>
  <c r="F32" i="39"/>
  <c r="D33" i="39"/>
  <c r="F33" i="39"/>
  <c r="D34" i="39"/>
  <c r="F34" i="39"/>
  <c r="D35" i="39"/>
  <c r="F35" i="39"/>
  <c r="D36" i="39"/>
  <c r="F36" i="39"/>
  <c r="D37" i="39"/>
  <c r="F37" i="39"/>
  <c r="D38" i="39"/>
  <c r="F38" i="39"/>
  <c r="D39" i="39"/>
  <c r="F39" i="39"/>
  <c r="D40" i="39"/>
  <c r="F40" i="39"/>
  <c r="D45" i="39"/>
  <c r="F45" i="39"/>
  <c r="H45" i="39"/>
  <c r="I45" i="39"/>
  <c r="J45" i="39"/>
  <c r="K45" i="39"/>
  <c r="M45" i="39"/>
  <c r="N45" i="39"/>
  <c r="D46" i="39"/>
  <c r="F46" i="39"/>
  <c r="H46" i="39"/>
  <c r="I46" i="39"/>
  <c r="J46" i="39"/>
  <c r="K46" i="39"/>
  <c r="M46" i="39"/>
  <c r="N46" i="39"/>
  <c r="D47" i="39"/>
  <c r="F47" i="39"/>
  <c r="H47" i="39"/>
  <c r="I47" i="39"/>
  <c r="J47" i="39"/>
  <c r="K47" i="39"/>
  <c r="M47" i="39"/>
  <c r="N47" i="39"/>
  <c r="D48" i="39"/>
  <c r="F48" i="39"/>
  <c r="H48" i="39"/>
  <c r="I48" i="39"/>
  <c r="J48" i="39"/>
  <c r="K48" i="39"/>
  <c r="L48" i="39"/>
  <c r="L91" i="39"/>
  <c r="M48" i="39"/>
  <c r="N48" i="39"/>
  <c r="D49" i="39"/>
  <c r="F49" i="39"/>
  <c r="H49" i="39"/>
  <c r="I49" i="39"/>
  <c r="J49" i="39"/>
  <c r="K49" i="39"/>
  <c r="M49" i="39"/>
  <c r="N49" i="39"/>
  <c r="V49" i="39"/>
  <c r="D50" i="39"/>
  <c r="F50" i="39"/>
  <c r="H50" i="39"/>
  <c r="I50" i="39"/>
  <c r="J50" i="39"/>
  <c r="K50" i="39"/>
  <c r="M50" i="39"/>
  <c r="N50" i="39"/>
  <c r="D51" i="39"/>
  <c r="F51" i="39"/>
  <c r="H51" i="39"/>
  <c r="I51" i="39"/>
  <c r="J51" i="39"/>
  <c r="K51" i="39"/>
  <c r="M51" i="39"/>
  <c r="N51" i="39"/>
  <c r="D52" i="39"/>
  <c r="F52" i="39"/>
  <c r="H52" i="39"/>
  <c r="I52" i="39"/>
  <c r="J52" i="39"/>
  <c r="K52" i="39"/>
  <c r="M52" i="39"/>
  <c r="N52" i="39"/>
  <c r="D55" i="39"/>
  <c r="F55" i="39"/>
  <c r="H55" i="39"/>
  <c r="I55" i="39"/>
  <c r="J55" i="39"/>
  <c r="K55" i="39"/>
  <c r="M55" i="39"/>
  <c r="N55" i="39"/>
  <c r="C57" i="39"/>
  <c r="D58" i="39"/>
  <c r="F58" i="39"/>
  <c r="H58" i="39"/>
  <c r="I58" i="39"/>
  <c r="J58" i="39"/>
  <c r="K58" i="39"/>
  <c r="M58" i="39"/>
  <c r="N58" i="39"/>
  <c r="D59" i="39"/>
  <c r="F59" i="39"/>
  <c r="H59" i="39"/>
  <c r="I59" i="39"/>
  <c r="J59" i="39"/>
  <c r="K59" i="39"/>
  <c r="L59" i="39"/>
  <c r="M59" i="39"/>
  <c r="N59" i="39"/>
  <c r="D60" i="39"/>
  <c r="F60" i="39"/>
  <c r="H60" i="39"/>
  <c r="I60" i="39"/>
  <c r="J60" i="39"/>
  <c r="K60" i="39"/>
  <c r="L60" i="39"/>
  <c r="M60" i="39"/>
  <c r="N60" i="39"/>
  <c r="D61" i="39"/>
  <c r="F61" i="39"/>
  <c r="H61" i="39"/>
  <c r="I61" i="39"/>
  <c r="J61" i="39"/>
  <c r="V61" i="39"/>
  <c r="K61" i="39"/>
  <c r="L61" i="39"/>
  <c r="M61" i="39"/>
  <c r="N61" i="39"/>
  <c r="D62" i="39"/>
  <c r="F62" i="39"/>
  <c r="H62" i="39"/>
  <c r="I62" i="39"/>
  <c r="J62" i="39"/>
  <c r="K62" i="39"/>
  <c r="L62" i="39"/>
  <c r="M62" i="39"/>
  <c r="N62" i="39"/>
  <c r="D63" i="39"/>
  <c r="F63" i="39"/>
  <c r="H63" i="39"/>
  <c r="I63" i="39"/>
  <c r="J63" i="39"/>
  <c r="K63" i="39"/>
  <c r="L63" i="39"/>
  <c r="M63" i="39"/>
  <c r="N63" i="39"/>
  <c r="D64" i="39"/>
  <c r="E64" i="39"/>
  <c r="F64" i="39"/>
  <c r="H64" i="39"/>
  <c r="I64" i="39"/>
  <c r="J64" i="39"/>
  <c r="K64" i="39"/>
  <c r="L64" i="39"/>
  <c r="M64" i="39"/>
  <c r="N64" i="39"/>
  <c r="C66" i="39"/>
  <c r="D67" i="39"/>
  <c r="F67" i="39"/>
  <c r="H67" i="39"/>
  <c r="I67" i="39"/>
  <c r="J67" i="39"/>
  <c r="K67" i="39"/>
  <c r="L67" i="39"/>
  <c r="M67" i="39"/>
  <c r="N67" i="39"/>
  <c r="D68" i="39"/>
  <c r="F68" i="39"/>
  <c r="H68" i="39"/>
  <c r="I68" i="39"/>
  <c r="J68" i="39"/>
  <c r="K68" i="39"/>
  <c r="L68" i="39"/>
  <c r="M68" i="39"/>
  <c r="N68" i="39"/>
  <c r="D69" i="39"/>
  <c r="F69" i="39"/>
  <c r="H69" i="39"/>
  <c r="I69" i="39"/>
  <c r="J69" i="39"/>
  <c r="K69" i="39"/>
  <c r="L69" i="39"/>
  <c r="M69" i="39"/>
  <c r="N69" i="39"/>
  <c r="D70" i="39"/>
  <c r="F70" i="39"/>
  <c r="H70" i="39"/>
  <c r="I70" i="39"/>
  <c r="J70" i="39"/>
  <c r="K70" i="39"/>
  <c r="L70" i="39"/>
  <c r="M70" i="39"/>
  <c r="N70" i="39"/>
  <c r="D71" i="39"/>
  <c r="F71" i="39"/>
  <c r="H71" i="39"/>
  <c r="I71" i="39"/>
  <c r="J71" i="39"/>
  <c r="K71" i="39"/>
  <c r="L71" i="39"/>
  <c r="M71" i="39"/>
  <c r="N71" i="39"/>
  <c r="D72" i="39"/>
  <c r="F72" i="39"/>
  <c r="H72" i="39"/>
  <c r="I72" i="39"/>
  <c r="J72" i="39"/>
  <c r="K72" i="39"/>
  <c r="M72" i="39"/>
  <c r="N72" i="39"/>
  <c r="D73" i="39"/>
  <c r="F73" i="39"/>
  <c r="V73" i="39"/>
  <c r="D74" i="39"/>
  <c r="F74" i="39"/>
  <c r="V74" i="39"/>
  <c r="D75" i="39"/>
  <c r="F75" i="39"/>
  <c r="V75" i="39"/>
  <c r="D76" i="39"/>
  <c r="F76" i="39"/>
  <c r="V76" i="39"/>
  <c r="D77" i="39"/>
  <c r="F77" i="39"/>
  <c r="V77" i="39"/>
  <c r="C78" i="39"/>
  <c r="E83" i="39" s="1"/>
  <c r="D79" i="39"/>
  <c r="F79" i="39"/>
  <c r="H79" i="39"/>
  <c r="I79" i="39"/>
  <c r="P79" i="39" s="1"/>
  <c r="J79" i="39"/>
  <c r="Q79" i="39" s="1"/>
  <c r="K79" i="39"/>
  <c r="L79" i="39"/>
  <c r="M79" i="39"/>
  <c r="N79" i="39"/>
  <c r="D80" i="39"/>
  <c r="F80" i="39"/>
  <c r="V80" i="39"/>
  <c r="D81" i="39"/>
  <c r="F81" i="39"/>
  <c r="V81" i="39"/>
  <c r="D82" i="39"/>
  <c r="F82" i="39"/>
  <c r="V82" i="39"/>
  <c r="D83" i="39"/>
  <c r="F83" i="39"/>
  <c r="V83" i="39"/>
  <c r="D84" i="39"/>
  <c r="F84" i="39"/>
  <c r="V84" i="39"/>
  <c r="D85" i="39"/>
  <c r="F85" i="39"/>
  <c r="V85" i="39"/>
  <c r="C87" i="39"/>
  <c r="E93" i="39"/>
  <c r="D88" i="39"/>
  <c r="F88" i="39"/>
  <c r="H88" i="39"/>
  <c r="I88" i="39"/>
  <c r="J88" i="39"/>
  <c r="K88" i="39"/>
  <c r="L88" i="39"/>
  <c r="M88" i="39"/>
  <c r="N88" i="39"/>
  <c r="D89" i="39"/>
  <c r="F89" i="39"/>
  <c r="H89" i="39"/>
  <c r="I89" i="39"/>
  <c r="J89" i="39"/>
  <c r="K89" i="39"/>
  <c r="L89" i="39"/>
  <c r="M89" i="39"/>
  <c r="N89" i="39"/>
  <c r="D90" i="39"/>
  <c r="F90" i="39"/>
  <c r="H90" i="39"/>
  <c r="I90" i="39"/>
  <c r="J90" i="39"/>
  <c r="K90" i="39"/>
  <c r="L90" i="39"/>
  <c r="M90" i="39"/>
  <c r="N90" i="39"/>
  <c r="D91" i="39"/>
  <c r="F91" i="39"/>
  <c r="H91" i="39"/>
  <c r="I91" i="39"/>
  <c r="J91" i="39"/>
  <c r="K91" i="39"/>
  <c r="M91" i="39"/>
  <c r="N91" i="39"/>
  <c r="D92" i="39"/>
  <c r="F92" i="39"/>
  <c r="H92" i="39"/>
  <c r="I92" i="39"/>
  <c r="J92" i="39"/>
  <c r="K92" i="39"/>
  <c r="M92" i="39"/>
  <c r="N92" i="39"/>
  <c r="D93" i="39"/>
  <c r="F93" i="39"/>
  <c r="H93" i="39"/>
  <c r="I93" i="39"/>
  <c r="J93" i="39"/>
  <c r="K93" i="39"/>
  <c r="M93" i="39"/>
  <c r="N93" i="39"/>
  <c r="C95" i="39"/>
  <c r="E96" i="39"/>
  <c r="D96" i="39"/>
  <c r="F96" i="39"/>
  <c r="H96" i="39"/>
  <c r="I96" i="39"/>
  <c r="J96" i="39"/>
  <c r="V96" i="39"/>
  <c r="K96" i="39"/>
  <c r="L96" i="39"/>
  <c r="M96" i="39"/>
  <c r="N96" i="39"/>
  <c r="D97" i="39"/>
  <c r="F97" i="39"/>
  <c r="H97" i="39"/>
  <c r="V97" i="39"/>
  <c r="I97" i="39"/>
  <c r="J97" i="39"/>
  <c r="K97" i="39"/>
  <c r="L97" i="39"/>
  <c r="M97" i="39"/>
  <c r="N97" i="39"/>
  <c r="D98" i="39"/>
  <c r="F98" i="39"/>
  <c r="H98" i="39"/>
  <c r="I98" i="39"/>
  <c r="J98" i="39"/>
  <c r="K98" i="39"/>
  <c r="L98" i="39"/>
  <c r="M98" i="39"/>
  <c r="N98" i="39"/>
  <c r="D99" i="39"/>
  <c r="F99" i="39"/>
  <c r="H99" i="39"/>
  <c r="I99" i="39"/>
  <c r="J99" i="39"/>
  <c r="K99" i="39"/>
  <c r="L99" i="39"/>
  <c r="M99" i="39"/>
  <c r="N99" i="39"/>
  <c r="D100" i="39"/>
  <c r="F100" i="39"/>
  <c r="H100" i="39"/>
  <c r="I100" i="39"/>
  <c r="J100" i="39"/>
  <c r="K100" i="39"/>
  <c r="L100" i="39"/>
  <c r="M100" i="39"/>
  <c r="N100" i="39"/>
  <c r="D101" i="39"/>
  <c r="F101" i="39"/>
  <c r="H101" i="39"/>
  <c r="V101" i="39"/>
  <c r="I101" i="39"/>
  <c r="J101" i="39"/>
  <c r="K101" i="39"/>
  <c r="L101" i="39"/>
  <c r="M101" i="39"/>
  <c r="N101" i="39"/>
  <c r="D102" i="39"/>
  <c r="F102" i="39"/>
  <c r="H102" i="39"/>
  <c r="I102" i="39"/>
  <c r="J102" i="39"/>
  <c r="K102" i="39"/>
  <c r="L102" i="39"/>
  <c r="M102" i="39"/>
  <c r="N102" i="39"/>
  <c r="D103" i="39"/>
  <c r="F103" i="39"/>
  <c r="H103" i="39"/>
  <c r="I103" i="39"/>
  <c r="J103" i="39"/>
  <c r="K103" i="39"/>
  <c r="L103" i="39"/>
  <c r="M103" i="39"/>
  <c r="N103" i="39"/>
  <c r="D104" i="39"/>
  <c r="F104" i="39"/>
  <c r="H104" i="39"/>
  <c r="I104" i="39"/>
  <c r="J104" i="39"/>
  <c r="K104" i="39"/>
  <c r="L104" i="39"/>
  <c r="M104" i="39"/>
  <c r="N104" i="39"/>
  <c r="D105" i="39"/>
  <c r="F105" i="39"/>
  <c r="H105" i="39"/>
  <c r="I105" i="39"/>
  <c r="J105" i="39"/>
  <c r="K105" i="39"/>
  <c r="L105" i="39"/>
  <c r="M105" i="39"/>
  <c r="N105" i="39"/>
  <c r="D106" i="39"/>
  <c r="F106" i="39"/>
  <c r="H106" i="39"/>
  <c r="I106" i="39"/>
  <c r="J106" i="39"/>
  <c r="K106" i="39"/>
  <c r="L106" i="39"/>
  <c r="M106" i="39"/>
  <c r="N106" i="39"/>
  <c r="D107" i="39"/>
  <c r="F107" i="39"/>
  <c r="H107" i="39"/>
  <c r="I107" i="39"/>
  <c r="P107" i="39"/>
  <c r="J107" i="39"/>
  <c r="Q107" i="39"/>
  <c r="K107" i="39"/>
  <c r="R107" i="39"/>
  <c r="L107" i="39"/>
  <c r="M107" i="39"/>
  <c r="T107" i="39"/>
  <c r="N107" i="39"/>
  <c r="U107" i="39"/>
  <c r="D108" i="39"/>
  <c r="F108" i="39"/>
  <c r="H108" i="39"/>
  <c r="I108" i="39"/>
  <c r="J108" i="39"/>
  <c r="K108" i="39"/>
  <c r="L108" i="39"/>
  <c r="M108" i="39"/>
  <c r="N108" i="39"/>
  <c r="D109" i="39"/>
  <c r="F109" i="39"/>
  <c r="H109" i="39"/>
  <c r="O109" i="39"/>
  <c r="I109" i="39"/>
  <c r="P109" i="39"/>
  <c r="J109" i="39"/>
  <c r="Q109" i="39"/>
  <c r="K109" i="39"/>
  <c r="R109" i="39"/>
  <c r="L109" i="39"/>
  <c r="M109" i="39"/>
  <c r="N109" i="39"/>
  <c r="D110" i="39"/>
  <c r="F110" i="39"/>
  <c r="H110" i="39"/>
  <c r="I110" i="39"/>
  <c r="J110" i="39"/>
  <c r="K110" i="39"/>
  <c r="L110" i="39"/>
  <c r="M110" i="39"/>
  <c r="N110" i="39"/>
  <c r="D111" i="39"/>
  <c r="F111" i="39"/>
  <c r="I111" i="39"/>
  <c r="J111" i="39"/>
  <c r="K111" i="39"/>
  <c r="L111" i="39"/>
  <c r="M111" i="39"/>
  <c r="N111" i="39"/>
  <c r="C113" i="39"/>
  <c r="D114" i="39"/>
  <c r="F114" i="39"/>
  <c r="H114" i="39"/>
  <c r="I114" i="39"/>
  <c r="J114" i="39"/>
  <c r="K114" i="39"/>
  <c r="L114" i="39"/>
  <c r="V114" i="39" s="1"/>
  <c r="M114" i="39"/>
  <c r="N114" i="39"/>
  <c r="D115" i="39"/>
  <c r="F115" i="39"/>
  <c r="H115" i="39"/>
  <c r="I115" i="39"/>
  <c r="J115" i="39"/>
  <c r="K115" i="39"/>
  <c r="M115" i="39"/>
  <c r="N115" i="39"/>
  <c r="D116" i="39"/>
  <c r="F116" i="39"/>
  <c r="H116" i="39"/>
  <c r="I116" i="39"/>
  <c r="J116" i="39"/>
  <c r="V116" i="39"/>
  <c r="K116" i="39"/>
  <c r="L116" i="39"/>
  <c r="M116" i="39"/>
  <c r="N116" i="39"/>
  <c r="D117" i="39"/>
  <c r="F117" i="39"/>
  <c r="H117" i="39"/>
  <c r="I117" i="39"/>
  <c r="J117" i="39"/>
  <c r="K117" i="39"/>
  <c r="L117" i="39"/>
  <c r="M117" i="39"/>
  <c r="N117" i="39"/>
  <c r="D118" i="39"/>
  <c r="F118" i="39"/>
  <c r="H118" i="39"/>
  <c r="I118" i="39"/>
  <c r="J118" i="39"/>
  <c r="K118" i="39"/>
  <c r="M118" i="39"/>
  <c r="N118" i="39"/>
  <c r="D119" i="39"/>
  <c r="F119" i="39"/>
  <c r="H119" i="39"/>
  <c r="I119" i="39"/>
  <c r="J119" i="39"/>
  <c r="K119" i="39"/>
  <c r="M119" i="39"/>
  <c r="N119" i="39"/>
  <c r="C121" i="39"/>
  <c r="E123" i="39"/>
  <c r="D122" i="39"/>
  <c r="F122" i="39"/>
  <c r="H122" i="39"/>
  <c r="I122" i="39"/>
  <c r="J122" i="39"/>
  <c r="K122" i="39"/>
  <c r="M122" i="39"/>
  <c r="N122" i="39"/>
  <c r="D123" i="39"/>
  <c r="F123" i="39"/>
  <c r="H123" i="39"/>
  <c r="I123" i="39"/>
  <c r="J123" i="39"/>
  <c r="K123" i="39"/>
  <c r="M123" i="39"/>
  <c r="N123" i="39"/>
  <c r="D124" i="39"/>
  <c r="F124" i="39"/>
  <c r="V124" i="39"/>
  <c r="D125" i="39"/>
  <c r="F125" i="39"/>
  <c r="P125" i="39"/>
  <c r="Q125" i="39"/>
  <c r="R125" i="39"/>
  <c r="U125" i="39"/>
  <c r="V125" i="39"/>
  <c r="D126" i="39"/>
  <c r="F126" i="39"/>
  <c r="O126" i="39"/>
  <c r="P126" i="39"/>
  <c r="Q126" i="39"/>
  <c r="R126" i="39"/>
  <c r="S126" i="39"/>
  <c r="T126" i="39"/>
  <c r="U126" i="39"/>
  <c r="V126" i="39"/>
  <c r="D127" i="39"/>
  <c r="F127" i="39"/>
  <c r="O127" i="39"/>
  <c r="P127" i="39"/>
  <c r="S127" i="39"/>
  <c r="U127" i="39"/>
  <c r="V127" i="39"/>
  <c r="D128" i="39"/>
  <c r="F128" i="39"/>
  <c r="V128" i="39"/>
  <c r="C130" i="39"/>
  <c r="E131" i="39"/>
  <c r="D131" i="39"/>
  <c r="F131" i="39"/>
  <c r="H131" i="39"/>
  <c r="O131" i="39"/>
  <c r="I131" i="39"/>
  <c r="J131" i="39"/>
  <c r="K131" i="39"/>
  <c r="R131" i="39"/>
  <c r="L131" i="39"/>
  <c r="S131" i="39"/>
  <c r="M131" i="39"/>
  <c r="T131" i="39"/>
  <c r="N131" i="39"/>
  <c r="U131" i="39"/>
  <c r="D132" i="39"/>
  <c r="F132" i="39"/>
  <c r="H132" i="39"/>
  <c r="I132" i="39"/>
  <c r="J132" i="39"/>
  <c r="K132" i="39"/>
  <c r="L132" i="39"/>
  <c r="M132" i="39"/>
  <c r="N132" i="39"/>
  <c r="D133" i="39"/>
  <c r="F133" i="39"/>
  <c r="H133" i="39"/>
  <c r="I133" i="39"/>
  <c r="J133" i="39"/>
  <c r="K133" i="39"/>
  <c r="L133" i="39"/>
  <c r="M133" i="39"/>
  <c r="N133" i="39"/>
  <c r="C135" i="39"/>
  <c r="E138" i="39"/>
  <c r="D136" i="39"/>
  <c r="F136" i="39"/>
  <c r="H136" i="39"/>
  <c r="I136" i="39"/>
  <c r="J136" i="39"/>
  <c r="K136" i="39"/>
  <c r="L136" i="39"/>
  <c r="M136" i="39"/>
  <c r="N136" i="39"/>
  <c r="D137" i="39"/>
  <c r="F137" i="39"/>
  <c r="H137" i="39"/>
  <c r="I137" i="39"/>
  <c r="J137" i="39"/>
  <c r="K137" i="39"/>
  <c r="M137" i="39"/>
  <c r="N137" i="39"/>
  <c r="D138" i="39"/>
  <c r="F138" i="39"/>
  <c r="H138" i="39"/>
  <c r="I138" i="39"/>
  <c r="J138" i="39"/>
  <c r="K138" i="39"/>
  <c r="L138" i="39"/>
  <c r="M138" i="39"/>
  <c r="N138" i="39"/>
  <c r="D139" i="39"/>
  <c r="F139" i="39"/>
  <c r="H139" i="39"/>
  <c r="I139" i="39"/>
  <c r="J139" i="39"/>
  <c r="K139" i="39"/>
  <c r="L139" i="39"/>
  <c r="M139" i="39"/>
  <c r="N139" i="39"/>
  <c r="D140" i="39"/>
  <c r="F140" i="39"/>
  <c r="H140" i="39"/>
  <c r="I140" i="39"/>
  <c r="J140" i="39"/>
  <c r="K140" i="39"/>
  <c r="M140" i="39"/>
  <c r="N140" i="39"/>
  <c r="D141" i="39"/>
  <c r="F141" i="39"/>
  <c r="H141" i="39"/>
  <c r="I141" i="39"/>
  <c r="J141" i="39"/>
  <c r="K141" i="39"/>
  <c r="M141" i="39"/>
  <c r="N141" i="39"/>
  <c r="C143" i="39"/>
  <c r="D144" i="39"/>
  <c r="F144" i="39"/>
  <c r="H144" i="39"/>
  <c r="I144" i="39"/>
  <c r="P144" i="39"/>
  <c r="J144" i="39"/>
  <c r="K144" i="39"/>
  <c r="R144" i="39"/>
  <c r="L144" i="39"/>
  <c r="S144" i="39"/>
  <c r="M144" i="39"/>
  <c r="T144" i="39"/>
  <c r="N144" i="39"/>
  <c r="O144" i="39"/>
  <c r="D145" i="39"/>
  <c r="F145" i="39"/>
  <c r="H145" i="39"/>
  <c r="I145" i="39"/>
  <c r="J145" i="39"/>
  <c r="K145" i="39"/>
  <c r="L145" i="39"/>
  <c r="M145" i="39"/>
  <c r="N145" i="39"/>
  <c r="D146" i="39"/>
  <c r="F146" i="39"/>
  <c r="H146" i="39"/>
  <c r="I146" i="39"/>
  <c r="J146" i="39"/>
  <c r="K146" i="39"/>
  <c r="L146" i="39"/>
  <c r="M146" i="39"/>
  <c r="N146" i="39"/>
  <c r="D147" i="39"/>
  <c r="F147" i="39"/>
  <c r="H147" i="39"/>
  <c r="I147" i="39"/>
  <c r="P147" i="39"/>
  <c r="J147" i="39"/>
  <c r="Q147" i="39"/>
  <c r="K147" i="39"/>
  <c r="R147" i="39"/>
  <c r="L147" i="39"/>
  <c r="S147" i="39"/>
  <c r="M147" i="39"/>
  <c r="N147" i="39"/>
  <c r="U147" i="39"/>
  <c r="D148" i="39"/>
  <c r="F148" i="39"/>
  <c r="H148" i="39"/>
  <c r="I148" i="39"/>
  <c r="J148" i="39"/>
  <c r="Q148" i="39"/>
  <c r="K148" i="39"/>
  <c r="R148" i="39"/>
  <c r="L148" i="39"/>
  <c r="S148" i="39"/>
  <c r="M148" i="39"/>
  <c r="T148" i="39"/>
  <c r="N148" i="39"/>
  <c r="U148" i="39"/>
  <c r="P148" i="39"/>
  <c r="D149" i="39"/>
  <c r="F149" i="39"/>
  <c r="H149" i="39"/>
  <c r="I149" i="39"/>
  <c r="J149" i="39"/>
  <c r="K149" i="39"/>
  <c r="L149" i="39"/>
  <c r="M149" i="39"/>
  <c r="N149" i="39"/>
  <c r="D150" i="39"/>
  <c r="F150" i="39"/>
  <c r="H150" i="39"/>
  <c r="I150" i="39"/>
  <c r="P150" i="39"/>
  <c r="J150" i="39"/>
  <c r="Q150" i="39"/>
  <c r="K150" i="39"/>
  <c r="L150" i="39"/>
  <c r="S150" i="39"/>
  <c r="M150" i="39"/>
  <c r="T150" i="39"/>
  <c r="N150" i="39"/>
  <c r="U150" i="39"/>
  <c r="O150" i="39"/>
  <c r="D151" i="39"/>
  <c r="F151" i="39"/>
  <c r="H151" i="39"/>
  <c r="I151" i="39"/>
  <c r="J151" i="39"/>
  <c r="Q151" i="39"/>
  <c r="K151" i="39"/>
  <c r="R151" i="39"/>
  <c r="L151" i="39"/>
  <c r="S151" i="39"/>
  <c r="M151" i="39"/>
  <c r="N151" i="39"/>
  <c r="U151" i="39"/>
  <c r="D152" i="39"/>
  <c r="F152" i="39"/>
  <c r="H152" i="39"/>
  <c r="I152" i="39"/>
  <c r="J152" i="39"/>
  <c r="K152" i="39"/>
  <c r="L152" i="39"/>
  <c r="M152" i="39"/>
  <c r="N152" i="39"/>
  <c r="D153" i="39"/>
  <c r="F153" i="39"/>
  <c r="H153" i="39"/>
  <c r="I153" i="39"/>
  <c r="J153" i="39"/>
  <c r="K153" i="39"/>
  <c r="L153" i="39"/>
  <c r="M153" i="39"/>
  <c r="N153" i="39"/>
  <c r="D154" i="39"/>
  <c r="F154" i="39"/>
  <c r="H154" i="39"/>
  <c r="I154" i="39"/>
  <c r="P154" i="39"/>
  <c r="J154" i="39"/>
  <c r="Q154" i="39"/>
  <c r="K154" i="39"/>
  <c r="R154" i="39"/>
  <c r="L154" i="39"/>
  <c r="S154" i="39"/>
  <c r="M154" i="39"/>
  <c r="N154" i="39"/>
  <c r="U154" i="39"/>
  <c r="C156" i="39"/>
  <c r="E157" i="39"/>
  <c r="D157" i="39"/>
  <c r="F157" i="39"/>
  <c r="H157" i="39"/>
  <c r="O157" i="39"/>
  <c r="I157" i="39"/>
  <c r="P157" i="39"/>
  <c r="J157" i="39"/>
  <c r="Q157" i="39"/>
  <c r="K157" i="39"/>
  <c r="R157" i="39"/>
  <c r="L157" i="39"/>
  <c r="M157" i="39"/>
  <c r="T157" i="39"/>
  <c r="N157" i="39"/>
  <c r="U157" i="39"/>
  <c r="C158" i="39"/>
  <c r="E162" i="39"/>
  <c r="D159" i="39"/>
  <c r="F159" i="39"/>
  <c r="H159" i="39"/>
  <c r="I159" i="39"/>
  <c r="J159" i="39"/>
  <c r="K159" i="39"/>
  <c r="L159" i="39"/>
  <c r="M159" i="39"/>
  <c r="N159" i="39"/>
  <c r="D160" i="39"/>
  <c r="F160" i="39"/>
  <c r="H160" i="39"/>
  <c r="I160" i="39"/>
  <c r="J160" i="39"/>
  <c r="K160" i="39"/>
  <c r="L160" i="39"/>
  <c r="S160" i="39"/>
  <c r="M160" i="39"/>
  <c r="T160" i="39"/>
  <c r="N160" i="39"/>
  <c r="P160" i="39"/>
  <c r="D161" i="39"/>
  <c r="F161" i="39"/>
  <c r="H161" i="39"/>
  <c r="I161" i="39"/>
  <c r="J161" i="39"/>
  <c r="K161" i="39"/>
  <c r="L161" i="39"/>
  <c r="M161" i="39"/>
  <c r="N161" i="39"/>
  <c r="D162" i="39"/>
  <c r="F162" i="39"/>
  <c r="H162" i="39"/>
  <c r="O162" i="39"/>
  <c r="I162" i="39"/>
  <c r="P162" i="39"/>
  <c r="J162" i="39"/>
  <c r="Q162" i="39"/>
  <c r="K162" i="39"/>
  <c r="L162" i="39"/>
  <c r="S162" i="39"/>
  <c r="M162" i="39"/>
  <c r="T162" i="39"/>
  <c r="N162" i="39"/>
  <c r="U162" i="39"/>
  <c r="D164" i="39"/>
  <c r="F164" i="39"/>
  <c r="H164" i="39"/>
  <c r="I164" i="39"/>
  <c r="J164" i="39"/>
  <c r="K164" i="39"/>
  <c r="L164" i="39"/>
  <c r="M164" i="39"/>
  <c r="N164" i="39"/>
  <c r="D165" i="39"/>
  <c r="F165" i="39"/>
  <c r="H165" i="39"/>
  <c r="D166" i="39"/>
  <c r="F166" i="39"/>
  <c r="H166" i="39"/>
  <c r="D167" i="39"/>
  <c r="F167" i="39"/>
  <c r="H167" i="39"/>
  <c r="S167" i="39"/>
  <c r="T167" i="39"/>
  <c r="U167" i="39"/>
  <c r="D168" i="39"/>
  <c r="F168" i="39"/>
  <c r="H168" i="39"/>
  <c r="O168" i="39" s="1"/>
  <c r="P168" i="39"/>
  <c r="Q168" i="39"/>
  <c r="U168" i="39"/>
  <c r="D169" i="39"/>
  <c r="F169" i="39"/>
  <c r="H169" i="39"/>
  <c r="D170" i="39"/>
  <c r="F170" i="39"/>
  <c r="H170" i="39"/>
  <c r="D171" i="39"/>
  <c r="F171" i="39"/>
  <c r="H171" i="39"/>
  <c r="D172" i="39"/>
  <c r="F172" i="39"/>
  <c r="H172" i="39"/>
  <c r="P172" i="39"/>
  <c r="Q172" i="39"/>
  <c r="R172" i="39"/>
  <c r="D173" i="39"/>
  <c r="F173" i="39"/>
  <c r="H173" i="39"/>
  <c r="D174" i="39"/>
  <c r="F174" i="39"/>
  <c r="H174" i="39"/>
  <c r="D175" i="39"/>
  <c r="F175" i="39"/>
  <c r="H175" i="39"/>
  <c r="D176" i="39"/>
  <c r="F176" i="39"/>
  <c r="H176" i="39"/>
  <c r="D177" i="39"/>
  <c r="F177" i="39"/>
  <c r="H177" i="39"/>
  <c r="D178" i="39"/>
  <c r="F178" i="39"/>
  <c r="H178" i="39"/>
  <c r="P178" i="39"/>
  <c r="D179" i="39"/>
  <c r="F179" i="39"/>
  <c r="H179" i="39"/>
  <c r="D183" i="39"/>
  <c r="F183" i="39"/>
  <c r="I183" i="39"/>
  <c r="V183" i="39"/>
  <c r="J183" i="39"/>
  <c r="K183" i="39"/>
  <c r="L183" i="39"/>
  <c r="M183" i="39"/>
  <c r="N183" i="39"/>
  <c r="D184" i="39"/>
  <c r="F184" i="39"/>
  <c r="I184" i="39"/>
  <c r="J184" i="39"/>
  <c r="K184" i="39"/>
  <c r="V184" i="39"/>
  <c r="L184" i="39"/>
  <c r="M184" i="39"/>
  <c r="N184" i="39"/>
  <c r="F185" i="39"/>
  <c r="I185" i="39"/>
  <c r="J185" i="39"/>
  <c r="K185" i="39"/>
  <c r="L185" i="39"/>
  <c r="M185" i="39"/>
  <c r="N185" i="39"/>
  <c r="D186" i="39"/>
  <c r="F186" i="39"/>
  <c r="H186" i="39"/>
  <c r="I186" i="39"/>
  <c r="J186" i="39"/>
  <c r="K186" i="39"/>
  <c r="L186" i="39"/>
  <c r="M186" i="39"/>
  <c r="N186" i="39"/>
  <c r="D187" i="39"/>
  <c r="F187" i="39"/>
  <c r="H187" i="39"/>
  <c r="I187" i="39"/>
  <c r="V187" i="39"/>
  <c r="J187" i="39"/>
  <c r="K187" i="39"/>
  <c r="L187" i="39"/>
  <c r="M187" i="39"/>
  <c r="N187" i="39"/>
  <c r="D188" i="39"/>
  <c r="F188" i="39"/>
  <c r="I188" i="39"/>
  <c r="V188" i="39"/>
  <c r="J188" i="39"/>
  <c r="K188" i="39"/>
  <c r="L188" i="39"/>
  <c r="M188" i="39"/>
  <c r="N188" i="39"/>
  <c r="D194" i="39"/>
  <c r="F194" i="39"/>
  <c r="H194" i="39"/>
  <c r="I194" i="39"/>
  <c r="J194" i="39"/>
  <c r="K194" i="39"/>
  <c r="L194" i="39"/>
  <c r="M194" i="39"/>
  <c r="D195" i="39"/>
  <c r="F195" i="39"/>
  <c r="I195" i="39"/>
  <c r="J195" i="39"/>
  <c r="K195" i="39"/>
  <c r="L195" i="39"/>
  <c r="M195" i="39"/>
  <c r="D196" i="39"/>
  <c r="F196" i="39"/>
  <c r="I196" i="39"/>
  <c r="J196" i="39"/>
  <c r="K196" i="39"/>
  <c r="L196" i="39"/>
  <c r="M196" i="39"/>
  <c r="D197" i="39"/>
  <c r="F197" i="39"/>
  <c r="I197" i="39"/>
  <c r="J197" i="39"/>
  <c r="K197" i="39"/>
  <c r="L197" i="39"/>
  <c r="M197" i="39"/>
  <c r="D198" i="39"/>
  <c r="F198" i="39"/>
  <c r="I198" i="39"/>
  <c r="J198" i="39"/>
  <c r="K198" i="39"/>
  <c r="L198" i="39"/>
  <c r="M198" i="39"/>
  <c r="D199" i="39"/>
  <c r="F199" i="39"/>
  <c r="I199" i="39"/>
  <c r="J199" i="39"/>
  <c r="K199" i="39"/>
  <c r="L199" i="39"/>
  <c r="M199" i="39"/>
  <c r="D200" i="39"/>
  <c r="F200" i="39"/>
  <c r="I200" i="39"/>
  <c r="J200" i="39"/>
  <c r="K200" i="39"/>
  <c r="L200" i="39"/>
  <c r="M200" i="39"/>
  <c r="V200" i="39"/>
  <c r="D201" i="39"/>
  <c r="F201" i="39"/>
  <c r="I201" i="39"/>
  <c r="J201" i="39"/>
  <c r="K201" i="39"/>
  <c r="L201" i="39"/>
  <c r="M201" i="39"/>
  <c r="D202" i="39"/>
  <c r="F202" i="39"/>
  <c r="I202" i="39"/>
  <c r="J202" i="39"/>
  <c r="K202" i="39"/>
  <c r="L202" i="39"/>
  <c r="M202" i="39"/>
  <c r="D203" i="39"/>
  <c r="F203" i="39"/>
  <c r="I203" i="39"/>
  <c r="V203" i="39"/>
  <c r="J203" i="39"/>
  <c r="K203" i="39"/>
  <c r="L203" i="39"/>
  <c r="M203" i="39"/>
  <c r="D204" i="39"/>
  <c r="F204" i="39"/>
  <c r="O204" i="39"/>
  <c r="W204" i="39" s="1"/>
  <c r="I204" i="39"/>
  <c r="J204" i="39"/>
  <c r="K204" i="39"/>
  <c r="L204" i="39"/>
  <c r="M204" i="39"/>
  <c r="V204" i="39"/>
  <c r="D209" i="39"/>
  <c r="F209" i="39"/>
  <c r="O209" i="39"/>
  <c r="O212" i="39"/>
  <c r="V209" i="39"/>
  <c r="F210" i="39"/>
  <c r="O210" i="39"/>
  <c r="V210" i="39"/>
  <c r="W210" i="39"/>
  <c r="F211" i="39"/>
  <c r="O211" i="39"/>
  <c r="W211" i="39"/>
  <c r="V211" i="39"/>
  <c r="V36" i="39"/>
  <c r="V33" i="36"/>
  <c r="V32" i="36"/>
  <c r="V34" i="36"/>
  <c r="V39" i="48"/>
  <c r="V33" i="42"/>
  <c r="V32" i="42"/>
  <c r="V34" i="49"/>
  <c r="V39" i="42"/>
  <c r="V26" i="36"/>
  <c r="V38" i="42"/>
  <c r="V40" i="48"/>
  <c r="V36" i="37"/>
  <c r="V28" i="37"/>
  <c r="V34" i="39"/>
  <c r="V26" i="39"/>
  <c r="V36" i="48"/>
  <c r="V35" i="37"/>
  <c r="V27" i="37"/>
  <c r="V36" i="36"/>
  <c r="V28" i="36"/>
  <c r="V25" i="39"/>
  <c r="V35" i="48"/>
  <c r="V27" i="48"/>
  <c r="V28" i="39"/>
  <c r="V27" i="39"/>
  <c r="V34" i="37"/>
  <c r="V26" i="37"/>
  <c r="V35" i="36"/>
  <c r="V34" i="48"/>
  <c r="V26" i="48"/>
  <c r="V28" i="48"/>
  <c r="V36" i="42"/>
  <c r="V28" i="42"/>
  <c r="V33" i="37"/>
  <c r="V25" i="37"/>
  <c r="V36" i="49"/>
  <c r="V33" i="48"/>
  <c r="V25" i="48"/>
  <c r="V35" i="39"/>
  <c r="V40" i="36"/>
  <c r="V35" i="42"/>
  <c r="V27" i="42"/>
  <c r="V32" i="37"/>
  <c r="V24" i="37"/>
  <c r="V40" i="49"/>
  <c r="V40" i="42"/>
  <c r="V28" i="49"/>
  <c r="G34" i="49"/>
  <c r="O34" i="49" s="1"/>
  <c r="W34" i="49" s="1"/>
  <c r="G34" i="37"/>
  <c r="O34" i="37" s="1"/>
  <c r="W34" i="37" s="1"/>
  <c r="G34" i="36"/>
  <c r="G114" i="42"/>
  <c r="G114" i="49"/>
  <c r="Q114" i="49" s="1"/>
  <c r="O125" i="36"/>
  <c r="P125" i="36"/>
  <c r="Q125" i="36"/>
  <c r="R125" i="36"/>
  <c r="S125" i="36"/>
  <c r="T125" i="36"/>
  <c r="V201" i="36"/>
  <c r="Q172" i="36"/>
  <c r="R172" i="36"/>
  <c r="P172" i="36"/>
  <c r="V157" i="36"/>
  <c r="O157" i="36"/>
  <c r="S174" i="36"/>
  <c r="P174" i="36"/>
  <c r="R174" i="36"/>
  <c r="U172" i="36"/>
  <c r="R169" i="36"/>
  <c r="P169" i="36"/>
  <c r="Q169" i="36"/>
  <c r="P167" i="36"/>
  <c r="Q167" i="36"/>
  <c r="S144" i="36"/>
  <c r="V144" i="36"/>
  <c r="E131" i="36"/>
  <c r="E133" i="36"/>
  <c r="T172" i="36"/>
  <c r="U169" i="36"/>
  <c r="U167" i="36"/>
  <c r="P159" i="36"/>
  <c r="Q159" i="36"/>
  <c r="V150" i="36"/>
  <c r="P150" i="36"/>
  <c r="E126" i="36"/>
  <c r="E128" i="36"/>
  <c r="V70" i="36"/>
  <c r="V199" i="36"/>
  <c r="T171" i="36"/>
  <c r="P171" i="36"/>
  <c r="R171" i="36"/>
  <c r="T167" i="36"/>
  <c r="P164" i="36"/>
  <c r="U159" i="36"/>
  <c r="V198" i="36"/>
  <c r="S166" i="36"/>
  <c r="T166" i="36"/>
  <c r="P166" i="36"/>
  <c r="R166" i="36"/>
  <c r="T159" i="36"/>
  <c r="T132" i="36"/>
  <c r="V132" i="36"/>
  <c r="E132" i="36"/>
  <c r="V140" i="36"/>
  <c r="U166" i="36"/>
  <c r="T164" i="36"/>
  <c r="V154" i="36"/>
  <c r="E96" i="36"/>
  <c r="E100" i="36"/>
  <c r="E104" i="36"/>
  <c r="E105" i="36"/>
  <c r="E107" i="36"/>
  <c r="E106" i="36"/>
  <c r="Q82" i="36"/>
  <c r="R82" i="36"/>
  <c r="S82" i="36"/>
  <c r="T82" i="36"/>
  <c r="O82" i="36"/>
  <c r="P82" i="36"/>
  <c r="U82" i="36"/>
  <c r="V202" i="36"/>
  <c r="V197" i="36"/>
  <c r="Q174" i="36"/>
  <c r="T162" i="36"/>
  <c r="P162" i="36"/>
  <c r="R162" i="36"/>
  <c r="T160" i="36"/>
  <c r="U160" i="36"/>
  <c r="Q160" i="36"/>
  <c r="S160" i="36"/>
  <c r="U125" i="36"/>
  <c r="V184" i="36"/>
  <c r="S164" i="36"/>
  <c r="O154" i="36"/>
  <c r="V137" i="36"/>
  <c r="V166" i="36"/>
  <c r="U151" i="36"/>
  <c r="V147" i="36"/>
  <c r="U146" i="36"/>
  <c r="L69" i="36"/>
  <c r="L116" i="36"/>
  <c r="V117" i="36"/>
  <c r="O151" i="36"/>
  <c r="V159" i="36"/>
  <c r="R159" i="36"/>
  <c r="E160" i="36"/>
  <c r="E162" i="36"/>
  <c r="T154" i="36"/>
  <c r="S149" i="36"/>
  <c r="T146" i="36"/>
  <c r="Q128" i="36"/>
  <c r="R128" i="36"/>
  <c r="S128" i="36"/>
  <c r="T128" i="36"/>
  <c r="U128" i="36"/>
  <c r="S151" i="36"/>
  <c r="V148" i="36"/>
  <c r="O148" i="36"/>
  <c r="W148" i="36"/>
  <c r="V115" i="36"/>
  <c r="T107" i="36"/>
  <c r="Q73" i="36"/>
  <c r="T169" i="36"/>
  <c r="V153" i="36"/>
  <c r="O153" i="36"/>
  <c r="L71" i="36"/>
  <c r="V71" i="36"/>
  <c r="L118" i="36"/>
  <c r="V118" i="36"/>
  <c r="R154" i="36"/>
  <c r="S154" i="36"/>
  <c r="L92" i="36"/>
  <c r="V168" i="36"/>
  <c r="R152" i="36"/>
  <c r="Q149" i="36"/>
  <c r="R146" i="36"/>
  <c r="V139" i="36"/>
  <c r="V60" i="36"/>
  <c r="Q124" i="36"/>
  <c r="T124" i="36"/>
  <c r="V69" i="36"/>
  <c r="O63" i="36"/>
  <c r="O145" i="36"/>
  <c r="O133" i="36"/>
  <c r="O131" i="36"/>
  <c r="V92" i="36"/>
  <c r="P64" i="36"/>
  <c r="V61" i="36"/>
  <c r="E141" i="36"/>
  <c r="E139" i="36"/>
  <c r="R85" i="36"/>
  <c r="S85" i="36"/>
  <c r="T85" i="36"/>
  <c r="U85" i="36"/>
  <c r="O84" i="36"/>
  <c r="P84" i="36"/>
  <c r="Q84" i="36"/>
  <c r="R84" i="36"/>
  <c r="V59" i="36"/>
  <c r="O147" i="36"/>
  <c r="U124" i="36"/>
  <c r="Q101" i="36"/>
  <c r="S124" i="36"/>
  <c r="V106" i="36"/>
  <c r="E88" i="36"/>
  <c r="E90" i="36"/>
  <c r="E92" i="36"/>
  <c r="P79" i="36"/>
  <c r="Q79" i="36"/>
  <c r="R79" i="36"/>
  <c r="S79" i="36"/>
  <c r="P75" i="36"/>
  <c r="Q75" i="36"/>
  <c r="R75" i="36"/>
  <c r="S75" i="36"/>
  <c r="S64" i="36"/>
  <c r="Q81" i="36"/>
  <c r="Q77" i="36"/>
  <c r="P74" i="36"/>
  <c r="P81" i="36"/>
  <c r="P77" i="36"/>
  <c r="W209" i="42"/>
  <c r="W212" i="42"/>
  <c r="O169" i="42"/>
  <c r="V169" i="42"/>
  <c r="O172" i="42"/>
  <c r="V170" i="42"/>
  <c r="P168" i="42"/>
  <c r="L69" i="42"/>
  <c r="L90" i="42"/>
  <c r="L138" i="42"/>
  <c r="V138" i="42"/>
  <c r="V202" i="42"/>
  <c r="U152" i="42"/>
  <c r="V152" i="42"/>
  <c r="V201" i="42"/>
  <c r="S148" i="42"/>
  <c r="R75" i="42"/>
  <c r="T75" i="42"/>
  <c r="E76" i="42"/>
  <c r="E71" i="42"/>
  <c r="P81" i="42"/>
  <c r="Q81" i="42"/>
  <c r="R81" i="42"/>
  <c r="T81" i="42"/>
  <c r="S81" i="42"/>
  <c r="U81" i="42"/>
  <c r="S73" i="42"/>
  <c r="O63" i="42"/>
  <c r="P171" i="42"/>
  <c r="O166" i="42"/>
  <c r="P164" i="42"/>
  <c r="Q154" i="42"/>
  <c r="R151" i="42"/>
  <c r="T145" i="42"/>
  <c r="R133" i="42"/>
  <c r="V131" i="42"/>
  <c r="V96" i="42"/>
  <c r="S82" i="42"/>
  <c r="T82" i="42"/>
  <c r="U82" i="42"/>
  <c r="O82" i="42"/>
  <c r="P82" i="42"/>
  <c r="Q82" i="42"/>
  <c r="R82" i="42"/>
  <c r="V45" i="42"/>
  <c r="T172" i="42"/>
  <c r="V144" i="42"/>
  <c r="E123" i="42"/>
  <c r="V116" i="42"/>
  <c r="P173" i="42"/>
  <c r="T169" i="42"/>
  <c r="P151" i="42"/>
  <c r="Q149" i="42"/>
  <c r="R145" i="42"/>
  <c r="R132" i="42"/>
  <c r="P132" i="42"/>
  <c r="S131" i="42"/>
  <c r="V97" i="42"/>
  <c r="E77" i="42"/>
  <c r="L71" i="42"/>
  <c r="V71" i="42"/>
  <c r="L92" i="42"/>
  <c r="V92" i="42"/>
  <c r="L118" i="42"/>
  <c r="V118" i="42"/>
  <c r="L140" i="42"/>
  <c r="V140" i="42"/>
  <c r="T168" i="42"/>
  <c r="V149" i="42"/>
  <c r="P149" i="42"/>
  <c r="Q169" i="42"/>
  <c r="V157" i="42"/>
  <c r="T147" i="42"/>
  <c r="V145" i="42"/>
  <c r="T101" i="42"/>
  <c r="O147" i="42"/>
  <c r="O107" i="42"/>
  <c r="P145" i="42"/>
  <c r="Q128" i="42"/>
  <c r="Q126" i="42"/>
  <c r="Q79" i="42"/>
  <c r="O128" i="42"/>
  <c r="Q64" i="42"/>
  <c r="R64" i="42"/>
  <c r="R126" i="42"/>
  <c r="U126" i="42"/>
  <c r="V114" i="42"/>
  <c r="Q84" i="42"/>
  <c r="R84" i="42"/>
  <c r="S84" i="42"/>
  <c r="U84" i="42"/>
  <c r="O77" i="42"/>
  <c r="Q77" i="42"/>
  <c r="U64" i="42"/>
  <c r="S124" i="42"/>
  <c r="T124" i="42"/>
  <c r="U124" i="42"/>
  <c r="O124" i="42"/>
  <c r="T107" i="42"/>
  <c r="T79" i="42"/>
  <c r="V49" i="42"/>
  <c r="R125" i="42"/>
  <c r="P85" i="42"/>
  <c r="R74" i="42"/>
  <c r="E62" i="42"/>
  <c r="E60" i="42"/>
  <c r="P125" i="42"/>
  <c r="U85" i="42"/>
  <c r="V194" i="37"/>
  <c r="U147" i="37"/>
  <c r="S81" i="37"/>
  <c r="V195" i="37"/>
  <c r="O159" i="37"/>
  <c r="T147" i="37"/>
  <c r="T131" i="37"/>
  <c r="O167" i="37"/>
  <c r="W209" i="37"/>
  <c r="W212" i="37"/>
  <c r="D212" i="37"/>
  <c r="O212" i="37"/>
  <c r="V196" i="37"/>
  <c r="V179" i="37"/>
  <c r="Q174" i="37"/>
  <c r="Q170" i="37"/>
  <c r="U168" i="37"/>
  <c r="O154" i="37"/>
  <c r="E76" i="37"/>
  <c r="E69" i="37"/>
  <c r="E70" i="37"/>
  <c r="E72" i="37"/>
  <c r="E77" i="37"/>
  <c r="Q153" i="37"/>
  <c r="T146" i="37"/>
  <c r="U146" i="37"/>
  <c r="V68" i="37"/>
  <c r="E68" i="37"/>
  <c r="O178" i="37"/>
  <c r="R178" i="37"/>
  <c r="T178" i="37"/>
  <c r="S168" i="37"/>
  <c r="T160" i="37"/>
  <c r="P147" i="37"/>
  <c r="R147" i="37"/>
  <c r="U178" i="37"/>
  <c r="R168" i="37"/>
  <c r="T150" i="37"/>
  <c r="P127" i="37"/>
  <c r="R127" i="37"/>
  <c r="O127" i="37"/>
  <c r="Q127" i="37"/>
  <c r="S127" i="37"/>
  <c r="T127" i="37"/>
  <c r="U127" i="37"/>
  <c r="O124" i="37"/>
  <c r="U124" i="37"/>
  <c r="Q124" i="37"/>
  <c r="R124" i="37"/>
  <c r="S124" i="37"/>
  <c r="T124" i="37"/>
  <c r="S147" i="37"/>
  <c r="P128" i="37"/>
  <c r="O126" i="37"/>
  <c r="U107" i="37"/>
  <c r="P79" i="37"/>
  <c r="Q157" i="37"/>
  <c r="W157" i="37"/>
  <c r="O145" i="37"/>
  <c r="O128" i="37"/>
  <c r="E97" i="37"/>
  <c r="E99" i="37"/>
  <c r="E101" i="37"/>
  <c r="E103" i="37"/>
  <c r="E105" i="37"/>
  <c r="E107" i="37"/>
  <c r="E109" i="37"/>
  <c r="E111" i="37"/>
  <c r="E96" i="37"/>
  <c r="E104" i="37"/>
  <c r="E102" i="37"/>
  <c r="Q84" i="37"/>
  <c r="R84" i="37"/>
  <c r="S84" i="37"/>
  <c r="T84" i="37"/>
  <c r="U84" i="37"/>
  <c r="O84" i="37"/>
  <c r="U79" i="37"/>
  <c r="Q79" i="37"/>
  <c r="V91" i="37"/>
  <c r="V88" i="37"/>
  <c r="P160" i="37"/>
  <c r="R150" i="37"/>
  <c r="T126" i="37"/>
  <c r="U128" i="37"/>
  <c r="S126" i="37"/>
  <c r="R125" i="37"/>
  <c r="Q125" i="37"/>
  <c r="E114" i="37"/>
  <c r="E117" i="37"/>
  <c r="E119" i="37"/>
  <c r="E98" i="37"/>
  <c r="V63" i="37"/>
  <c r="Q63" i="37"/>
  <c r="V96" i="37"/>
  <c r="P75" i="37"/>
  <c r="V46" i="37"/>
  <c r="Q75" i="37"/>
  <c r="R75" i="37"/>
  <c r="S75" i="37"/>
  <c r="T75" i="37"/>
  <c r="U75" i="37"/>
  <c r="O77" i="37"/>
  <c r="P77" i="37"/>
  <c r="Q77" i="37"/>
  <c r="R77" i="37"/>
  <c r="S77" i="37"/>
  <c r="R64" i="37"/>
  <c r="P85" i="37"/>
  <c r="E81" i="37"/>
  <c r="Q80" i="37"/>
  <c r="O73" i="37"/>
  <c r="O85" i="37"/>
  <c r="P80" i="37"/>
  <c r="E79" i="37"/>
  <c r="O76" i="37"/>
  <c r="U85" i="37"/>
  <c r="U178" i="48"/>
  <c r="O149" i="48"/>
  <c r="V140" i="48"/>
  <c r="T178" i="48"/>
  <c r="U172" i="48"/>
  <c r="V172" i="48"/>
  <c r="V195" i="48"/>
  <c r="S178" i="48"/>
  <c r="O146" i="48"/>
  <c r="P144" i="48"/>
  <c r="R171" i="48"/>
  <c r="T171" i="48"/>
  <c r="S82" i="48"/>
  <c r="P82" i="48"/>
  <c r="O183" i="48"/>
  <c r="P178" i="48"/>
  <c r="V154" i="48"/>
  <c r="O167" i="48"/>
  <c r="P162" i="48"/>
  <c r="O154" i="48"/>
  <c r="S147" i="48"/>
  <c r="S146" i="48"/>
  <c r="R144" i="48"/>
  <c r="T144" i="48"/>
  <c r="E160" i="48"/>
  <c r="E162" i="48"/>
  <c r="T152" i="48"/>
  <c r="V150" i="48"/>
  <c r="U146" i="48"/>
  <c r="Q144" i="48"/>
  <c r="O81" i="48"/>
  <c r="S81" i="48"/>
  <c r="V60" i="48"/>
  <c r="O157" i="48"/>
  <c r="P171" i="48"/>
  <c r="T149" i="48"/>
  <c r="Q147" i="48"/>
  <c r="E89" i="48"/>
  <c r="E91" i="48"/>
  <c r="E93" i="48"/>
  <c r="U149" i="48"/>
  <c r="V166" i="48"/>
  <c r="U162" i="48"/>
  <c r="S154" i="48"/>
  <c r="V62" i="48"/>
  <c r="P131" i="48"/>
  <c r="E96" i="48"/>
  <c r="E98" i="48"/>
  <c r="E100" i="48"/>
  <c r="E102" i="48"/>
  <c r="E104" i="48"/>
  <c r="E106" i="48"/>
  <c r="E108" i="48"/>
  <c r="E110" i="48"/>
  <c r="P75" i="48"/>
  <c r="Q75" i="48"/>
  <c r="R75" i="48"/>
  <c r="S75" i="48"/>
  <c r="Q64" i="48"/>
  <c r="R64" i="48"/>
  <c r="O63" i="48"/>
  <c r="P126" i="48"/>
  <c r="Q126" i="48"/>
  <c r="R126" i="48"/>
  <c r="S126" i="48"/>
  <c r="E118" i="48"/>
  <c r="P84" i="48"/>
  <c r="V61" i="48"/>
  <c r="L118" i="48"/>
  <c r="L71" i="48"/>
  <c r="V71" i="48"/>
  <c r="V59" i="48"/>
  <c r="R124" i="48"/>
  <c r="S124" i="48"/>
  <c r="T124" i="48"/>
  <c r="U124" i="48"/>
  <c r="R73" i="48"/>
  <c r="S73" i="48"/>
  <c r="U73" i="48"/>
  <c r="S64" i="48"/>
  <c r="P125" i="48"/>
  <c r="Q77" i="48"/>
  <c r="P74" i="48"/>
  <c r="O125" i="48"/>
  <c r="E69" i="48"/>
  <c r="P170" i="49"/>
  <c r="T168" i="49"/>
  <c r="U168" i="49"/>
  <c r="R168" i="49"/>
  <c r="R124" i="49"/>
  <c r="T166" i="49"/>
  <c r="O151" i="49"/>
  <c r="V151" i="49"/>
  <c r="S146" i="49"/>
  <c r="V60" i="49"/>
  <c r="R151" i="49"/>
  <c r="S151" i="49"/>
  <c r="E123" i="49"/>
  <c r="E124" i="49"/>
  <c r="E126" i="49"/>
  <c r="S160" i="49"/>
  <c r="T160" i="49"/>
  <c r="T153" i="49"/>
  <c r="U171" i="49"/>
  <c r="U166" i="49"/>
  <c r="O165" i="49"/>
  <c r="S162" i="49"/>
  <c r="T162" i="49"/>
  <c r="V147" i="49"/>
  <c r="T145" i="49"/>
  <c r="U145" i="49"/>
  <c r="P128" i="49"/>
  <c r="Q128" i="49"/>
  <c r="R128" i="49"/>
  <c r="S128" i="49"/>
  <c r="P126" i="49"/>
  <c r="E79" i="49"/>
  <c r="E84" i="49"/>
  <c r="E81" i="49"/>
  <c r="E83" i="49"/>
  <c r="E115" i="49"/>
  <c r="E117" i="49"/>
  <c r="E119" i="49"/>
  <c r="E114" i="49"/>
  <c r="O171" i="49"/>
  <c r="R146" i="49"/>
  <c r="S131" i="49"/>
  <c r="E116" i="49"/>
  <c r="E125" i="49"/>
  <c r="O173" i="49"/>
  <c r="V144" i="49"/>
  <c r="T131" i="49"/>
  <c r="U131" i="49"/>
  <c r="T157" i="49"/>
  <c r="U157" i="49"/>
  <c r="T151" i="49"/>
  <c r="T64" i="49"/>
  <c r="U64" i="49"/>
  <c r="V172" i="49"/>
  <c r="R166" i="49"/>
  <c r="E160" i="49"/>
  <c r="E162" i="49"/>
  <c r="S153" i="49"/>
  <c r="Q151" i="49"/>
  <c r="R133" i="49"/>
  <c r="E128" i="49"/>
  <c r="R126" i="49"/>
  <c r="T126" i="49"/>
  <c r="R81" i="49"/>
  <c r="S81" i="49"/>
  <c r="T81" i="49"/>
  <c r="U81" i="49"/>
  <c r="P81" i="49"/>
  <c r="Q81" i="49"/>
  <c r="O80" i="49"/>
  <c r="P80" i="49"/>
  <c r="Q80" i="49"/>
  <c r="R80" i="49"/>
  <c r="S80" i="49"/>
  <c r="T80" i="49"/>
  <c r="U80" i="49"/>
  <c r="O153" i="49"/>
  <c r="O64" i="49"/>
  <c r="R171" i="49"/>
  <c r="R160" i="49"/>
  <c r="S154" i="49"/>
  <c r="S145" i="49"/>
  <c r="E127" i="49"/>
  <c r="E122" i="49"/>
  <c r="Q77" i="49"/>
  <c r="R77" i="49"/>
  <c r="S77" i="49"/>
  <c r="T77" i="49"/>
  <c r="P77" i="49"/>
  <c r="U77" i="49"/>
  <c r="Q125" i="49"/>
  <c r="O127" i="49"/>
  <c r="P83" i="49"/>
  <c r="Q83" i="49"/>
  <c r="R83" i="49"/>
  <c r="S83" i="49"/>
  <c r="E72" i="49"/>
  <c r="E77" i="49"/>
  <c r="O79" i="49"/>
  <c r="P74" i="49"/>
  <c r="Q74" i="49"/>
  <c r="R74" i="49"/>
  <c r="S74" i="49"/>
  <c r="Q85" i="49"/>
  <c r="W209" i="39"/>
  <c r="W212" i="39"/>
  <c r="D212" i="39"/>
  <c r="O160" i="39"/>
  <c r="E132" i="39"/>
  <c r="E133" i="39"/>
  <c r="V145" i="39"/>
  <c r="L92" i="39"/>
  <c r="L118" i="39"/>
  <c r="L140" i="39"/>
  <c r="E67" i="39"/>
  <c r="E69" i="39"/>
  <c r="E71" i="39"/>
  <c r="E73" i="39"/>
  <c r="E75" i="39"/>
  <c r="E68" i="39"/>
  <c r="E77" i="39"/>
  <c r="E70" i="39"/>
  <c r="E76" i="39"/>
  <c r="E74" i="39"/>
  <c r="E72" i="39"/>
  <c r="T154" i="39"/>
  <c r="T151" i="39"/>
  <c r="L122" i="39"/>
  <c r="V122" i="39"/>
  <c r="E122" i="39"/>
  <c r="E124" i="39"/>
  <c r="E128" i="39"/>
  <c r="E125" i="39"/>
  <c r="E127" i="39"/>
  <c r="E126" i="39"/>
  <c r="T79" i="39"/>
  <c r="U79" i="39"/>
  <c r="Q144" i="39"/>
  <c r="P131" i="39"/>
  <c r="U160" i="39"/>
  <c r="Q160" i="39"/>
  <c r="E159" i="39"/>
  <c r="E161" i="39"/>
  <c r="P151" i="39"/>
  <c r="T147" i="39"/>
  <c r="U144" i="39"/>
  <c r="Q127" i="39"/>
  <c r="R127" i="39"/>
  <c r="T127" i="39"/>
  <c r="U109" i="39"/>
  <c r="R79" i="39"/>
  <c r="E115" i="39"/>
  <c r="E119" i="39"/>
  <c r="E108" i="39"/>
  <c r="E106" i="39"/>
  <c r="E99" i="39"/>
  <c r="E101" i="39"/>
  <c r="S79" i="39"/>
  <c r="E62" i="39"/>
  <c r="E60" i="39"/>
  <c r="V40" i="37"/>
  <c r="V116" i="36"/>
  <c r="H188" i="38"/>
  <c r="H179" i="38"/>
  <c r="V188" i="32"/>
  <c r="V179" i="32"/>
  <c r="L122" i="32"/>
  <c r="V122" i="32" s="1"/>
  <c r="V105" i="32"/>
  <c r="V104" i="32"/>
  <c r="U104" i="32"/>
  <c r="T104" i="32"/>
  <c r="S104" i="32"/>
  <c r="R104" i="32"/>
  <c r="Q104" i="32"/>
  <c r="P104" i="32"/>
  <c r="O104" i="32"/>
  <c r="V103" i="32"/>
  <c r="V102" i="32"/>
  <c r="U102" i="32"/>
  <c r="T102" i="32"/>
  <c r="S102" i="32"/>
  <c r="R102" i="32"/>
  <c r="Q102" i="32"/>
  <c r="P102" i="32"/>
  <c r="O102" i="32"/>
  <c r="V101" i="32"/>
  <c r="U101" i="32"/>
  <c r="T101" i="32"/>
  <c r="S101" i="32"/>
  <c r="R101" i="32"/>
  <c r="Q101" i="32"/>
  <c r="P101" i="32"/>
  <c r="O101" i="32"/>
  <c r="V100" i="32"/>
  <c r="U100" i="32"/>
  <c r="T100" i="32"/>
  <c r="S100" i="32"/>
  <c r="R100" i="32"/>
  <c r="Q100" i="32"/>
  <c r="P100" i="32"/>
  <c r="O100" i="32"/>
  <c r="V99" i="32"/>
  <c r="V98" i="32"/>
  <c r="U98" i="32"/>
  <c r="T98" i="32"/>
  <c r="S98" i="32"/>
  <c r="R98" i="32"/>
  <c r="Q98" i="32"/>
  <c r="P98" i="32"/>
  <c r="O98" i="32"/>
  <c r="W98" i="32"/>
  <c r="V97" i="32"/>
  <c r="V96" i="32"/>
  <c r="V68" i="32"/>
  <c r="L68" i="32"/>
  <c r="L69" i="32"/>
  <c r="V69" i="32"/>
  <c r="L70" i="32"/>
  <c r="V70" i="32"/>
  <c r="L71" i="32"/>
  <c r="V71" i="32"/>
  <c r="L136" i="38"/>
  <c r="L140" i="32"/>
  <c r="V140" i="32"/>
  <c r="L139" i="32"/>
  <c r="V139" i="32"/>
  <c r="L138" i="32"/>
  <c r="V138" i="32"/>
  <c r="L137" i="32"/>
  <c r="V137" i="32"/>
  <c r="L114" i="38"/>
  <c r="L118" i="32"/>
  <c r="V118" i="32"/>
  <c r="L117" i="32"/>
  <c r="V117" i="32"/>
  <c r="L116" i="32"/>
  <c r="V116" i="32"/>
  <c r="L115" i="32"/>
  <c r="V115" i="32"/>
  <c r="L67" i="38"/>
  <c r="L92" i="32"/>
  <c r="V92" i="32"/>
  <c r="L91" i="32"/>
  <c r="V91" i="32"/>
  <c r="L90" i="32"/>
  <c r="V90" i="32"/>
  <c r="L89" i="32"/>
  <c r="V89" i="32"/>
  <c r="L88" i="38"/>
  <c r="V40" i="38"/>
  <c r="V39" i="38"/>
  <c r="V38" i="38"/>
  <c r="V37" i="38"/>
  <c r="V36" i="38"/>
  <c r="H211" i="38"/>
  <c r="H210" i="38"/>
  <c r="H209" i="38"/>
  <c r="V209" i="38"/>
  <c r="H204" i="38"/>
  <c r="V201" i="38"/>
  <c r="V199" i="38"/>
  <c r="V198" i="38"/>
  <c r="N188" i="38"/>
  <c r="M188" i="38"/>
  <c r="L188" i="38"/>
  <c r="K188" i="38"/>
  <c r="J188" i="38"/>
  <c r="I188" i="38"/>
  <c r="N187" i="38"/>
  <c r="M187" i="38"/>
  <c r="L187" i="38"/>
  <c r="K187" i="38"/>
  <c r="J187" i="38"/>
  <c r="I187" i="38"/>
  <c r="V187" i="38"/>
  <c r="H187" i="38"/>
  <c r="N186" i="38"/>
  <c r="M186" i="38"/>
  <c r="L186" i="38"/>
  <c r="K186" i="38"/>
  <c r="J186" i="38"/>
  <c r="I186" i="38"/>
  <c r="H186" i="38"/>
  <c r="N185" i="38"/>
  <c r="U185" i="38"/>
  <c r="M185" i="38"/>
  <c r="L185" i="38"/>
  <c r="K185" i="38"/>
  <c r="R185" i="38"/>
  <c r="J185" i="38"/>
  <c r="I185" i="38"/>
  <c r="V185" i="38"/>
  <c r="H185" i="38"/>
  <c r="N184" i="38"/>
  <c r="M184" i="38"/>
  <c r="L184" i="38"/>
  <c r="K184" i="38"/>
  <c r="J184" i="38"/>
  <c r="V184" i="38"/>
  <c r="I184" i="38"/>
  <c r="N183" i="38"/>
  <c r="M183" i="38"/>
  <c r="L183" i="38"/>
  <c r="K183" i="38"/>
  <c r="J183" i="38"/>
  <c r="I183" i="38"/>
  <c r="V183" i="38"/>
  <c r="S178" i="38"/>
  <c r="H178" i="38"/>
  <c r="V178" i="38" s="1"/>
  <c r="H177" i="38"/>
  <c r="H176" i="38"/>
  <c r="H175" i="38"/>
  <c r="T174" i="38"/>
  <c r="H174" i="38"/>
  <c r="S173" i="38"/>
  <c r="H173" i="38"/>
  <c r="R172" i="38"/>
  <c r="H172" i="38"/>
  <c r="H171" i="38"/>
  <c r="H170" i="38"/>
  <c r="H169" i="38"/>
  <c r="U168" i="38"/>
  <c r="H168" i="38"/>
  <c r="T167" i="38"/>
  <c r="H167" i="38"/>
  <c r="H166" i="38"/>
  <c r="R165" i="38"/>
  <c r="P165" i="38"/>
  <c r="H165" i="38"/>
  <c r="N164" i="38"/>
  <c r="M164" i="38"/>
  <c r="L164" i="38"/>
  <c r="K164" i="38"/>
  <c r="J164" i="38"/>
  <c r="I164" i="38"/>
  <c r="H164" i="38"/>
  <c r="N162" i="38"/>
  <c r="M162" i="38"/>
  <c r="L162" i="38"/>
  <c r="K162" i="38"/>
  <c r="J162" i="38"/>
  <c r="I162" i="38"/>
  <c r="H162" i="38"/>
  <c r="N161" i="38"/>
  <c r="M161" i="38"/>
  <c r="L161" i="38"/>
  <c r="K161" i="38"/>
  <c r="J161" i="38"/>
  <c r="I161" i="38"/>
  <c r="H161" i="38"/>
  <c r="N160" i="38"/>
  <c r="M160" i="38"/>
  <c r="L160" i="38"/>
  <c r="K160" i="38"/>
  <c r="J160" i="38"/>
  <c r="I160" i="38"/>
  <c r="H160" i="38"/>
  <c r="V160" i="38"/>
  <c r="N159" i="38"/>
  <c r="M159" i="38"/>
  <c r="L159" i="38"/>
  <c r="K159" i="38"/>
  <c r="J159" i="38"/>
  <c r="I159" i="38"/>
  <c r="H159" i="38"/>
  <c r="N157" i="38"/>
  <c r="M157" i="38"/>
  <c r="L157" i="38"/>
  <c r="K157" i="38"/>
  <c r="J157" i="38"/>
  <c r="I157" i="38"/>
  <c r="H157" i="38"/>
  <c r="N144" i="38"/>
  <c r="M144" i="38"/>
  <c r="L144" i="38"/>
  <c r="K144" i="38"/>
  <c r="R144" i="38"/>
  <c r="J144" i="38"/>
  <c r="I144" i="38"/>
  <c r="H144" i="38"/>
  <c r="N141" i="38"/>
  <c r="M141" i="38"/>
  <c r="K141" i="38"/>
  <c r="J141" i="38"/>
  <c r="I141" i="38"/>
  <c r="H141" i="38"/>
  <c r="N140" i="38"/>
  <c r="M140" i="38"/>
  <c r="K140" i="38"/>
  <c r="J140" i="38"/>
  <c r="I140" i="38"/>
  <c r="H140" i="38"/>
  <c r="N139" i="38"/>
  <c r="M139" i="38"/>
  <c r="K139" i="38"/>
  <c r="J139" i="38"/>
  <c r="I139" i="38"/>
  <c r="H139" i="38"/>
  <c r="N138" i="38"/>
  <c r="M138" i="38"/>
  <c r="K138" i="38"/>
  <c r="J138" i="38"/>
  <c r="I138" i="38"/>
  <c r="H138" i="38"/>
  <c r="N137" i="38"/>
  <c r="M137" i="38"/>
  <c r="K137" i="38"/>
  <c r="J137" i="38"/>
  <c r="I137" i="38"/>
  <c r="H137" i="38"/>
  <c r="N136" i="38"/>
  <c r="M136" i="38"/>
  <c r="K136" i="38"/>
  <c r="J136" i="38"/>
  <c r="I136" i="38"/>
  <c r="H136" i="38"/>
  <c r="N133" i="38"/>
  <c r="M133" i="38"/>
  <c r="L133" i="38"/>
  <c r="K133" i="38"/>
  <c r="J133" i="38"/>
  <c r="I133" i="38"/>
  <c r="H133" i="38"/>
  <c r="N132" i="38"/>
  <c r="M132" i="38"/>
  <c r="L132" i="38"/>
  <c r="K132" i="38"/>
  <c r="J132" i="38"/>
  <c r="I132" i="38"/>
  <c r="H132" i="38"/>
  <c r="N131" i="38"/>
  <c r="M131" i="38"/>
  <c r="L131" i="38"/>
  <c r="K131" i="38"/>
  <c r="J131" i="38"/>
  <c r="I131" i="38"/>
  <c r="H131" i="38"/>
  <c r="N119" i="38"/>
  <c r="M119" i="38"/>
  <c r="K119" i="38"/>
  <c r="J119" i="38"/>
  <c r="I119" i="38"/>
  <c r="H119" i="38"/>
  <c r="N118" i="38"/>
  <c r="M118" i="38"/>
  <c r="K118" i="38"/>
  <c r="J118" i="38"/>
  <c r="I118" i="38"/>
  <c r="H118" i="38"/>
  <c r="N117" i="38"/>
  <c r="M117" i="38"/>
  <c r="K117" i="38"/>
  <c r="J117" i="38"/>
  <c r="I117" i="38"/>
  <c r="H117" i="38"/>
  <c r="N116" i="38"/>
  <c r="M116" i="38"/>
  <c r="K116" i="38"/>
  <c r="J116" i="38"/>
  <c r="I116" i="38"/>
  <c r="H116" i="38"/>
  <c r="N115" i="38"/>
  <c r="M115" i="38"/>
  <c r="K115" i="38"/>
  <c r="J115" i="38"/>
  <c r="I115" i="38"/>
  <c r="H115" i="38"/>
  <c r="N114" i="38"/>
  <c r="M114" i="38"/>
  <c r="K114" i="38"/>
  <c r="J114" i="38"/>
  <c r="I114" i="38"/>
  <c r="H114" i="38"/>
  <c r="V114" i="38"/>
  <c r="N111" i="38"/>
  <c r="M111" i="38"/>
  <c r="L111" i="38"/>
  <c r="K111" i="38"/>
  <c r="J111" i="38"/>
  <c r="I111" i="38"/>
  <c r="N110" i="38"/>
  <c r="M110" i="38"/>
  <c r="L110" i="38"/>
  <c r="K110" i="38"/>
  <c r="J110" i="38"/>
  <c r="Q110" i="38"/>
  <c r="I110" i="38"/>
  <c r="H110" i="38"/>
  <c r="N109" i="38"/>
  <c r="M109" i="38"/>
  <c r="L109" i="38"/>
  <c r="K109" i="38"/>
  <c r="J109" i="38"/>
  <c r="I109" i="38"/>
  <c r="H109" i="38"/>
  <c r="N108" i="38"/>
  <c r="M108" i="38"/>
  <c r="L108" i="38"/>
  <c r="K108" i="38"/>
  <c r="J108" i="38"/>
  <c r="I108" i="38"/>
  <c r="H108" i="38"/>
  <c r="N107" i="38"/>
  <c r="M107" i="38"/>
  <c r="T107" i="38"/>
  <c r="L107" i="38"/>
  <c r="K107" i="38"/>
  <c r="J107" i="38"/>
  <c r="I107" i="38"/>
  <c r="H107" i="38"/>
  <c r="N106" i="38"/>
  <c r="M106" i="38"/>
  <c r="L106" i="38"/>
  <c r="K106" i="38"/>
  <c r="J106" i="38"/>
  <c r="I106" i="38"/>
  <c r="H106" i="38"/>
  <c r="V106" i="38" s="1"/>
  <c r="N105" i="38"/>
  <c r="M105" i="38"/>
  <c r="L105" i="38"/>
  <c r="K105" i="38"/>
  <c r="J105" i="38"/>
  <c r="I105" i="38"/>
  <c r="H105" i="38"/>
  <c r="V105" i="38" s="1"/>
  <c r="N104" i="38"/>
  <c r="M104" i="38"/>
  <c r="L104" i="38"/>
  <c r="K104" i="38"/>
  <c r="J104" i="38"/>
  <c r="I104" i="38"/>
  <c r="H104" i="38"/>
  <c r="O104" i="38"/>
  <c r="N103" i="38"/>
  <c r="M103" i="38"/>
  <c r="L103" i="38"/>
  <c r="K103" i="38"/>
  <c r="J103" i="38"/>
  <c r="I103" i="38"/>
  <c r="H103" i="38"/>
  <c r="N102" i="38"/>
  <c r="U102" i="38"/>
  <c r="M102" i="38"/>
  <c r="L102" i="38"/>
  <c r="S102" i="38"/>
  <c r="K102" i="38"/>
  <c r="J102" i="38"/>
  <c r="Q102" i="38"/>
  <c r="I102" i="38"/>
  <c r="P102" i="38"/>
  <c r="H102" i="38"/>
  <c r="O102" i="38"/>
  <c r="N101" i="38"/>
  <c r="U101" i="38"/>
  <c r="M101" i="38"/>
  <c r="L101" i="38"/>
  <c r="K101" i="38"/>
  <c r="R101" i="38"/>
  <c r="J101" i="38"/>
  <c r="Q101" i="38"/>
  <c r="I101" i="38"/>
  <c r="P101" i="38"/>
  <c r="H101" i="38"/>
  <c r="O101" i="38"/>
  <c r="N100" i="38"/>
  <c r="U100" i="38"/>
  <c r="M100" i="38"/>
  <c r="T100" i="38"/>
  <c r="L100" i="38"/>
  <c r="S100" i="38"/>
  <c r="K100" i="38"/>
  <c r="R100" i="38"/>
  <c r="J100" i="38"/>
  <c r="Q100" i="38"/>
  <c r="I100" i="38"/>
  <c r="P100" i="38"/>
  <c r="H100" i="38"/>
  <c r="O100" i="38"/>
  <c r="N99" i="38"/>
  <c r="M99" i="38"/>
  <c r="L99" i="38"/>
  <c r="K99" i="38"/>
  <c r="J99" i="38"/>
  <c r="I99" i="38"/>
  <c r="H99" i="38"/>
  <c r="N98" i="38"/>
  <c r="U98" i="38"/>
  <c r="M98" i="38"/>
  <c r="T98" i="38"/>
  <c r="L98" i="38"/>
  <c r="S98" i="38"/>
  <c r="K98" i="38"/>
  <c r="R98" i="38"/>
  <c r="J98" i="38"/>
  <c r="Q98" i="38"/>
  <c r="I98" i="38"/>
  <c r="P98" i="38"/>
  <c r="H98" i="38"/>
  <c r="O98" i="38"/>
  <c r="N97" i="38"/>
  <c r="M97" i="38"/>
  <c r="L97" i="38"/>
  <c r="K97" i="38"/>
  <c r="J97" i="38"/>
  <c r="I97" i="38"/>
  <c r="H97" i="38"/>
  <c r="N96" i="38"/>
  <c r="M96" i="38"/>
  <c r="L96" i="38"/>
  <c r="K96" i="38"/>
  <c r="J96" i="38"/>
  <c r="I96" i="38"/>
  <c r="H96" i="38"/>
  <c r="N93" i="38"/>
  <c r="M93" i="38"/>
  <c r="K93" i="38"/>
  <c r="J93" i="38"/>
  <c r="I93" i="38"/>
  <c r="H93" i="38"/>
  <c r="N92" i="38"/>
  <c r="M92" i="38"/>
  <c r="K92" i="38"/>
  <c r="J92" i="38"/>
  <c r="I92" i="38"/>
  <c r="H92" i="38"/>
  <c r="N91" i="38"/>
  <c r="M91" i="38"/>
  <c r="K91" i="38"/>
  <c r="J91" i="38"/>
  <c r="I91" i="38"/>
  <c r="H91" i="38"/>
  <c r="N90" i="38"/>
  <c r="M90" i="38"/>
  <c r="K90" i="38"/>
  <c r="J90" i="38"/>
  <c r="I90" i="38"/>
  <c r="H90" i="38"/>
  <c r="N89" i="38"/>
  <c r="M89" i="38"/>
  <c r="K89" i="38"/>
  <c r="J89" i="38"/>
  <c r="I89" i="38"/>
  <c r="H89" i="38"/>
  <c r="V89" i="38"/>
  <c r="N88" i="38"/>
  <c r="M88" i="38"/>
  <c r="K88" i="38"/>
  <c r="J88" i="38"/>
  <c r="I88" i="38"/>
  <c r="H88" i="38"/>
  <c r="N72" i="38"/>
  <c r="M72" i="38"/>
  <c r="K72" i="38"/>
  <c r="J72" i="38"/>
  <c r="I72" i="38"/>
  <c r="H72" i="38"/>
  <c r="N71" i="38"/>
  <c r="M71" i="38"/>
  <c r="K71" i="38"/>
  <c r="J71" i="38"/>
  <c r="I71" i="38"/>
  <c r="H71" i="38"/>
  <c r="N70" i="38"/>
  <c r="M70" i="38"/>
  <c r="K70" i="38"/>
  <c r="J70" i="38"/>
  <c r="I70" i="38"/>
  <c r="H70" i="38"/>
  <c r="N69" i="38"/>
  <c r="M69" i="38"/>
  <c r="K69" i="38"/>
  <c r="J69" i="38"/>
  <c r="I69" i="38"/>
  <c r="H69" i="38"/>
  <c r="N68" i="38"/>
  <c r="M68" i="38"/>
  <c r="K68" i="38"/>
  <c r="J68" i="38"/>
  <c r="I68" i="38"/>
  <c r="H68" i="38"/>
  <c r="N67" i="38"/>
  <c r="M67" i="38"/>
  <c r="K67" i="38"/>
  <c r="J67" i="38"/>
  <c r="I67" i="38"/>
  <c r="H67" i="38"/>
  <c r="N62" i="38"/>
  <c r="M62" i="38"/>
  <c r="L62" i="38"/>
  <c r="K62" i="38"/>
  <c r="J62" i="38"/>
  <c r="I62" i="38"/>
  <c r="H62" i="38"/>
  <c r="N61" i="38"/>
  <c r="M61" i="38"/>
  <c r="L61" i="38"/>
  <c r="K61" i="38"/>
  <c r="J61" i="38"/>
  <c r="I61" i="38"/>
  <c r="H61" i="38"/>
  <c r="N60" i="38"/>
  <c r="M60" i="38"/>
  <c r="L60" i="38"/>
  <c r="K60" i="38"/>
  <c r="J60" i="38"/>
  <c r="I60" i="38"/>
  <c r="H60" i="38"/>
  <c r="N59" i="38"/>
  <c r="M59" i="38"/>
  <c r="L59" i="38"/>
  <c r="K59" i="38"/>
  <c r="J59" i="38"/>
  <c r="I59" i="38"/>
  <c r="H59" i="38"/>
  <c r="N58" i="38"/>
  <c r="M58" i="38"/>
  <c r="K58" i="38"/>
  <c r="J58" i="38"/>
  <c r="I58" i="38"/>
  <c r="H58" i="38"/>
  <c r="N55" i="38"/>
  <c r="M55" i="38"/>
  <c r="K55" i="38"/>
  <c r="J55" i="38"/>
  <c r="I55" i="38"/>
  <c r="H55" i="38"/>
  <c r="N52" i="38"/>
  <c r="M52" i="38"/>
  <c r="K52" i="38"/>
  <c r="J52" i="38"/>
  <c r="I52" i="38"/>
  <c r="H52" i="38"/>
  <c r="N51" i="38"/>
  <c r="M51" i="38"/>
  <c r="K51" i="38"/>
  <c r="J51" i="38"/>
  <c r="I51" i="38"/>
  <c r="H51" i="38"/>
  <c r="N50" i="38"/>
  <c r="M50" i="38"/>
  <c r="K50" i="38"/>
  <c r="J50" i="38"/>
  <c r="I50" i="38"/>
  <c r="H50" i="38"/>
  <c r="N49" i="38"/>
  <c r="M49" i="38"/>
  <c r="K49" i="38"/>
  <c r="J49" i="38"/>
  <c r="I49" i="38"/>
  <c r="H49" i="38"/>
  <c r="N48" i="38"/>
  <c r="M48" i="38"/>
  <c r="K48" i="38"/>
  <c r="J48" i="38"/>
  <c r="I48" i="38"/>
  <c r="H48" i="38"/>
  <c r="N47" i="38"/>
  <c r="M47" i="38"/>
  <c r="L116" i="38"/>
  <c r="V116" i="38"/>
  <c r="K47" i="38"/>
  <c r="J47" i="38"/>
  <c r="I47" i="38"/>
  <c r="H47" i="38"/>
  <c r="N46" i="38"/>
  <c r="M46" i="38"/>
  <c r="L89" i="38"/>
  <c r="K46" i="38"/>
  <c r="J46" i="38"/>
  <c r="I46" i="38"/>
  <c r="H46" i="38"/>
  <c r="N45" i="38"/>
  <c r="M45" i="38"/>
  <c r="K45" i="38"/>
  <c r="J45" i="38"/>
  <c r="I45" i="38"/>
  <c r="H45" i="38"/>
  <c r="G154" i="38"/>
  <c r="Q154" i="38"/>
  <c r="F154" i="38"/>
  <c r="E154" i="38"/>
  <c r="D154" i="38"/>
  <c r="G153" i="38"/>
  <c r="R153" i="38"/>
  <c r="F153" i="38"/>
  <c r="E153" i="38"/>
  <c r="D153" i="38"/>
  <c r="G152" i="38"/>
  <c r="T152" i="38"/>
  <c r="F152" i="38"/>
  <c r="E152" i="38"/>
  <c r="D152" i="38"/>
  <c r="G151" i="38"/>
  <c r="U151" i="38"/>
  <c r="F151" i="38"/>
  <c r="E151" i="38"/>
  <c r="D151" i="38"/>
  <c r="G150" i="38"/>
  <c r="P150" i="38"/>
  <c r="F150" i="38"/>
  <c r="E150" i="38"/>
  <c r="D150" i="38"/>
  <c r="G149" i="38"/>
  <c r="F149" i="38"/>
  <c r="E149" i="38"/>
  <c r="D149" i="38"/>
  <c r="G148" i="38"/>
  <c r="Q148" i="38"/>
  <c r="F148" i="38"/>
  <c r="E148" i="38"/>
  <c r="D148" i="38"/>
  <c r="G147" i="38"/>
  <c r="T147" i="38"/>
  <c r="F147" i="38"/>
  <c r="E147" i="38"/>
  <c r="D147" i="38"/>
  <c r="G146" i="38"/>
  <c r="T146" i="38"/>
  <c r="F146" i="38"/>
  <c r="E146" i="38"/>
  <c r="D146" i="38"/>
  <c r="G145" i="38"/>
  <c r="O145" i="38"/>
  <c r="F145" i="38"/>
  <c r="E145" i="38"/>
  <c r="D145" i="38"/>
  <c r="G144" i="38"/>
  <c r="F144" i="38"/>
  <c r="E144" i="38"/>
  <c r="D144" i="38"/>
  <c r="F141" i="38"/>
  <c r="D141" i="38"/>
  <c r="F140" i="38"/>
  <c r="D140" i="38"/>
  <c r="F139" i="38"/>
  <c r="D139" i="38"/>
  <c r="F138" i="38"/>
  <c r="D138" i="38"/>
  <c r="F137" i="38"/>
  <c r="D137" i="38"/>
  <c r="F136" i="38"/>
  <c r="D136" i="38"/>
  <c r="G133" i="38"/>
  <c r="F133" i="38"/>
  <c r="D133" i="38"/>
  <c r="G132" i="38"/>
  <c r="S132" i="38"/>
  <c r="F132" i="38"/>
  <c r="D132" i="38"/>
  <c r="G131" i="38"/>
  <c r="F131" i="38"/>
  <c r="D131" i="38"/>
  <c r="G128" i="38"/>
  <c r="Q128" i="38"/>
  <c r="F128" i="38"/>
  <c r="D128" i="38"/>
  <c r="G127" i="38"/>
  <c r="U127" i="38"/>
  <c r="F127" i="38"/>
  <c r="D127" i="38"/>
  <c r="G126" i="38"/>
  <c r="O126" i="38"/>
  <c r="F126" i="38"/>
  <c r="D126" i="38"/>
  <c r="G125" i="38"/>
  <c r="F125" i="38"/>
  <c r="D125" i="38"/>
  <c r="G124" i="38"/>
  <c r="O124" i="38"/>
  <c r="F124" i="38"/>
  <c r="D124" i="38"/>
  <c r="F123" i="38"/>
  <c r="D123" i="38"/>
  <c r="F122" i="38"/>
  <c r="D122" i="38"/>
  <c r="F119" i="38"/>
  <c r="D119" i="38"/>
  <c r="F118" i="38"/>
  <c r="D118" i="38"/>
  <c r="F117" i="38"/>
  <c r="D117" i="38"/>
  <c r="F116" i="38"/>
  <c r="D116" i="38"/>
  <c r="F115" i="38"/>
  <c r="D115" i="38"/>
  <c r="F114" i="38"/>
  <c r="D114" i="38"/>
  <c r="G77" i="38"/>
  <c r="R77" i="38" s="1"/>
  <c r="F77" i="38"/>
  <c r="D77" i="38"/>
  <c r="G76" i="38"/>
  <c r="O76" i="38" s="1"/>
  <c r="F76" i="38"/>
  <c r="D76" i="38"/>
  <c r="G75" i="38"/>
  <c r="S75" i="38" s="1"/>
  <c r="F75" i="38"/>
  <c r="D75" i="38"/>
  <c r="G74" i="38"/>
  <c r="F74" i="38"/>
  <c r="D74" i="38"/>
  <c r="G73" i="38"/>
  <c r="F73" i="38"/>
  <c r="D73" i="38"/>
  <c r="F72" i="38"/>
  <c r="D72" i="38"/>
  <c r="F71" i="38"/>
  <c r="D71" i="38"/>
  <c r="F70" i="38"/>
  <c r="D70" i="38"/>
  <c r="F69" i="38"/>
  <c r="D69" i="38"/>
  <c r="F68" i="38"/>
  <c r="D68" i="38"/>
  <c r="F67" i="38"/>
  <c r="D67" i="38"/>
  <c r="G64" i="38"/>
  <c r="F64" i="38"/>
  <c r="G63" i="38"/>
  <c r="F63" i="38"/>
  <c r="F62" i="38"/>
  <c r="F61" i="38"/>
  <c r="F60" i="38"/>
  <c r="F59" i="38"/>
  <c r="F58" i="38"/>
  <c r="F55" i="38"/>
  <c r="F52" i="38"/>
  <c r="F51" i="38"/>
  <c r="F50" i="38"/>
  <c r="F49" i="38"/>
  <c r="F48" i="38"/>
  <c r="F47" i="38"/>
  <c r="F46" i="38"/>
  <c r="F45" i="38"/>
  <c r="F21" i="38"/>
  <c r="F22" i="38"/>
  <c r="F23" i="38"/>
  <c r="F24" i="38"/>
  <c r="F25" i="38"/>
  <c r="F26" i="38"/>
  <c r="F27" i="38"/>
  <c r="F28" i="38"/>
  <c r="F29" i="38"/>
  <c r="F30" i="38"/>
  <c r="F31" i="38"/>
  <c r="F32" i="38"/>
  <c r="F33" i="38"/>
  <c r="F34" i="38"/>
  <c r="F35" i="38"/>
  <c r="F36" i="38"/>
  <c r="F37" i="38"/>
  <c r="F38" i="38"/>
  <c r="F39" i="38"/>
  <c r="F40" i="38"/>
  <c r="F20" i="38"/>
  <c r="D21" i="38"/>
  <c r="D22" i="38"/>
  <c r="D23" i="38"/>
  <c r="D24" i="38"/>
  <c r="D25" i="38"/>
  <c r="D26" i="38"/>
  <c r="D28" i="38"/>
  <c r="D29" i="38"/>
  <c r="D30" i="38"/>
  <c r="D31" i="38"/>
  <c r="D32" i="38"/>
  <c r="D33" i="38"/>
  <c r="D34" i="38"/>
  <c r="D35" i="38"/>
  <c r="D36" i="38"/>
  <c r="D37" i="38"/>
  <c r="D38" i="38"/>
  <c r="D39" i="38"/>
  <c r="D40" i="38"/>
  <c r="D20" i="38"/>
  <c r="D46" i="38"/>
  <c r="D47" i="38"/>
  <c r="D48" i="38"/>
  <c r="D49" i="38"/>
  <c r="D50" i="38"/>
  <c r="D51" i="38"/>
  <c r="D52" i="38"/>
  <c r="D55" i="38"/>
  <c r="D45" i="38"/>
  <c r="V77" i="38"/>
  <c r="V76" i="38"/>
  <c r="V75" i="38"/>
  <c r="V74" i="38"/>
  <c r="N64" i="38"/>
  <c r="U64" i="38"/>
  <c r="M64" i="38"/>
  <c r="L64" i="38"/>
  <c r="K64" i="38"/>
  <c r="J64" i="38"/>
  <c r="I64" i="38"/>
  <c r="H64" i="38"/>
  <c r="N63" i="38"/>
  <c r="U63" i="38"/>
  <c r="M63" i="38"/>
  <c r="K63" i="38"/>
  <c r="J63" i="38"/>
  <c r="I63" i="38"/>
  <c r="H63" i="38"/>
  <c r="G13" i="57"/>
  <c r="G12" i="57"/>
  <c r="G11" i="57"/>
  <c r="G10" i="57"/>
  <c r="G9" i="57"/>
  <c r="G7" i="57"/>
  <c r="G6" i="57"/>
  <c r="G14" i="57"/>
  <c r="H7" i="57"/>
  <c r="V186" i="54"/>
  <c r="G168" i="44"/>
  <c r="I38" i="35"/>
  <c r="E137" i="32"/>
  <c r="E137" i="38"/>
  <c r="E137" i="56"/>
  <c r="E138" i="32"/>
  <c r="E139" i="32"/>
  <c r="E139" i="56"/>
  <c r="E140" i="32"/>
  <c r="D135" i="54"/>
  <c r="F135" i="54"/>
  <c r="V135" i="54"/>
  <c r="D136" i="54"/>
  <c r="F136" i="54"/>
  <c r="V136" i="54"/>
  <c r="D137" i="54"/>
  <c r="F137" i="54"/>
  <c r="V137" i="54"/>
  <c r="D138" i="54"/>
  <c r="F138" i="54"/>
  <c r="V138" i="54"/>
  <c r="D137" i="56"/>
  <c r="F137" i="56"/>
  <c r="D138" i="56"/>
  <c r="F138" i="56"/>
  <c r="D139" i="56"/>
  <c r="F139" i="56"/>
  <c r="D140" i="56"/>
  <c r="F140" i="56"/>
  <c r="G122" i="54"/>
  <c r="G123" i="54"/>
  <c r="G124" i="54"/>
  <c r="F121" i="54"/>
  <c r="F122" i="54"/>
  <c r="F123" i="54"/>
  <c r="F124" i="54"/>
  <c r="F125" i="54"/>
  <c r="F126" i="54"/>
  <c r="F123" i="56"/>
  <c r="F124" i="56"/>
  <c r="F125" i="56"/>
  <c r="F126" i="56"/>
  <c r="F127" i="56"/>
  <c r="F128" i="56"/>
  <c r="D120" i="54"/>
  <c r="D122" i="56"/>
  <c r="E118" i="32"/>
  <c r="E118" i="56"/>
  <c r="D116" i="54"/>
  <c r="F116" i="54"/>
  <c r="V116" i="54"/>
  <c r="D118" i="56"/>
  <c r="F118" i="56"/>
  <c r="E115" i="32"/>
  <c r="E115" i="56"/>
  <c r="E116" i="32"/>
  <c r="E116" i="38"/>
  <c r="D113" i="54"/>
  <c r="F113" i="54"/>
  <c r="V113" i="54"/>
  <c r="D114" i="54"/>
  <c r="F114" i="54"/>
  <c r="V114" i="54"/>
  <c r="D115" i="56"/>
  <c r="F115" i="56"/>
  <c r="D116" i="56"/>
  <c r="F116" i="56"/>
  <c r="E58" i="32"/>
  <c r="E58" i="38"/>
  <c r="D36" i="54"/>
  <c r="F36" i="54"/>
  <c r="V36" i="54"/>
  <c r="D36" i="56"/>
  <c r="F36" i="56"/>
  <c r="V45" i="54"/>
  <c r="V47" i="32"/>
  <c r="V48" i="32"/>
  <c r="V49" i="32"/>
  <c r="D46" i="54"/>
  <c r="F46" i="54"/>
  <c r="D47" i="54"/>
  <c r="F47" i="54"/>
  <c r="V47" i="54"/>
  <c r="D48" i="54"/>
  <c r="F48" i="54"/>
  <c r="V48" i="54"/>
  <c r="D49" i="54"/>
  <c r="F49" i="54"/>
  <c r="V49" i="54"/>
  <c r="D46" i="56"/>
  <c r="F46" i="56"/>
  <c r="D47" i="56"/>
  <c r="F47" i="56"/>
  <c r="D48" i="56"/>
  <c r="F48" i="56"/>
  <c r="D49" i="56"/>
  <c r="F49" i="56"/>
  <c r="D23" i="54"/>
  <c r="F23" i="54"/>
  <c r="V23" i="54"/>
  <c r="D24" i="54"/>
  <c r="F24" i="54"/>
  <c r="V24" i="54"/>
  <c r="D25" i="54"/>
  <c r="F25" i="54"/>
  <c r="V25" i="54"/>
  <c r="D21" i="56"/>
  <c r="F21" i="56"/>
  <c r="D22" i="56"/>
  <c r="F22" i="56"/>
  <c r="D23" i="56"/>
  <c r="F23" i="56"/>
  <c r="D24" i="56"/>
  <c r="F24" i="56"/>
  <c r="D25" i="56"/>
  <c r="F25" i="56"/>
  <c r="D40" i="54"/>
  <c r="F40" i="54"/>
  <c r="V40" i="54"/>
  <c r="D36" i="47"/>
  <c r="F36" i="47"/>
  <c r="V36" i="47"/>
  <c r="D36" i="46"/>
  <c r="F36" i="46"/>
  <c r="V36" i="46"/>
  <c r="D36" i="45"/>
  <c r="F36" i="45"/>
  <c r="V36" i="45"/>
  <c r="D36" i="44"/>
  <c r="F36" i="44"/>
  <c r="V36" i="44"/>
  <c r="D36" i="52"/>
  <c r="F36" i="52"/>
  <c r="V36" i="52"/>
  <c r="D11" i="54"/>
  <c r="D10" i="54"/>
  <c r="D9" i="54"/>
  <c r="D11" i="47"/>
  <c r="D10" i="47"/>
  <c r="D9" i="47"/>
  <c r="D11" i="46"/>
  <c r="D10" i="46"/>
  <c r="D9" i="46"/>
  <c r="D11" i="45"/>
  <c r="D10" i="45"/>
  <c r="D9" i="45"/>
  <c r="D11" i="44"/>
  <c r="D10" i="44"/>
  <c r="D9" i="44"/>
  <c r="D11" i="43"/>
  <c r="D10" i="43"/>
  <c r="D9" i="43"/>
  <c r="D11" i="38"/>
  <c r="D10" i="38"/>
  <c r="D9" i="38"/>
  <c r="D11" i="52"/>
  <c r="D10" i="52"/>
  <c r="D9" i="52"/>
  <c r="D11" i="51"/>
  <c r="D10" i="51"/>
  <c r="D9" i="51"/>
  <c r="D11" i="49"/>
  <c r="D10" i="49"/>
  <c r="D9" i="49"/>
  <c r="D11" i="48"/>
  <c r="D10" i="48"/>
  <c r="D9" i="48"/>
  <c r="D11" i="37"/>
  <c r="D10" i="37"/>
  <c r="D9" i="37"/>
  <c r="D11" i="42"/>
  <c r="D10" i="42"/>
  <c r="D9" i="42"/>
  <c r="D10" i="36"/>
  <c r="D11" i="36"/>
  <c r="D9" i="36"/>
  <c r="E159" i="32"/>
  <c r="E159" i="56"/>
  <c r="F154" i="56"/>
  <c r="D11" i="56"/>
  <c r="D10" i="56"/>
  <c r="C158" i="51"/>
  <c r="C141" i="52"/>
  <c r="C158" i="38"/>
  <c r="C158" i="43"/>
  <c r="E162" i="43"/>
  <c r="C141" i="44"/>
  <c r="C141" i="45"/>
  <c r="E143" i="45"/>
  <c r="C141" i="46"/>
  <c r="C141" i="47"/>
  <c r="C156" i="54"/>
  <c r="C158" i="56"/>
  <c r="C156" i="51"/>
  <c r="E157" i="51"/>
  <c r="C139" i="52"/>
  <c r="E140" i="52"/>
  <c r="C156" i="38"/>
  <c r="E157" i="38"/>
  <c r="C156" i="43"/>
  <c r="E157" i="43" s="1"/>
  <c r="C139" i="44"/>
  <c r="C139" i="45"/>
  <c r="E140" i="45"/>
  <c r="C139" i="46"/>
  <c r="E140" i="46"/>
  <c r="C139" i="47"/>
  <c r="E140" i="47"/>
  <c r="C154" i="54"/>
  <c r="C156" i="56"/>
  <c r="C143" i="51"/>
  <c r="C126" i="52"/>
  <c r="C143" i="38"/>
  <c r="C143" i="43"/>
  <c r="C126" i="44"/>
  <c r="C126" i="45"/>
  <c r="C126" i="46"/>
  <c r="C126" i="47"/>
  <c r="C141" i="54"/>
  <c r="C143" i="56"/>
  <c r="C135" i="51"/>
  <c r="C122" i="52"/>
  <c r="C135" i="38"/>
  <c r="C135" i="43"/>
  <c r="C122" i="44"/>
  <c r="E123" i="44"/>
  <c r="C122" i="45"/>
  <c r="E124" i="45"/>
  <c r="E123" i="45"/>
  <c r="C122" i="46"/>
  <c r="E124" i="46"/>
  <c r="C122" i="47"/>
  <c r="C133" i="54"/>
  <c r="C135" i="56"/>
  <c r="C130" i="51"/>
  <c r="E132" i="51" s="1"/>
  <c r="C117" i="52"/>
  <c r="C130" i="38"/>
  <c r="C130" i="43"/>
  <c r="E132" i="43" s="1"/>
  <c r="C117" i="44"/>
  <c r="E118" i="44"/>
  <c r="C117" i="45"/>
  <c r="C117" i="46"/>
  <c r="C117" i="47"/>
  <c r="C128" i="54"/>
  <c r="C130" i="56"/>
  <c r="C121" i="51"/>
  <c r="C108" i="52"/>
  <c r="E113" i="52"/>
  <c r="C121" i="38"/>
  <c r="C121" i="43"/>
  <c r="C108" i="44"/>
  <c r="C108" i="45"/>
  <c r="C108" i="46"/>
  <c r="E115" i="46"/>
  <c r="C108" i="47"/>
  <c r="C119" i="54"/>
  <c r="C121" i="56"/>
  <c r="C113" i="51"/>
  <c r="C103" i="52"/>
  <c r="C113" i="38"/>
  <c r="C113" i="43"/>
  <c r="C103" i="44"/>
  <c r="E106" i="44"/>
  <c r="C103" i="45"/>
  <c r="C103" i="46"/>
  <c r="C103" i="47"/>
  <c r="E106" i="47"/>
  <c r="C111" i="54"/>
  <c r="C113" i="56"/>
  <c r="C95" i="51"/>
  <c r="C85" i="52"/>
  <c r="C95" i="38"/>
  <c r="E100" i="38"/>
  <c r="C95" i="43"/>
  <c r="C85" i="44"/>
  <c r="C85" i="45"/>
  <c r="C85" i="46"/>
  <c r="C85" i="47"/>
  <c r="E93" i="47"/>
  <c r="C93" i="54"/>
  <c r="E94" i="54"/>
  <c r="E99" i="54"/>
  <c r="C95" i="56"/>
  <c r="C87" i="51"/>
  <c r="C77" i="52"/>
  <c r="C87" i="38"/>
  <c r="E88" i="38"/>
  <c r="C87" i="43"/>
  <c r="C77" i="44"/>
  <c r="E79" i="44"/>
  <c r="E81" i="44"/>
  <c r="C77" i="45"/>
  <c r="E79" i="45"/>
  <c r="C77" i="46"/>
  <c r="C77" i="47"/>
  <c r="C85" i="54"/>
  <c r="C87" i="56"/>
  <c r="C78" i="51"/>
  <c r="E83" i="51" s="1"/>
  <c r="C68" i="52"/>
  <c r="C78" i="38"/>
  <c r="E84" i="38"/>
  <c r="C78" i="43"/>
  <c r="C68" i="44"/>
  <c r="C68" i="45"/>
  <c r="C68" i="46"/>
  <c r="E69" i="46" s="1"/>
  <c r="C68" i="47"/>
  <c r="C76" i="54"/>
  <c r="E80" i="54"/>
  <c r="C78" i="56"/>
  <c r="C66" i="51"/>
  <c r="C56" i="52"/>
  <c r="C66" i="38"/>
  <c r="C66" i="43"/>
  <c r="E73" i="43" s="1"/>
  <c r="C56" i="44"/>
  <c r="E65" i="44"/>
  <c r="C56" i="45"/>
  <c r="E62" i="45"/>
  <c r="C56" i="46"/>
  <c r="E66" i="46"/>
  <c r="C56" i="47"/>
  <c r="E63" i="47"/>
  <c r="C64" i="54"/>
  <c r="C66" i="56"/>
  <c r="C57" i="51"/>
  <c r="C47" i="52"/>
  <c r="C57" i="38"/>
  <c r="C57" i="43"/>
  <c r="C47" i="44"/>
  <c r="C47" i="45"/>
  <c r="E50" i="45"/>
  <c r="C47" i="46"/>
  <c r="C47" i="47"/>
  <c r="C55" i="54"/>
  <c r="C57" i="56"/>
  <c r="F211" i="56"/>
  <c r="E211" i="56"/>
  <c r="F210" i="56"/>
  <c r="E210" i="56"/>
  <c r="F209" i="56"/>
  <c r="E209" i="56"/>
  <c r="F204" i="56"/>
  <c r="E204" i="56"/>
  <c r="F203" i="56"/>
  <c r="E203" i="56"/>
  <c r="F202" i="56"/>
  <c r="E202" i="56"/>
  <c r="F201" i="56"/>
  <c r="E201" i="56"/>
  <c r="F200" i="56"/>
  <c r="E200" i="56"/>
  <c r="F199" i="56"/>
  <c r="E199" i="56"/>
  <c r="F198" i="56"/>
  <c r="E198" i="56"/>
  <c r="F197" i="56"/>
  <c r="E197" i="56"/>
  <c r="F196" i="56"/>
  <c r="E196" i="56"/>
  <c r="F195" i="56"/>
  <c r="E195" i="56"/>
  <c r="F194" i="56"/>
  <c r="E194" i="56"/>
  <c r="F188" i="56"/>
  <c r="E188" i="56"/>
  <c r="F187" i="56"/>
  <c r="E187" i="56"/>
  <c r="F186" i="56"/>
  <c r="E186" i="56"/>
  <c r="F185" i="56"/>
  <c r="E185" i="56"/>
  <c r="F184" i="56"/>
  <c r="E184" i="56"/>
  <c r="F183" i="56"/>
  <c r="E183" i="56"/>
  <c r="F179" i="56"/>
  <c r="E179" i="56"/>
  <c r="F178" i="56"/>
  <c r="E178" i="56"/>
  <c r="F177" i="56"/>
  <c r="E177" i="56"/>
  <c r="F176" i="56"/>
  <c r="E176" i="56"/>
  <c r="F175" i="56"/>
  <c r="E175" i="56"/>
  <c r="F174" i="56"/>
  <c r="E174" i="56"/>
  <c r="F173" i="56"/>
  <c r="E173" i="56"/>
  <c r="F172" i="56"/>
  <c r="E172" i="56"/>
  <c r="F171" i="56"/>
  <c r="E171" i="56"/>
  <c r="F170" i="56"/>
  <c r="E170" i="56"/>
  <c r="F169" i="56"/>
  <c r="E169" i="56"/>
  <c r="F168" i="56"/>
  <c r="E168" i="56"/>
  <c r="F167" i="56"/>
  <c r="F166" i="56"/>
  <c r="F165" i="56"/>
  <c r="F164" i="56"/>
  <c r="F162" i="56"/>
  <c r="F161" i="56"/>
  <c r="F160" i="56"/>
  <c r="F159" i="56"/>
  <c r="F157" i="56"/>
  <c r="E154" i="56"/>
  <c r="F153" i="56"/>
  <c r="E153" i="56"/>
  <c r="F152" i="56"/>
  <c r="E152" i="56"/>
  <c r="F151" i="56"/>
  <c r="E151" i="56"/>
  <c r="F150" i="56"/>
  <c r="E150" i="56"/>
  <c r="F149" i="56"/>
  <c r="E149" i="56"/>
  <c r="F148" i="56"/>
  <c r="E148" i="56"/>
  <c r="F147" i="56"/>
  <c r="E147" i="56"/>
  <c r="F146" i="56"/>
  <c r="E146" i="56"/>
  <c r="F145" i="56"/>
  <c r="E145" i="56"/>
  <c r="F144" i="56"/>
  <c r="E144" i="56"/>
  <c r="F141" i="56"/>
  <c r="F136" i="56"/>
  <c r="F133" i="56"/>
  <c r="F132" i="56"/>
  <c r="F131" i="56"/>
  <c r="F122" i="56"/>
  <c r="F119" i="56"/>
  <c r="F117" i="56"/>
  <c r="F114" i="56"/>
  <c r="F111" i="56"/>
  <c r="F110" i="56"/>
  <c r="F109" i="56"/>
  <c r="F108" i="56"/>
  <c r="F107" i="56"/>
  <c r="F106" i="56"/>
  <c r="F105" i="56"/>
  <c r="F104" i="56"/>
  <c r="F103" i="56"/>
  <c r="F102" i="56"/>
  <c r="F101" i="56"/>
  <c r="F100" i="56"/>
  <c r="F99" i="56"/>
  <c r="F98" i="56"/>
  <c r="F97" i="56"/>
  <c r="F96" i="56"/>
  <c r="F93" i="56"/>
  <c r="F92" i="56"/>
  <c r="F91" i="56"/>
  <c r="F90" i="56"/>
  <c r="F89" i="56"/>
  <c r="F88" i="56"/>
  <c r="F85" i="56"/>
  <c r="F84" i="56"/>
  <c r="F83" i="56"/>
  <c r="F82" i="56"/>
  <c r="F81" i="56"/>
  <c r="F80" i="56"/>
  <c r="F79" i="56"/>
  <c r="F77" i="56"/>
  <c r="F76" i="56"/>
  <c r="F75" i="56"/>
  <c r="F74" i="56"/>
  <c r="F73" i="56"/>
  <c r="F72" i="56"/>
  <c r="F71" i="56"/>
  <c r="F70" i="56"/>
  <c r="F69" i="56"/>
  <c r="F68" i="56"/>
  <c r="F67" i="56"/>
  <c r="F64" i="56"/>
  <c r="F63" i="56"/>
  <c r="F62" i="56"/>
  <c r="F61" i="56"/>
  <c r="F60" i="56"/>
  <c r="F59" i="56"/>
  <c r="F58" i="56"/>
  <c r="F55" i="56"/>
  <c r="F52" i="56"/>
  <c r="F51" i="56"/>
  <c r="F50" i="56"/>
  <c r="F45" i="56"/>
  <c r="F39" i="56"/>
  <c r="F38" i="56"/>
  <c r="F37" i="56"/>
  <c r="F35" i="56"/>
  <c r="F34" i="56"/>
  <c r="F33" i="56"/>
  <c r="F32" i="56"/>
  <c r="F31" i="56"/>
  <c r="F30" i="56"/>
  <c r="F29" i="56"/>
  <c r="F28" i="56"/>
  <c r="F27" i="56"/>
  <c r="F26" i="56"/>
  <c r="F20" i="56"/>
  <c r="D211" i="56"/>
  <c r="D210" i="56"/>
  <c r="D209" i="56"/>
  <c r="D204" i="56"/>
  <c r="D203" i="56"/>
  <c r="D202" i="56"/>
  <c r="D201" i="56"/>
  <c r="D200" i="56"/>
  <c r="D199" i="56"/>
  <c r="D198" i="56"/>
  <c r="D197" i="56"/>
  <c r="D196" i="56"/>
  <c r="D195" i="56"/>
  <c r="D194" i="56"/>
  <c r="D188" i="56"/>
  <c r="D187" i="56"/>
  <c r="D186" i="56"/>
  <c r="D185" i="56"/>
  <c r="D184" i="56"/>
  <c r="D183" i="56"/>
  <c r="D179" i="56"/>
  <c r="D178" i="56"/>
  <c r="D177" i="56"/>
  <c r="D176" i="56"/>
  <c r="D175" i="56"/>
  <c r="D174" i="56"/>
  <c r="D173" i="56"/>
  <c r="D172" i="56"/>
  <c r="D171" i="56"/>
  <c r="D170" i="56"/>
  <c r="D169" i="56"/>
  <c r="D168" i="56"/>
  <c r="D167" i="56"/>
  <c r="D166" i="56"/>
  <c r="D165" i="56"/>
  <c r="D164" i="56"/>
  <c r="D162" i="56"/>
  <c r="D161" i="56"/>
  <c r="D160" i="56"/>
  <c r="D159" i="56"/>
  <c r="D157" i="56"/>
  <c r="D154" i="56"/>
  <c r="D153" i="56"/>
  <c r="D152" i="56"/>
  <c r="D151" i="56"/>
  <c r="D150" i="56"/>
  <c r="D149" i="56"/>
  <c r="D148" i="56"/>
  <c r="D147" i="56"/>
  <c r="D146" i="56"/>
  <c r="D145" i="56"/>
  <c r="D144" i="56"/>
  <c r="D141" i="56"/>
  <c r="D136" i="56"/>
  <c r="D133" i="56"/>
  <c r="D132" i="56"/>
  <c r="D131" i="56"/>
  <c r="D128" i="56"/>
  <c r="D127" i="56"/>
  <c r="D126" i="56"/>
  <c r="D125" i="56"/>
  <c r="D124" i="56"/>
  <c r="D123" i="56"/>
  <c r="D119" i="56"/>
  <c r="D117" i="56"/>
  <c r="D114" i="56"/>
  <c r="D111" i="56"/>
  <c r="D110" i="56"/>
  <c r="D109" i="56"/>
  <c r="D108" i="56"/>
  <c r="D107" i="56"/>
  <c r="D106" i="56"/>
  <c r="D105" i="56"/>
  <c r="D104" i="56"/>
  <c r="D103" i="56"/>
  <c r="D102" i="56"/>
  <c r="D101" i="56"/>
  <c r="D100" i="56"/>
  <c r="D99" i="56"/>
  <c r="D98" i="56"/>
  <c r="D97" i="56"/>
  <c r="D96" i="56"/>
  <c r="D93" i="56"/>
  <c r="D92" i="56"/>
  <c r="D91" i="56"/>
  <c r="D90" i="56"/>
  <c r="D89" i="56"/>
  <c r="D88" i="56"/>
  <c r="D85" i="56"/>
  <c r="D84" i="56"/>
  <c r="D83" i="56"/>
  <c r="D82" i="56"/>
  <c r="D81" i="56"/>
  <c r="D80" i="56"/>
  <c r="D79" i="56"/>
  <c r="D77" i="56"/>
  <c r="D76" i="56"/>
  <c r="D75" i="56"/>
  <c r="D74" i="56"/>
  <c r="D73" i="56"/>
  <c r="D72" i="56"/>
  <c r="D71" i="56"/>
  <c r="D70" i="56"/>
  <c r="D69" i="56"/>
  <c r="D68" i="56"/>
  <c r="D67" i="56"/>
  <c r="D64" i="56"/>
  <c r="D63" i="56"/>
  <c r="D62" i="56"/>
  <c r="D61" i="56"/>
  <c r="D60" i="56"/>
  <c r="D59" i="56"/>
  <c r="D58" i="56"/>
  <c r="D55" i="56"/>
  <c r="D52" i="56"/>
  <c r="D51" i="56"/>
  <c r="D50" i="56"/>
  <c r="D45" i="56"/>
  <c r="D39" i="56"/>
  <c r="D38" i="56"/>
  <c r="D37" i="56"/>
  <c r="D35" i="56"/>
  <c r="D34" i="56"/>
  <c r="D33" i="56"/>
  <c r="D32" i="56"/>
  <c r="D31" i="56"/>
  <c r="D30" i="56"/>
  <c r="D29" i="56"/>
  <c r="D28" i="56"/>
  <c r="D26" i="56"/>
  <c r="D20" i="56"/>
  <c r="D211" i="51"/>
  <c r="D210" i="51"/>
  <c r="D209" i="51"/>
  <c r="D194" i="52"/>
  <c r="D193" i="52"/>
  <c r="D192" i="52"/>
  <c r="D211" i="38"/>
  <c r="D210" i="38"/>
  <c r="D209" i="38"/>
  <c r="D211" i="43"/>
  <c r="D210" i="43"/>
  <c r="D209" i="43"/>
  <c r="D194" i="44"/>
  <c r="D193" i="44"/>
  <c r="D192" i="44"/>
  <c r="D194" i="45"/>
  <c r="D193" i="45"/>
  <c r="D192" i="45"/>
  <c r="D194" i="46"/>
  <c r="D193" i="46"/>
  <c r="D192" i="46"/>
  <c r="D194" i="47"/>
  <c r="D193" i="47"/>
  <c r="D192" i="47"/>
  <c r="D207" i="54"/>
  <c r="D204" i="51"/>
  <c r="D203" i="51"/>
  <c r="D202" i="51"/>
  <c r="D201" i="51"/>
  <c r="D200" i="51"/>
  <c r="D199" i="51"/>
  <c r="D198" i="51"/>
  <c r="D197" i="51"/>
  <c r="D196" i="51"/>
  <c r="D195" i="51"/>
  <c r="D194" i="51"/>
  <c r="D187" i="52"/>
  <c r="D186" i="52"/>
  <c r="D185" i="52"/>
  <c r="D184" i="52"/>
  <c r="D183" i="52"/>
  <c r="D182" i="52"/>
  <c r="D181" i="52"/>
  <c r="D180" i="52"/>
  <c r="D179" i="52"/>
  <c r="D178" i="52"/>
  <c r="D177" i="52"/>
  <c r="D204" i="38"/>
  <c r="D203" i="38"/>
  <c r="D202" i="38"/>
  <c r="D201" i="38"/>
  <c r="D200" i="38"/>
  <c r="D199" i="38"/>
  <c r="D198" i="38"/>
  <c r="D197" i="38"/>
  <c r="D196" i="38"/>
  <c r="D195" i="38"/>
  <c r="D194" i="38"/>
  <c r="D204" i="43"/>
  <c r="D203" i="43"/>
  <c r="D202" i="43"/>
  <c r="D201" i="43"/>
  <c r="D200" i="43"/>
  <c r="D199" i="43"/>
  <c r="D198" i="43"/>
  <c r="D197" i="43"/>
  <c r="D196" i="43"/>
  <c r="D195" i="43"/>
  <c r="D194" i="43"/>
  <c r="D187" i="44"/>
  <c r="D186" i="44"/>
  <c r="D185" i="44"/>
  <c r="D184" i="44"/>
  <c r="D183" i="44"/>
  <c r="D182" i="44"/>
  <c r="D181" i="44"/>
  <c r="D180" i="44"/>
  <c r="D179" i="44"/>
  <c r="D178" i="44"/>
  <c r="D177" i="44"/>
  <c r="D187" i="45"/>
  <c r="D186" i="45"/>
  <c r="D185" i="45"/>
  <c r="D184" i="45"/>
  <c r="D183" i="45"/>
  <c r="D182" i="45"/>
  <c r="D181" i="45"/>
  <c r="D180" i="45"/>
  <c r="D179" i="45"/>
  <c r="D178" i="45"/>
  <c r="D177" i="45"/>
  <c r="D187" i="46"/>
  <c r="D186" i="46"/>
  <c r="D185" i="46"/>
  <c r="D184" i="46"/>
  <c r="D183" i="46"/>
  <c r="D182" i="46"/>
  <c r="D181" i="46"/>
  <c r="D180" i="46"/>
  <c r="D179" i="46"/>
  <c r="D178" i="46"/>
  <c r="D177" i="46"/>
  <c r="D187" i="47"/>
  <c r="D186" i="47"/>
  <c r="D185" i="47"/>
  <c r="D184" i="47"/>
  <c r="D183" i="47"/>
  <c r="D182" i="47"/>
  <c r="D181" i="47"/>
  <c r="D180" i="47"/>
  <c r="D179" i="47"/>
  <c r="D178" i="47"/>
  <c r="D177" i="47"/>
  <c r="D202" i="54"/>
  <c r="D201" i="54"/>
  <c r="D200" i="54"/>
  <c r="D199" i="54"/>
  <c r="D198" i="54"/>
  <c r="D197" i="54"/>
  <c r="D196" i="54"/>
  <c r="D195" i="54"/>
  <c r="D194" i="54"/>
  <c r="D193" i="54"/>
  <c r="D192" i="54"/>
  <c r="D171" i="52"/>
  <c r="D170" i="52"/>
  <c r="D169" i="52"/>
  <c r="D168" i="52"/>
  <c r="D167" i="52"/>
  <c r="D166" i="52"/>
  <c r="D188" i="38"/>
  <c r="D187" i="38"/>
  <c r="D186" i="38"/>
  <c r="D185" i="38"/>
  <c r="D184" i="38"/>
  <c r="D183" i="38"/>
  <c r="D188" i="43"/>
  <c r="D171" i="44"/>
  <c r="D170" i="44"/>
  <c r="D169" i="44"/>
  <c r="D168" i="44"/>
  <c r="D167" i="44"/>
  <c r="D166" i="44"/>
  <c r="D171" i="45"/>
  <c r="D170" i="45"/>
  <c r="D169" i="45"/>
  <c r="D168" i="45"/>
  <c r="D167" i="45"/>
  <c r="D166" i="45"/>
  <c r="D171" i="46"/>
  <c r="D170" i="46"/>
  <c r="D169" i="46"/>
  <c r="D168" i="46"/>
  <c r="D167" i="46"/>
  <c r="D166" i="46"/>
  <c r="D171" i="47"/>
  <c r="D170" i="47"/>
  <c r="D169" i="47"/>
  <c r="D168" i="47"/>
  <c r="D167" i="47"/>
  <c r="D166" i="47"/>
  <c r="D186" i="54"/>
  <c r="D185" i="54"/>
  <c r="D184" i="54"/>
  <c r="D183" i="54"/>
  <c r="D182" i="54"/>
  <c r="D181" i="54"/>
  <c r="D162" i="52"/>
  <c r="D161" i="52"/>
  <c r="D160" i="52"/>
  <c r="D159" i="52"/>
  <c r="D158" i="52"/>
  <c r="D157" i="52"/>
  <c r="D156" i="52"/>
  <c r="D155" i="52"/>
  <c r="D154" i="52"/>
  <c r="D153" i="52"/>
  <c r="D152" i="52"/>
  <c r="D151" i="52"/>
  <c r="D150" i="52"/>
  <c r="D149" i="52"/>
  <c r="D148" i="52"/>
  <c r="D147" i="52"/>
  <c r="D179" i="38"/>
  <c r="D178" i="38"/>
  <c r="D177" i="38"/>
  <c r="D176" i="38"/>
  <c r="D175" i="38"/>
  <c r="D174" i="38"/>
  <c r="D173" i="38"/>
  <c r="D172" i="38"/>
  <c r="D171" i="38"/>
  <c r="D170" i="38"/>
  <c r="D169" i="38"/>
  <c r="D168" i="38"/>
  <c r="D167" i="38"/>
  <c r="D166" i="38"/>
  <c r="D165" i="38"/>
  <c r="D164" i="38"/>
  <c r="D162" i="44"/>
  <c r="D161" i="44"/>
  <c r="D160" i="44"/>
  <c r="D159" i="44"/>
  <c r="D158" i="44"/>
  <c r="D157" i="44"/>
  <c r="D156" i="44"/>
  <c r="D155" i="44"/>
  <c r="D154" i="44"/>
  <c r="D153" i="44"/>
  <c r="D152" i="44"/>
  <c r="D151" i="44"/>
  <c r="D150" i="44"/>
  <c r="D149" i="44"/>
  <c r="D148" i="44"/>
  <c r="D147" i="44"/>
  <c r="D162" i="45"/>
  <c r="D161" i="45"/>
  <c r="D160" i="45"/>
  <c r="D159" i="45"/>
  <c r="D158" i="45"/>
  <c r="D157" i="45"/>
  <c r="D156" i="45"/>
  <c r="D155" i="45"/>
  <c r="D154" i="45"/>
  <c r="D153" i="45"/>
  <c r="D152" i="45"/>
  <c r="D151" i="45"/>
  <c r="D150" i="45"/>
  <c r="D149" i="45"/>
  <c r="D148" i="45"/>
  <c r="D147" i="45"/>
  <c r="D162" i="46"/>
  <c r="D161" i="46"/>
  <c r="D160" i="46"/>
  <c r="D159" i="46"/>
  <c r="D158" i="46"/>
  <c r="D157" i="46"/>
  <c r="D156" i="46"/>
  <c r="D155" i="46"/>
  <c r="D154" i="46"/>
  <c r="D153" i="46"/>
  <c r="D152" i="46"/>
  <c r="D151" i="46"/>
  <c r="D150" i="46"/>
  <c r="D149" i="46"/>
  <c r="D148" i="46"/>
  <c r="D147" i="46"/>
  <c r="D162" i="47"/>
  <c r="D161" i="47"/>
  <c r="D160" i="47"/>
  <c r="D159" i="47"/>
  <c r="D158" i="47"/>
  <c r="D157" i="47"/>
  <c r="D156" i="47"/>
  <c r="D155" i="47"/>
  <c r="D154" i="47"/>
  <c r="D153" i="47"/>
  <c r="D152" i="47"/>
  <c r="D151" i="47"/>
  <c r="D150" i="47"/>
  <c r="D149" i="47"/>
  <c r="D148" i="47"/>
  <c r="D147" i="47"/>
  <c r="D177" i="54"/>
  <c r="D176" i="54"/>
  <c r="D175" i="54"/>
  <c r="D174" i="54"/>
  <c r="D173" i="54"/>
  <c r="D172" i="54"/>
  <c r="D171" i="54"/>
  <c r="D170" i="54"/>
  <c r="D169" i="54"/>
  <c r="D168" i="54"/>
  <c r="D167" i="54"/>
  <c r="D166" i="54"/>
  <c r="D165" i="54"/>
  <c r="D164" i="54"/>
  <c r="D163" i="54"/>
  <c r="D162" i="54"/>
  <c r="D162" i="51"/>
  <c r="D161" i="51"/>
  <c r="D160" i="51"/>
  <c r="D159" i="51"/>
  <c r="D145" i="52"/>
  <c r="D144" i="52"/>
  <c r="D143" i="52"/>
  <c r="D142" i="52"/>
  <c r="D162" i="38"/>
  <c r="D161" i="38"/>
  <c r="D160" i="38"/>
  <c r="D159" i="38"/>
  <c r="D162" i="43"/>
  <c r="D161" i="43"/>
  <c r="D160" i="43"/>
  <c r="D159" i="43"/>
  <c r="D145" i="44"/>
  <c r="D144" i="44"/>
  <c r="D143" i="44"/>
  <c r="D142" i="44"/>
  <c r="D145" i="45"/>
  <c r="D144" i="45"/>
  <c r="D143" i="45"/>
  <c r="D142" i="45"/>
  <c r="D145" i="46"/>
  <c r="D144" i="46"/>
  <c r="D143" i="46"/>
  <c r="D142" i="46"/>
  <c r="D145" i="47"/>
  <c r="D144" i="47"/>
  <c r="D143" i="47"/>
  <c r="D142" i="47"/>
  <c r="D160" i="54"/>
  <c r="D159" i="54"/>
  <c r="D158" i="54"/>
  <c r="D157" i="54"/>
  <c r="D157" i="51"/>
  <c r="D140" i="52"/>
  <c r="D157" i="38"/>
  <c r="D157" i="43"/>
  <c r="D140" i="44"/>
  <c r="D140" i="45"/>
  <c r="D140" i="46"/>
  <c r="D140" i="47"/>
  <c r="D155" i="54"/>
  <c r="D154" i="51"/>
  <c r="D153" i="51"/>
  <c r="D152" i="51"/>
  <c r="D151" i="51"/>
  <c r="D150" i="51"/>
  <c r="D149" i="51"/>
  <c r="D148" i="51"/>
  <c r="D147" i="51"/>
  <c r="D146" i="51"/>
  <c r="D145" i="51"/>
  <c r="D144" i="51"/>
  <c r="D137" i="52"/>
  <c r="D136" i="52"/>
  <c r="D135" i="52"/>
  <c r="D134" i="52"/>
  <c r="D133" i="52"/>
  <c r="D132" i="52"/>
  <c r="D131" i="52"/>
  <c r="D130" i="52"/>
  <c r="D129" i="52"/>
  <c r="D128" i="52"/>
  <c r="D127" i="52"/>
  <c r="D154" i="43"/>
  <c r="D153" i="43"/>
  <c r="D152" i="43"/>
  <c r="D151" i="43"/>
  <c r="D150" i="43"/>
  <c r="D149" i="43"/>
  <c r="D148" i="43"/>
  <c r="D147" i="43"/>
  <c r="D146" i="43"/>
  <c r="D145" i="43"/>
  <c r="D144" i="43"/>
  <c r="D137" i="44"/>
  <c r="D136" i="44"/>
  <c r="D135" i="44"/>
  <c r="D134" i="44"/>
  <c r="D133" i="44"/>
  <c r="D132" i="44"/>
  <c r="D131" i="44"/>
  <c r="D130" i="44"/>
  <c r="D129" i="44"/>
  <c r="D128" i="44"/>
  <c r="D127" i="44"/>
  <c r="D137" i="45"/>
  <c r="D136" i="45"/>
  <c r="D135" i="45"/>
  <c r="D134" i="45"/>
  <c r="D133" i="45"/>
  <c r="D132" i="45"/>
  <c r="D131" i="45"/>
  <c r="D130" i="45"/>
  <c r="D129" i="45"/>
  <c r="D128" i="45"/>
  <c r="D127" i="45"/>
  <c r="D137" i="46"/>
  <c r="D136" i="46"/>
  <c r="D135" i="46"/>
  <c r="D134" i="46"/>
  <c r="D133" i="46"/>
  <c r="D132" i="46"/>
  <c r="D131" i="46"/>
  <c r="D130" i="46"/>
  <c r="D129" i="46"/>
  <c r="D128" i="46"/>
  <c r="D127" i="46"/>
  <c r="D137" i="47"/>
  <c r="D136" i="47"/>
  <c r="D135" i="47"/>
  <c r="D134" i="47"/>
  <c r="D133" i="47"/>
  <c r="D132" i="47"/>
  <c r="D131" i="47"/>
  <c r="D130" i="47"/>
  <c r="D129" i="47"/>
  <c r="D128" i="47"/>
  <c r="D127" i="47"/>
  <c r="D152" i="54"/>
  <c r="D151" i="54"/>
  <c r="D150" i="54"/>
  <c r="D149" i="54"/>
  <c r="D148" i="54"/>
  <c r="D147" i="54"/>
  <c r="D146" i="54"/>
  <c r="D145" i="54"/>
  <c r="D144" i="54"/>
  <c r="D143" i="54"/>
  <c r="D142" i="54"/>
  <c r="D124" i="52"/>
  <c r="D123" i="52"/>
  <c r="D124" i="44"/>
  <c r="D123" i="44"/>
  <c r="D124" i="45"/>
  <c r="D123" i="45"/>
  <c r="D124" i="46"/>
  <c r="D123" i="46"/>
  <c r="D124" i="47"/>
  <c r="D123" i="47"/>
  <c r="D139" i="54"/>
  <c r="D134" i="54"/>
  <c r="D133" i="51"/>
  <c r="D132" i="51"/>
  <c r="D131" i="51"/>
  <c r="D120" i="52"/>
  <c r="D119" i="52"/>
  <c r="D118" i="52"/>
  <c r="D133" i="43"/>
  <c r="D132" i="43"/>
  <c r="D131" i="43"/>
  <c r="D120" i="44"/>
  <c r="D119" i="44"/>
  <c r="D118" i="44"/>
  <c r="D120" i="45"/>
  <c r="D119" i="45"/>
  <c r="D118" i="45"/>
  <c r="D120" i="46"/>
  <c r="D119" i="46"/>
  <c r="D118" i="46"/>
  <c r="D120" i="47"/>
  <c r="D119" i="47"/>
  <c r="D118" i="47"/>
  <c r="D131" i="54"/>
  <c r="D130" i="54"/>
  <c r="D129" i="54"/>
  <c r="D128" i="51"/>
  <c r="D127" i="51"/>
  <c r="D126" i="51"/>
  <c r="D125" i="51"/>
  <c r="D124" i="51"/>
  <c r="D123" i="51"/>
  <c r="D122" i="51"/>
  <c r="D115" i="52"/>
  <c r="D114" i="52"/>
  <c r="D113" i="52"/>
  <c r="D112" i="52"/>
  <c r="D111" i="52"/>
  <c r="D110" i="52"/>
  <c r="D109" i="52"/>
  <c r="D128" i="43"/>
  <c r="D127" i="43"/>
  <c r="D126" i="43"/>
  <c r="D125" i="43"/>
  <c r="D124" i="43"/>
  <c r="D123" i="43"/>
  <c r="D122" i="43"/>
  <c r="D115" i="44"/>
  <c r="D114" i="44"/>
  <c r="D113" i="44"/>
  <c r="D112" i="44"/>
  <c r="D111" i="44"/>
  <c r="D110" i="44"/>
  <c r="D109" i="44"/>
  <c r="D115" i="45"/>
  <c r="D114" i="45"/>
  <c r="D113" i="45"/>
  <c r="D112" i="45"/>
  <c r="D111" i="45"/>
  <c r="D110" i="45"/>
  <c r="D109" i="45"/>
  <c r="D115" i="46"/>
  <c r="D114" i="46"/>
  <c r="D113" i="46"/>
  <c r="D112" i="46"/>
  <c r="D111" i="46"/>
  <c r="D110" i="46"/>
  <c r="D109" i="46"/>
  <c r="D115" i="47"/>
  <c r="D114" i="47"/>
  <c r="D113" i="47"/>
  <c r="D112" i="47"/>
  <c r="D111" i="47"/>
  <c r="D110" i="47"/>
  <c r="D109" i="47"/>
  <c r="D126" i="54"/>
  <c r="D125" i="54"/>
  <c r="D124" i="54"/>
  <c r="D123" i="54"/>
  <c r="D122" i="54"/>
  <c r="D121" i="54"/>
  <c r="D106" i="52"/>
  <c r="D105" i="52"/>
  <c r="D104" i="52"/>
  <c r="D106" i="44"/>
  <c r="D105" i="44"/>
  <c r="D104" i="44"/>
  <c r="D106" i="45"/>
  <c r="D105" i="45"/>
  <c r="D104" i="45"/>
  <c r="D106" i="46"/>
  <c r="D105" i="46"/>
  <c r="D104" i="46"/>
  <c r="D106" i="47"/>
  <c r="D105" i="47"/>
  <c r="D104" i="47"/>
  <c r="D117" i="54"/>
  <c r="D115" i="54"/>
  <c r="D112" i="54"/>
  <c r="D101" i="52"/>
  <c r="D100" i="52"/>
  <c r="D99" i="52"/>
  <c r="D98" i="52"/>
  <c r="D97" i="52"/>
  <c r="D96" i="52"/>
  <c r="D95" i="52"/>
  <c r="D94" i="52"/>
  <c r="D93" i="52"/>
  <c r="D92" i="52"/>
  <c r="D91" i="52"/>
  <c r="D90" i="52"/>
  <c r="D89" i="52"/>
  <c r="D88" i="52"/>
  <c r="D87" i="52"/>
  <c r="D86" i="52"/>
  <c r="D111" i="38"/>
  <c r="D110" i="38"/>
  <c r="D109" i="38"/>
  <c r="D108" i="38"/>
  <c r="D107" i="38"/>
  <c r="D106" i="38"/>
  <c r="D105" i="38"/>
  <c r="D104" i="38"/>
  <c r="D103" i="38"/>
  <c r="D102" i="38"/>
  <c r="D101" i="38"/>
  <c r="D100" i="38"/>
  <c r="D99" i="38"/>
  <c r="D98" i="38"/>
  <c r="D97" i="38"/>
  <c r="D96" i="38"/>
  <c r="D101" i="44"/>
  <c r="D100" i="44"/>
  <c r="D99" i="44"/>
  <c r="D98" i="44"/>
  <c r="D97" i="44"/>
  <c r="D96" i="44"/>
  <c r="D95" i="44"/>
  <c r="D94" i="44"/>
  <c r="D93" i="44"/>
  <c r="D92" i="44"/>
  <c r="D91" i="44"/>
  <c r="D90" i="44"/>
  <c r="D89" i="44"/>
  <c r="D88" i="44"/>
  <c r="D87" i="44"/>
  <c r="D86" i="44"/>
  <c r="D101" i="45"/>
  <c r="D100" i="45"/>
  <c r="D99" i="45"/>
  <c r="D98" i="45"/>
  <c r="D97" i="45"/>
  <c r="D96" i="45"/>
  <c r="D95" i="45"/>
  <c r="D94" i="45"/>
  <c r="D93" i="45"/>
  <c r="D92" i="45"/>
  <c r="D91" i="45"/>
  <c r="D90" i="45"/>
  <c r="D89" i="45"/>
  <c r="D88" i="45"/>
  <c r="D87" i="45"/>
  <c r="D86" i="45"/>
  <c r="D101" i="46"/>
  <c r="D100" i="46"/>
  <c r="D99" i="46"/>
  <c r="D98" i="46"/>
  <c r="D97" i="46"/>
  <c r="D96" i="46"/>
  <c r="D95" i="46"/>
  <c r="D94" i="46"/>
  <c r="D93" i="46"/>
  <c r="D92" i="46"/>
  <c r="D91" i="46"/>
  <c r="D90" i="46"/>
  <c r="D89" i="46"/>
  <c r="D88" i="46"/>
  <c r="D87" i="46"/>
  <c r="D86" i="46"/>
  <c r="D101" i="47"/>
  <c r="D100" i="47"/>
  <c r="D99" i="47"/>
  <c r="D98" i="47"/>
  <c r="D97" i="47"/>
  <c r="D96" i="47"/>
  <c r="D95" i="47"/>
  <c r="D94" i="47"/>
  <c r="D93" i="47"/>
  <c r="D92" i="47"/>
  <c r="D91" i="47"/>
  <c r="D90" i="47"/>
  <c r="D89" i="47"/>
  <c r="D88" i="47"/>
  <c r="D87" i="47"/>
  <c r="D86" i="47"/>
  <c r="D109" i="54"/>
  <c r="D108" i="54"/>
  <c r="D107" i="54"/>
  <c r="D106" i="54"/>
  <c r="D105" i="54"/>
  <c r="D104" i="54"/>
  <c r="D103" i="54"/>
  <c r="D102" i="54"/>
  <c r="D101" i="54"/>
  <c r="D100" i="54"/>
  <c r="D99" i="54"/>
  <c r="D98" i="54"/>
  <c r="D97" i="54"/>
  <c r="D96" i="54"/>
  <c r="D95" i="54"/>
  <c r="D94" i="54"/>
  <c r="D83" i="52"/>
  <c r="D82" i="52"/>
  <c r="D81" i="52"/>
  <c r="D80" i="52"/>
  <c r="D79" i="52"/>
  <c r="D78" i="52"/>
  <c r="D93" i="38"/>
  <c r="D92" i="38"/>
  <c r="D91" i="38"/>
  <c r="D90" i="38"/>
  <c r="D89" i="38"/>
  <c r="D88" i="38"/>
  <c r="D83" i="44"/>
  <c r="D82" i="44"/>
  <c r="D81" i="44"/>
  <c r="D80" i="44"/>
  <c r="D79" i="44"/>
  <c r="D78" i="44"/>
  <c r="D83" i="45"/>
  <c r="D82" i="45"/>
  <c r="D81" i="45"/>
  <c r="D80" i="45"/>
  <c r="D79" i="45"/>
  <c r="D78" i="45"/>
  <c r="D83" i="46"/>
  <c r="D82" i="46"/>
  <c r="D81" i="46"/>
  <c r="D80" i="46"/>
  <c r="D79" i="46"/>
  <c r="D78" i="46"/>
  <c r="D83" i="47"/>
  <c r="D82" i="47"/>
  <c r="D81" i="47"/>
  <c r="D80" i="47"/>
  <c r="D79" i="47"/>
  <c r="D78" i="47"/>
  <c r="D91" i="54"/>
  <c r="D90" i="54"/>
  <c r="D89" i="54"/>
  <c r="D88" i="54"/>
  <c r="D87" i="54"/>
  <c r="D86" i="54"/>
  <c r="D85" i="51"/>
  <c r="D84" i="51"/>
  <c r="D83" i="51"/>
  <c r="D82" i="51"/>
  <c r="D81" i="51"/>
  <c r="D80" i="51"/>
  <c r="D79" i="51"/>
  <c r="D75" i="52"/>
  <c r="D74" i="52"/>
  <c r="D73" i="52"/>
  <c r="D72" i="52"/>
  <c r="D71" i="52"/>
  <c r="D70" i="52"/>
  <c r="D69" i="52"/>
  <c r="D85" i="38"/>
  <c r="D84" i="38"/>
  <c r="D83" i="38"/>
  <c r="D82" i="38"/>
  <c r="D81" i="38"/>
  <c r="D80" i="38"/>
  <c r="D79" i="38"/>
  <c r="D85" i="43"/>
  <c r="D84" i="43"/>
  <c r="D83" i="43"/>
  <c r="D82" i="43"/>
  <c r="D81" i="43"/>
  <c r="D80" i="43"/>
  <c r="D79" i="43"/>
  <c r="D75" i="44"/>
  <c r="D74" i="44"/>
  <c r="D73" i="44"/>
  <c r="D72" i="44"/>
  <c r="D71" i="44"/>
  <c r="D70" i="44"/>
  <c r="D69" i="44"/>
  <c r="D75" i="45"/>
  <c r="D74" i="45"/>
  <c r="D73" i="45"/>
  <c r="D72" i="45"/>
  <c r="D71" i="45"/>
  <c r="D70" i="45"/>
  <c r="D69" i="45"/>
  <c r="D75" i="46"/>
  <c r="D74" i="46"/>
  <c r="D73" i="46"/>
  <c r="D72" i="46"/>
  <c r="D71" i="46"/>
  <c r="D70" i="46"/>
  <c r="D69" i="46"/>
  <c r="D75" i="47"/>
  <c r="D74" i="47"/>
  <c r="D73" i="47"/>
  <c r="D72" i="47"/>
  <c r="D71" i="47"/>
  <c r="D70" i="47"/>
  <c r="D69" i="47"/>
  <c r="D83" i="54"/>
  <c r="D82" i="54"/>
  <c r="D81" i="54"/>
  <c r="D80" i="54"/>
  <c r="D79" i="54"/>
  <c r="D78" i="54"/>
  <c r="D77" i="54"/>
  <c r="D77" i="51"/>
  <c r="D76" i="51"/>
  <c r="D75" i="51"/>
  <c r="D74" i="51"/>
  <c r="D73" i="51"/>
  <c r="D67" i="52"/>
  <c r="D66" i="52"/>
  <c r="D65" i="52"/>
  <c r="D64" i="52"/>
  <c r="D63" i="52"/>
  <c r="D62" i="52"/>
  <c r="D61" i="52"/>
  <c r="D60" i="52"/>
  <c r="D59" i="52"/>
  <c r="D58" i="52"/>
  <c r="D57" i="52"/>
  <c r="D77" i="43"/>
  <c r="D76" i="43"/>
  <c r="D75" i="43"/>
  <c r="D74" i="43"/>
  <c r="D73" i="43"/>
  <c r="D67" i="44"/>
  <c r="D66" i="44"/>
  <c r="D65" i="44"/>
  <c r="D64" i="44"/>
  <c r="D63" i="44"/>
  <c r="D62" i="44"/>
  <c r="D61" i="44"/>
  <c r="D60" i="44"/>
  <c r="D59" i="44"/>
  <c r="D58" i="44"/>
  <c r="D57" i="44"/>
  <c r="D67" i="45"/>
  <c r="D66" i="45"/>
  <c r="D65" i="45"/>
  <c r="D64" i="45"/>
  <c r="D63" i="45"/>
  <c r="D62" i="45"/>
  <c r="D61" i="45"/>
  <c r="D60" i="45"/>
  <c r="D59" i="45"/>
  <c r="D58" i="45"/>
  <c r="D57" i="45"/>
  <c r="D67" i="46"/>
  <c r="D66" i="46"/>
  <c r="D65" i="46"/>
  <c r="D64" i="46"/>
  <c r="D63" i="46"/>
  <c r="D62" i="46"/>
  <c r="D61" i="46"/>
  <c r="D60" i="46"/>
  <c r="D59" i="46"/>
  <c r="D58" i="46"/>
  <c r="D57" i="46"/>
  <c r="D67" i="47"/>
  <c r="D66" i="47"/>
  <c r="D65" i="47"/>
  <c r="D64" i="47"/>
  <c r="D63" i="47"/>
  <c r="D62" i="47"/>
  <c r="D61" i="47"/>
  <c r="D60" i="47"/>
  <c r="D59" i="47"/>
  <c r="D58" i="47"/>
  <c r="D57" i="47"/>
  <c r="D75" i="54"/>
  <c r="D74" i="54"/>
  <c r="D73" i="54"/>
  <c r="D72" i="54"/>
  <c r="D71" i="54"/>
  <c r="D70" i="54"/>
  <c r="D69" i="54"/>
  <c r="D68" i="54"/>
  <c r="D67" i="54"/>
  <c r="D66" i="54"/>
  <c r="D65" i="54"/>
  <c r="D64" i="51"/>
  <c r="D63" i="51"/>
  <c r="D54" i="52"/>
  <c r="D53" i="52"/>
  <c r="D52" i="52"/>
  <c r="D51" i="52"/>
  <c r="D50" i="52"/>
  <c r="D49" i="52"/>
  <c r="D48" i="52"/>
  <c r="D64" i="38"/>
  <c r="D63" i="38"/>
  <c r="D62" i="38"/>
  <c r="D61" i="38"/>
  <c r="D60" i="38"/>
  <c r="D59" i="38"/>
  <c r="D58" i="38"/>
  <c r="D64" i="43"/>
  <c r="D63" i="43"/>
  <c r="D54" i="44"/>
  <c r="D53" i="44"/>
  <c r="D52" i="44"/>
  <c r="D51" i="44"/>
  <c r="D50" i="44"/>
  <c r="D49" i="44"/>
  <c r="D48" i="44"/>
  <c r="D54" i="45"/>
  <c r="D53" i="45"/>
  <c r="D52" i="45"/>
  <c r="D51" i="45"/>
  <c r="D50" i="45"/>
  <c r="D49" i="45"/>
  <c r="D48" i="45"/>
  <c r="D54" i="46"/>
  <c r="D53" i="46"/>
  <c r="D52" i="46"/>
  <c r="D51" i="46"/>
  <c r="D50" i="46"/>
  <c r="D49" i="46"/>
  <c r="D48" i="46"/>
  <c r="D54" i="47"/>
  <c r="D53" i="47"/>
  <c r="D52" i="47"/>
  <c r="D51" i="47"/>
  <c r="D50" i="47"/>
  <c r="D49" i="47"/>
  <c r="D48" i="47"/>
  <c r="D62" i="54"/>
  <c r="D61" i="54"/>
  <c r="D60" i="54"/>
  <c r="D59" i="54"/>
  <c r="D58" i="54"/>
  <c r="D57" i="54"/>
  <c r="D56" i="54"/>
  <c r="D45" i="52"/>
  <c r="D44" i="52"/>
  <c r="D43" i="52"/>
  <c r="D42" i="52"/>
  <c r="D41" i="52"/>
  <c r="D45" i="44"/>
  <c r="D44" i="44"/>
  <c r="D43" i="44"/>
  <c r="D42" i="44"/>
  <c r="D41" i="44"/>
  <c r="D45" i="45"/>
  <c r="D44" i="45"/>
  <c r="D43" i="45"/>
  <c r="D42" i="45"/>
  <c r="D41" i="45"/>
  <c r="D45" i="46"/>
  <c r="D44" i="46"/>
  <c r="D43" i="46"/>
  <c r="D42" i="46"/>
  <c r="D41" i="46"/>
  <c r="D45" i="47"/>
  <c r="D44" i="47"/>
  <c r="D43" i="47"/>
  <c r="D42" i="47"/>
  <c r="D41" i="47"/>
  <c r="D53" i="54"/>
  <c r="D52" i="54"/>
  <c r="D51" i="54"/>
  <c r="D50" i="54"/>
  <c r="D45" i="54"/>
  <c r="D35" i="52"/>
  <c r="D34" i="52"/>
  <c r="D33" i="52"/>
  <c r="D32" i="52"/>
  <c r="D31" i="52"/>
  <c r="D30" i="52"/>
  <c r="D29" i="52"/>
  <c r="D28" i="52"/>
  <c r="D27" i="52"/>
  <c r="D26" i="52"/>
  <c r="D25" i="52"/>
  <c r="D23" i="52"/>
  <c r="D22" i="52"/>
  <c r="D21" i="52"/>
  <c r="D35" i="44"/>
  <c r="D34" i="44"/>
  <c r="D33" i="44"/>
  <c r="D32" i="44"/>
  <c r="D31" i="44"/>
  <c r="D30" i="44"/>
  <c r="D29" i="44"/>
  <c r="D28" i="44"/>
  <c r="D27" i="44"/>
  <c r="D26" i="44"/>
  <c r="D25" i="44"/>
  <c r="D24" i="44"/>
  <c r="D23" i="44"/>
  <c r="D22" i="44"/>
  <c r="D21" i="44"/>
  <c r="D35" i="45"/>
  <c r="D34" i="45"/>
  <c r="D33" i="45"/>
  <c r="D32" i="45"/>
  <c r="D31" i="45"/>
  <c r="D30" i="45"/>
  <c r="D29" i="45"/>
  <c r="D28" i="45"/>
  <c r="D27" i="45"/>
  <c r="D26" i="45"/>
  <c r="D25" i="45"/>
  <c r="D24" i="45"/>
  <c r="D23" i="45"/>
  <c r="D22" i="45"/>
  <c r="D21" i="45"/>
  <c r="D35" i="46"/>
  <c r="D34" i="46"/>
  <c r="D33" i="46"/>
  <c r="D32" i="46"/>
  <c r="D31" i="46"/>
  <c r="D30" i="46"/>
  <c r="D29" i="46"/>
  <c r="D28" i="46"/>
  <c r="D27" i="46"/>
  <c r="D26" i="46"/>
  <c r="D25" i="46"/>
  <c r="D24" i="46"/>
  <c r="D23" i="46"/>
  <c r="D22" i="46"/>
  <c r="D21" i="46"/>
  <c r="D35" i="47"/>
  <c r="D34" i="47"/>
  <c r="D33" i="47"/>
  <c r="D32" i="47"/>
  <c r="D31" i="47"/>
  <c r="D30" i="47"/>
  <c r="D29" i="47"/>
  <c r="D28" i="47"/>
  <c r="D27" i="47"/>
  <c r="D26" i="47"/>
  <c r="D25" i="47"/>
  <c r="D23" i="47"/>
  <c r="D22" i="47"/>
  <c r="D21" i="47"/>
  <c r="D39" i="54"/>
  <c r="D38" i="54"/>
  <c r="D37" i="54"/>
  <c r="D35" i="54"/>
  <c r="D34" i="54"/>
  <c r="D33" i="54"/>
  <c r="D32" i="54"/>
  <c r="D31" i="54"/>
  <c r="D30" i="54"/>
  <c r="D29" i="54"/>
  <c r="D28" i="54"/>
  <c r="D26" i="54"/>
  <c r="D22" i="54"/>
  <c r="D21" i="54"/>
  <c r="D20" i="52"/>
  <c r="D20" i="44"/>
  <c r="D20" i="45"/>
  <c r="D20" i="46"/>
  <c r="D20" i="47"/>
  <c r="D20" i="54"/>
  <c r="G211" i="51"/>
  <c r="F211" i="51"/>
  <c r="G210" i="51"/>
  <c r="F210" i="51"/>
  <c r="G209" i="51"/>
  <c r="O209" i="51"/>
  <c r="W209" i="51" s="1"/>
  <c r="F209" i="51"/>
  <c r="G194" i="52"/>
  <c r="F194" i="52"/>
  <c r="G193" i="52"/>
  <c r="F193" i="52"/>
  <c r="G192" i="52"/>
  <c r="O192" i="52"/>
  <c r="W192" i="52"/>
  <c r="F192" i="52"/>
  <c r="F211" i="38"/>
  <c r="F210" i="38"/>
  <c r="O209" i="38"/>
  <c r="F209" i="38"/>
  <c r="G211" i="43"/>
  <c r="O211" i="43"/>
  <c r="F211" i="43"/>
  <c r="G210" i="43"/>
  <c r="O210" i="43" s="1"/>
  <c r="W210" i="43" s="1"/>
  <c r="F210" i="43"/>
  <c r="G209" i="43"/>
  <c r="O209" i="43" s="1"/>
  <c r="F209" i="43"/>
  <c r="G194" i="44"/>
  <c r="F194" i="44"/>
  <c r="F193" i="44"/>
  <c r="G192" i="44"/>
  <c r="F192" i="44"/>
  <c r="G194" i="45"/>
  <c r="O194" i="45"/>
  <c r="F194" i="45"/>
  <c r="G193" i="45"/>
  <c r="O193" i="45"/>
  <c r="W193" i="45"/>
  <c r="F193" i="45"/>
  <c r="G192" i="45"/>
  <c r="O192" i="45"/>
  <c r="W192" i="45"/>
  <c r="F192" i="45"/>
  <c r="G194" i="46"/>
  <c r="F194" i="46"/>
  <c r="G193" i="46"/>
  <c r="O193" i="46"/>
  <c r="W193" i="46"/>
  <c r="F193" i="46"/>
  <c r="G192" i="46"/>
  <c r="O192" i="46"/>
  <c r="F192" i="46"/>
  <c r="G194" i="47"/>
  <c r="O194" i="47"/>
  <c r="W194" i="47"/>
  <c r="F194" i="47"/>
  <c r="G193" i="47"/>
  <c r="F193" i="47"/>
  <c r="G192" i="47"/>
  <c r="O192" i="47"/>
  <c r="F192" i="47"/>
  <c r="F209" i="54"/>
  <c r="F208" i="54"/>
  <c r="G207" i="54"/>
  <c r="O207" i="54"/>
  <c r="F207" i="54"/>
  <c r="F204" i="51"/>
  <c r="F203" i="51"/>
  <c r="F202" i="51"/>
  <c r="F201" i="51"/>
  <c r="F200" i="51"/>
  <c r="F199" i="51"/>
  <c r="F198" i="51"/>
  <c r="F197" i="51"/>
  <c r="F196" i="51"/>
  <c r="F195" i="51"/>
  <c r="F194" i="51"/>
  <c r="F187" i="52"/>
  <c r="F186" i="52"/>
  <c r="F185" i="52"/>
  <c r="F184" i="52"/>
  <c r="F183" i="52"/>
  <c r="F182" i="52"/>
  <c r="F181" i="52"/>
  <c r="F180" i="52"/>
  <c r="F179" i="52"/>
  <c r="F178" i="52"/>
  <c r="F177" i="52"/>
  <c r="F204" i="38"/>
  <c r="F203" i="38"/>
  <c r="F202" i="38"/>
  <c r="F201" i="38"/>
  <c r="F200" i="38"/>
  <c r="F199" i="38"/>
  <c r="F198" i="38"/>
  <c r="F197" i="38"/>
  <c r="F196" i="38"/>
  <c r="F195" i="38"/>
  <c r="F194" i="38"/>
  <c r="F204" i="43"/>
  <c r="F203" i="43"/>
  <c r="F202" i="43"/>
  <c r="F201" i="43"/>
  <c r="F200" i="43"/>
  <c r="F199" i="43"/>
  <c r="F198" i="43"/>
  <c r="F197" i="43"/>
  <c r="F196" i="43"/>
  <c r="F195" i="43"/>
  <c r="F194" i="43"/>
  <c r="F187" i="44"/>
  <c r="F186" i="44"/>
  <c r="F185" i="44"/>
  <c r="F184" i="44"/>
  <c r="F183" i="44"/>
  <c r="F182" i="44"/>
  <c r="F181" i="44"/>
  <c r="F180" i="44"/>
  <c r="F179" i="44"/>
  <c r="F178" i="44"/>
  <c r="F177" i="44"/>
  <c r="F187" i="45"/>
  <c r="F186" i="45"/>
  <c r="F185" i="45"/>
  <c r="F184" i="45"/>
  <c r="F183" i="45"/>
  <c r="F182" i="45"/>
  <c r="F181" i="45"/>
  <c r="F180" i="45"/>
  <c r="F179" i="45"/>
  <c r="F178" i="45"/>
  <c r="F177" i="45"/>
  <c r="F187" i="46"/>
  <c r="F186" i="46"/>
  <c r="F185" i="46"/>
  <c r="F184" i="46"/>
  <c r="F183" i="46"/>
  <c r="F182" i="46"/>
  <c r="F181" i="46"/>
  <c r="F180" i="46"/>
  <c r="F179" i="46"/>
  <c r="F178" i="46"/>
  <c r="F177" i="46"/>
  <c r="F187" i="47"/>
  <c r="F186" i="47"/>
  <c r="F185" i="47"/>
  <c r="F184" i="47"/>
  <c r="F183" i="47"/>
  <c r="F182" i="47"/>
  <c r="F181" i="47"/>
  <c r="F180" i="47"/>
  <c r="F179" i="47"/>
  <c r="F178" i="47"/>
  <c r="F177" i="47"/>
  <c r="F202" i="54"/>
  <c r="F201" i="54"/>
  <c r="F200" i="54"/>
  <c r="F199" i="54"/>
  <c r="F198" i="54"/>
  <c r="F197" i="54"/>
  <c r="F196" i="54"/>
  <c r="F195" i="54"/>
  <c r="F194" i="54"/>
  <c r="F193" i="54"/>
  <c r="F192" i="54"/>
  <c r="F171" i="52"/>
  <c r="F170" i="52"/>
  <c r="F169" i="52"/>
  <c r="G168" i="52"/>
  <c r="R168" i="52"/>
  <c r="F168" i="52"/>
  <c r="F167" i="52"/>
  <c r="G166" i="52"/>
  <c r="F166" i="52"/>
  <c r="F188" i="38"/>
  <c r="F187" i="38"/>
  <c r="F186" i="38"/>
  <c r="F185" i="38"/>
  <c r="F184" i="38"/>
  <c r="F183" i="38"/>
  <c r="F188" i="43"/>
  <c r="F171" i="44"/>
  <c r="F170" i="44"/>
  <c r="F169" i="44"/>
  <c r="F168" i="44"/>
  <c r="F167" i="44"/>
  <c r="G166" i="44"/>
  <c r="F166" i="44"/>
  <c r="F171" i="45"/>
  <c r="F170" i="45"/>
  <c r="F169" i="45"/>
  <c r="G168" i="45"/>
  <c r="U168" i="45"/>
  <c r="F168" i="45"/>
  <c r="F167" i="45"/>
  <c r="G166" i="45"/>
  <c r="F166" i="45"/>
  <c r="F171" i="46"/>
  <c r="F170" i="46"/>
  <c r="F169" i="46"/>
  <c r="G168" i="46"/>
  <c r="O168" i="46"/>
  <c r="F168" i="46"/>
  <c r="F167" i="46"/>
  <c r="G166" i="46"/>
  <c r="F166" i="46"/>
  <c r="F171" i="47"/>
  <c r="F170" i="47"/>
  <c r="F169" i="47"/>
  <c r="G168" i="47"/>
  <c r="T168" i="47"/>
  <c r="F168" i="47"/>
  <c r="F167" i="47"/>
  <c r="G166" i="47"/>
  <c r="F166" i="47"/>
  <c r="F186" i="54"/>
  <c r="F185" i="54"/>
  <c r="F184" i="54"/>
  <c r="G183" i="54"/>
  <c r="U183" i="54"/>
  <c r="T183" i="54"/>
  <c r="F183" i="54"/>
  <c r="F182" i="54"/>
  <c r="G181" i="54"/>
  <c r="F181" i="54"/>
  <c r="F162" i="52"/>
  <c r="G161" i="52"/>
  <c r="R161" i="52"/>
  <c r="F161" i="52"/>
  <c r="F160" i="52"/>
  <c r="F159" i="52"/>
  <c r="F158" i="52"/>
  <c r="G157" i="52"/>
  <c r="P157" i="52" s="1"/>
  <c r="F157" i="52"/>
  <c r="G156" i="52"/>
  <c r="S156" i="52"/>
  <c r="F156" i="52"/>
  <c r="G155" i="52"/>
  <c r="F155" i="52"/>
  <c r="G154" i="52"/>
  <c r="Q154" i="52" s="1"/>
  <c r="F154" i="52"/>
  <c r="G153" i="52"/>
  <c r="F153" i="52"/>
  <c r="G152" i="52"/>
  <c r="F152" i="52"/>
  <c r="G151" i="52"/>
  <c r="F151" i="52"/>
  <c r="G150" i="52"/>
  <c r="Q150" i="52" s="1"/>
  <c r="F150" i="52"/>
  <c r="G149" i="52"/>
  <c r="U149" i="52" s="1"/>
  <c r="F149" i="52"/>
  <c r="G148" i="52"/>
  <c r="F148" i="52"/>
  <c r="G147" i="52"/>
  <c r="S147" i="52"/>
  <c r="F147" i="52"/>
  <c r="F179" i="38"/>
  <c r="F178" i="38"/>
  <c r="F177" i="38"/>
  <c r="F176" i="38"/>
  <c r="F175" i="38"/>
  <c r="F174" i="38"/>
  <c r="F173" i="38"/>
  <c r="F172" i="38"/>
  <c r="U171" i="38"/>
  <c r="F171" i="38"/>
  <c r="F170" i="38"/>
  <c r="F169" i="38"/>
  <c r="F168" i="38"/>
  <c r="F167" i="38"/>
  <c r="F166" i="38"/>
  <c r="F165" i="38"/>
  <c r="G164" i="38"/>
  <c r="F164" i="38"/>
  <c r="F162" i="44"/>
  <c r="F161" i="44"/>
  <c r="F160" i="44"/>
  <c r="F159" i="44"/>
  <c r="F158" i="44"/>
  <c r="F157" i="44"/>
  <c r="F156" i="44"/>
  <c r="F155" i="44"/>
  <c r="T154" i="44"/>
  <c r="F154" i="44"/>
  <c r="F153" i="44"/>
  <c r="F152" i="44"/>
  <c r="F151" i="44"/>
  <c r="O150" i="44"/>
  <c r="F150" i="44"/>
  <c r="F149" i="44"/>
  <c r="F148" i="44"/>
  <c r="F147" i="44"/>
  <c r="F162" i="45"/>
  <c r="G161" i="45"/>
  <c r="P161" i="45" s="1"/>
  <c r="F161" i="45"/>
  <c r="G160" i="45"/>
  <c r="F160" i="45"/>
  <c r="F159" i="45"/>
  <c r="F158" i="45"/>
  <c r="G157" i="45"/>
  <c r="F157" i="45"/>
  <c r="G156" i="45"/>
  <c r="F156" i="45"/>
  <c r="G155" i="45"/>
  <c r="F155" i="45"/>
  <c r="G154" i="45"/>
  <c r="F154" i="45"/>
  <c r="G153" i="45"/>
  <c r="P153" i="45"/>
  <c r="F153" i="45"/>
  <c r="G152" i="45"/>
  <c r="S152" i="45" s="1"/>
  <c r="F152" i="45"/>
  <c r="G151" i="45"/>
  <c r="Q151" i="45" s="1"/>
  <c r="F151" i="45"/>
  <c r="G150" i="45"/>
  <c r="F150" i="45"/>
  <c r="G149" i="45"/>
  <c r="T149" i="45" s="1"/>
  <c r="F149" i="45"/>
  <c r="G148" i="45"/>
  <c r="T148" i="45"/>
  <c r="F148" i="45"/>
  <c r="G147" i="45"/>
  <c r="S147" i="45" s="1"/>
  <c r="F147" i="45"/>
  <c r="F162" i="46"/>
  <c r="G161" i="46"/>
  <c r="T161" i="46" s="1"/>
  <c r="F161" i="46"/>
  <c r="G160" i="46"/>
  <c r="F160" i="46"/>
  <c r="F159" i="46"/>
  <c r="F158" i="46"/>
  <c r="G157" i="46"/>
  <c r="O157" i="46"/>
  <c r="F157" i="46"/>
  <c r="G156" i="46"/>
  <c r="F156" i="46"/>
  <c r="G155" i="46"/>
  <c r="O155" i="46" s="1"/>
  <c r="F155" i="46"/>
  <c r="G154" i="46"/>
  <c r="Q154" i="46"/>
  <c r="F154" i="46"/>
  <c r="G153" i="46"/>
  <c r="S153" i="46" s="1"/>
  <c r="F153" i="46"/>
  <c r="G152" i="46"/>
  <c r="P152" i="46"/>
  <c r="F152" i="46"/>
  <c r="G151" i="46"/>
  <c r="T151" i="46" s="1"/>
  <c r="F151" i="46"/>
  <c r="G150" i="46"/>
  <c r="F150" i="46"/>
  <c r="G149" i="46"/>
  <c r="U149" i="46" s="1"/>
  <c r="F149" i="46"/>
  <c r="G148" i="46"/>
  <c r="O148" i="46" s="1"/>
  <c r="F148" i="46"/>
  <c r="G147" i="46"/>
  <c r="S147" i="46"/>
  <c r="F147" i="46"/>
  <c r="F162" i="47"/>
  <c r="G161" i="47"/>
  <c r="Q161" i="47" s="1"/>
  <c r="F161" i="47"/>
  <c r="G160" i="47"/>
  <c r="F160" i="47"/>
  <c r="F159" i="47"/>
  <c r="F158" i="47"/>
  <c r="G157" i="47"/>
  <c r="F157" i="47"/>
  <c r="G156" i="47"/>
  <c r="F156" i="47"/>
  <c r="G155" i="47"/>
  <c r="T155" i="47" s="1"/>
  <c r="F155" i="47"/>
  <c r="G154" i="47"/>
  <c r="O154" i="47" s="1"/>
  <c r="F154" i="47"/>
  <c r="G153" i="47"/>
  <c r="F153" i="47"/>
  <c r="G152" i="47"/>
  <c r="O152" i="47" s="1"/>
  <c r="F152" i="47"/>
  <c r="G151" i="47"/>
  <c r="O151" i="47"/>
  <c r="F151" i="47"/>
  <c r="G150" i="47"/>
  <c r="F150" i="47"/>
  <c r="G149" i="47"/>
  <c r="R149" i="47" s="1"/>
  <c r="F149" i="47"/>
  <c r="G148" i="47"/>
  <c r="F148" i="47"/>
  <c r="G147" i="47"/>
  <c r="F147" i="47"/>
  <c r="F177" i="54"/>
  <c r="G176" i="54"/>
  <c r="F176" i="54"/>
  <c r="F175" i="54"/>
  <c r="F174" i="54"/>
  <c r="F173" i="54"/>
  <c r="G172" i="54"/>
  <c r="U172" i="54" s="1"/>
  <c r="F172" i="54"/>
  <c r="G171" i="54"/>
  <c r="R171" i="54" s="1"/>
  <c r="F171" i="54"/>
  <c r="G170" i="54"/>
  <c r="U170" i="54" s="1"/>
  <c r="F170" i="54"/>
  <c r="G169" i="54"/>
  <c r="T169" i="54" s="1"/>
  <c r="F169" i="54"/>
  <c r="G168" i="54"/>
  <c r="S168" i="54"/>
  <c r="F168" i="54"/>
  <c r="G167" i="54"/>
  <c r="U167" i="54" s="1"/>
  <c r="F167" i="54"/>
  <c r="G166" i="54"/>
  <c r="T166" i="54" s="1"/>
  <c r="F166" i="54"/>
  <c r="G165" i="54"/>
  <c r="S165" i="54" s="1"/>
  <c r="F165" i="54"/>
  <c r="G164" i="54"/>
  <c r="T164" i="54" s="1"/>
  <c r="F164" i="54"/>
  <c r="G163" i="54"/>
  <c r="T163" i="54" s="1"/>
  <c r="F163" i="54"/>
  <c r="G162" i="54"/>
  <c r="R162" i="54" s="1"/>
  <c r="F162" i="54"/>
  <c r="G162" i="51"/>
  <c r="F162" i="51"/>
  <c r="G161" i="51"/>
  <c r="R161" i="51" s="1"/>
  <c r="F161" i="51"/>
  <c r="G160" i="51"/>
  <c r="T160" i="51"/>
  <c r="F160" i="51"/>
  <c r="G159" i="51"/>
  <c r="T159" i="51" s="1"/>
  <c r="F159" i="51"/>
  <c r="G145" i="52"/>
  <c r="T145" i="52"/>
  <c r="F145" i="52"/>
  <c r="G144" i="52"/>
  <c r="F144" i="52"/>
  <c r="G143" i="52"/>
  <c r="T143" i="52"/>
  <c r="F143" i="52"/>
  <c r="G142" i="52"/>
  <c r="F142" i="52"/>
  <c r="G162" i="38"/>
  <c r="T162" i="38"/>
  <c r="F162" i="38"/>
  <c r="G161" i="38"/>
  <c r="F161" i="38"/>
  <c r="G160" i="38"/>
  <c r="F160" i="38"/>
  <c r="G159" i="38"/>
  <c r="F159" i="38"/>
  <c r="G162" i="43"/>
  <c r="F162" i="43"/>
  <c r="G161" i="43"/>
  <c r="O161" i="43" s="1"/>
  <c r="F161" i="43"/>
  <c r="G160" i="43"/>
  <c r="F160" i="43"/>
  <c r="G159" i="43"/>
  <c r="R159" i="43" s="1"/>
  <c r="F159" i="43"/>
  <c r="G145" i="44"/>
  <c r="F145" i="44"/>
  <c r="G144" i="44"/>
  <c r="P144" i="44"/>
  <c r="F144" i="44"/>
  <c r="G143" i="44"/>
  <c r="F143" i="44"/>
  <c r="G142" i="44"/>
  <c r="F142" i="44"/>
  <c r="G145" i="45"/>
  <c r="F145" i="45"/>
  <c r="G144" i="45"/>
  <c r="T144" i="45"/>
  <c r="F144" i="45"/>
  <c r="G143" i="45"/>
  <c r="F143" i="45"/>
  <c r="G142" i="45"/>
  <c r="F142" i="45"/>
  <c r="G145" i="46"/>
  <c r="F145" i="46"/>
  <c r="G144" i="46"/>
  <c r="F144" i="46"/>
  <c r="G143" i="46"/>
  <c r="F143" i="46"/>
  <c r="G142" i="46"/>
  <c r="F142" i="46"/>
  <c r="G145" i="47"/>
  <c r="F145" i="47"/>
  <c r="G144" i="47"/>
  <c r="P144" i="47"/>
  <c r="F144" i="47"/>
  <c r="G143" i="47"/>
  <c r="U143" i="47"/>
  <c r="F143" i="47"/>
  <c r="G142" i="47"/>
  <c r="F142" i="47"/>
  <c r="G160" i="54"/>
  <c r="F160" i="54"/>
  <c r="G159" i="54"/>
  <c r="U159" i="54"/>
  <c r="F159" i="54"/>
  <c r="G158" i="54"/>
  <c r="F158" i="54"/>
  <c r="G157" i="54"/>
  <c r="F157" i="54"/>
  <c r="G157" i="51"/>
  <c r="S157" i="51" s="1"/>
  <c r="F157" i="51"/>
  <c r="G140" i="52"/>
  <c r="Q140" i="52"/>
  <c r="F140" i="52"/>
  <c r="G157" i="38"/>
  <c r="F157" i="38"/>
  <c r="G157" i="43"/>
  <c r="S157" i="43" s="1"/>
  <c r="F157" i="43"/>
  <c r="G140" i="44"/>
  <c r="S140" i="44"/>
  <c r="F140" i="44"/>
  <c r="G140" i="45"/>
  <c r="F140" i="45"/>
  <c r="G140" i="46"/>
  <c r="F140" i="46"/>
  <c r="G140" i="47"/>
  <c r="F140" i="47"/>
  <c r="G155" i="54"/>
  <c r="F155" i="54"/>
  <c r="G154" i="51"/>
  <c r="O154" i="51" s="1"/>
  <c r="F154" i="51"/>
  <c r="G153" i="51"/>
  <c r="F153" i="51"/>
  <c r="G152" i="51"/>
  <c r="R152" i="51" s="1"/>
  <c r="F152" i="51"/>
  <c r="G151" i="51"/>
  <c r="F151" i="51"/>
  <c r="G150" i="51"/>
  <c r="O150" i="51" s="1"/>
  <c r="F150" i="51"/>
  <c r="G149" i="51"/>
  <c r="F149" i="51"/>
  <c r="G148" i="51"/>
  <c r="P148" i="51" s="1"/>
  <c r="F148" i="51"/>
  <c r="G147" i="51"/>
  <c r="O147" i="51" s="1"/>
  <c r="F147" i="51"/>
  <c r="G146" i="51"/>
  <c r="R146" i="51" s="1"/>
  <c r="F146" i="51"/>
  <c r="G145" i="51"/>
  <c r="F145" i="51"/>
  <c r="G144" i="51"/>
  <c r="O144" i="51" s="1"/>
  <c r="F144" i="51"/>
  <c r="G137" i="52"/>
  <c r="F137" i="52"/>
  <c r="G136" i="52"/>
  <c r="F136" i="52"/>
  <c r="G135" i="52"/>
  <c r="F135" i="52"/>
  <c r="G134" i="52"/>
  <c r="R134" i="52"/>
  <c r="F134" i="52"/>
  <c r="G133" i="52"/>
  <c r="F133" i="52"/>
  <c r="G132" i="52"/>
  <c r="Q132" i="52"/>
  <c r="F132" i="52"/>
  <c r="G131" i="52"/>
  <c r="F131" i="52"/>
  <c r="G130" i="52"/>
  <c r="R130" i="52"/>
  <c r="F130" i="52"/>
  <c r="G129" i="52"/>
  <c r="F129" i="52"/>
  <c r="G128" i="52"/>
  <c r="F128" i="52"/>
  <c r="G127" i="52"/>
  <c r="F127" i="52"/>
  <c r="G154" i="43"/>
  <c r="S154" i="43" s="1"/>
  <c r="F154" i="43"/>
  <c r="G153" i="43"/>
  <c r="F153" i="43"/>
  <c r="G152" i="43"/>
  <c r="O152" i="43" s="1"/>
  <c r="F152" i="43"/>
  <c r="G151" i="43"/>
  <c r="F151" i="43"/>
  <c r="G150" i="43"/>
  <c r="P150" i="43" s="1"/>
  <c r="F150" i="43"/>
  <c r="G149" i="43"/>
  <c r="U149" i="43"/>
  <c r="F149" i="43"/>
  <c r="G148" i="43"/>
  <c r="P148" i="43" s="1"/>
  <c r="F148" i="43"/>
  <c r="G147" i="43"/>
  <c r="F147" i="43"/>
  <c r="G146" i="43"/>
  <c r="F146" i="43"/>
  <c r="G145" i="43"/>
  <c r="F145" i="43"/>
  <c r="G144" i="43"/>
  <c r="F144" i="43"/>
  <c r="G137" i="44"/>
  <c r="F137" i="44"/>
  <c r="G136" i="44"/>
  <c r="Q136" i="44"/>
  <c r="F136" i="44"/>
  <c r="G135" i="44"/>
  <c r="F135" i="44"/>
  <c r="G134" i="44"/>
  <c r="F134" i="44"/>
  <c r="G133" i="44"/>
  <c r="O133" i="44"/>
  <c r="F133" i="44"/>
  <c r="G132" i="44"/>
  <c r="F132" i="44"/>
  <c r="G131" i="44"/>
  <c r="F131" i="44"/>
  <c r="G130" i="44"/>
  <c r="F130" i="44"/>
  <c r="G129" i="44"/>
  <c r="F129" i="44"/>
  <c r="G128" i="44"/>
  <c r="O128" i="44"/>
  <c r="F128" i="44"/>
  <c r="G127" i="44"/>
  <c r="F127" i="44"/>
  <c r="G137" i="45"/>
  <c r="Q137" i="45"/>
  <c r="F137" i="45"/>
  <c r="G136" i="45"/>
  <c r="R136" i="45"/>
  <c r="F136" i="45"/>
  <c r="G135" i="45"/>
  <c r="F135" i="45"/>
  <c r="G134" i="45"/>
  <c r="F134" i="45"/>
  <c r="G133" i="45"/>
  <c r="F133" i="45"/>
  <c r="G132" i="45"/>
  <c r="F132" i="45"/>
  <c r="G131" i="45"/>
  <c r="F131" i="45"/>
  <c r="G130" i="45"/>
  <c r="F130" i="45"/>
  <c r="G129" i="45"/>
  <c r="Q129" i="45"/>
  <c r="F129" i="45"/>
  <c r="G128" i="45"/>
  <c r="O128" i="45"/>
  <c r="F128" i="45"/>
  <c r="G127" i="45"/>
  <c r="O127" i="45"/>
  <c r="T127" i="45"/>
  <c r="F127" i="45"/>
  <c r="G137" i="46"/>
  <c r="F137" i="46"/>
  <c r="G136" i="46"/>
  <c r="O136" i="46"/>
  <c r="T136" i="46"/>
  <c r="F136" i="46"/>
  <c r="G135" i="46"/>
  <c r="F135" i="46"/>
  <c r="G134" i="46"/>
  <c r="F134" i="46"/>
  <c r="G133" i="46"/>
  <c r="S133" i="46"/>
  <c r="F133" i="46"/>
  <c r="G132" i="46"/>
  <c r="F132" i="46"/>
  <c r="G131" i="46"/>
  <c r="F131" i="46"/>
  <c r="G130" i="46"/>
  <c r="Q130" i="46"/>
  <c r="F130" i="46"/>
  <c r="G129" i="46"/>
  <c r="R129" i="46"/>
  <c r="F129" i="46"/>
  <c r="G128" i="46"/>
  <c r="F128" i="46"/>
  <c r="G127" i="46"/>
  <c r="O127" i="46"/>
  <c r="F127" i="46"/>
  <c r="G137" i="47"/>
  <c r="S137" i="47"/>
  <c r="F137" i="47"/>
  <c r="G136" i="47"/>
  <c r="R136" i="47"/>
  <c r="F136" i="47"/>
  <c r="G135" i="47"/>
  <c r="F135" i="47"/>
  <c r="G134" i="47"/>
  <c r="F134" i="47"/>
  <c r="G133" i="47"/>
  <c r="F133" i="47"/>
  <c r="G132" i="47"/>
  <c r="R132" i="47"/>
  <c r="F132" i="47"/>
  <c r="G131" i="47"/>
  <c r="F131" i="47"/>
  <c r="G130" i="47"/>
  <c r="F130" i="47"/>
  <c r="G129" i="47"/>
  <c r="F129" i="47"/>
  <c r="G128" i="47"/>
  <c r="F128" i="47"/>
  <c r="G127" i="47"/>
  <c r="F127" i="47"/>
  <c r="G152" i="54"/>
  <c r="O152" i="54"/>
  <c r="F152" i="54"/>
  <c r="G151" i="54"/>
  <c r="F151" i="54"/>
  <c r="G150" i="54"/>
  <c r="F150" i="54"/>
  <c r="G149" i="54"/>
  <c r="P149" i="54"/>
  <c r="F149" i="54"/>
  <c r="G148" i="54"/>
  <c r="U148" i="54"/>
  <c r="F148" i="54"/>
  <c r="G147" i="54"/>
  <c r="U147" i="54"/>
  <c r="F147" i="54"/>
  <c r="G146" i="54"/>
  <c r="F146" i="54"/>
  <c r="G145" i="54"/>
  <c r="T145" i="54"/>
  <c r="F145" i="54"/>
  <c r="G144" i="54"/>
  <c r="Q144" i="54"/>
  <c r="F144" i="54"/>
  <c r="G143" i="54"/>
  <c r="Q143" i="54"/>
  <c r="F143" i="54"/>
  <c r="G142" i="54"/>
  <c r="F142" i="54"/>
  <c r="F124" i="52"/>
  <c r="F123" i="52"/>
  <c r="F124" i="44"/>
  <c r="F123" i="44"/>
  <c r="F124" i="45"/>
  <c r="F123" i="45"/>
  <c r="F124" i="46"/>
  <c r="F123" i="46"/>
  <c r="F124" i="47"/>
  <c r="F123" i="47"/>
  <c r="F139" i="54"/>
  <c r="F134" i="54"/>
  <c r="G133" i="51"/>
  <c r="P133" i="51"/>
  <c r="F133" i="51"/>
  <c r="G132" i="51"/>
  <c r="T132" i="51" s="1"/>
  <c r="F132" i="51"/>
  <c r="G131" i="51"/>
  <c r="Q131" i="51" s="1"/>
  <c r="F131" i="51"/>
  <c r="G120" i="52"/>
  <c r="F120" i="52"/>
  <c r="G119" i="52"/>
  <c r="F119" i="52"/>
  <c r="G118" i="52"/>
  <c r="F118" i="52"/>
  <c r="G133" i="43"/>
  <c r="F133" i="43"/>
  <c r="G132" i="43"/>
  <c r="F132" i="43"/>
  <c r="G131" i="43"/>
  <c r="S131" i="43"/>
  <c r="F131" i="43"/>
  <c r="G120" i="44"/>
  <c r="F120" i="44"/>
  <c r="G119" i="44"/>
  <c r="F119" i="44"/>
  <c r="G118" i="44"/>
  <c r="F118" i="44"/>
  <c r="G120" i="45"/>
  <c r="F120" i="45"/>
  <c r="G119" i="45"/>
  <c r="R119" i="45"/>
  <c r="F119" i="45"/>
  <c r="G118" i="45"/>
  <c r="F118" i="45"/>
  <c r="G120" i="46"/>
  <c r="R120" i="46"/>
  <c r="F120" i="46"/>
  <c r="G119" i="46"/>
  <c r="F119" i="46"/>
  <c r="G118" i="46"/>
  <c r="F118" i="46"/>
  <c r="G120" i="47"/>
  <c r="U120" i="47"/>
  <c r="F120" i="47"/>
  <c r="G119" i="47"/>
  <c r="U119" i="47"/>
  <c r="F119" i="47"/>
  <c r="G118" i="47"/>
  <c r="S118" i="47"/>
  <c r="F118" i="47"/>
  <c r="G131" i="54"/>
  <c r="T131" i="54"/>
  <c r="F131" i="54"/>
  <c r="G130" i="54"/>
  <c r="Q130" i="54"/>
  <c r="F130" i="54"/>
  <c r="G129" i="54"/>
  <c r="F129" i="54"/>
  <c r="G128" i="51"/>
  <c r="U128" i="51" s="1"/>
  <c r="F128" i="51"/>
  <c r="G127" i="51"/>
  <c r="T127" i="51"/>
  <c r="F127" i="51"/>
  <c r="G126" i="51"/>
  <c r="S126" i="51" s="1"/>
  <c r="F126" i="51"/>
  <c r="G125" i="51"/>
  <c r="F125" i="51"/>
  <c r="G124" i="51"/>
  <c r="S124" i="51" s="1"/>
  <c r="F124" i="51"/>
  <c r="F123" i="51"/>
  <c r="F122" i="51"/>
  <c r="G115" i="52"/>
  <c r="F115" i="52"/>
  <c r="G114" i="52"/>
  <c r="O114" i="52"/>
  <c r="F114" i="52"/>
  <c r="G113" i="52"/>
  <c r="Q113" i="52"/>
  <c r="F113" i="52"/>
  <c r="G112" i="52"/>
  <c r="P112" i="52"/>
  <c r="F112" i="52"/>
  <c r="G111" i="52"/>
  <c r="F111" i="52"/>
  <c r="F110" i="52"/>
  <c r="F109" i="52"/>
  <c r="G128" i="43"/>
  <c r="O128" i="43"/>
  <c r="F128" i="43"/>
  <c r="G127" i="43"/>
  <c r="O127" i="43" s="1"/>
  <c r="F127" i="43"/>
  <c r="G126" i="43"/>
  <c r="F126" i="43"/>
  <c r="G125" i="43"/>
  <c r="T125" i="43" s="1"/>
  <c r="F125" i="43"/>
  <c r="G124" i="43"/>
  <c r="O124" i="43" s="1"/>
  <c r="F124" i="43"/>
  <c r="F123" i="43"/>
  <c r="F122" i="43"/>
  <c r="G115" i="44"/>
  <c r="F115" i="44"/>
  <c r="G114" i="44"/>
  <c r="F114" i="44"/>
  <c r="G113" i="44"/>
  <c r="F113" i="44"/>
  <c r="G112" i="44"/>
  <c r="T112" i="44"/>
  <c r="F112" i="44"/>
  <c r="G111" i="44"/>
  <c r="F111" i="44"/>
  <c r="F110" i="44"/>
  <c r="F109" i="44"/>
  <c r="G115" i="45"/>
  <c r="F115" i="45"/>
  <c r="G114" i="45"/>
  <c r="F114" i="45"/>
  <c r="G113" i="45"/>
  <c r="Q113" i="45"/>
  <c r="F113" i="45"/>
  <c r="G112" i="45"/>
  <c r="R112" i="45"/>
  <c r="F112" i="45"/>
  <c r="G111" i="45"/>
  <c r="F111" i="45"/>
  <c r="F110" i="45"/>
  <c r="F109" i="45"/>
  <c r="G115" i="46"/>
  <c r="F115" i="46"/>
  <c r="G114" i="46"/>
  <c r="U114" i="46"/>
  <c r="F114" i="46"/>
  <c r="G113" i="46"/>
  <c r="R113" i="46"/>
  <c r="F113" i="46"/>
  <c r="G112" i="46"/>
  <c r="F112" i="46"/>
  <c r="G111" i="46"/>
  <c r="F111" i="46"/>
  <c r="F110" i="46"/>
  <c r="F109" i="46"/>
  <c r="G115" i="47"/>
  <c r="T115" i="47"/>
  <c r="F115" i="47"/>
  <c r="G114" i="47"/>
  <c r="S114" i="47"/>
  <c r="F114" i="47"/>
  <c r="G113" i="47"/>
  <c r="F113" i="47"/>
  <c r="G112" i="47"/>
  <c r="Q112" i="47"/>
  <c r="F112" i="47"/>
  <c r="G111" i="47"/>
  <c r="T111" i="47"/>
  <c r="F111" i="47"/>
  <c r="F110" i="47"/>
  <c r="F109" i="47"/>
  <c r="G126" i="54"/>
  <c r="P126" i="54"/>
  <c r="G125" i="54"/>
  <c r="U125" i="54"/>
  <c r="F120" i="54"/>
  <c r="F106" i="52"/>
  <c r="F105" i="52"/>
  <c r="F104" i="52"/>
  <c r="F106" i="44"/>
  <c r="F105" i="44"/>
  <c r="F104" i="44"/>
  <c r="F106" i="45"/>
  <c r="F105" i="45"/>
  <c r="F104" i="45"/>
  <c r="F106" i="46"/>
  <c r="F105" i="46"/>
  <c r="F104" i="46"/>
  <c r="F106" i="47"/>
  <c r="F105" i="47"/>
  <c r="F104" i="47"/>
  <c r="F117" i="54"/>
  <c r="F115" i="54"/>
  <c r="F112" i="54"/>
  <c r="F101" i="52"/>
  <c r="G100" i="52"/>
  <c r="U100" i="52"/>
  <c r="F100" i="52"/>
  <c r="G99" i="52"/>
  <c r="F99" i="52"/>
  <c r="G98" i="52"/>
  <c r="S98" i="52"/>
  <c r="F98" i="52"/>
  <c r="G97" i="52"/>
  <c r="F97" i="52"/>
  <c r="F96" i="52"/>
  <c r="F95" i="52"/>
  <c r="G94" i="52"/>
  <c r="U94" i="52"/>
  <c r="F94" i="52"/>
  <c r="F93" i="52"/>
  <c r="G92" i="52"/>
  <c r="U92" i="52"/>
  <c r="F92" i="52"/>
  <c r="G91" i="52"/>
  <c r="T91" i="52"/>
  <c r="F91" i="52"/>
  <c r="G90" i="52"/>
  <c r="F90" i="52"/>
  <c r="F89" i="52"/>
  <c r="G88" i="52"/>
  <c r="R88" i="52" s="1"/>
  <c r="W88" i="52" s="1"/>
  <c r="F88" i="52"/>
  <c r="F87" i="52"/>
  <c r="F86" i="52"/>
  <c r="F111" i="38"/>
  <c r="G110" i="38"/>
  <c r="P110" i="38"/>
  <c r="F110" i="38"/>
  <c r="G109" i="38"/>
  <c r="F109" i="38"/>
  <c r="G108" i="38"/>
  <c r="F108" i="38"/>
  <c r="G107" i="38"/>
  <c r="F107" i="38"/>
  <c r="F106" i="38"/>
  <c r="F105" i="38"/>
  <c r="F104" i="38"/>
  <c r="F103" i="38"/>
  <c r="F102" i="38"/>
  <c r="F101" i="38"/>
  <c r="F100" i="38"/>
  <c r="F99" i="38"/>
  <c r="F98" i="38"/>
  <c r="F97" i="38"/>
  <c r="F96" i="38"/>
  <c r="F101" i="44"/>
  <c r="G100" i="44"/>
  <c r="F100" i="44"/>
  <c r="G99" i="44"/>
  <c r="Q99" i="44"/>
  <c r="F99" i="44"/>
  <c r="G98" i="44"/>
  <c r="F98" i="44"/>
  <c r="G97" i="44"/>
  <c r="S97" i="44"/>
  <c r="U97" i="44"/>
  <c r="F97" i="44"/>
  <c r="F96" i="44"/>
  <c r="F95" i="44"/>
  <c r="G94" i="44"/>
  <c r="F94" i="44"/>
  <c r="F93" i="44"/>
  <c r="G92" i="44"/>
  <c r="F92" i="44"/>
  <c r="G91" i="44"/>
  <c r="R91" i="44"/>
  <c r="F91" i="44"/>
  <c r="G90" i="44"/>
  <c r="F90" i="44"/>
  <c r="F89" i="44"/>
  <c r="G88" i="44"/>
  <c r="U88" i="44"/>
  <c r="F88" i="44"/>
  <c r="F87" i="44"/>
  <c r="F86" i="44"/>
  <c r="F101" i="45"/>
  <c r="G100" i="45"/>
  <c r="F100" i="45"/>
  <c r="G99" i="45"/>
  <c r="U99" i="45"/>
  <c r="F99" i="45"/>
  <c r="G98" i="45"/>
  <c r="P98" i="45"/>
  <c r="F98" i="45"/>
  <c r="G97" i="45"/>
  <c r="Q97" i="45"/>
  <c r="F97" i="45"/>
  <c r="F96" i="45"/>
  <c r="F95" i="45"/>
  <c r="G94" i="45"/>
  <c r="Q94" i="45"/>
  <c r="F94" i="45"/>
  <c r="F93" i="45"/>
  <c r="G92" i="45"/>
  <c r="F92" i="45"/>
  <c r="G91" i="45"/>
  <c r="T91" i="45"/>
  <c r="F91" i="45"/>
  <c r="G90" i="45"/>
  <c r="S90" i="45"/>
  <c r="F90" i="45"/>
  <c r="F89" i="45"/>
  <c r="G88" i="45"/>
  <c r="U88" i="45"/>
  <c r="F88" i="45"/>
  <c r="F87" i="45"/>
  <c r="F86" i="45"/>
  <c r="F101" i="46"/>
  <c r="G100" i="46"/>
  <c r="R100" i="46"/>
  <c r="F100" i="46"/>
  <c r="G99" i="46"/>
  <c r="U99" i="46"/>
  <c r="F99" i="46"/>
  <c r="G98" i="46"/>
  <c r="F98" i="46"/>
  <c r="G97" i="46"/>
  <c r="S97" i="46"/>
  <c r="F97" i="46"/>
  <c r="F96" i="46"/>
  <c r="F95" i="46"/>
  <c r="G94" i="46"/>
  <c r="F94" i="46"/>
  <c r="F93" i="46"/>
  <c r="G92" i="46"/>
  <c r="U92" i="46"/>
  <c r="F92" i="46"/>
  <c r="G91" i="46"/>
  <c r="U91" i="46"/>
  <c r="F91" i="46"/>
  <c r="G90" i="46"/>
  <c r="T90" i="46"/>
  <c r="F90" i="46"/>
  <c r="F89" i="46"/>
  <c r="G88" i="46"/>
  <c r="F88" i="46"/>
  <c r="F87" i="46"/>
  <c r="F86" i="46"/>
  <c r="F101" i="47"/>
  <c r="G100" i="47"/>
  <c r="U100" i="47"/>
  <c r="F100" i="47"/>
  <c r="G99" i="47"/>
  <c r="P99" i="47"/>
  <c r="F99" i="47"/>
  <c r="G98" i="47"/>
  <c r="F98" i="47"/>
  <c r="G97" i="47"/>
  <c r="F97" i="47"/>
  <c r="F96" i="47"/>
  <c r="F95" i="47"/>
  <c r="G94" i="47"/>
  <c r="P94" i="47"/>
  <c r="F94" i="47"/>
  <c r="F93" i="47"/>
  <c r="G92" i="47"/>
  <c r="U92" i="47"/>
  <c r="F92" i="47"/>
  <c r="G91" i="47"/>
  <c r="O91" i="47"/>
  <c r="F91" i="47"/>
  <c r="G90" i="47"/>
  <c r="Q90" i="47"/>
  <c r="F90" i="47"/>
  <c r="F89" i="47"/>
  <c r="G88" i="47"/>
  <c r="F88" i="47"/>
  <c r="F87" i="47"/>
  <c r="F86" i="47"/>
  <c r="F109" i="54"/>
  <c r="G108" i="54"/>
  <c r="O108" i="54"/>
  <c r="F108" i="54"/>
  <c r="G107" i="54"/>
  <c r="F107" i="54"/>
  <c r="G106" i="54"/>
  <c r="T106" i="54"/>
  <c r="F106" i="54"/>
  <c r="G105" i="54"/>
  <c r="T105" i="54"/>
  <c r="F105" i="54"/>
  <c r="F104" i="54"/>
  <c r="F103" i="54"/>
  <c r="G102" i="54"/>
  <c r="O102" i="54"/>
  <c r="F102" i="54"/>
  <c r="F101" i="54"/>
  <c r="G100" i="54"/>
  <c r="S100" i="54"/>
  <c r="F100" i="54"/>
  <c r="G99" i="54"/>
  <c r="F99" i="54"/>
  <c r="G98" i="54"/>
  <c r="R98" i="54" s="1"/>
  <c r="W98" i="54" s="1"/>
  <c r="F98" i="54"/>
  <c r="F97" i="54"/>
  <c r="G96" i="54"/>
  <c r="R96" i="54" s="1"/>
  <c r="W96" i="54" s="1"/>
  <c r="F96" i="54"/>
  <c r="F95" i="54"/>
  <c r="F94" i="54"/>
  <c r="F83" i="52"/>
  <c r="F82" i="52"/>
  <c r="F81" i="52"/>
  <c r="F80" i="52"/>
  <c r="F79" i="52"/>
  <c r="F78" i="52"/>
  <c r="F93" i="38"/>
  <c r="F92" i="38"/>
  <c r="F91" i="38"/>
  <c r="F90" i="38"/>
  <c r="F89" i="38"/>
  <c r="F88" i="38"/>
  <c r="F83" i="44"/>
  <c r="F82" i="44"/>
  <c r="F81" i="44"/>
  <c r="F80" i="44"/>
  <c r="F79" i="44"/>
  <c r="F78" i="44"/>
  <c r="F83" i="45"/>
  <c r="F82" i="45"/>
  <c r="F81" i="45"/>
  <c r="F80" i="45"/>
  <c r="F79" i="45"/>
  <c r="F78" i="45"/>
  <c r="F83" i="46"/>
  <c r="F82" i="46"/>
  <c r="F81" i="46"/>
  <c r="F80" i="46"/>
  <c r="F79" i="46"/>
  <c r="F78" i="46"/>
  <c r="F83" i="47"/>
  <c r="F82" i="47"/>
  <c r="F81" i="47"/>
  <c r="F80" i="47"/>
  <c r="F79" i="47"/>
  <c r="F78" i="47"/>
  <c r="F91" i="54"/>
  <c r="F90" i="54"/>
  <c r="F89" i="54"/>
  <c r="F88" i="54"/>
  <c r="F87" i="54"/>
  <c r="F86" i="54"/>
  <c r="G85" i="51"/>
  <c r="R85" i="51" s="1"/>
  <c r="F85" i="51"/>
  <c r="G84" i="51"/>
  <c r="F84" i="51"/>
  <c r="G83" i="51"/>
  <c r="P83" i="51" s="1"/>
  <c r="F83" i="51"/>
  <c r="G82" i="51"/>
  <c r="F82" i="51"/>
  <c r="G81" i="51"/>
  <c r="F81" i="51"/>
  <c r="G80" i="51"/>
  <c r="F80" i="51"/>
  <c r="G79" i="51"/>
  <c r="F79" i="51"/>
  <c r="G75" i="52"/>
  <c r="S75" i="52"/>
  <c r="F75" i="52"/>
  <c r="G74" i="52"/>
  <c r="S74" i="52" s="1"/>
  <c r="F74" i="52"/>
  <c r="G73" i="52"/>
  <c r="F73" i="52"/>
  <c r="G72" i="52"/>
  <c r="F72" i="52"/>
  <c r="G71" i="52"/>
  <c r="Q71" i="52"/>
  <c r="F71" i="52"/>
  <c r="G70" i="52"/>
  <c r="F70" i="52"/>
  <c r="G69" i="52"/>
  <c r="F69" i="52"/>
  <c r="G85" i="38"/>
  <c r="P85" i="38" s="1"/>
  <c r="F85" i="38"/>
  <c r="G84" i="38"/>
  <c r="O84" i="38" s="1"/>
  <c r="F84" i="38"/>
  <c r="G83" i="38"/>
  <c r="O83" i="38" s="1"/>
  <c r="F83" i="38"/>
  <c r="G82" i="38"/>
  <c r="T82" i="38"/>
  <c r="F82" i="38"/>
  <c r="G81" i="38"/>
  <c r="P81" i="38"/>
  <c r="F81" i="38"/>
  <c r="G80" i="38"/>
  <c r="F80" i="38"/>
  <c r="G79" i="38"/>
  <c r="S79" i="38" s="1"/>
  <c r="F79" i="38"/>
  <c r="G85" i="43"/>
  <c r="F85" i="43"/>
  <c r="G84" i="43"/>
  <c r="F84" i="43"/>
  <c r="G83" i="43"/>
  <c r="F83" i="43"/>
  <c r="G82" i="43"/>
  <c r="F82" i="43"/>
  <c r="G81" i="43"/>
  <c r="F81" i="43"/>
  <c r="G80" i="43"/>
  <c r="F80" i="43"/>
  <c r="G79" i="43"/>
  <c r="R79" i="43"/>
  <c r="F79" i="43"/>
  <c r="G75" i="44"/>
  <c r="F75" i="44"/>
  <c r="G74" i="44"/>
  <c r="F74" i="44"/>
  <c r="G73" i="44"/>
  <c r="F73" i="44"/>
  <c r="G72" i="44"/>
  <c r="R72" i="44" s="1"/>
  <c r="F72" i="44"/>
  <c r="G71" i="44"/>
  <c r="F71" i="44"/>
  <c r="G70" i="44"/>
  <c r="S70" i="44"/>
  <c r="F70" i="44"/>
  <c r="G69" i="44"/>
  <c r="F69" i="44"/>
  <c r="G75" i="45"/>
  <c r="S75" i="45"/>
  <c r="F75" i="45"/>
  <c r="G74" i="45"/>
  <c r="F74" i="45"/>
  <c r="G73" i="45"/>
  <c r="F73" i="45"/>
  <c r="G72" i="45"/>
  <c r="F72" i="45"/>
  <c r="G71" i="45"/>
  <c r="Q71" i="45"/>
  <c r="F71" i="45"/>
  <c r="G70" i="45"/>
  <c r="F70" i="45"/>
  <c r="G69" i="45"/>
  <c r="R69" i="45" s="1"/>
  <c r="F69" i="45"/>
  <c r="G75" i="46"/>
  <c r="F75" i="46"/>
  <c r="G74" i="46"/>
  <c r="F74" i="46"/>
  <c r="G73" i="46"/>
  <c r="F73" i="46"/>
  <c r="G72" i="46"/>
  <c r="F72" i="46"/>
  <c r="G71" i="46"/>
  <c r="P71" i="46"/>
  <c r="F71" i="46"/>
  <c r="G70" i="46"/>
  <c r="T70" i="46" s="1"/>
  <c r="F70" i="46"/>
  <c r="G69" i="46"/>
  <c r="F69" i="46"/>
  <c r="G75" i="47"/>
  <c r="R75" i="47" s="1"/>
  <c r="W75" i="47" s="1"/>
  <c r="F75" i="47"/>
  <c r="G74" i="47"/>
  <c r="O74" i="47" s="1"/>
  <c r="F74" i="47"/>
  <c r="G73" i="47"/>
  <c r="P73" i="47"/>
  <c r="F73" i="47"/>
  <c r="G72" i="47"/>
  <c r="F72" i="47"/>
  <c r="G71" i="47"/>
  <c r="F71" i="47"/>
  <c r="G70" i="47"/>
  <c r="T70" i="47" s="1"/>
  <c r="F70" i="47"/>
  <c r="G69" i="47"/>
  <c r="F69" i="47"/>
  <c r="G83" i="54"/>
  <c r="F83" i="54"/>
  <c r="G82" i="54"/>
  <c r="F82" i="54"/>
  <c r="G81" i="54"/>
  <c r="F81" i="54"/>
  <c r="G80" i="54"/>
  <c r="R80" i="54"/>
  <c r="F80" i="54"/>
  <c r="G79" i="54"/>
  <c r="F79" i="54"/>
  <c r="G78" i="54"/>
  <c r="T78" i="54" s="1"/>
  <c r="F78" i="54"/>
  <c r="G77" i="54"/>
  <c r="F77" i="54"/>
  <c r="G77" i="51"/>
  <c r="F77" i="51"/>
  <c r="G76" i="51"/>
  <c r="T76" i="51" s="1"/>
  <c r="F76" i="51"/>
  <c r="G75" i="51"/>
  <c r="U75" i="51" s="1"/>
  <c r="F75" i="51"/>
  <c r="G74" i="51"/>
  <c r="S74" i="51" s="1"/>
  <c r="F74" i="51"/>
  <c r="G73" i="51"/>
  <c r="F73" i="51"/>
  <c r="G67" i="52"/>
  <c r="F67" i="52"/>
  <c r="G66" i="52"/>
  <c r="F66" i="52"/>
  <c r="G65" i="52"/>
  <c r="O65" i="52" s="1"/>
  <c r="F65" i="52"/>
  <c r="G64" i="52"/>
  <c r="F64" i="52"/>
  <c r="G63" i="52"/>
  <c r="F63" i="52"/>
  <c r="F62" i="52"/>
  <c r="F61" i="52"/>
  <c r="F60" i="52"/>
  <c r="F59" i="52"/>
  <c r="F58" i="52"/>
  <c r="F57" i="52"/>
  <c r="G77" i="43"/>
  <c r="S77" i="43" s="1"/>
  <c r="F77" i="43"/>
  <c r="G76" i="43"/>
  <c r="F76" i="43"/>
  <c r="G75" i="43"/>
  <c r="S75" i="43" s="1"/>
  <c r="F75" i="43"/>
  <c r="G74" i="43"/>
  <c r="F74" i="43"/>
  <c r="G73" i="43"/>
  <c r="Q73" i="43" s="1"/>
  <c r="F73" i="43"/>
  <c r="G67" i="44"/>
  <c r="F67" i="44"/>
  <c r="G66" i="44"/>
  <c r="F66" i="44"/>
  <c r="G65" i="44"/>
  <c r="F65" i="44"/>
  <c r="G64" i="44"/>
  <c r="F64" i="44"/>
  <c r="G63" i="44"/>
  <c r="F63" i="44"/>
  <c r="F62" i="44"/>
  <c r="F61" i="44"/>
  <c r="F60" i="44"/>
  <c r="F59" i="44"/>
  <c r="F58" i="44"/>
  <c r="F57" i="44"/>
  <c r="G67" i="45"/>
  <c r="F67" i="45"/>
  <c r="G66" i="45"/>
  <c r="S66" i="45"/>
  <c r="F66" i="45"/>
  <c r="G65" i="45"/>
  <c r="F65" i="45"/>
  <c r="G64" i="45"/>
  <c r="F64" i="45"/>
  <c r="G63" i="45"/>
  <c r="F63" i="45"/>
  <c r="F62" i="45"/>
  <c r="F61" i="45"/>
  <c r="F60" i="45"/>
  <c r="F59" i="45"/>
  <c r="F58" i="45"/>
  <c r="F57" i="45"/>
  <c r="G67" i="46"/>
  <c r="F67" i="46"/>
  <c r="G66" i="46"/>
  <c r="F66" i="46"/>
  <c r="G65" i="46"/>
  <c r="O65" i="46" s="1"/>
  <c r="F65" i="46"/>
  <c r="G64" i="46"/>
  <c r="F64" i="46"/>
  <c r="G63" i="46"/>
  <c r="F63" i="46"/>
  <c r="F62" i="46"/>
  <c r="F61" i="46"/>
  <c r="F60" i="46"/>
  <c r="F59" i="46"/>
  <c r="F58" i="46"/>
  <c r="F57" i="46"/>
  <c r="G67" i="47"/>
  <c r="F67" i="47"/>
  <c r="G66" i="47"/>
  <c r="U66" i="47"/>
  <c r="F66" i="47"/>
  <c r="G65" i="47"/>
  <c r="R65" i="47" s="1"/>
  <c r="F65" i="47"/>
  <c r="G64" i="47"/>
  <c r="F64" i="47"/>
  <c r="G63" i="47"/>
  <c r="F63" i="47"/>
  <c r="F62" i="47"/>
  <c r="F61" i="47"/>
  <c r="F60" i="47"/>
  <c r="F59" i="47"/>
  <c r="F58" i="47"/>
  <c r="F57" i="47"/>
  <c r="G75" i="54"/>
  <c r="P75" i="54" s="1"/>
  <c r="W75" i="54" s="1"/>
  <c r="F75" i="54"/>
  <c r="G74" i="54"/>
  <c r="F74" i="54"/>
  <c r="G73" i="54"/>
  <c r="F73" i="54"/>
  <c r="G72" i="54"/>
  <c r="F72" i="54"/>
  <c r="G71" i="54"/>
  <c r="R71" i="54"/>
  <c r="F71" i="54"/>
  <c r="F70" i="54"/>
  <c r="F69" i="54"/>
  <c r="F68" i="54"/>
  <c r="F67" i="54"/>
  <c r="F66" i="54"/>
  <c r="F65" i="54"/>
  <c r="G64" i="51"/>
  <c r="T64" i="51" s="1"/>
  <c r="F64" i="51"/>
  <c r="G63" i="51"/>
  <c r="O63" i="51" s="1"/>
  <c r="F63" i="51"/>
  <c r="G54" i="52"/>
  <c r="F54" i="52"/>
  <c r="G53" i="52"/>
  <c r="F53" i="52"/>
  <c r="F52" i="52"/>
  <c r="F51" i="52"/>
  <c r="F50" i="52"/>
  <c r="F49" i="52"/>
  <c r="G48" i="52"/>
  <c r="F48" i="52"/>
  <c r="G64" i="43"/>
  <c r="Q64" i="43" s="1"/>
  <c r="F64" i="43"/>
  <c r="G63" i="43"/>
  <c r="F63" i="43"/>
  <c r="G54" i="44"/>
  <c r="F54" i="44"/>
  <c r="G53" i="44"/>
  <c r="T53" i="44"/>
  <c r="F53" i="44"/>
  <c r="F52" i="44"/>
  <c r="F51" i="44"/>
  <c r="F50" i="44"/>
  <c r="F49" i="44"/>
  <c r="G48" i="44"/>
  <c r="F48" i="44"/>
  <c r="G54" i="45"/>
  <c r="F54" i="45"/>
  <c r="G53" i="45"/>
  <c r="F53" i="45"/>
  <c r="F52" i="45"/>
  <c r="F51" i="45"/>
  <c r="F50" i="45"/>
  <c r="F49" i="45"/>
  <c r="G48" i="45"/>
  <c r="F48" i="45"/>
  <c r="G54" i="46"/>
  <c r="R54" i="46"/>
  <c r="F54" i="46"/>
  <c r="G53" i="46"/>
  <c r="F53" i="46"/>
  <c r="F52" i="46"/>
  <c r="F51" i="46"/>
  <c r="F50" i="46"/>
  <c r="F49" i="46"/>
  <c r="G48" i="46"/>
  <c r="F48" i="46"/>
  <c r="G54" i="47"/>
  <c r="F54" i="47"/>
  <c r="G53" i="47"/>
  <c r="F53" i="47"/>
  <c r="F52" i="47"/>
  <c r="F51" i="47"/>
  <c r="F50" i="47"/>
  <c r="F49" i="47"/>
  <c r="G48" i="47"/>
  <c r="F48" i="47"/>
  <c r="G62" i="54"/>
  <c r="F62" i="54"/>
  <c r="G61" i="54"/>
  <c r="O61" i="54"/>
  <c r="W61" i="54"/>
  <c r="F61" i="54"/>
  <c r="F60" i="54"/>
  <c r="F59" i="54"/>
  <c r="F58" i="54"/>
  <c r="F57" i="54"/>
  <c r="G56" i="54"/>
  <c r="F56" i="54"/>
  <c r="F45" i="52"/>
  <c r="F44" i="52"/>
  <c r="F43" i="52"/>
  <c r="F42" i="52"/>
  <c r="F45" i="44"/>
  <c r="F44" i="44"/>
  <c r="F43" i="44"/>
  <c r="F42" i="44"/>
  <c r="F45" i="45"/>
  <c r="F44" i="45"/>
  <c r="F43" i="45"/>
  <c r="F42" i="45"/>
  <c r="F45" i="46"/>
  <c r="F44" i="46"/>
  <c r="F43" i="46"/>
  <c r="F42" i="46"/>
  <c r="F45" i="47"/>
  <c r="F44" i="47"/>
  <c r="F43" i="47"/>
  <c r="F42" i="47"/>
  <c r="F53" i="54"/>
  <c r="F52" i="54"/>
  <c r="F51" i="54"/>
  <c r="F50" i="54"/>
  <c r="F41" i="52"/>
  <c r="F41" i="44"/>
  <c r="F41" i="45"/>
  <c r="F41" i="46"/>
  <c r="F41" i="47"/>
  <c r="F45" i="54"/>
  <c r="F35" i="52"/>
  <c r="F34" i="52"/>
  <c r="F33" i="52"/>
  <c r="F32" i="52"/>
  <c r="F31" i="52"/>
  <c r="F30" i="52"/>
  <c r="F29" i="52"/>
  <c r="F28" i="52"/>
  <c r="F27" i="52"/>
  <c r="F26" i="52"/>
  <c r="F25" i="52"/>
  <c r="F24" i="52"/>
  <c r="F23" i="52"/>
  <c r="F22" i="52"/>
  <c r="F21" i="52"/>
  <c r="F35" i="44"/>
  <c r="F34" i="44"/>
  <c r="F33" i="44"/>
  <c r="F32" i="44"/>
  <c r="F31" i="44"/>
  <c r="F30" i="44"/>
  <c r="F29" i="44"/>
  <c r="F28" i="44"/>
  <c r="F27" i="44"/>
  <c r="F26" i="44"/>
  <c r="F25" i="44"/>
  <c r="F24" i="44"/>
  <c r="F23" i="44"/>
  <c r="F22" i="44"/>
  <c r="F21" i="44"/>
  <c r="F35" i="45"/>
  <c r="F34" i="45"/>
  <c r="F33" i="45"/>
  <c r="F32" i="45"/>
  <c r="F31" i="45"/>
  <c r="F30" i="45"/>
  <c r="F29" i="45"/>
  <c r="F28" i="45"/>
  <c r="F27" i="45"/>
  <c r="F26" i="45"/>
  <c r="F25" i="45"/>
  <c r="F24" i="45"/>
  <c r="F23" i="45"/>
  <c r="F22" i="45"/>
  <c r="F21" i="45"/>
  <c r="F35" i="46"/>
  <c r="F34" i="46"/>
  <c r="F33" i="46"/>
  <c r="F32" i="46"/>
  <c r="F31" i="46"/>
  <c r="F30" i="46"/>
  <c r="F29" i="46"/>
  <c r="F28" i="46"/>
  <c r="F27" i="46"/>
  <c r="F26" i="46"/>
  <c r="F25" i="46"/>
  <c r="F24" i="46"/>
  <c r="F23" i="46"/>
  <c r="F22" i="46"/>
  <c r="F21" i="46"/>
  <c r="F35" i="47"/>
  <c r="F34" i="47"/>
  <c r="F33" i="47"/>
  <c r="F32" i="47"/>
  <c r="F31" i="47"/>
  <c r="F30" i="47"/>
  <c r="F29" i="47"/>
  <c r="F28" i="47"/>
  <c r="F27" i="47"/>
  <c r="F26" i="47"/>
  <c r="F25" i="47"/>
  <c r="F24" i="47"/>
  <c r="F23" i="47"/>
  <c r="F22" i="47"/>
  <c r="F21" i="47"/>
  <c r="F39" i="54"/>
  <c r="F38" i="54"/>
  <c r="F37" i="54"/>
  <c r="F35" i="54"/>
  <c r="F34" i="54"/>
  <c r="F33" i="54"/>
  <c r="F32" i="54"/>
  <c r="F31" i="54"/>
  <c r="F30" i="54"/>
  <c r="F29" i="54"/>
  <c r="F28" i="54"/>
  <c r="F27" i="54"/>
  <c r="F26" i="54"/>
  <c r="F22" i="54"/>
  <c r="F21" i="54"/>
  <c r="F20" i="52"/>
  <c r="F20" i="44"/>
  <c r="F20" i="45"/>
  <c r="F20" i="46"/>
  <c r="F20" i="47"/>
  <c r="F20" i="54"/>
  <c r="AI13" i="56"/>
  <c r="AG13" i="56"/>
  <c r="AE13" i="56"/>
  <c r="AC13" i="56"/>
  <c r="AA13" i="56"/>
  <c r="U13" i="56"/>
  <c r="S13" i="56"/>
  <c r="AK12" i="56"/>
  <c r="AI12" i="56"/>
  <c r="AG12" i="56"/>
  <c r="AE12" i="56"/>
  <c r="AC12" i="56"/>
  <c r="AA12" i="56"/>
  <c r="Y12" i="56"/>
  <c r="W12" i="56"/>
  <c r="U12" i="56"/>
  <c r="S12" i="56"/>
  <c r="Q12" i="56"/>
  <c r="O12" i="56"/>
  <c r="M12" i="56"/>
  <c r="K12" i="56"/>
  <c r="I12" i="56"/>
  <c r="G12" i="56"/>
  <c r="D9" i="56"/>
  <c r="D6" i="56"/>
  <c r="D5" i="56"/>
  <c r="D4" i="56"/>
  <c r="V26" i="52"/>
  <c r="V26" i="38"/>
  <c r="V26" i="44"/>
  <c r="V26" i="45"/>
  <c r="V26" i="46"/>
  <c r="V26" i="47"/>
  <c r="V29" i="54"/>
  <c r="T149" i="44"/>
  <c r="T166" i="32"/>
  <c r="T147" i="52"/>
  <c r="T162" i="44"/>
  <c r="T161" i="44"/>
  <c r="T160" i="44"/>
  <c r="T159" i="44"/>
  <c r="T158" i="44"/>
  <c r="T157" i="44"/>
  <c r="T156" i="44"/>
  <c r="T155" i="44"/>
  <c r="T153" i="44"/>
  <c r="T152" i="44"/>
  <c r="T151" i="44"/>
  <c r="T150" i="44"/>
  <c r="T148" i="44"/>
  <c r="T147" i="44"/>
  <c r="T157" i="45"/>
  <c r="T178" i="32"/>
  <c r="T177" i="32"/>
  <c r="T174" i="32"/>
  <c r="T173" i="32"/>
  <c r="T172" i="32"/>
  <c r="T171" i="32"/>
  <c r="T170" i="32"/>
  <c r="T169" i="32"/>
  <c r="T168" i="32"/>
  <c r="T167" i="32"/>
  <c r="T165" i="32"/>
  <c r="T164" i="32"/>
  <c r="T142" i="46"/>
  <c r="T145" i="47"/>
  <c r="T142" i="47"/>
  <c r="T160" i="54"/>
  <c r="T159" i="54"/>
  <c r="T162" i="32"/>
  <c r="T161" i="32"/>
  <c r="T160" i="32"/>
  <c r="T159" i="32"/>
  <c r="T157" i="51"/>
  <c r="T157" i="32"/>
  <c r="T128" i="52"/>
  <c r="T145" i="43"/>
  <c r="T151" i="54"/>
  <c r="T154" i="32"/>
  <c r="T153" i="32"/>
  <c r="T152" i="32"/>
  <c r="T151" i="32"/>
  <c r="T150" i="32"/>
  <c r="T149" i="32"/>
  <c r="T148" i="32"/>
  <c r="T147" i="32"/>
  <c r="T146" i="32"/>
  <c r="T145" i="32"/>
  <c r="T144" i="32"/>
  <c r="T120" i="47"/>
  <c r="T133" i="32"/>
  <c r="T132" i="32"/>
  <c r="T131" i="32"/>
  <c r="T127" i="43"/>
  <c r="T128" i="32"/>
  <c r="T127" i="32"/>
  <c r="T126" i="32"/>
  <c r="T125" i="32"/>
  <c r="T124" i="32"/>
  <c r="T110" i="32"/>
  <c r="T109" i="32"/>
  <c r="T108" i="32"/>
  <c r="T107" i="32"/>
  <c r="T83" i="51"/>
  <c r="T73" i="52"/>
  <c r="T69" i="52"/>
  <c r="T79" i="43"/>
  <c r="T73" i="44"/>
  <c r="T70" i="44"/>
  <c r="T73" i="45"/>
  <c r="T71" i="45"/>
  <c r="T71" i="46"/>
  <c r="T74" i="47"/>
  <c r="T81" i="54"/>
  <c r="T77" i="54"/>
  <c r="T85" i="32"/>
  <c r="T84" i="32"/>
  <c r="T83" i="32"/>
  <c r="T82" i="32"/>
  <c r="T81" i="32"/>
  <c r="T80" i="32"/>
  <c r="T79" i="32"/>
  <c r="T66" i="44"/>
  <c r="T65" i="44"/>
  <c r="T66" i="45"/>
  <c r="T71" i="54"/>
  <c r="T77" i="32"/>
  <c r="T76" i="32"/>
  <c r="T75" i="32"/>
  <c r="T74" i="32"/>
  <c r="T73" i="32"/>
  <c r="T61" i="54"/>
  <c r="T63" i="32"/>
  <c r="T64" i="32"/>
  <c r="T58" i="32"/>
  <c r="I16" i="39"/>
  <c r="P16" i="39"/>
  <c r="J16" i="39"/>
  <c r="Q16" i="39"/>
  <c r="K16" i="39"/>
  <c r="R16" i="39"/>
  <c r="L16" i="39"/>
  <c r="S16" i="39"/>
  <c r="N16" i="39"/>
  <c r="U16" i="39"/>
  <c r="D4" i="54"/>
  <c r="D5" i="54"/>
  <c r="E50" i="54" s="1"/>
  <c r="D6" i="54"/>
  <c r="O6" i="54"/>
  <c r="O9" i="54"/>
  <c r="I16" i="54"/>
  <c r="P16" i="54"/>
  <c r="J16" i="54"/>
  <c r="Q16" i="54"/>
  <c r="K16" i="54"/>
  <c r="R16" i="54"/>
  <c r="L16" i="54"/>
  <c r="S16" i="54"/>
  <c r="N16" i="54"/>
  <c r="U16" i="54"/>
  <c r="V20" i="54"/>
  <c r="V21" i="54"/>
  <c r="V22" i="54"/>
  <c r="V26" i="54"/>
  <c r="V27" i="54"/>
  <c r="V28" i="54"/>
  <c r="V30" i="54"/>
  <c r="V31" i="54"/>
  <c r="V32" i="54"/>
  <c r="V33" i="54"/>
  <c r="V34" i="54"/>
  <c r="V35" i="54"/>
  <c r="V37" i="54"/>
  <c r="V38" i="54"/>
  <c r="V39" i="54"/>
  <c r="V50" i="54"/>
  <c r="V51" i="54"/>
  <c r="V52" i="54"/>
  <c r="V53" i="54"/>
  <c r="V56" i="54"/>
  <c r="V57" i="54"/>
  <c r="E58" i="54"/>
  <c r="E60" i="54"/>
  <c r="V60" i="54"/>
  <c r="E61" i="54"/>
  <c r="Q61" i="54"/>
  <c r="R61" i="54"/>
  <c r="S61" i="54"/>
  <c r="V61" i="54"/>
  <c r="Q62" i="54"/>
  <c r="U62" i="54"/>
  <c r="V62" i="54"/>
  <c r="E65" i="54"/>
  <c r="V65" i="54"/>
  <c r="V66" i="54"/>
  <c r="V67" i="54"/>
  <c r="V68" i="54"/>
  <c r="E69" i="54"/>
  <c r="V69" i="54"/>
  <c r="V70" i="54"/>
  <c r="V71" i="54"/>
  <c r="V72" i="54"/>
  <c r="E73" i="54"/>
  <c r="V73" i="54"/>
  <c r="E74" i="54"/>
  <c r="V74" i="54"/>
  <c r="E75" i="54"/>
  <c r="V75" i="54"/>
  <c r="E77" i="54"/>
  <c r="O77" i="54"/>
  <c r="Q77" i="54"/>
  <c r="S77" i="54"/>
  <c r="U77" i="54"/>
  <c r="V77" i="54"/>
  <c r="E78" i="54"/>
  <c r="U78" i="54"/>
  <c r="V78" i="54"/>
  <c r="V79" i="54"/>
  <c r="V80" i="54"/>
  <c r="O81" i="54"/>
  <c r="P81" i="54"/>
  <c r="Q81" i="54"/>
  <c r="R81" i="54"/>
  <c r="S81" i="54"/>
  <c r="U81" i="54"/>
  <c r="V81" i="54"/>
  <c r="V82" i="54"/>
  <c r="E83" i="54"/>
  <c r="V83" i="54"/>
  <c r="V86" i="54"/>
  <c r="V87" i="54"/>
  <c r="V88" i="54"/>
  <c r="V89" i="54"/>
  <c r="V90" i="54"/>
  <c r="V91" i="54"/>
  <c r="V94" i="54"/>
  <c r="V95" i="54"/>
  <c r="E96" i="54"/>
  <c r="V96" i="54"/>
  <c r="V97" i="54"/>
  <c r="V98" i="54"/>
  <c r="V99" i="54"/>
  <c r="V100" i="54"/>
  <c r="V101" i="54"/>
  <c r="V102" i="54"/>
  <c r="E103" i="54"/>
  <c r="V103" i="54"/>
  <c r="V104" i="54"/>
  <c r="V105" i="54"/>
  <c r="E106" i="54"/>
  <c r="V106" i="54"/>
  <c r="E107" i="54"/>
  <c r="P107" i="54"/>
  <c r="R107" i="54"/>
  <c r="U107" i="54"/>
  <c r="V107" i="54"/>
  <c r="E108" i="54"/>
  <c r="V108" i="54"/>
  <c r="V109" i="54"/>
  <c r="V112" i="54"/>
  <c r="V115" i="54"/>
  <c r="V117" i="54"/>
  <c r="E120" i="54"/>
  <c r="V120" i="54"/>
  <c r="E121" i="54"/>
  <c r="V121" i="54"/>
  <c r="E122" i="54"/>
  <c r="V122" i="54"/>
  <c r="E123" i="54"/>
  <c r="V123" i="54"/>
  <c r="E124" i="54"/>
  <c r="V124" i="54"/>
  <c r="E125" i="54"/>
  <c r="P125" i="54"/>
  <c r="Q125" i="54"/>
  <c r="V125" i="54"/>
  <c r="E126" i="54"/>
  <c r="V126" i="54"/>
  <c r="V129" i="54"/>
  <c r="V130" i="54"/>
  <c r="P131" i="54"/>
  <c r="U131" i="54"/>
  <c r="V131" i="54"/>
  <c r="E134" i="54"/>
  <c r="V139" i="54"/>
  <c r="U142" i="54"/>
  <c r="V142" i="54"/>
  <c r="V143" i="54"/>
  <c r="V144" i="54"/>
  <c r="V145" i="54"/>
  <c r="V146" i="54"/>
  <c r="V147" i="54"/>
  <c r="V148" i="54"/>
  <c r="V149" i="54"/>
  <c r="V150" i="54"/>
  <c r="Q151" i="54"/>
  <c r="V151" i="54"/>
  <c r="V152" i="54"/>
  <c r="E155" i="54"/>
  <c r="V155" i="54"/>
  <c r="O157" i="54"/>
  <c r="P157" i="54"/>
  <c r="Q157" i="54"/>
  <c r="V157" i="54"/>
  <c r="V158" i="54"/>
  <c r="S159" i="54"/>
  <c r="V159" i="54"/>
  <c r="O160" i="54"/>
  <c r="P160" i="54"/>
  <c r="Q160" i="54"/>
  <c r="R160" i="54"/>
  <c r="S160" i="54"/>
  <c r="U160" i="54"/>
  <c r="V160" i="54"/>
  <c r="S162" i="54"/>
  <c r="V162" i="54"/>
  <c r="V165" i="54"/>
  <c r="V166" i="54"/>
  <c r="V167" i="54"/>
  <c r="V168" i="54"/>
  <c r="O169" i="54"/>
  <c r="V169" i="54"/>
  <c r="V170" i="54"/>
  <c r="V171" i="54"/>
  <c r="V172" i="54"/>
  <c r="V173" i="54"/>
  <c r="V174" i="54"/>
  <c r="V175" i="54"/>
  <c r="P176" i="54"/>
  <c r="W176" i="54" s="1"/>
  <c r="V176" i="54"/>
  <c r="V177" i="54"/>
  <c r="V181" i="54"/>
  <c r="V182" i="54"/>
  <c r="V183" i="54"/>
  <c r="V185" i="54"/>
  <c r="V192" i="54"/>
  <c r="V193" i="54"/>
  <c r="V195" i="54"/>
  <c r="V196" i="54"/>
  <c r="V197" i="54"/>
  <c r="V198" i="54"/>
  <c r="V199" i="54"/>
  <c r="V200" i="54"/>
  <c r="V201" i="54"/>
  <c r="V202" i="54"/>
  <c r="V207" i="54"/>
  <c r="O208" i="54"/>
  <c r="V208" i="54"/>
  <c r="O209" i="54"/>
  <c r="V209" i="54"/>
  <c r="D4" i="47"/>
  <c r="D5" i="47"/>
  <c r="E36" i="47" s="1"/>
  <c r="D6" i="47"/>
  <c r="O6" i="47"/>
  <c r="O9" i="47"/>
  <c r="I16" i="47"/>
  <c r="P16" i="47"/>
  <c r="J16" i="47"/>
  <c r="Q16" i="47"/>
  <c r="K16" i="47"/>
  <c r="R16" i="47"/>
  <c r="L16" i="47"/>
  <c r="S16" i="47"/>
  <c r="N16" i="47"/>
  <c r="U16" i="47"/>
  <c r="V20" i="47"/>
  <c r="V21" i="47"/>
  <c r="V22" i="47"/>
  <c r="V23" i="47"/>
  <c r="V24" i="47"/>
  <c r="V25" i="47"/>
  <c r="V27" i="47"/>
  <c r="V28" i="47"/>
  <c r="V29" i="47"/>
  <c r="V30" i="47"/>
  <c r="V31" i="47"/>
  <c r="V32" i="47"/>
  <c r="V33" i="47"/>
  <c r="V34" i="47"/>
  <c r="V35" i="47"/>
  <c r="V41" i="47"/>
  <c r="V42" i="47"/>
  <c r="V43" i="47"/>
  <c r="V44" i="47"/>
  <c r="V45" i="47"/>
  <c r="V48" i="47"/>
  <c r="V49" i="47"/>
  <c r="V52" i="47"/>
  <c r="V53" i="47"/>
  <c r="O54" i="47"/>
  <c r="Q54" i="47"/>
  <c r="S54" i="47"/>
  <c r="V54" i="47"/>
  <c r="V57" i="47"/>
  <c r="V58" i="47"/>
  <c r="V59" i="47"/>
  <c r="V60" i="47"/>
  <c r="V61" i="47"/>
  <c r="V62" i="47"/>
  <c r="V63" i="47"/>
  <c r="V64" i="47"/>
  <c r="V65" i="47"/>
  <c r="V66" i="47"/>
  <c r="V67" i="47"/>
  <c r="V69" i="47"/>
  <c r="O70" i="47"/>
  <c r="P70" i="47"/>
  <c r="Q70" i="47"/>
  <c r="V70" i="47"/>
  <c r="S71" i="47"/>
  <c r="U71" i="47"/>
  <c r="V71" i="47"/>
  <c r="V72" i="47"/>
  <c r="O73" i="47"/>
  <c r="V73" i="47"/>
  <c r="U74" i="47"/>
  <c r="V74" i="47"/>
  <c r="Q75" i="47"/>
  <c r="V75" i="47"/>
  <c r="V78" i="47"/>
  <c r="V79" i="47"/>
  <c r="V80" i="47"/>
  <c r="E81" i="47"/>
  <c r="V81" i="47"/>
  <c r="V82" i="47"/>
  <c r="V83" i="47"/>
  <c r="E86" i="47"/>
  <c r="V86" i="47"/>
  <c r="V87" i="47"/>
  <c r="V88" i="47"/>
  <c r="V89" i="47"/>
  <c r="E90" i="47"/>
  <c r="V90" i="47"/>
  <c r="V91" i="47"/>
  <c r="V92" i="47"/>
  <c r="V93" i="47"/>
  <c r="V94" i="47"/>
  <c r="E95" i="47"/>
  <c r="V95" i="47"/>
  <c r="V96" i="47"/>
  <c r="V97" i="47"/>
  <c r="V98" i="47"/>
  <c r="V99" i="47"/>
  <c r="V100" i="47"/>
  <c r="V101" i="47"/>
  <c r="V104" i="47"/>
  <c r="V105" i="47"/>
  <c r="V106" i="47"/>
  <c r="V109" i="47"/>
  <c r="V110" i="47"/>
  <c r="Q111" i="47"/>
  <c r="V111" i="47"/>
  <c r="V112" i="47"/>
  <c r="V113" i="47"/>
  <c r="U114" i="47"/>
  <c r="V114" i="47"/>
  <c r="V115" i="47"/>
  <c r="V118" i="47"/>
  <c r="V119" i="47"/>
  <c r="O120" i="47"/>
  <c r="Q120" i="47"/>
  <c r="V120" i="47"/>
  <c r="V124" i="47"/>
  <c r="V127" i="47"/>
  <c r="V128" i="47"/>
  <c r="P129" i="47"/>
  <c r="V129" i="47"/>
  <c r="V130" i="47"/>
  <c r="V131" i="47"/>
  <c r="V132" i="47"/>
  <c r="R133" i="47"/>
  <c r="V133" i="47"/>
  <c r="V134" i="47"/>
  <c r="V135" i="47"/>
  <c r="O136" i="47"/>
  <c r="V136" i="47"/>
  <c r="V137" i="47"/>
  <c r="V140" i="47"/>
  <c r="E142" i="47"/>
  <c r="O142" i="47"/>
  <c r="P142" i="47"/>
  <c r="W142" i="47"/>
  <c r="AH159" i="56"/>
  <c r="Q142" i="47"/>
  <c r="R142" i="47"/>
  <c r="S142" i="47"/>
  <c r="U142" i="47"/>
  <c r="V142" i="47"/>
  <c r="E143" i="47"/>
  <c r="V143" i="47"/>
  <c r="E144" i="47"/>
  <c r="O144" i="47"/>
  <c r="Q144" i="47"/>
  <c r="V144" i="47"/>
  <c r="E145" i="47"/>
  <c r="O145" i="47"/>
  <c r="P145" i="47"/>
  <c r="Q145" i="47"/>
  <c r="R145" i="47"/>
  <c r="S145" i="47"/>
  <c r="U145" i="47"/>
  <c r="V145" i="47"/>
  <c r="V147" i="47"/>
  <c r="O148" i="47"/>
  <c r="P148" i="47"/>
  <c r="R148" i="47"/>
  <c r="V150" i="47"/>
  <c r="V151" i="47"/>
  <c r="V152" i="47"/>
  <c r="U153" i="47"/>
  <c r="V153" i="47"/>
  <c r="V154" i="47"/>
  <c r="S155" i="47"/>
  <c r="V155" i="47"/>
  <c r="V156" i="47"/>
  <c r="V157" i="47"/>
  <c r="V158" i="47"/>
  <c r="V159" i="47"/>
  <c r="V160" i="47"/>
  <c r="V161" i="47"/>
  <c r="V162" i="47"/>
  <c r="V166" i="47"/>
  <c r="V167" i="47"/>
  <c r="V168" i="47"/>
  <c r="V170" i="47"/>
  <c r="V177" i="47"/>
  <c r="V178" i="47"/>
  <c r="V180" i="47"/>
  <c r="V181" i="47"/>
  <c r="V182" i="47"/>
  <c r="V183" i="47"/>
  <c r="V184" i="47"/>
  <c r="V185" i="47"/>
  <c r="V186" i="47"/>
  <c r="V187" i="47"/>
  <c r="V192" i="47"/>
  <c r="O193" i="47"/>
  <c r="V193" i="47"/>
  <c r="V194" i="47"/>
  <c r="D4" i="46"/>
  <c r="D5" i="46"/>
  <c r="E45" i="46" s="1"/>
  <c r="D6" i="46"/>
  <c r="O6" i="46"/>
  <c r="O9" i="46"/>
  <c r="I16" i="46"/>
  <c r="P16" i="46"/>
  <c r="J16" i="46"/>
  <c r="Q16" i="46"/>
  <c r="K16" i="46"/>
  <c r="R16" i="46"/>
  <c r="L16" i="46"/>
  <c r="S16" i="46"/>
  <c r="N16" i="46"/>
  <c r="U16" i="46"/>
  <c r="V20" i="46"/>
  <c r="V21" i="46"/>
  <c r="V22" i="46"/>
  <c r="V23" i="46"/>
  <c r="V24" i="46"/>
  <c r="V25" i="46"/>
  <c r="V27" i="46"/>
  <c r="V28" i="46"/>
  <c r="V29" i="46"/>
  <c r="V30" i="46"/>
  <c r="V31" i="46"/>
  <c r="V32" i="46"/>
  <c r="V33" i="46"/>
  <c r="V34" i="46"/>
  <c r="V35" i="46"/>
  <c r="V41" i="46"/>
  <c r="V42" i="46"/>
  <c r="V43" i="46"/>
  <c r="V44" i="46"/>
  <c r="V45" i="46"/>
  <c r="V48" i="46"/>
  <c r="E49" i="46"/>
  <c r="V49" i="46"/>
  <c r="V52" i="46"/>
  <c r="V53" i="46"/>
  <c r="E54" i="46"/>
  <c r="O54" i="46"/>
  <c r="P54" i="46"/>
  <c r="V54" i="46"/>
  <c r="V57" i="46"/>
  <c r="V58" i="46"/>
  <c r="V59" i="46"/>
  <c r="E60" i="46"/>
  <c r="V60" i="46"/>
  <c r="V61" i="46"/>
  <c r="V62" i="46"/>
  <c r="O63" i="46"/>
  <c r="V63" i="46"/>
  <c r="V64" i="46"/>
  <c r="E65" i="46"/>
  <c r="V65" i="46"/>
  <c r="V66" i="46"/>
  <c r="S67" i="46"/>
  <c r="V67" i="46"/>
  <c r="V69" i="46"/>
  <c r="E70" i="46"/>
  <c r="Q70" i="46"/>
  <c r="V70" i="46"/>
  <c r="E71" i="46"/>
  <c r="R71" i="46"/>
  <c r="S71" i="46"/>
  <c r="U71" i="46"/>
  <c r="V71" i="46"/>
  <c r="E72" i="46"/>
  <c r="V72" i="46"/>
  <c r="E73" i="46"/>
  <c r="V73" i="46"/>
  <c r="E74" i="46"/>
  <c r="O74" i="46"/>
  <c r="V74" i="46"/>
  <c r="E75" i="46"/>
  <c r="V75" i="46"/>
  <c r="V78" i="46"/>
  <c r="V79" i="46"/>
  <c r="V80" i="46"/>
  <c r="V81" i="46"/>
  <c r="V82" i="46"/>
  <c r="E83" i="46"/>
  <c r="V83" i="46"/>
  <c r="V86" i="46"/>
  <c r="V87" i="46"/>
  <c r="V88" i="46"/>
  <c r="V89" i="46"/>
  <c r="V90" i="46"/>
  <c r="V91" i="46"/>
  <c r="E92" i="46"/>
  <c r="V92" i="46"/>
  <c r="V93" i="46"/>
  <c r="V94" i="46"/>
  <c r="V95" i="46"/>
  <c r="V96" i="46"/>
  <c r="V97" i="46"/>
  <c r="V98" i="46"/>
  <c r="V99" i="46"/>
  <c r="V100" i="46"/>
  <c r="E101" i="46"/>
  <c r="V101" i="46"/>
  <c r="V104" i="46"/>
  <c r="V105" i="46"/>
  <c r="V106" i="46"/>
  <c r="V109" i="46"/>
  <c r="V110" i="46"/>
  <c r="V111" i="46"/>
  <c r="R112" i="46"/>
  <c r="V112" i="46"/>
  <c r="V113" i="46"/>
  <c r="V114" i="46"/>
  <c r="V115" i="46"/>
  <c r="V118" i="46"/>
  <c r="V119" i="46"/>
  <c r="O120" i="46"/>
  <c r="V120" i="46"/>
  <c r="E123" i="46"/>
  <c r="V124" i="46"/>
  <c r="P127" i="46"/>
  <c r="V127" i="46"/>
  <c r="V128" i="46"/>
  <c r="O129" i="46"/>
  <c r="V129" i="46"/>
  <c r="R130" i="46"/>
  <c r="V130" i="46"/>
  <c r="V131" i="46"/>
  <c r="V132" i="46"/>
  <c r="R133" i="46"/>
  <c r="V133" i="46"/>
  <c r="P134" i="46"/>
  <c r="V134" i="46"/>
  <c r="V135" i="46"/>
  <c r="V136" i="46"/>
  <c r="V137" i="46"/>
  <c r="U140" i="46"/>
  <c r="V140" i="46"/>
  <c r="O142" i="46"/>
  <c r="W142" i="46"/>
  <c r="P142" i="46"/>
  <c r="Q142" i="46"/>
  <c r="R142" i="46"/>
  <c r="S142" i="46"/>
  <c r="U142" i="46"/>
  <c r="V142" i="46"/>
  <c r="V143" i="46"/>
  <c r="E144" i="46"/>
  <c r="P144" i="46"/>
  <c r="U144" i="46"/>
  <c r="V144" i="46"/>
  <c r="U145" i="46"/>
  <c r="V145" i="46"/>
  <c r="V147" i="46"/>
  <c r="V148" i="46"/>
  <c r="V150" i="46"/>
  <c r="V151" i="46"/>
  <c r="R152" i="46"/>
  <c r="V152" i="46"/>
  <c r="V153" i="46"/>
  <c r="V154" i="46"/>
  <c r="V155" i="46"/>
  <c r="V156" i="46"/>
  <c r="V157" i="46"/>
  <c r="V158" i="46"/>
  <c r="V159" i="46"/>
  <c r="V160" i="46"/>
  <c r="Q161" i="46"/>
  <c r="V161" i="46"/>
  <c r="V162" i="46"/>
  <c r="V166" i="46"/>
  <c r="V167" i="46"/>
  <c r="V168" i="46"/>
  <c r="V170" i="46"/>
  <c r="V177" i="46"/>
  <c r="V178" i="46"/>
  <c r="V180" i="46"/>
  <c r="V181" i="46"/>
  <c r="V182" i="46"/>
  <c r="V183" i="46"/>
  <c r="V184" i="46"/>
  <c r="V185" i="46"/>
  <c r="V186" i="46"/>
  <c r="V187" i="46"/>
  <c r="V192" i="46"/>
  <c r="V193" i="46"/>
  <c r="O194" i="46"/>
  <c r="W194" i="46"/>
  <c r="AF211" i="56"/>
  <c r="V194" i="46"/>
  <c r="D4" i="45"/>
  <c r="D5" i="45"/>
  <c r="E20" i="45" s="1"/>
  <c r="D6" i="45"/>
  <c r="O6" i="45"/>
  <c r="O9" i="45"/>
  <c r="I16" i="45"/>
  <c r="P16" i="45"/>
  <c r="J16" i="45"/>
  <c r="Q16" i="45"/>
  <c r="K16" i="45"/>
  <c r="R16" i="45"/>
  <c r="L16" i="45"/>
  <c r="S16" i="45"/>
  <c r="N16" i="45"/>
  <c r="U16" i="45"/>
  <c r="V20" i="45"/>
  <c r="V21" i="45"/>
  <c r="V22" i="45"/>
  <c r="V23" i="45"/>
  <c r="V24" i="45"/>
  <c r="V25" i="45"/>
  <c r="V27" i="45"/>
  <c r="V28" i="45"/>
  <c r="V29" i="45"/>
  <c r="V30" i="45"/>
  <c r="V31" i="45"/>
  <c r="V32" i="45"/>
  <c r="V33" i="45"/>
  <c r="V34" i="45"/>
  <c r="V35" i="45"/>
  <c r="V41" i="45"/>
  <c r="V42" i="45"/>
  <c r="V43" i="45"/>
  <c r="V44" i="45"/>
  <c r="V45" i="45"/>
  <c r="V48" i="45"/>
  <c r="V49" i="45"/>
  <c r="E51" i="45"/>
  <c r="E52" i="45"/>
  <c r="V52" i="45"/>
  <c r="U53" i="45"/>
  <c r="V53" i="45"/>
  <c r="R54" i="45"/>
  <c r="V54" i="45"/>
  <c r="V57" i="45"/>
  <c r="V58" i="45"/>
  <c r="V59" i="45"/>
  <c r="V60" i="45"/>
  <c r="V61" i="45"/>
  <c r="V62" i="45"/>
  <c r="E63" i="45"/>
  <c r="Q63" i="45"/>
  <c r="V63" i="45"/>
  <c r="V64" i="45"/>
  <c r="P65" i="45"/>
  <c r="R65" i="45"/>
  <c r="U65" i="45"/>
  <c r="V65" i="45"/>
  <c r="E66" i="45"/>
  <c r="U66" i="45"/>
  <c r="V66" i="45"/>
  <c r="V67" i="45"/>
  <c r="V69" i="45"/>
  <c r="V70" i="45"/>
  <c r="P71" i="45"/>
  <c r="V71" i="45"/>
  <c r="O72" i="45"/>
  <c r="Q72" i="45"/>
  <c r="U72" i="45"/>
  <c r="V72" i="45"/>
  <c r="O73" i="45"/>
  <c r="Q73" i="45"/>
  <c r="V73" i="45"/>
  <c r="V74" i="45"/>
  <c r="R75" i="45"/>
  <c r="V75" i="45"/>
  <c r="V78" i="45"/>
  <c r="V79" i="45"/>
  <c r="V80" i="45"/>
  <c r="V81" i="45"/>
  <c r="V82" i="45"/>
  <c r="V83" i="45"/>
  <c r="V86" i="45"/>
  <c r="V87" i="45"/>
  <c r="V88" i="45"/>
  <c r="V89" i="45"/>
  <c r="V90" i="45"/>
  <c r="E91" i="45"/>
  <c r="V91" i="45"/>
  <c r="E92" i="45"/>
  <c r="V92" i="45"/>
  <c r="E93" i="45"/>
  <c r="V93" i="45"/>
  <c r="E94" i="45"/>
  <c r="V94" i="45"/>
  <c r="E95" i="45"/>
  <c r="V95" i="45"/>
  <c r="E96" i="45"/>
  <c r="V96" i="45"/>
  <c r="V97" i="45"/>
  <c r="V98" i="45"/>
  <c r="V99" i="45"/>
  <c r="E100" i="45"/>
  <c r="V100" i="45"/>
  <c r="E101" i="45"/>
  <c r="V101" i="45"/>
  <c r="V104" i="45"/>
  <c r="V105" i="45"/>
  <c r="V106" i="45"/>
  <c r="E109" i="45"/>
  <c r="V109" i="45"/>
  <c r="V110" i="45"/>
  <c r="V111" i="45"/>
  <c r="V112" i="45"/>
  <c r="O113" i="45"/>
  <c r="V113" i="45"/>
  <c r="E114" i="45"/>
  <c r="S114" i="45"/>
  <c r="V114" i="45"/>
  <c r="V115" i="45"/>
  <c r="E118" i="45"/>
  <c r="V118" i="45"/>
  <c r="E119" i="45"/>
  <c r="V119" i="45"/>
  <c r="E120" i="45"/>
  <c r="V120" i="45"/>
  <c r="V124" i="45"/>
  <c r="P127" i="45"/>
  <c r="R127" i="45"/>
  <c r="V127" i="45"/>
  <c r="V128" i="45"/>
  <c r="V129" i="45"/>
  <c r="O130" i="45"/>
  <c r="U130" i="45"/>
  <c r="V130" i="45"/>
  <c r="V131" i="45"/>
  <c r="Q132" i="45"/>
  <c r="V132" i="45"/>
  <c r="V133" i="45"/>
  <c r="V134" i="45"/>
  <c r="V135" i="45"/>
  <c r="V136" i="45"/>
  <c r="V137" i="45"/>
  <c r="O140" i="45"/>
  <c r="P140" i="45"/>
  <c r="R140" i="45"/>
  <c r="V140" i="45"/>
  <c r="V142" i="45"/>
  <c r="O143" i="45"/>
  <c r="V143" i="45"/>
  <c r="O144" i="45"/>
  <c r="P144" i="45"/>
  <c r="Q144" i="45"/>
  <c r="R144" i="45"/>
  <c r="S144" i="45"/>
  <c r="U144" i="45"/>
  <c r="V144" i="45"/>
  <c r="O145" i="45"/>
  <c r="V145" i="45"/>
  <c r="U147" i="45"/>
  <c r="V147" i="45"/>
  <c r="O148" i="45"/>
  <c r="P148" i="45"/>
  <c r="Q148" i="45"/>
  <c r="R148" i="45"/>
  <c r="S148" i="45"/>
  <c r="U148" i="45"/>
  <c r="S150" i="45"/>
  <c r="V150" i="45"/>
  <c r="S151" i="45"/>
  <c r="V151" i="45"/>
  <c r="V152" i="45"/>
  <c r="V153" i="45"/>
  <c r="V154" i="45"/>
  <c r="V155" i="45"/>
  <c r="V156" i="45"/>
  <c r="V157" i="45"/>
  <c r="V158" i="45"/>
  <c r="V159" i="45"/>
  <c r="V160" i="45"/>
  <c r="V161" i="45"/>
  <c r="V162" i="45"/>
  <c r="V166" i="45"/>
  <c r="V167" i="45"/>
  <c r="V168" i="45"/>
  <c r="V170" i="45"/>
  <c r="V177" i="45"/>
  <c r="V178" i="45"/>
  <c r="V180" i="45"/>
  <c r="V181" i="45"/>
  <c r="V182" i="45"/>
  <c r="V183" i="45"/>
  <c r="V184" i="45"/>
  <c r="V185" i="45"/>
  <c r="V186" i="45"/>
  <c r="V187" i="45"/>
  <c r="V192" i="45"/>
  <c r="V193" i="45"/>
  <c r="V194" i="45"/>
  <c r="D4" i="44"/>
  <c r="D5" i="44"/>
  <c r="E36" i="44" s="1"/>
  <c r="D6" i="44"/>
  <c r="O9" i="44"/>
  <c r="I16" i="44"/>
  <c r="P16" i="44"/>
  <c r="J16" i="44"/>
  <c r="Q16" i="44"/>
  <c r="K16" i="44"/>
  <c r="R16" i="44"/>
  <c r="L16" i="44"/>
  <c r="S16" i="44"/>
  <c r="N16" i="44"/>
  <c r="U16" i="44"/>
  <c r="V20" i="44"/>
  <c r="V21" i="44"/>
  <c r="V22" i="44"/>
  <c r="V23" i="44"/>
  <c r="V24" i="44"/>
  <c r="V25" i="44"/>
  <c r="V27" i="44"/>
  <c r="V28" i="44"/>
  <c r="V29" i="44"/>
  <c r="V30" i="44"/>
  <c r="V31" i="44"/>
  <c r="V32" i="44"/>
  <c r="V33" i="44"/>
  <c r="V34" i="44"/>
  <c r="V35" i="44"/>
  <c r="V41" i="44"/>
  <c r="V42" i="44"/>
  <c r="V43" i="44"/>
  <c r="V44" i="44"/>
  <c r="V45" i="44"/>
  <c r="E48" i="44"/>
  <c r="V48" i="44"/>
  <c r="E49" i="44"/>
  <c r="V49" i="44"/>
  <c r="E50" i="44"/>
  <c r="E51" i="44"/>
  <c r="E52" i="44"/>
  <c r="V52" i="44"/>
  <c r="E53" i="44"/>
  <c r="O53" i="44"/>
  <c r="P53" i="44"/>
  <c r="Q53" i="44"/>
  <c r="R53" i="44"/>
  <c r="U53" i="44"/>
  <c r="V53" i="44"/>
  <c r="E54" i="44"/>
  <c r="Q54" i="44"/>
  <c r="S54" i="44"/>
  <c r="V54" i="44"/>
  <c r="E57" i="44"/>
  <c r="V57" i="44"/>
  <c r="E58" i="44"/>
  <c r="V58" i="44"/>
  <c r="E59" i="44"/>
  <c r="V59" i="44"/>
  <c r="E60" i="44"/>
  <c r="V60" i="44"/>
  <c r="E61" i="44"/>
  <c r="V61" i="44"/>
  <c r="E62" i="44"/>
  <c r="V62" i="44"/>
  <c r="E63" i="44"/>
  <c r="V63" i="44"/>
  <c r="E64" i="44"/>
  <c r="V64" i="44"/>
  <c r="P65" i="44"/>
  <c r="Q65" i="44"/>
  <c r="R65" i="44"/>
  <c r="V65" i="44"/>
  <c r="E66" i="44"/>
  <c r="O66" i="44"/>
  <c r="P66" i="44"/>
  <c r="Q66" i="44"/>
  <c r="R66" i="44"/>
  <c r="S66" i="44"/>
  <c r="U66" i="44"/>
  <c r="V66" i="44"/>
  <c r="E67" i="44"/>
  <c r="V67" i="44"/>
  <c r="P69" i="44"/>
  <c r="R69" i="44"/>
  <c r="V69" i="44"/>
  <c r="Q70" i="44"/>
  <c r="R70" i="44"/>
  <c r="U70" i="44"/>
  <c r="V70" i="44"/>
  <c r="V71" i="44"/>
  <c r="V72" i="44"/>
  <c r="O73" i="44"/>
  <c r="P73" i="44"/>
  <c r="Q73" i="44"/>
  <c r="R73" i="44"/>
  <c r="S73" i="44"/>
  <c r="U73" i="44"/>
  <c r="V73" i="44"/>
  <c r="P74" i="44"/>
  <c r="R74" i="44"/>
  <c r="S74" i="44"/>
  <c r="U74" i="44"/>
  <c r="V74" i="44"/>
  <c r="V75" i="44"/>
  <c r="V78" i="44"/>
  <c r="V79" i="44"/>
  <c r="V80" i="44"/>
  <c r="V81" i="44"/>
  <c r="V82" i="44"/>
  <c r="E83" i="44"/>
  <c r="V83" i="44"/>
  <c r="E86" i="44"/>
  <c r="V86" i="44"/>
  <c r="V87" i="44"/>
  <c r="V88" i="44"/>
  <c r="V89" i="44"/>
  <c r="O90" i="44"/>
  <c r="V90" i="44"/>
  <c r="V91" i="44"/>
  <c r="V92" i="44"/>
  <c r="V93" i="44"/>
  <c r="V94" i="44"/>
  <c r="V95" i="44"/>
  <c r="E96" i="44"/>
  <c r="V96" i="44"/>
  <c r="R97" i="44"/>
  <c r="V97" i="44"/>
  <c r="Q98" i="44"/>
  <c r="V98" i="44"/>
  <c r="E99" i="44"/>
  <c r="V99" i="44"/>
  <c r="V100" i="44"/>
  <c r="V101" i="44"/>
  <c r="E104" i="44"/>
  <c r="V104" i="44"/>
  <c r="V105" i="44"/>
  <c r="V106" i="44"/>
  <c r="V109" i="44"/>
  <c r="V110" i="44"/>
  <c r="U111" i="44"/>
  <c r="V111" i="44"/>
  <c r="O112" i="44"/>
  <c r="P112" i="44"/>
  <c r="R112" i="44"/>
  <c r="V112" i="44"/>
  <c r="V113" i="44"/>
  <c r="R114" i="44"/>
  <c r="V114" i="44"/>
  <c r="V115" i="44"/>
  <c r="O118" i="44"/>
  <c r="S118" i="44"/>
  <c r="V118" i="44"/>
  <c r="P119" i="44"/>
  <c r="R119" i="44"/>
  <c r="V119" i="44"/>
  <c r="V120" i="44"/>
  <c r="E124" i="44"/>
  <c r="V124" i="44"/>
  <c r="R127" i="44"/>
  <c r="V127" i="44"/>
  <c r="S128" i="44"/>
  <c r="V128" i="44"/>
  <c r="V129" i="44"/>
  <c r="V130" i="44"/>
  <c r="O131" i="44"/>
  <c r="V131" i="44"/>
  <c r="V132" i="44"/>
  <c r="V133" i="44"/>
  <c r="V134" i="44"/>
  <c r="P135" i="44"/>
  <c r="V135" i="44"/>
  <c r="V136" i="44"/>
  <c r="V137" i="44"/>
  <c r="E140" i="44"/>
  <c r="V140" i="44"/>
  <c r="V142" i="44"/>
  <c r="O143" i="44"/>
  <c r="R143" i="44"/>
  <c r="U143" i="44"/>
  <c r="V143" i="44"/>
  <c r="O144" i="44"/>
  <c r="R144" i="44"/>
  <c r="V144" i="44"/>
  <c r="R145" i="44"/>
  <c r="V145" i="44"/>
  <c r="O147" i="44"/>
  <c r="P147" i="44"/>
  <c r="Q147" i="44"/>
  <c r="R147" i="44"/>
  <c r="S147" i="44"/>
  <c r="U147" i="44"/>
  <c r="V147" i="44"/>
  <c r="V148" i="44"/>
  <c r="O148" i="44"/>
  <c r="P148" i="44"/>
  <c r="Q148" i="44"/>
  <c r="R148" i="44"/>
  <c r="S148" i="44"/>
  <c r="U148" i="44"/>
  <c r="Q149" i="44"/>
  <c r="O149" i="44"/>
  <c r="P149" i="44"/>
  <c r="R149" i="44"/>
  <c r="S149" i="44"/>
  <c r="U149" i="44"/>
  <c r="P150" i="44"/>
  <c r="W150" i="44"/>
  <c r="AB167" i="56"/>
  <c r="R150" i="44"/>
  <c r="U150" i="44"/>
  <c r="V150" i="44"/>
  <c r="O151" i="44"/>
  <c r="P151" i="44"/>
  <c r="Q151" i="44"/>
  <c r="R151" i="44"/>
  <c r="S151" i="44"/>
  <c r="U151" i="44"/>
  <c r="V151" i="44"/>
  <c r="O152" i="44"/>
  <c r="P152" i="44"/>
  <c r="Q152" i="44"/>
  <c r="R152" i="44"/>
  <c r="S152" i="44"/>
  <c r="U152" i="44"/>
  <c r="V152" i="44"/>
  <c r="O153" i="44"/>
  <c r="P153" i="44"/>
  <c r="Q153" i="44"/>
  <c r="R153" i="44"/>
  <c r="S153" i="44"/>
  <c r="U153" i="44"/>
  <c r="V153" i="44"/>
  <c r="P154" i="44"/>
  <c r="R154" i="44"/>
  <c r="U154" i="44"/>
  <c r="V154" i="44"/>
  <c r="O155" i="44"/>
  <c r="P155" i="44"/>
  <c r="Q155" i="44"/>
  <c r="R155" i="44"/>
  <c r="S155" i="44"/>
  <c r="U155" i="44"/>
  <c r="V155" i="44"/>
  <c r="O156" i="44"/>
  <c r="P156" i="44"/>
  <c r="Q156" i="44"/>
  <c r="R156" i="44"/>
  <c r="S156" i="44"/>
  <c r="U156" i="44"/>
  <c r="V156" i="44"/>
  <c r="O157" i="44"/>
  <c r="P157" i="44"/>
  <c r="Q157" i="44"/>
  <c r="R157" i="44"/>
  <c r="S157" i="44"/>
  <c r="U157" i="44"/>
  <c r="V157" i="44"/>
  <c r="O158" i="44"/>
  <c r="P158" i="44"/>
  <c r="Q158" i="44"/>
  <c r="R158" i="44"/>
  <c r="S158" i="44"/>
  <c r="U158" i="44"/>
  <c r="V158" i="44"/>
  <c r="O159" i="44"/>
  <c r="W159" i="44"/>
  <c r="AB176" i="56"/>
  <c r="P159" i="44"/>
  <c r="Q159" i="44"/>
  <c r="R159" i="44"/>
  <c r="S159" i="44"/>
  <c r="U159" i="44"/>
  <c r="V159" i="44"/>
  <c r="O160" i="44"/>
  <c r="P160" i="44"/>
  <c r="Q160" i="44"/>
  <c r="R160" i="44"/>
  <c r="S160" i="44"/>
  <c r="U160" i="44"/>
  <c r="V160" i="44"/>
  <c r="O161" i="44"/>
  <c r="P161" i="44"/>
  <c r="Q161" i="44"/>
  <c r="R161" i="44"/>
  <c r="S161" i="44"/>
  <c r="U161" i="44"/>
  <c r="V161" i="44"/>
  <c r="O162" i="44"/>
  <c r="P162" i="44"/>
  <c r="Q162" i="44"/>
  <c r="R162" i="44"/>
  <c r="S162" i="44"/>
  <c r="U162" i="44"/>
  <c r="V162" i="44"/>
  <c r="V166" i="44"/>
  <c r="V167" i="44"/>
  <c r="V168" i="44"/>
  <c r="V170" i="44"/>
  <c r="O177" i="44"/>
  <c r="V177" i="44"/>
  <c r="O178" i="44"/>
  <c r="W178" i="44"/>
  <c r="V178" i="44"/>
  <c r="O179" i="44"/>
  <c r="O180" i="44"/>
  <c r="V180" i="44"/>
  <c r="O181" i="44"/>
  <c r="V181" i="44"/>
  <c r="O182" i="44"/>
  <c r="W182" i="44"/>
  <c r="V182" i="44"/>
  <c r="O183" i="44"/>
  <c r="V183" i="44"/>
  <c r="O184" i="44"/>
  <c r="V184" i="44"/>
  <c r="O185" i="44"/>
  <c r="V185" i="44"/>
  <c r="O186" i="44"/>
  <c r="W186" i="44"/>
  <c r="V186" i="44"/>
  <c r="O187" i="44"/>
  <c r="V187" i="44"/>
  <c r="O192" i="44"/>
  <c r="V192" i="44"/>
  <c r="O193" i="44"/>
  <c r="V193" i="44"/>
  <c r="O194" i="44"/>
  <c r="W194" i="44"/>
  <c r="AB211" i="56"/>
  <c r="V194" i="44"/>
  <c r="D4" i="43"/>
  <c r="D5" i="43"/>
  <c r="D6" i="43"/>
  <c r="O6" i="43"/>
  <c r="O9" i="43"/>
  <c r="I16" i="43"/>
  <c r="P16" i="43"/>
  <c r="J16" i="43"/>
  <c r="Q16" i="43"/>
  <c r="K16" i="43"/>
  <c r="R16" i="43"/>
  <c r="L16" i="43"/>
  <c r="S16" i="43"/>
  <c r="N16" i="43"/>
  <c r="U16" i="43"/>
  <c r="V63" i="43"/>
  <c r="S64" i="43"/>
  <c r="V64" i="43"/>
  <c r="V73" i="43"/>
  <c r="E74" i="43"/>
  <c r="V74" i="43"/>
  <c r="V75" i="43"/>
  <c r="E76" i="43"/>
  <c r="V76" i="43"/>
  <c r="V77" i="43"/>
  <c r="U79" i="43"/>
  <c r="V79" i="43"/>
  <c r="V80" i="43"/>
  <c r="V81" i="43"/>
  <c r="V82" i="43"/>
  <c r="O83" i="43"/>
  <c r="R83" i="43"/>
  <c r="V83" i="43"/>
  <c r="Q84" i="43"/>
  <c r="V84" i="43"/>
  <c r="V85" i="43"/>
  <c r="V122" i="43"/>
  <c r="E123" i="43"/>
  <c r="V123" i="43"/>
  <c r="U124" i="43"/>
  <c r="V124" i="43"/>
  <c r="V125" i="43"/>
  <c r="V126" i="43"/>
  <c r="V127" i="43"/>
  <c r="V128" i="43"/>
  <c r="O131" i="43"/>
  <c r="P131" i="43"/>
  <c r="V131" i="43"/>
  <c r="O132" i="43"/>
  <c r="R132" i="43"/>
  <c r="V132" i="43"/>
  <c r="V133" i="43"/>
  <c r="V144" i="43"/>
  <c r="Q145" i="43"/>
  <c r="V145" i="43"/>
  <c r="V146" i="43"/>
  <c r="V147" i="43"/>
  <c r="V148" i="43"/>
  <c r="Q149" i="43"/>
  <c r="V149" i="43"/>
  <c r="V150" i="43"/>
  <c r="V151" i="43"/>
  <c r="V152" i="43"/>
  <c r="V153" i="43"/>
  <c r="V154" i="43"/>
  <c r="O157" i="43"/>
  <c r="P157" i="43"/>
  <c r="Q157" i="43"/>
  <c r="V157" i="43"/>
  <c r="V159" i="43"/>
  <c r="V160" i="43"/>
  <c r="V161" i="43"/>
  <c r="V162" i="43"/>
  <c r="V194" i="43"/>
  <c r="V195" i="43"/>
  <c r="V197" i="43"/>
  <c r="V198" i="43"/>
  <c r="V199" i="43"/>
  <c r="V200" i="43"/>
  <c r="V201" i="43"/>
  <c r="V202" i="43"/>
  <c r="V203" i="43"/>
  <c r="V204" i="43"/>
  <c r="V209" i="43"/>
  <c r="V210" i="43"/>
  <c r="W211" i="43"/>
  <c r="V211" i="43"/>
  <c r="D4" i="38"/>
  <c r="D5" i="38"/>
  <c r="D6" i="38"/>
  <c r="I16" i="38"/>
  <c r="P16" i="38"/>
  <c r="J16" i="38"/>
  <c r="Q16" i="38"/>
  <c r="K16" i="38"/>
  <c r="R16" i="38"/>
  <c r="L16" i="38"/>
  <c r="S16" i="38"/>
  <c r="N16" i="38"/>
  <c r="U16" i="38"/>
  <c r="V20" i="38"/>
  <c r="V21" i="38"/>
  <c r="V23" i="38"/>
  <c r="V24" i="38"/>
  <c r="V25" i="38"/>
  <c r="V27" i="38"/>
  <c r="V28" i="38"/>
  <c r="V29" i="38"/>
  <c r="V30" i="38"/>
  <c r="V31" i="38"/>
  <c r="V32" i="38"/>
  <c r="V33" i="38"/>
  <c r="V34" i="38"/>
  <c r="V35" i="38"/>
  <c r="V79" i="38"/>
  <c r="V80" i="38"/>
  <c r="V81" i="38"/>
  <c r="V82" i="38"/>
  <c r="V83" i="38"/>
  <c r="V84" i="38"/>
  <c r="V85" i="38"/>
  <c r="V124" i="38"/>
  <c r="V125" i="38"/>
  <c r="V126" i="38"/>
  <c r="V127" i="38"/>
  <c r="V128" i="38"/>
  <c r="V145" i="38"/>
  <c r="V146" i="38"/>
  <c r="V147" i="38"/>
  <c r="V148" i="38"/>
  <c r="V149" i="38"/>
  <c r="V150" i="38"/>
  <c r="V151" i="38"/>
  <c r="V152" i="38"/>
  <c r="V153" i="38"/>
  <c r="V154" i="38"/>
  <c r="V194" i="38"/>
  <c r="V195" i="38"/>
  <c r="V202" i="38"/>
  <c r="V203" i="38"/>
  <c r="V204" i="38"/>
  <c r="D4" i="52"/>
  <c r="D5" i="52"/>
  <c r="E44" i="52"/>
  <c r="D6" i="52"/>
  <c r="O6" i="52"/>
  <c r="O9" i="52"/>
  <c r="I16" i="52"/>
  <c r="P16" i="52"/>
  <c r="J16" i="52"/>
  <c r="Q16" i="52"/>
  <c r="K16" i="52"/>
  <c r="R16" i="52"/>
  <c r="L16" i="52"/>
  <c r="N16" i="52"/>
  <c r="U16" i="52"/>
  <c r="S16" i="52"/>
  <c r="V20" i="52"/>
  <c r="V21" i="52"/>
  <c r="V22" i="52"/>
  <c r="V23" i="52"/>
  <c r="V24" i="52"/>
  <c r="V25" i="52"/>
  <c r="V27" i="52"/>
  <c r="V28" i="52"/>
  <c r="V29" i="52"/>
  <c r="V30" i="52"/>
  <c r="V31" i="52"/>
  <c r="V32" i="52"/>
  <c r="V33" i="52"/>
  <c r="V34" i="52"/>
  <c r="V35" i="52"/>
  <c r="V41" i="52"/>
  <c r="V42" i="52"/>
  <c r="V43" i="52"/>
  <c r="V44" i="52"/>
  <c r="V45" i="52"/>
  <c r="V48" i="52"/>
  <c r="V49" i="52"/>
  <c r="V52" i="52"/>
  <c r="V53" i="52"/>
  <c r="V54" i="52"/>
  <c r="V57" i="52"/>
  <c r="V58" i="52"/>
  <c r="V59" i="52"/>
  <c r="V60" i="52"/>
  <c r="E61" i="52"/>
  <c r="V61" i="52"/>
  <c r="V62" i="52"/>
  <c r="Q63" i="52"/>
  <c r="V63" i="52"/>
  <c r="V64" i="52"/>
  <c r="V65" i="52"/>
  <c r="P66" i="52"/>
  <c r="Q66" i="52"/>
  <c r="R66" i="52"/>
  <c r="S66" i="52"/>
  <c r="V66" i="52"/>
  <c r="V67" i="52"/>
  <c r="O69" i="52"/>
  <c r="P69" i="52"/>
  <c r="Q69" i="52"/>
  <c r="S69" i="52"/>
  <c r="V69" i="52"/>
  <c r="V70" i="52"/>
  <c r="V71" i="52"/>
  <c r="P72" i="52"/>
  <c r="U72" i="52"/>
  <c r="V72" i="52"/>
  <c r="E73" i="52"/>
  <c r="S73" i="52"/>
  <c r="U73" i="52"/>
  <c r="V73" i="52"/>
  <c r="V74" i="52"/>
  <c r="R75" i="52"/>
  <c r="V75" i="52"/>
  <c r="V78" i="52"/>
  <c r="V79" i="52"/>
  <c r="V80" i="52"/>
  <c r="V81" i="52"/>
  <c r="V82" i="52"/>
  <c r="V83" i="52"/>
  <c r="V86" i="52"/>
  <c r="V87" i="52"/>
  <c r="V88" i="52"/>
  <c r="V89" i="52"/>
  <c r="V90" i="52"/>
  <c r="V91" i="52"/>
  <c r="V92" i="52"/>
  <c r="V93" i="52"/>
  <c r="V94" i="52"/>
  <c r="V95" i="52"/>
  <c r="V96" i="52"/>
  <c r="V97" i="52"/>
  <c r="V98" i="52"/>
  <c r="O99" i="52"/>
  <c r="V99" i="52"/>
  <c r="O100" i="52"/>
  <c r="V100" i="52"/>
  <c r="V101" i="52"/>
  <c r="V104" i="52"/>
  <c r="V105" i="52"/>
  <c r="V106" i="52"/>
  <c r="V109" i="52"/>
  <c r="V110" i="52"/>
  <c r="V111" i="52"/>
  <c r="V112" i="52"/>
  <c r="S113" i="52"/>
  <c r="V113" i="52"/>
  <c r="V114" i="52"/>
  <c r="E115" i="52"/>
  <c r="V115" i="52"/>
  <c r="V118" i="52"/>
  <c r="E119" i="52"/>
  <c r="O119" i="52"/>
  <c r="U119" i="52"/>
  <c r="V119" i="52"/>
  <c r="V120" i="52"/>
  <c r="V124" i="52"/>
  <c r="P127" i="52"/>
  <c r="R127" i="52"/>
  <c r="V127" i="52"/>
  <c r="S128" i="52"/>
  <c r="U128" i="52"/>
  <c r="V128" i="52"/>
  <c r="O129" i="52"/>
  <c r="P129" i="52"/>
  <c r="R129" i="52"/>
  <c r="S129" i="52"/>
  <c r="V129" i="52"/>
  <c r="U130" i="52"/>
  <c r="V130" i="52"/>
  <c r="V131" i="52"/>
  <c r="R132" i="52"/>
  <c r="U132" i="52"/>
  <c r="V132" i="52"/>
  <c r="O133" i="52"/>
  <c r="V133" i="52"/>
  <c r="S134" i="52"/>
  <c r="U134" i="52"/>
  <c r="V134" i="52"/>
  <c r="V135" i="52"/>
  <c r="S136" i="52"/>
  <c r="V136" i="52"/>
  <c r="V137" i="52"/>
  <c r="O140" i="52"/>
  <c r="P140" i="52"/>
  <c r="S140" i="52"/>
  <c r="V140" i="52"/>
  <c r="E142" i="52"/>
  <c r="R142" i="52"/>
  <c r="U142" i="52"/>
  <c r="V142" i="52"/>
  <c r="E143" i="52"/>
  <c r="O143" i="52"/>
  <c r="P143" i="52"/>
  <c r="Q143" i="52"/>
  <c r="R143" i="52"/>
  <c r="V143" i="52"/>
  <c r="E144" i="52"/>
  <c r="P144" i="52"/>
  <c r="V144" i="52"/>
  <c r="E145" i="52"/>
  <c r="S145" i="52"/>
  <c r="V145" i="52"/>
  <c r="O147" i="52"/>
  <c r="P147" i="52"/>
  <c r="Q147" i="52"/>
  <c r="R147" i="52"/>
  <c r="U147" i="52"/>
  <c r="V147" i="52"/>
  <c r="V148" i="52"/>
  <c r="R148" i="52"/>
  <c r="S148" i="52"/>
  <c r="U148" i="52"/>
  <c r="V150" i="52"/>
  <c r="V151" i="52"/>
  <c r="V152" i="52"/>
  <c r="V153" i="52"/>
  <c r="V154" i="52"/>
  <c r="V155" i="52"/>
  <c r="O156" i="52"/>
  <c r="V156" i="52"/>
  <c r="V157" i="52"/>
  <c r="V158" i="52"/>
  <c r="V159" i="52"/>
  <c r="V160" i="52"/>
  <c r="V161" i="52"/>
  <c r="V162" i="52"/>
  <c r="V166" i="52"/>
  <c r="V167" i="52"/>
  <c r="V168" i="52"/>
  <c r="V170" i="52"/>
  <c r="V177" i="52"/>
  <c r="V178" i="52"/>
  <c r="V180" i="52"/>
  <c r="V181" i="52"/>
  <c r="V182" i="52"/>
  <c r="V183" i="52"/>
  <c r="V184" i="52"/>
  <c r="V185" i="52"/>
  <c r="V186" i="52"/>
  <c r="V187" i="52"/>
  <c r="V192" i="52"/>
  <c r="O193" i="52"/>
  <c r="W193" i="52"/>
  <c r="V193" i="52"/>
  <c r="O194" i="52"/>
  <c r="V194" i="52"/>
  <c r="D4" i="51"/>
  <c r="D5" i="51"/>
  <c r="D6" i="51"/>
  <c r="O6" i="51"/>
  <c r="O9" i="51"/>
  <c r="I16" i="51"/>
  <c r="P16" i="51"/>
  <c r="J16" i="51"/>
  <c r="Q16" i="51"/>
  <c r="K16" i="51"/>
  <c r="R16" i="51"/>
  <c r="L16" i="51"/>
  <c r="S16" i="51"/>
  <c r="N16" i="51"/>
  <c r="U16" i="51"/>
  <c r="E63" i="51"/>
  <c r="V63" i="51"/>
  <c r="E64" i="51"/>
  <c r="V64" i="51"/>
  <c r="E73" i="51"/>
  <c r="V73" i="51"/>
  <c r="E74" i="51"/>
  <c r="V74" i="51"/>
  <c r="E75" i="51"/>
  <c r="V75" i="51"/>
  <c r="E76" i="51"/>
  <c r="U76" i="51"/>
  <c r="V76" i="51"/>
  <c r="E77" i="51"/>
  <c r="V77" i="51"/>
  <c r="E79" i="51"/>
  <c r="O79" i="51"/>
  <c r="P79" i="51"/>
  <c r="R79" i="51"/>
  <c r="U79" i="51"/>
  <c r="V79" i="51"/>
  <c r="E80" i="51"/>
  <c r="V80" i="51"/>
  <c r="E81" i="51"/>
  <c r="V81" i="51"/>
  <c r="E82" i="51"/>
  <c r="U82" i="51"/>
  <c r="V82" i="51"/>
  <c r="O83" i="51"/>
  <c r="Q83" i="51"/>
  <c r="R83" i="51"/>
  <c r="S83" i="51"/>
  <c r="U83" i="51"/>
  <c r="V83" i="51"/>
  <c r="E84" i="51"/>
  <c r="V84" i="51"/>
  <c r="E85" i="51"/>
  <c r="V85" i="51"/>
  <c r="V122" i="51"/>
  <c r="E123" i="51"/>
  <c r="V123" i="51"/>
  <c r="V124" i="51"/>
  <c r="V125" i="51"/>
  <c r="E126" i="51"/>
  <c r="V126" i="51"/>
  <c r="O127" i="51"/>
  <c r="Q127" i="51"/>
  <c r="V127" i="51"/>
  <c r="V128" i="51"/>
  <c r="E131" i="51"/>
  <c r="V131" i="51"/>
  <c r="V132" i="51"/>
  <c r="V133" i="51"/>
  <c r="U144" i="51"/>
  <c r="V144" i="51"/>
  <c r="V145" i="51"/>
  <c r="V146" i="51"/>
  <c r="P147" i="51"/>
  <c r="R147" i="51"/>
  <c r="S147" i="51"/>
  <c r="V147" i="51"/>
  <c r="V148" i="51"/>
  <c r="P149" i="51"/>
  <c r="S149" i="51"/>
  <c r="V149" i="51"/>
  <c r="Q150" i="51"/>
  <c r="V150" i="51"/>
  <c r="V151" i="51"/>
  <c r="V152" i="51"/>
  <c r="V153" i="51"/>
  <c r="Q154" i="51"/>
  <c r="V154" i="51"/>
  <c r="O157" i="51"/>
  <c r="P157" i="51"/>
  <c r="Q157" i="51"/>
  <c r="R157" i="51"/>
  <c r="U157" i="51"/>
  <c r="V157" i="51"/>
  <c r="E159" i="51"/>
  <c r="V159" i="51"/>
  <c r="E160" i="51"/>
  <c r="P160" i="51"/>
  <c r="U160" i="51"/>
  <c r="V160" i="51"/>
  <c r="E161" i="51"/>
  <c r="O161" i="51"/>
  <c r="V161" i="51"/>
  <c r="E162" i="51"/>
  <c r="V162" i="51"/>
  <c r="V194" i="51"/>
  <c r="V195" i="51"/>
  <c r="V197" i="51"/>
  <c r="V198" i="51"/>
  <c r="V199" i="51"/>
  <c r="V200" i="51"/>
  <c r="V201" i="51"/>
  <c r="V202" i="51"/>
  <c r="V203" i="51"/>
  <c r="V204" i="51"/>
  <c r="V209" i="51"/>
  <c r="O210" i="51"/>
  <c r="W210" i="51" s="1"/>
  <c r="V210" i="51"/>
  <c r="O211" i="51"/>
  <c r="V211" i="51"/>
  <c r="D4" i="49"/>
  <c r="D5" i="49"/>
  <c r="D6" i="49"/>
  <c r="K33" i="35"/>
  <c r="I16" i="49"/>
  <c r="P16" i="49"/>
  <c r="J16" i="49"/>
  <c r="Q16" i="49"/>
  <c r="K16" i="49"/>
  <c r="R16" i="49"/>
  <c r="L16" i="49"/>
  <c r="S16" i="49"/>
  <c r="N16" i="49"/>
  <c r="U16" i="49"/>
  <c r="D4" i="48"/>
  <c r="D5" i="48"/>
  <c r="D6" i="48"/>
  <c r="I16" i="48"/>
  <c r="P16" i="48"/>
  <c r="J16" i="48"/>
  <c r="Q16" i="48"/>
  <c r="K16" i="48"/>
  <c r="R16" i="48"/>
  <c r="L16" i="48"/>
  <c r="S16" i="48"/>
  <c r="N16" i="48"/>
  <c r="U16" i="48"/>
  <c r="D4" i="37"/>
  <c r="D5" i="37"/>
  <c r="E34" i="37" s="1"/>
  <c r="D6" i="37"/>
  <c r="I16" i="37"/>
  <c r="P16" i="37"/>
  <c r="J16" i="37"/>
  <c r="Q16" i="37"/>
  <c r="K16" i="37"/>
  <c r="R16" i="37"/>
  <c r="L16" i="37"/>
  <c r="S16" i="37"/>
  <c r="N16" i="37"/>
  <c r="U16" i="37"/>
  <c r="D4" i="42"/>
  <c r="D5" i="42"/>
  <c r="E46" i="42" s="1"/>
  <c r="D6" i="42"/>
  <c r="I16" i="42"/>
  <c r="P16" i="42"/>
  <c r="J16" i="42"/>
  <c r="Q16" i="42"/>
  <c r="K16" i="42"/>
  <c r="R16" i="42"/>
  <c r="L16" i="42"/>
  <c r="S16" i="42"/>
  <c r="N16" i="42"/>
  <c r="U16" i="42"/>
  <c r="D4" i="36"/>
  <c r="D5" i="36"/>
  <c r="D6" i="36"/>
  <c r="O9" i="36"/>
  <c r="I16" i="36"/>
  <c r="P16" i="36"/>
  <c r="J16" i="36"/>
  <c r="Q16" i="36"/>
  <c r="K16" i="36"/>
  <c r="R16" i="36"/>
  <c r="L16" i="36"/>
  <c r="S16" i="36"/>
  <c r="N16" i="36"/>
  <c r="U16" i="36"/>
  <c r="O9" i="32"/>
  <c r="L58" i="32" s="1"/>
  <c r="I16" i="32"/>
  <c r="P16" i="32"/>
  <c r="J16" i="32"/>
  <c r="K16" i="32"/>
  <c r="R16" i="32"/>
  <c r="L16" i="32"/>
  <c r="S16" i="32"/>
  <c r="N16" i="32"/>
  <c r="U16" i="32"/>
  <c r="Q16" i="32"/>
  <c r="V30" i="32"/>
  <c r="O58" i="32"/>
  <c r="P58" i="32"/>
  <c r="Q58" i="32"/>
  <c r="R58" i="32"/>
  <c r="U58" i="32"/>
  <c r="E59" i="32"/>
  <c r="E59" i="38"/>
  <c r="V59" i="32"/>
  <c r="E60" i="32"/>
  <c r="E60" i="38"/>
  <c r="E61" i="32"/>
  <c r="E61" i="38"/>
  <c r="E62" i="32"/>
  <c r="E62" i="56"/>
  <c r="E62" i="38"/>
  <c r="V62" i="32"/>
  <c r="E63" i="32"/>
  <c r="E63" i="38"/>
  <c r="O63" i="32"/>
  <c r="W63" i="32"/>
  <c r="P63" i="32"/>
  <c r="Q63" i="32"/>
  <c r="R63" i="32"/>
  <c r="S63" i="32"/>
  <c r="U63" i="32"/>
  <c r="V63" i="32"/>
  <c r="E64" i="32"/>
  <c r="E64" i="56"/>
  <c r="O64" i="32"/>
  <c r="P64" i="32"/>
  <c r="Q64" i="32"/>
  <c r="R64" i="32"/>
  <c r="S64" i="32"/>
  <c r="W64" i="32"/>
  <c r="U64" i="32"/>
  <c r="V64" i="32"/>
  <c r="E67" i="32"/>
  <c r="E67" i="56"/>
  <c r="E67" i="38"/>
  <c r="E68" i="32"/>
  <c r="E68" i="38"/>
  <c r="E69" i="32"/>
  <c r="E70" i="32"/>
  <c r="E70" i="38"/>
  <c r="E71" i="32"/>
  <c r="E72" i="32"/>
  <c r="E72" i="56"/>
  <c r="E73" i="32"/>
  <c r="E73" i="38"/>
  <c r="E73" i="56"/>
  <c r="O73" i="32"/>
  <c r="P73" i="32"/>
  <c r="Q73" i="32"/>
  <c r="R73" i="32"/>
  <c r="S73" i="32"/>
  <c r="U73" i="32"/>
  <c r="V73" i="32"/>
  <c r="E74" i="32"/>
  <c r="O74" i="32"/>
  <c r="P74" i="32"/>
  <c r="Q74" i="32"/>
  <c r="R74" i="32"/>
  <c r="S74" i="32"/>
  <c r="U74" i="32"/>
  <c r="V74" i="32"/>
  <c r="E75" i="32"/>
  <c r="E75" i="38"/>
  <c r="O75" i="32"/>
  <c r="P75" i="32"/>
  <c r="Q75" i="32"/>
  <c r="R75" i="32"/>
  <c r="S75" i="32"/>
  <c r="U75" i="32"/>
  <c r="V75" i="32"/>
  <c r="E76" i="32"/>
  <c r="E76" i="38"/>
  <c r="O76" i="32"/>
  <c r="P76" i="32"/>
  <c r="Q76" i="32"/>
  <c r="R76" i="32"/>
  <c r="S76" i="32"/>
  <c r="U76" i="32"/>
  <c r="V76" i="32"/>
  <c r="E77" i="32"/>
  <c r="E77" i="38"/>
  <c r="E77" i="56"/>
  <c r="O77" i="32"/>
  <c r="P77" i="32"/>
  <c r="Q77" i="32"/>
  <c r="R77" i="32"/>
  <c r="S77" i="32"/>
  <c r="U77" i="32"/>
  <c r="V77" i="32"/>
  <c r="E79" i="32"/>
  <c r="E79" i="56" s="1"/>
  <c r="O79" i="32"/>
  <c r="P79" i="32"/>
  <c r="Q79" i="32"/>
  <c r="R79" i="32"/>
  <c r="S79" i="32"/>
  <c r="U79" i="32"/>
  <c r="V79" i="32"/>
  <c r="E80" i="32"/>
  <c r="E80" i="56" s="1"/>
  <c r="O80" i="32"/>
  <c r="P80" i="32"/>
  <c r="Q80" i="32"/>
  <c r="R80" i="32"/>
  <c r="S80" i="32"/>
  <c r="U80" i="32"/>
  <c r="V80" i="32"/>
  <c r="E81" i="32"/>
  <c r="E81" i="56" s="1"/>
  <c r="O81" i="32"/>
  <c r="P81" i="32"/>
  <c r="Q81" i="32"/>
  <c r="R81" i="32"/>
  <c r="S81" i="32"/>
  <c r="U81" i="32"/>
  <c r="V81" i="32"/>
  <c r="E82" i="32"/>
  <c r="E82" i="56"/>
  <c r="O82" i="32"/>
  <c r="P82" i="32"/>
  <c r="Q82" i="32"/>
  <c r="R82" i="32"/>
  <c r="S82" i="32"/>
  <c r="U82" i="32"/>
  <c r="V82" i="32"/>
  <c r="E83" i="32"/>
  <c r="E83" i="56" s="1"/>
  <c r="O83" i="32"/>
  <c r="P83" i="32"/>
  <c r="Q83" i="32"/>
  <c r="R83" i="32"/>
  <c r="S83" i="32"/>
  <c r="U83" i="32"/>
  <c r="V83" i="32"/>
  <c r="E84" i="32"/>
  <c r="E84" i="56" s="1"/>
  <c r="O84" i="32"/>
  <c r="P84" i="32"/>
  <c r="Q84" i="32"/>
  <c r="R84" i="32"/>
  <c r="S84" i="32"/>
  <c r="U84" i="32"/>
  <c r="V84" i="32"/>
  <c r="E85" i="32"/>
  <c r="E85" i="56" s="1"/>
  <c r="O85" i="32"/>
  <c r="P85" i="32"/>
  <c r="Q85" i="32"/>
  <c r="R85" i="32"/>
  <c r="S85" i="32"/>
  <c r="U85" i="32"/>
  <c r="V85" i="32"/>
  <c r="E88" i="32"/>
  <c r="E88" i="56"/>
  <c r="E89" i="32"/>
  <c r="E89" i="56"/>
  <c r="E90" i="32"/>
  <c r="E90" i="56"/>
  <c r="E91" i="32"/>
  <c r="E91" i="56"/>
  <c r="E92" i="32"/>
  <c r="E92" i="56"/>
  <c r="E93" i="32"/>
  <c r="E93" i="56"/>
  <c r="E96" i="32"/>
  <c r="E96" i="56"/>
  <c r="E97" i="32"/>
  <c r="E97" i="56"/>
  <c r="E98" i="32"/>
  <c r="E98" i="56"/>
  <c r="E99" i="32"/>
  <c r="E99" i="56"/>
  <c r="E100" i="32"/>
  <c r="E100" i="56"/>
  <c r="E101" i="32"/>
  <c r="E101" i="56"/>
  <c r="E102" i="32"/>
  <c r="E102" i="56"/>
  <c r="E103" i="32"/>
  <c r="E103" i="56"/>
  <c r="E104" i="32"/>
  <c r="E104" i="56"/>
  <c r="E105" i="32"/>
  <c r="E105" i="56"/>
  <c r="E106" i="32"/>
  <c r="E106" i="56"/>
  <c r="V106" i="32"/>
  <c r="E107" i="32"/>
  <c r="E107" i="56"/>
  <c r="O107" i="32"/>
  <c r="P107" i="32"/>
  <c r="Q107" i="32"/>
  <c r="R107" i="32"/>
  <c r="S107" i="32"/>
  <c r="U107" i="32"/>
  <c r="V107" i="32"/>
  <c r="E108" i="32"/>
  <c r="E108" i="56"/>
  <c r="O108" i="32"/>
  <c r="P108" i="32"/>
  <c r="Q108" i="32"/>
  <c r="R108" i="32"/>
  <c r="S108" i="32"/>
  <c r="U108" i="32"/>
  <c r="V108" i="32"/>
  <c r="E109" i="32"/>
  <c r="E109" i="56"/>
  <c r="O109" i="32"/>
  <c r="P109" i="32"/>
  <c r="Q109" i="32"/>
  <c r="R109" i="32"/>
  <c r="S109" i="32"/>
  <c r="U109" i="32"/>
  <c r="V109" i="32"/>
  <c r="E110" i="32"/>
  <c r="E110" i="56"/>
  <c r="O110" i="32"/>
  <c r="P110" i="32"/>
  <c r="Q110" i="32"/>
  <c r="R110" i="32"/>
  <c r="S110" i="32"/>
  <c r="U110" i="32"/>
  <c r="V110" i="32"/>
  <c r="E111" i="32"/>
  <c r="E111" i="56"/>
  <c r="V111" i="32"/>
  <c r="E114" i="32"/>
  <c r="E114" i="38"/>
  <c r="E117" i="32"/>
  <c r="E117" i="38"/>
  <c r="E119" i="32"/>
  <c r="E119" i="56"/>
  <c r="E122" i="32"/>
  <c r="E122" i="56"/>
  <c r="E123" i="32"/>
  <c r="E123" i="38"/>
  <c r="E124" i="32"/>
  <c r="E124" i="38"/>
  <c r="O124" i="32"/>
  <c r="P124" i="32"/>
  <c r="Q124" i="32"/>
  <c r="R124" i="32"/>
  <c r="S124" i="32"/>
  <c r="U124" i="32"/>
  <c r="V124" i="32"/>
  <c r="E125" i="32"/>
  <c r="E125" i="38"/>
  <c r="O125" i="32"/>
  <c r="P125" i="32"/>
  <c r="Q125" i="32"/>
  <c r="R125" i="32"/>
  <c r="S125" i="32"/>
  <c r="U125" i="32"/>
  <c r="V125" i="32"/>
  <c r="E126" i="32"/>
  <c r="E126" i="38"/>
  <c r="E126" i="56"/>
  <c r="O126" i="32"/>
  <c r="P126" i="32"/>
  <c r="Q126" i="32"/>
  <c r="R126" i="32"/>
  <c r="S126" i="32"/>
  <c r="U126" i="32"/>
  <c r="V126" i="32"/>
  <c r="E127" i="32"/>
  <c r="E127" i="38"/>
  <c r="O127" i="32"/>
  <c r="P127" i="32"/>
  <c r="Q127" i="32"/>
  <c r="R127" i="32"/>
  <c r="S127" i="32"/>
  <c r="U127" i="32"/>
  <c r="V127" i="32"/>
  <c r="E128" i="32"/>
  <c r="E128" i="38"/>
  <c r="O128" i="32"/>
  <c r="P128" i="32"/>
  <c r="Q128" i="32"/>
  <c r="R128" i="32"/>
  <c r="S128" i="32"/>
  <c r="U128" i="32"/>
  <c r="V128" i="32"/>
  <c r="E131" i="32"/>
  <c r="O131" i="32"/>
  <c r="P131" i="32"/>
  <c r="Q131" i="32"/>
  <c r="R131" i="32"/>
  <c r="S131" i="32"/>
  <c r="U131" i="32"/>
  <c r="V131" i="32"/>
  <c r="E132" i="32"/>
  <c r="O132" i="32"/>
  <c r="P132" i="32"/>
  <c r="Q132" i="32"/>
  <c r="R132" i="32"/>
  <c r="S132" i="32"/>
  <c r="U132" i="32"/>
  <c r="V132" i="32"/>
  <c r="E133" i="32"/>
  <c r="E133" i="38"/>
  <c r="O133" i="32"/>
  <c r="P133" i="32"/>
  <c r="Q133" i="32"/>
  <c r="R133" i="32"/>
  <c r="S133" i="32"/>
  <c r="U133" i="32"/>
  <c r="V133" i="32"/>
  <c r="E136" i="32"/>
  <c r="E136" i="56"/>
  <c r="E141" i="32"/>
  <c r="E141" i="56"/>
  <c r="O144" i="32"/>
  <c r="W144" i="32"/>
  <c r="X142" i="32"/>
  <c r="P144" i="32"/>
  <c r="Q144" i="32"/>
  <c r="R144" i="32"/>
  <c r="S144" i="32"/>
  <c r="U144" i="32"/>
  <c r="V144" i="32"/>
  <c r="O145" i="32"/>
  <c r="P145" i="32"/>
  <c r="Q145" i="32"/>
  <c r="R145" i="32"/>
  <c r="S145" i="32"/>
  <c r="U145" i="32"/>
  <c r="V145" i="32"/>
  <c r="O146" i="32"/>
  <c r="P146" i="32"/>
  <c r="Q146" i="32"/>
  <c r="R146" i="32"/>
  <c r="S146" i="32"/>
  <c r="U146" i="32"/>
  <c r="V146" i="32"/>
  <c r="O147" i="32"/>
  <c r="P147" i="32"/>
  <c r="Q147" i="32"/>
  <c r="R147" i="32"/>
  <c r="S147" i="32"/>
  <c r="U147" i="32"/>
  <c r="V147" i="32"/>
  <c r="O148" i="32"/>
  <c r="P148" i="32"/>
  <c r="Q148" i="32"/>
  <c r="R148" i="32"/>
  <c r="S148" i="32"/>
  <c r="U148" i="32"/>
  <c r="V148" i="32"/>
  <c r="O149" i="32"/>
  <c r="P149" i="32"/>
  <c r="Q149" i="32"/>
  <c r="R149" i="32"/>
  <c r="S149" i="32"/>
  <c r="U149" i="32"/>
  <c r="V149" i="32"/>
  <c r="O150" i="32"/>
  <c r="P150" i="32"/>
  <c r="Q150" i="32"/>
  <c r="R150" i="32"/>
  <c r="S150" i="32"/>
  <c r="U150" i="32"/>
  <c r="V150" i="32"/>
  <c r="O151" i="32"/>
  <c r="P151" i="32"/>
  <c r="Q151" i="32"/>
  <c r="R151" i="32"/>
  <c r="S151" i="32"/>
  <c r="U151" i="32"/>
  <c r="V151" i="32"/>
  <c r="O152" i="32"/>
  <c r="P152" i="32"/>
  <c r="Q152" i="32"/>
  <c r="R152" i="32"/>
  <c r="S152" i="32"/>
  <c r="U152" i="32"/>
  <c r="V152" i="32"/>
  <c r="O153" i="32"/>
  <c r="P153" i="32"/>
  <c r="Q153" i="32"/>
  <c r="R153" i="32"/>
  <c r="S153" i="32"/>
  <c r="U153" i="32"/>
  <c r="V153" i="32"/>
  <c r="O154" i="32"/>
  <c r="P154" i="32"/>
  <c r="Q154" i="32"/>
  <c r="R154" i="32"/>
  <c r="S154" i="32"/>
  <c r="U154" i="32"/>
  <c r="V154" i="32"/>
  <c r="E157" i="32"/>
  <c r="E157" i="56"/>
  <c r="O157" i="32"/>
  <c r="P157" i="32"/>
  <c r="Q157" i="32"/>
  <c r="R157" i="32"/>
  <c r="S157" i="32"/>
  <c r="U157" i="32"/>
  <c r="V157" i="32"/>
  <c r="O159" i="32"/>
  <c r="P159" i="32"/>
  <c r="Q159" i="32"/>
  <c r="R159" i="32"/>
  <c r="S159" i="32"/>
  <c r="U159" i="32"/>
  <c r="V159" i="32"/>
  <c r="E160" i="32"/>
  <c r="E160" i="56"/>
  <c r="O160" i="32"/>
  <c r="P160" i="32"/>
  <c r="Q160" i="32"/>
  <c r="R160" i="32"/>
  <c r="S160" i="32"/>
  <c r="W160" i="32"/>
  <c r="U160" i="32"/>
  <c r="V160" i="32"/>
  <c r="E161" i="32"/>
  <c r="E161" i="56"/>
  <c r="O161" i="32"/>
  <c r="P161" i="32"/>
  <c r="Q161" i="32"/>
  <c r="R161" i="32"/>
  <c r="S161" i="32"/>
  <c r="U161" i="32"/>
  <c r="V161" i="32"/>
  <c r="E162" i="32"/>
  <c r="E162" i="56"/>
  <c r="O162" i="32"/>
  <c r="P162" i="32"/>
  <c r="Q162" i="32"/>
  <c r="R162" i="32"/>
  <c r="S162" i="32"/>
  <c r="U162" i="32"/>
  <c r="V162" i="32"/>
  <c r="O164" i="32"/>
  <c r="P164" i="32"/>
  <c r="Q164" i="32"/>
  <c r="R164" i="32"/>
  <c r="S164" i="32"/>
  <c r="U164" i="32"/>
  <c r="V164" i="32"/>
  <c r="O165" i="32"/>
  <c r="P165" i="32"/>
  <c r="R165" i="32"/>
  <c r="S165" i="32"/>
  <c r="U165" i="32"/>
  <c r="Q166" i="32"/>
  <c r="O166" i="32"/>
  <c r="P166" i="32"/>
  <c r="R166" i="32"/>
  <c r="S166" i="32"/>
  <c r="U166" i="32"/>
  <c r="O167" i="32"/>
  <c r="P167" i="32"/>
  <c r="Q167" i="32"/>
  <c r="S167" i="32"/>
  <c r="U167" i="32"/>
  <c r="O168" i="32"/>
  <c r="P168" i="32"/>
  <c r="Q168" i="32"/>
  <c r="R168" i="32"/>
  <c r="S168" i="32"/>
  <c r="U168" i="32"/>
  <c r="V168" i="32"/>
  <c r="O169" i="32"/>
  <c r="P169" i="32"/>
  <c r="Q169" i="32"/>
  <c r="R169" i="32"/>
  <c r="S169" i="32"/>
  <c r="U169" i="32"/>
  <c r="V169" i="32"/>
  <c r="O170" i="32"/>
  <c r="P170" i="32"/>
  <c r="Q170" i="32"/>
  <c r="R170" i="32"/>
  <c r="S170" i="32"/>
  <c r="U170" i="32"/>
  <c r="V170" i="32"/>
  <c r="O171" i="32"/>
  <c r="P171" i="32"/>
  <c r="Q171" i="32"/>
  <c r="R171" i="32"/>
  <c r="U171" i="32"/>
  <c r="O172" i="32"/>
  <c r="P172" i="32"/>
  <c r="Q172" i="32"/>
  <c r="R172" i="32"/>
  <c r="S172" i="32"/>
  <c r="U172" i="32"/>
  <c r="V172" i="32"/>
  <c r="O173" i="32"/>
  <c r="P173" i="32"/>
  <c r="Q173" i="32"/>
  <c r="R173" i="32"/>
  <c r="S173" i="32"/>
  <c r="U173" i="32"/>
  <c r="V173" i="32"/>
  <c r="O174" i="32"/>
  <c r="P174" i="32"/>
  <c r="Q174" i="32"/>
  <c r="R174" i="32"/>
  <c r="S174" i="32"/>
  <c r="U174" i="32"/>
  <c r="V174" i="32"/>
  <c r="Q177" i="32"/>
  <c r="R177" i="32"/>
  <c r="U177" i="32"/>
  <c r="O178" i="32"/>
  <c r="P178" i="32"/>
  <c r="Q178" i="32"/>
  <c r="R178" i="32"/>
  <c r="S178" i="32"/>
  <c r="U178" i="32"/>
  <c r="V178" i="32"/>
  <c r="T183" i="32"/>
  <c r="U183" i="32"/>
  <c r="V183" i="32"/>
  <c r="V184" i="32"/>
  <c r="V185" i="32"/>
  <c r="V187" i="32"/>
  <c r="V194" i="32"/>
  <c r="V195" i="32"/>
  <c r="V197" i="32"/>
  <c r="V198" i="32"/>
  <c r="V199" i="32"/>
  <c r="V200" i="32"/>
  <c r="V201" i="32"/>
  <c r="V202" i="32"/>
  <c r="V203" i="32"/>
  <c r="O209" i="32"/>
  <c r="W209" i="32"/>
  <c r="V209" i="32"/>
  <c r="O210" i="32"/>
  <c r="V210" i="32"/>
  <c r="O211" i="32"/>
  <c r="W211" i="32"/>
  <c r="V211" i="32"/>
  <c r="I28" i="35"/>
  <c r="I29" i="35"/>
  <c r="I30" i="35"/>
  <c r="I34" i="35"/>
  <c r="H34" i="35" s="1"/>
  <c r="K34" i="35"/>
  <c r="J34" i="35" s="1"/>
  <c r="M34" i="35"/>
  <c r="I35" i="35"/>
  <c r="H35" i="35"/>
  <c r="K35" i="35"/>
  <c r="J35" i="35"/>
  <c r="M35" i="35"/>
  <c r="I36" i="35"/>
  <c r="I37" i="35"/>
  <c r="H37" i="35" s="1"/>
  <c r="K37" i="35"/>
  <c r="J37" i="35" s="1"/>
  <c r="M37" i="35"/>
  <c r="H38" i="35"/>
  <c r="K38" i="35"/>
  <c r="J38" i="35"/>
  <c r="M38" i="35"/>
  <c r="I39" i="35"/>
  <c r="H39" i="35"/>
  <c r="K39" i="35"/>
  <c r="J39" i="35"/>
  <c r="M39" i="35"/>
  <c r="I40" i="35"/>
  <c r="H40" i="35"/>
  <c r="K40" i="35"/>
  <c r="J40" i="35"/>
  <c r="M40" i="35"/>
  <c r="I41" i="35"/>
  <c r="H41" i="35"/>
  <c r="K41" i="35"/>
  <c r="J41" i="35"/>
  <c r="M41" i="35"/>
  <c r="I42" i="35"/>
  <c r="H42" i="35"/>
  <c r="K42" i="35"/>
  <c r="J42" i="35"/>
  <c r="M42" i="35"/>
  <c r="I43" i="35"/>
  <c r="R183" i="32"/>
  <c r="E35" i="47"/>
  <c r="E31" i="47"/>
  <c r="E27" i="47"/>
  <c r="E23" i="47"/>
  <c r="E26" i="52"/>
  <c r="E29" i="45"/>
  <c r="E27" i="45"/>
  <c r="E25" i="45"/>
  <c r="W193" i="44"/>
  <c r="V123" i="44"/>
  <c r="O88" i="44"/>
  <c r="S88" i="44"/>
  <c r="E25" i="44"/>
  <c r="E33" i="44"/>
  <c r="V148" i="45"/>
  <c r="E39" i="54"/>
  <c r="V196" i="38"/>
  <c r="P88" i="44"/>
  <c r="E21" i="44"/>
  <c r="W193" i="47"/>
  <c r="V123" i="47"/>
  <c r="V149" i="44"/>
  <c r="V51" i="44"/>
  <c r="E43" i="44"/>
  <c r="E35" i="44"/>
  <c r="E31" i="44"/>
  <c r="E27" i="44"/>
  <c r="E23" i="44"/>
  <c r="V179" i="47"/>
  <c r="V51" i="47"/>
  <c r="V134" i="54"/>
  <c r="W187" i="44"/>
  <c r="W185" i="44"/>
  <c r="W183" i="44"/>
  <c r="W181" i="44"/>
  <c r="V179" i="44"/>
  <c r="W160" i="44"/>
  <c r="W158" i="44"/>
  <c r="W156" i="44"/>
  <c r="V50" i="44"/>
  <c r="E20" i="46"/>
  <c r="E23" i="46"/>
  <c r="E24" i="46"/>
  <c r="E28" i="46"/>
  <c r="Q149" i="47"/>
  <c r="V149" i="47"/>
  <c r="W184" i="44"/>
  <c r="W180" i="44"/>
  <c r="W161" i="44"/>
  <c r="W153" i="44"/>
  <c r="W151" i="44"/>
  <c r="W147" i="44"/>
  <c r="V50" i="47"/>
  <c r="W208" i="54"/>
  <c r="V164" i="54"/>
  <c r="Q96" i="54"/>
  <c r="W209" i="54"/>
  <c r="V58" i="54"/>
  <c r="E45" i="45"/>
  <c r="E30" i="46"/>
  <c r="E29" i="46"/>
  <c r="E26" i="46"/>
  <c r="E22" i="46"/>
  <c r="E43" i="47"/>
  <c r="P183" i="32"/>
  <c r="S183" i="32"/>
  <c r="Q183" i="32"/>
  <c r="V166" i="32"/>
  <c r="V61" i="32"/>
  <c r="V60" i="32"/>
  <c r="W211" i="51"/>
  <c r="W194" i="52"/>
  <c r="O195" i="52"/>
  <c r="V179" i="52"/>
  <c r="Q149" i="52"/>
  <c r="V149" i="52"/>
  <c r="V123" i="52"/>
  <c r="V51" i="52"/>
  <c r="V50" i="52"/>
  <c r="V196" i="43"/>
  <c r="E44" i="44"/>
  <c r="E42" i="44"/>
  <c r="W194" i="45"/>
  <c r="E26" i="45"/>
  <c r="E28" i="45"/>
  <c r="E30" i="45"/>
  <c r="E33" i="45"/>
  <c r="E44" i="45"/>
  <c r="V179" i="46"/>
  <c r="E20" i="44"/>
  <c r="E22" i="44"/>
  <c r="E24" i="44"/>
  <c r="E26" i="44"/>
  <c r="E28" i="44"/>
  <c r="E30" i="44"/>
  <c r="E32" i="44"/>
  <c r="E34" i="44"/>
  <c r="E41" i="44"/>
  <c r="E45" i="44"/>
  <c r="V179" i="45"/>
  <c r="V149" i="45"/>
  <c r="V123" i="45"/>
  <c r="V51" i="45"/>
  <c r="V50" i="45"/>
  <c r="V149" i="46"/>
  <c r="V123" i="46"/>
  <c r="V51" i="46"/>
  <c r="V50" i="46"/>
  <c r="V148" i="47"/>
  <c r="E45" i="47"/>
  <c r="E41" i="47"/>
  <c r="E34" i="47"/>
  <c r="E32" i="47"/>
  <c r="E30" i="47"/>
  <c r="E28" i="47"/>
  <c r="E26" i="47"/>
  <c r="E24" i="47"/>
  <c r="E22" i="47"/>
  <c r="V194" i="54"/>
  <c r="V163" i="54"/>
  <c r="E45" i="54"/>
  <c r="V169" i="52"/>
  <c r="V186" i="32"/>
  <c r="V184" i="54"/>
  <c r="V169" i="47"/>
  <c r="V169" i="46"/>
  <c r="V169" i="45"/>
  <c r="V169" i="44"/>
  <c r="V186" i="38"/>
  <c r="S168" i="47"/>
  <c r="Y186" i="56"/>
  <c r="O183" i="32"/>
  <c r="V196" i="51"/>
  <c r="S196" i="56" s="1"/>
  <c r="P88" i="45"/>
  <c r="E44" i="47"/>
  <c r="E42" i="47"/>
  <c r="E33" i="47"/>
  <c r="W179" i="44"/>
  <c r="V59" i="54"/>
  <c r="S200" i="56"/>
  <c r="S197" i="56"/>
  <c r="S174" i="56"/>
  <c r="S171" i="56"/>
  <c r="S152" i="56"/>
  <c r="S147" i="56"/>
  <c r="AE146" i="56"/>
  <c r="Y210" i="56"/>
  <c r="Y185" i="56"/>
  <c r="Y184" i="56"/>
  <c r="Y178" i="56"/>
  <c r="Y169" i="56"/>
  <c r="Y167" i="56"/>
  <c r="Y165" i="56"/>
  <c r="Y159" i="56"/>
  <c r="Y157" i="56"/>
  <c r="Y152" i="56"/>
  <c r="Y147" i="56"/>
  <c r="Y146" i="56"/>
  <c r="Y144" i="56"/>
  <c r="AG188" i="56"/>
  <c r="AG176" i="56"/>
  <c r="AG145" i="56"/>
  <c r="T185" i="32"/>
  <c r="R185" i="32"/>
  <c r="P185" i="32"/>
  <c r="Q185" i="32"/>
  <c r="S185" i="32"/>
  <c r="O185" i="32"/>
  <c r="U185" i="32"/>
  <c r="S154" i="44"/>
  <c r="W154" i="44"/>
  <c r="AB171" i="56"/>
  <c r="Q154" i="44"/>
  <c r="O154" i="44"/>
  <c r="S150" i="44"/>
  <c r="Q150" i="44"/>
  <c r="W149" i="44"/>
  <c r="E133" i="51"/>
  <c r="E29" i="44"/>
  <c r="E43" i="46"/>
  <c r="E42" i="46"/>
  <c r="E29" i="47"/>
  <c r="E21" i="47"/>
  <c r="E20" i="47"/>
  <c r="E25" i="47"/>
  <c r="S126" i="54"/>
  <c r="S115" i="46"/>
  <c r="R115" i="44"/>
  <c r="U126" i="54"/>
  <c r="E48" i="54"/>
  <c r="Y154" i="56"/>
  <c r="E55" i="32"/>
  <c r="E55" i="43" s="1"/>
  <c r="P150" i="47"/>
  <c r="V46" i="32"/>
  <c r="V46" i="54"/>
  <c r="Q168" i="44"/>
  <c r="P168" i="44"/>
  <c r="O168" i="44"/>
  <c r="T168" i="44"/>
  <c r="U168" i="44"/>
  <c r="S168" i="44"/>
  <c r="R168" i="44"/>
  <c r="W168" i="44"/>
  <c r="AB185" i="56"/>
  <c r="U97" i="47"/>
  <c r="U98" i="45"/>
  <c r="U94" i="46"/>
  <c r="O98" i="45"/>
  <c r="O97" i="45"/>
  <c r="P90" i="44"/>
  <c r="Q90" i="44"/>
  <c r="T100" i="52"/>
  <c r="R100" i="52"/>
  <c r="R98" i="47"/>
  <c r="R90" i="52"/>
  <c r="S90" i="52"/>
  <c r="O88" i="52"/>
  <c r="Q88" i="47"/>
  <c r="E167" i="56"/>
  <c r="E36" i="32"/>
  <c r="E36" i="43" s="1"/>
  <c r="E31" i="32"/>
  <c r="E31" i="43" s="1"/>
  <c r="E30" i="32"/>
  <c r="E30" i="43" s="1"/>
  <c r="E26" i="32"/>
  <c r="E26" i="43" s="1"/>
  <c r="E52" i="32"/>
  <c r="E52" i="43" s="1"/>
  <c r="E39" i="32"/>
  <c r="E39" i="43" s="1"/>
  <c r="E39" i="38"/>
  <c r="E28" i="32"/>
  <c r="E28" i="43" s="1"/>
  <c r="E47" i="32"/>
  <c r="E47" i="43" s="1"/>
  <c r="E23" i="32"/>
  <c r="E23" i="43" s="1"/>
  <c r="E51" i="32"/>
  <c r="E51" i="43" s="1"/>
  <c r="E51" i="56"/>
  <c r="E33" i="32"/>
  <c r="E33" i="43" s="1"/>
  <c r="E33" i="38"/>
  <c r="E46" i="32"/>
  <c r="E46" i="43" s="1"/>
  <c r="E35" i="32"/>
  <c r="E35" i="43" s="1"/>
  <c r="E48" i="32"/>
  <c r="E48" i="43" s="1"/>
  <c r="E48" i="38"/>
  <c r="E40" i="32"/>
  <c r="E40" i="43" s="1"/>
  <c r="E40" i="56"/>
  <c r="E24" i="32"/>
  <c r="E24" i="43" s="1"/>
  <c r="E24" i="56"/>
  <c r="E45" i="32"/>
  <c r="E45" i="43" s="1"/>
  <c r="E45" i="56"/>
  <c r="E49" i="32"/>
  <c r="E49" i="43" s="1"/>
  <c r="E49" i="38"/>
  <c r="E29" i="32"/>
  <c r="E29" i="43" s="1"/>
  <c r="E27" i="32"/>
  <c r="E27" i="43" s="1"/>
  <c r="E20" i="32"/>
  <c r="E20" i="43" s="1"/>
  <c r="E25" i="32"/>
  <c r="E25" i="43" s="1"/>
  <c r="T142" i="45"/>
  <c r="Q142" i="45"/>
  <c r="O142" i="45"/>
  <c r="S142" i="45"/>
  <c r="P142" i="45"/>
  <c r="R142" i="45"/>
  <c r="U142" i="45"/>
  <c r="W177" i="44"/>
  <c r="O189" i="44"/>
  <c r="V188" i="54"/>
  <c r="X208" i="39"/>
  <c r="W162" i="44"/>
  <c r="W157" i="44"/>
  <c r="W155" i="44"/>
  <c r="W152" i="44"/>
  <c r="W148" i="44"/>
  <c r="E23" i="45"/>
  <c r="R149" i="54"/>
  <c r="S128" i="46"/>
  <c r="T148" i="43"/>
  <c r="O148" i="43"/>
  <c r="Q148" i="43"/>
  <c r="T129" i="52"/>
  <c r="U129" i="52"/>
  <c r="Q129" i="52"/>
  <c r="T133" i="52"/>
  <c r="P133" i="52"/>
  <c r="Q133" i="52"/>
  <c r="U137" i="52"/>
  <c r="T147" i="51"/>
  <c r="U147" i="51"/>
  <c r="Q147" i="51"/>
  <c r="T162" i="43"/>
  <c r="E159" i="43"/>
  <c r="E160" i="43"/>
  <c r="S128" i="47"/>
  <c r="P128" i="47"/>
  <c r="O132" i="47"/>
  <c r="P132" i="47"/>
  <c r="Q132" i="47"/>
  <c r="U132" i="47"/>
  <c r="T136" i="47"/>
  <c r="S136" i="47"/>
  <c r="U136" i="47"/>
  <c r="P136" i="47"/>
  <c r="S129" i="46"/>
  <c r="U129" i="46"/>
  <c r="P129" i="46"/>
  <c r="T133" i="46"/>
  <c r="O133" i="46"/>
  <c r="P133" i="46"/>
  <c r="Q133" i="46"/>
  <c r="U133" i="46"/>
  <c r="T130" i="45"/>
  <c r="R130" i="45"/>
  <c r="Q140" i="45"/>
  <c r="O62" i="54"/>
  <c r="P62" i="54"/>
  <c r="S62" i="54"/>
  <c r="R111" i="44"/>
  <c r="S131" i="54"/>
  <c r="E135" i="54"/>
  <c r="X175" i="44"/>
  <c r="W189" i="44"/>
  <c r="E11" i="44"/>
  <c r="K63" i="35"/>
  <c r="D189" i="44"/>
  <c r="P162" i="54"/>
  <c r="T162" i="54"/>
  <c r="P147" i="47"/>
  <c r="U147" i="47"/>
  <c r="P151" i="45"/>
  <c r="Q147" i="47"/>
  <c r="T165" i="54"/>
  <c r="R165" i="54"/>
  <c r="T151" i="47"/>
  <c r="P151" i="47"/>
  <c r="Q151" i="47"/>
  <c r="R151" i="47"/>
  <c r="U148" i="46"/>
  <c r="P148" i="46"/>
  <c r="T153" i="52"/>
  <c r="P153" i="46"/>
  <c r="T153" i="46"/>
  <c r="R153" i="47"/>
  <c r="S153" i="47"/>
  <c r="R152" i="45"/>
  <c r="T147" i="46"/>
  <c r="U161" i="46"/>
  <c r="S152" i="52"/>
  <c r="P161" i="46"/>
  <c r="Q152" i="45"/>
  <c r="P152" i="45"/>
  <c r="Q170" i="54"/>
  <c r="P166" i="54"/>
  <c r="R156" i="45"/>
  <c r="U149" i="45"/>
  <c r="O149" i="52"/>
  <c r="S156" i="47"/>
  <c r="U157" i="46"/>
  <c r="P153" i="52"/>
  <c r="U152" i="45"/>
  <c r="P149" i="46"/>
  <c r="U166" i="54"/>
  <c r="Q153" i="45"/>
  <c r="U152" i="52"/>
  <c r="S149" i="52"/>
  <c r="O153" i="45"/>
  <c r="P151" i="46"/>
  <c r="S149" i="47"/>
  <c r="R153" i="45"/>
  <c r="U153" i="45"/>
  <c r="S156" i="45"/>
  <c r="P152" i="52"/>
  <c r="P149" i="52"/>
  <c r="O151" i="46"/>
  <c r="R168" i="54"/>
  <c r="R176" i="54"/>
  <c r="U165" i="54"/>
  <c r="O151" i="45"/>
  <c r="R150" i="47"/>
  <c r="R149" i="52"/>
  <c r="U154" i="47"/>
  <c r="Q176" i="54"/>
  <c r="S163" i="54"/>
  <c r="S150" i="52"/>
  <c r="R167" i="54"/>
  <c r="P165" i="54"/>
  <c r="T168" i="54"/>
  <c r="R151" i="45"/>
  <c r="P169" i="54"/>
  <c r="O163" i="54"/>
  <c r="T151" i="45"/>
  <c r="O165" i="54"/>
  <c r="W165" i="54" s="1"/>
  <c r="Q168" i="54"/>
  <c r="U151" i="45"/>
  <c r="R169" i="54"/>
  <c r="U176" i="54"/>
  <c r="S169" i="54"/>
  <c r="T149" i="52"/>
  <c r="O152" i="45"/>
  <c r="S161" i="47"/>
  <c r="O176" i="54"/>
  <c r="Q156" i="47"/>
  <c r="Q165" i="54"/>
  <c r="O168" i="54"/>
  <c r="U169" i="54"/>
  <c r="Q149" i="45"/>
  <c r="Q169" i="54"/>
  <c r="S165" i="38"/>
  <c r="O154" i="52"/>
  <c r="T154" i="47"/>
  <c r="R161" i="46"/>
  <c r="R154" i="47"/>
  <c r="P154" i="52"/>
  <c r="Q157" i="46"/>
  <c r="S154" i="47"/>
  <c r="R154" i="52"/>
  <c r="T154" i="52"/>
  <c r="P154" i="47"/>
  <c r="Q154" i="47"/>
  <c r="S161" i="46"/>
  <c r="P157" i="46"/>
  <c r="U154" i="52"/>
  <c r="S154" i="52"/>
  <c r="P154" i="45"/>
  <c r="O161" i="46"/>
  <c r="T128" i="51"/>
  <c r="R128" i="51"/>
  <c r="R118" i="52"/>
  <c r="O111" i="45"/>
  <c r="P115" i="47"/>
  <c r="U111" i="47"/>
  <c r="P128" i="51"/>
  <c r="P127" i="51"/>
  <c r="U113" i="52"/>
  <c r="Q112" i="44"/>
  <c r="R111" i="47"/>
  <c r="T124" i="43"/>
  <c r="T133" i="38"/>
  <c r="R113" i="52"/>
  <c r="S128" i="51"/>
  <c r="P128" i="43"/>
  <c r="U127" i="51"/>
  <c r="P113" i="52"/>
  <c r="S128" i="43"/>
  <c r="Q124" i="43"/>
  <c r="R114" i="45"/>
  <c r="Q113" i="46"/>
  <c r="T113" i="46"/>
  <c r="T113" i="52"/>
  <c r="S124" i="43"/>
  <c r="T128" i="43"/>
  <c r="R128" i="43"/>
  <c r="R124" i="43"/>
  <c r="Q128" i="51"/>
  <c r="W124" i="32"/>
  <c r="S127" i="51"/>
  <c r="O113" i="52"/>
  <c r="Q128" i="43"/>
  <c r="Q125" i="43"/>
  <c r="P124" i="43"/>
  <c r="U112" i="44"/>
  <c r="Q114" i="45"/>
  <c r="R111" i="45"/>
  <c r="O113" i="46"/>
  <c r="W113" i="46"/>
  <c r="T114" i="45"/>
  <c r="U128" i="43"/>
  <c r="P111" i="47"/>
  <c r="O128" i="51"/>
  <c r="R127" i="51"/>
  <c r="P125" i="43"/>
  <c r="S112" i="44"/>
  <c r="P114" i="45"/>
  <c r="P111" i="45"/>
  <c r="U115" i="47"/>
  <c r="E120" i="44"/>
  <c r="S132" i="51"/>
  <c r="E133" i="43"/>
  <c r="R131" i="43"/>
  <c r="R118" i="47"/>
  <c r="E114" i="47"/>
  <c r="E110" i="47"/>
  <c r="S125" i="54"/>
  <c r="P122" i="54"/>
  <c r="R115" i="47"/>
  <c r="T126" i="54"/>
  <c r="S118" i="52"/>
  <c r="Q131" i="43"/>
  <c r="E113" i="45"/>
  <c r="P113" i="46"/>
  <c r="E109" i="46"/>
  <c r="S111" i="47"/>
  <c r="S129" i="54"/>
  <c r="R125" i="54"/>
  <c r="T111" i="45"/>
  <c r="R114" i="52"/>
  <c r="E131" i="43"/>
  <c r="T114" i="52"/>
  <c r="S115" i="47"/>
  <c r="R125" i="51"/>
  <c r="O119" i="45"/>
  <c r="E115" i="45"/>
  <c r="U113" i="46"/>
  <c r="O111" i="47"/>
  <c r="T125" i="54"/>
  <c r="T118" i="52"/>
  <c r="E113" i="47"/>
  <c r="O125" i="54"/>
  <c r="W125" i="54"/>
  <c r="T131" i="43"/>
  <c r="Q115" i="47"/>
  <c r="W128" i="32"/>
  <c r="W126" i="32"/>
  <c r="W125" i="32"/>
  <c r="E123" i="56"/>
  <c r="U131" i="51"/>
  <c r="U131" i="43"/>
  <c r="S113" i="45"/>
  <c r="U111" i="45"/>
  <c r="S113" i="46"/>
  <c r="E112" i="47"/>
  <c r="E111" i="47"/>
  <c r="T131" i="51"/>
  <c r="U122" i="54"/>
  <c r="T122" i="54"/>
  <c r="T131" i="38"/>
  <c r="O115" i="47"/>
  <c r="E119" i="44"/>
  <c r="E133" i="56"/>
  <c r="E131" i="38"/>
  <c r="E131" i="56"/>
  <c r="W131" i="32"/>
  <c r="Q150" i="45"/>
  <c r="T150" i="45"/>
  <c r="R150" i="45"/>
  <c r="P150" i="45"/>
  <c r="O150" i="45"/>
  <c r="U150" i="45"/>
  <c r="T150" i="52"/>
  <c r="P150" i="52"/>
  <c r="R150" i="52"/>
  <c r="O150" i="52"/>
  <c r="U150" i="52"/>
  <c r="O183" i="54"/>
  <c r="P168" i="47"/>
  <c r="Q124" i="54"/>
  <c r="S124" i="54"/>
  <c r="O124" i="54"/>
  <c r="W124" i="54"/>
  <c r="T124" i="54"/>
  <c r="P124" i="54"/>
  <c r="U124" i="54"/>
  <c r="R124" i="54"/>
  <c r="T53" i="46"/>
  <c r="P53" i="46"/>
  <c r="R53" i="46"/>
  <c r="X208" i="42"/>
  <c r="L91" i="38"/>
  <c r="T53" i="47"/>
  <c r="P53" i="47"/>
  <c r="O54" i="52"/>
  <c r="S54" i="52"/>
  <c r="W210" i="32"/>
  <c r="O212" i="32"/>
  <c r="O53" i="46"/>
  <c r="R53" i="47"/>
  <c r="E132" i="38"/>
  <c r="E132" i="56"/>
  <c r="E74" i="56"/>
  <c r="E74" i="38"/>
  <c r="O111" i="44"/>
  <c r="Q111" i="44"/>
  <c r="P111" i="44"/>
  <c r="S111" i="44"/>
  <c r="O115" i="44"/>
  <c r="T115" i="44"/>
  <c r="Q115" i="44"/>
  <c r="P115" i="44"/>
  <c r="T126" i="43"/>
  <c r="R126" i="43"/>
  <c r="R111" i="52"/>
  <c r="U111" i="52"/>
  <c r="Q111" i="52"/>
  <c r="O111" i="52"/>
  <c r="O115" i="52"/>
  <c r="Q115" i="52"/>
  <c r="T132" i="43"/>
  <c r="Q132" i="43"/>
  <c r="S132" i="43"/>
  <c r="U132" i="43"/>
  <c r="U133" i="51"/>
  <c r="Q133" i="51"/>
  <c r="R133" i="51"/>
  <c r="S133" i="51"/>
  <c r="O133" i="51"/>
  <c r="T127" i="52"/>
  <c r="Q127" i="52"/>
  <c r="U127" i="52"/>
  <c r="U131" i="52"/>
  <c r="T131" i="52"/>
  <c r="S131" i="52"/>
  <c r="T145" i="44"/>
  <c r="P145" i="44"/>
  <c r="O149" i="47"/>
  <c r="T149" i="47"/>
  <c r="T111" i="44"/>
  <c r="S162" i="43"/>
  <c r="U136" i="46"/>
  <c r="U115" i="44"/>
  <c r="W127" i="32"/>
  <c r="P132" i="43"/>
  <c r="W132" i="43" s="1"/>
  <c r="S115" i="44"/>
  <c r="P53" i="45"/>
  <c r="T53" i="45"/>
  <c r="R53" i="45"/>
  <c r="O53" i="45"/>
  <c r="Q53" i="45"/>
  <c r="S53" i="45"/>
  <c r="T114" i="47"/>
  <c r="P114" i="47"/>
  <c r="R114" i="47"/>
  <c r="O114" i="47"/>
  <c r="Q114" i="47"/>
  <c r="O112" i="46"/>
  <c r="T112" i="46"/>
  <c r="Q112" i="46"/>
  <c r="P112" i="46"/>
  <c r="P120" i="47"/>
  <c r="R120" i="47"/>
  <c r="S120" i="47"/>
  <c r="T119" i="44"/>
  <c r="Q119" i="44"/>
  <c r="S119" i="44"/>
  <c r="O119" i="44"/>
  <c r="U119" i="44"/>
  <c r="E69" i="38"/>
  <c r="E69" i="56"/>
  <c r="U149" i="54"/>
  <c r="W83" i="32"/>
  <c r="W82" i="32"/>
  <c r="E71" i="38"/>
  <c r="E71" i="56"/>
  <c r="E32" i="32"/>
  <c r="E32" i="43" s="1"/>
  <c r="E38" i="32"/>
  <c r="E38" i="43" s="1"/>
  <c r="E22" i="32"/>
  <c r="E22" i="43" s="1"/>
  <c r="E22" i="56"/>
  <c r="E50" i="32"/>
  <c r="E50" i="43" s="1"/>
  <c r="E34" i="32"/>
  <c r="E34" i="43" s="1"/>
  <c r="E34" i="38"/>
  <c r="E21" i="32"/>
  <c r="E21" i="43" s="1"/>
  <c r="C19" i="32"/>
  <c r="C19" i="52"/>
  <c r="E37" i="32"/>
  <c r="E37" i="43" s="1"/>
  <c r="C44" i="32"/>
  <c r="C44" i="36" s="1"/>
  <c r="O53" i="52"/>
  <c r="O145" i="44"/>
  <c r="P112" i="47"/>
  <c r="S112" i="47"/>
  <c r="R112" i="47"/>
  <c r="T112" i="47"/>
  <c r="U112" i="47"/>
  <c r="O112" i="47"/>
  <c r="O114" i="46"/>
  <c r="Q114" i="46"/>
  <c r="T114" i="46"/>
  <c r="P114" i="46"/>
  <c r="R114" i="46"/>
  <c r="S114" i="46"/>
  <c r="W114" i="46"/>
  <c r="O118" i="47"/>
  <c r="W118" i="47"/>
  <c r="T118" i="47"/>
  <c r="P118" i="47"/>
  <c r="Q118" i="47"/>
  <c r="T119" i="46"/>
  <c r="S119" i="46"/>
  <c r="R119" i="46"/>
  <c r="S120" i="45"/>
  <c r="T137" i="45"/>
  <c r="E23" i="38"/>
  <c r="E23" i="56"/>
  <c r="W169" i="32"/>
  <c r="W168" i="32"/>
  <c r="W157" i="32"/>
  <c r="W80" i="32"/>
  <c r="P111" i="52"/>
  <c r="S152" i="47"/>
  <c r="P152" i="47"/>
  <c r="T152" i="47"/>
  <c r="R152" i="47"/>
  <c r="E29" i="38"/>
  <c r="E29" i="56"/>
  <c r="R154" i="46"/>
  <c r="P154" i="46"/>
  <c r="T154" i="46"/>
  <c r="Q123" i="54"/>
  <c r="S123" i="54"/>
  <c r="O123" i="54"/>
  <c r="R123" i="54"/>
  <c r="P162" i="43"/>
  <c r="W170" i="32"/>
  <c r="W166" i="32"/>
  <c r="E136" i="38"/>
  <c r="W132" i="32"/>
  <c r="E70" i="56"/>
  <c r="Q66" i="46"/>
  <c r="U66" i="46"/>
  <c r="S65" i="44"/>
  <c r="O65" i="44"/>
  <c r="U65" i="44"/>
  <c r="R126" i="54"/>
  <c r="O126" i="54"/>
  <c r="Q126" i="54"/>
  <c r="O113" i="47"/>
  <c r="R113" i="47"/>
  <c r="R115" i="46"/>
  <c r="T115" i="46"/>
  <c r="U115" i="46"/>
  <c r="O115" i="46"/>
  <c r="P115" i="46"/>
  <c r="Q115" i="46"/>
  <c r="T113" i="45"/>
  <c r="P113" i="45"/>
  <c r="U113" i="45"/>
  <c r="R113" i="45"/>
  <c r="W113" i="45"/>
  <c r="T120" i="46"/>
  <c r="P120" i="46"/>
  <c r="U120" i="46"/>
  <c r="S120" i="46"/>
  <c r="Q120" i="46"/>
  <c r="P118" i="44"/>
  <c r="R118" i="44"/>
  <c r="U118" i="44"/>
  <c r="T118" i="44"/>
  <c r="Q118" i="44"/>
  <c r="T119" i="52"/>
  <c r="P119" i="52"/>
  <c r="Q119" i="52"/>
  <c r="R119" i="52"/>
  <c r="W119" i="52"/>
  <c r="S119" i="52"/>
  <c r="T133" i="51"/>
  <c r="O129" i="44"/>
  <c r="P129" i="44"/>
  <c r="U161" i="51"/>
  <c r="P161" i="51"/>
  <c r="O155" i="47"/>
  <c r="R155" i="47"/>
  <c r="Q155" i="47"/>
  <c r="W152" i="32"/>
  <c r="W79" i="32"/>
  <c r="T66" i="47"/>
  <c r="Q66" i="47"/>
  <c r="S66" i="47"/>
  <c r="O66" i="47"/>
  <c r="T65" i="45"/>
  <c r="Q65" i="45"/>
  <c r="S65" i="45"/>
  <c r="O65" i="45"/>
  <c r="W65" i="45" s="1"/>
  <c r="O78" i="54"/>
  <c r="S78" i="54"/>
  <c r="Q78" i="54"/>
  <c r="O82" i="54"/>
  <c r="P82" i="54"/>
  <c r="T82" i="54"/>
  <c r="Q82" i="54"/>
  <c r="S82" i="54"/>
  <c r="T71" i="47"/>
  <c r="O71" i="47"/>
  <c r="Q71" i="47"/>
  <c r="T75" i="47"/>
  <c r="U75" i="47"/>
  <c r="T69" i="45"/>
  <c r="O69" i="45"/>
  <c r="S69" i="45"/>
  <c r="P73" i="45"/>
  <c r="R73" i="45"/>
  <c r="O74" i="44"/>
  <c r="Q74" i="44"/>
  <c r="Q81" i="43"/>
  <c r="T85" i="43"/>
  <c r="O85" i="43"/>
  <c r="R69" i="52"/>
  <c r="W69" i="52" s="1"/>
  <c r="U69" i="52"/>
  <c r="T80" i="51"/>
  <c r="P80" i="51"/>
  <c r="R80" i="51"/>
  <c r="Q84" i="51"/>
  <c r="S84" i="51"/>
  <c r="T84" i="51"/>
  <c r="Q134" i="52"/>
  <c r="T134" i="52"/>
  <c r="P144" i="51"/>
  <c r="T148" i="47"/>
  <c r="S148" i="47"/>
  <c r="Q148" i="47"/>
  <c r="T153" i="45"/>
  <c r="S153" i="45"/>
  <c r="P161" i="52"/>
  <c r="E57" i="47"/>
  <c r="E140" i="38"/>
  <c r="E140" i="56"/>
  <c r="E64" i="38"/>
  <c r="W161" i="32"/>
  <c r="W159" i="32"/>
  <c r="W133" i="32"/>
  <c r="E76" i="56"/>
  <c r="R84" i="51"/>
  <c r="R73" i="52"/>
  <c r="P70" i="44"/>
  <c r="U73" i="45"/>
  <c r="U151" i="47"/>
  <c r="U148" i="47"/>
  <c r="O75" i="47"/>
  <c r="R71" i="47"/>
  <c r="W71" i="47" s="1"/>
  <c r="P66" i="47"/>
  <c r="R78" i="54"/>
  <c r="T54" i="45"/>
  <c r="S54" i="45"/>
  <c r="E128" i="56"/>
  <c r="E124" i="56"/>
  <c r="E75" i="56"/>
  <c r="P84" i="51"/>
  <c r="Q73" i="52"/>
  <c r="O70" i="44"/>
  <c r="S73" i="45"/>
  <c r="S151" i="47"/>
  <c r="P71" i="47"/>
  <c r="P78" i="54"/>
  <c r="T74" i="44"/>
  <c r="R54" i="44"/>
  <c r="U54" i="44"/>
  <c r="T143" i="44"/>
  <c r="P143" i="44"/>
  <c r="E54" i="45"/>
  <c r="E66" i="52"/>
  <c r="E79" i="52"/>
  <c r="E83" i="52"/>
  <c r="E80" i="52"/>
  <c r="E87" i="45"/>
  <c r="E90" i="45"/>
  <c r="E98" i="45"/>
  <c r="E88" i="45"/>
  <c r="E99" i="45"/>
  <c r="E86" i="45"/>
  <c r="E89" i="45"/>
  <c r="E97" i="45"/>
  <c r="E138" i="38"/>
  <c r="E138" i="56"/>
  <c r="R170" i="54"/>
  <c r="T170" i="54"/>
  <c r="E67" i="54"/>
  <c r="E71" i="54"/>
  <c r="E68" i="54"/>
  <c r="E72" i="54"/>
  <c r="E66" i="54"/>
  <c r="E70" i="54"/>
  <c r="E116" i="56"/>
  <c r="P63" i="38"/>
  <c r="T143" i="45"/>
  <c r="U144" i="38"/>
  <c r="L90" i="38"/>
  <c r="V49" i="38"/>
  <c r="U120" i="52"/>
  <c r="S120" i="52"/>
  <c r="R131" i="54"/>
  <c r="R120" i="52"/>
  <c r="P131" i="51"/>
  <c r="O120" i="52"/>
  <c r="Q119" i="45"/>
  <c r="U118" i="47"/>
  <c r="O131" i="54"/>
  <c r="O131" i="51"/>
  <c r="Q133" i="43"/>
  <c r="P119" i="45"/>
  <c r="O119" i="46"/>
  <c r="U119" i="45"/>
  <c r="T119" i="45"/>
  <c r="Q131" i="54"/>
  <c r="E130" i="54"/>
  <c r="R131" i="51"/>
  <c r="S119" i="45"/>
  <c r="P119" i="46"/>
  <c r="E119" i="47"/>
  <c r="S131" i="51"/>
  <c r="R88" i="47"/>
  <c r="U88" i="47"/>
  <c r="T96" i="54"/>
  <c r="S96" i="54"/>
  <c r="O88" i="47"/>
  <c r="O96" i="54"/>
  <c r="O94" i="47"/>
  <c r="Q94" i="47"/>
  <c r="O94" i="44"/>
  <c r="S94" i="44"/>
  <c r="T94" i="44"/>
  <c r="R94" i="44"/>
  <c r="T100" i="54"/>
  <c r="O92" i="47"/>
  <c r="Q92" i="46"/>
  <c r="R92" i="46"/>
  <c r="S92" i="46"/>
  <c r="O92" i="46"/>
  <c r="S92" i="47"/>
  <c r="Q98" i="54"/>
  <c r="T108" i="54"/>
  <c r="S99" i="46"/>
  <c r="R99" i="52"/>
  <c r="Q99" i="52"/>
  <c r="U99" i="52"/>
  <c r="T100" i="45"/>
  <c r="S100" i="52"/>
  <c r="Q100" i="52"/>
  <c r="T99" i="45"/>
  <c r="S105" i="54"/>
  <c r="V111" i="38"/>
  <c r="U97" i="45"/>
  <c r="O54" i="45"/>
  <c r="U54" i="52"/>
  <c r="U54" i="45"/>
  <c r="Q54" i="46"/>
  <c r="U61" i="54"/>
  <c r="T54" i="44"/>
  <c r="R54" i="52"/>
  <c r="Q54" i="52"/>
  <c r="Q54" i="45"/>
  <c r="P54" i="52"/>
  <c r="R53" i="52"/>
  <c r="P54" i="44"/>
  <c r="P54" i="45"/>
  <c r="S54" i="46"/>
  <c r="P61" i="54"/>
  <c r="T54" i="46"/>
  <c r="T54" i="52"/>
  <c r="U54" i="46"/>
  <c r="Q53" i="52"/>
  <c r="O54" i="44"/>
  <c r="Q64" i="51"/>
  <c r="W162" i="32"/>
  <c r="Q132" i="44"/>
  <c r="O132" i="44"/>
  <c r="P132" i="44"/>
  <c r="R136" i="44"/>
  <c r="P136" i="44"/>
  <c r="R146" i="43"/>
  <c r="S146" i="43"/>
  <c r="P155" i="54"/>
  <c r="T155" i="54"/>
  <c r="Q155" i="54"/>
  <c r="R155" i="54"/>
  <c r="O155" i="54"/>
  <c r="O140" i="44"/>
  <c r="P140" i="44"/>
  <c r="Q140" i="44"/>
  <c r="T140" i="44"/>
  <c r="R140" i="44"/>
  <c r="U140" i="44"/>
  <c r="U143" i="46"/>
  <c r="O143" i="46"/>
  <c r="T143" i="46"/>
  <c r="Q143" i="46"/>
  <c r="P143" i="46"/>
  <c r="O142" i="44"/>
  <c r="S142" i="44"/>
  <c r="R142" i="44"/>
  <c r="U142" i="44"/>
  <c r="P142" i="44"/>
  <c r="T142" i="44"/>
  <c r="Q142" i="44"/>
  <c r="W153" i="32"/>
  <c r="S135" i="44"/>
  <c r="U135" i="44"/>
  <c r="T135" i="44"/>
  <c r="Q135" i="44"/>
  <c r="R145" i="43"/>
  <c r="S145" i="43"/>
  <c r="U145" i="43"/>
  <c r="P145" i="43"/>
  <c r="S144" i="52"/>
  <c r="U144" i="52"/>
  <c r="T144" i="52"/>
  <c r="Q144" i="52"/>
  <c r="S162" i="51"/>
  <c r="U153" i="51"/>
  <c r="O149" i="43"/>
  <c r="O145" i="43"/>
  <c r="R143" i="54"/>
  <c r="S143" i="54"/>
  <c r="Q147" i="54"/>
  <c r="T147" i="54"/>
  <c r="R147" i="54"/>
  <c r="S147" i="54"/>
  <c r="O147" i="54"/>
  <c r="R151" i="54"/>
  <c r="S151" i="54"/>
  <c r="U151" i="54"/>
  <c r="P151" i="54"/>
  <c r="O129" i="47"/>
  <c r="T129" i="47"/>
  <c r="S129" i="47"/>
  <c r="O133" i="47"/>
  <c r="Q133" i="47"/>
  <c r="P137" i="47"/>
  <c r="T137" i="47"/>
  <c r="Q137" i="47"/>
  <c r="O130" i="46"/>
  <c r="P130" i="46"/>
  <c r="U130" i="46"/>
  <c r="Q134" i="46"/>
  <c r="R134" i="46"/>
  <c r="S134" i="46"/>
  <c r="T134" i="46"/>
  <c r="O134" i="46"/>
  <c r="S127" i="45"/>
  <c r="U127" i="45"/>
  <c r="Q127" i="45"/>
  <c r="W127" i="45"/>
  <c r="O135" i="45"/>
  <c r="S145" i="44"/>
  <c r="U145" i="44"/>
  <c r="Q145" i="44"/>
  <c r="Q162" i="43"/>
  <c r="R162" i="43"/>
  <c r="S130" i="47"/>
  <c r="O130" i="47"/>
  <c r="U130" i="47"/>
  <c r="S127" i="46"/>
  <c r="T127" i="46"/>
  <c r="U127" i="46"/>
  <c r="Q127" i="46"/>
  <c r="R131" i="46"/>
  <c r="Q131" i="46"/>
  <c r="S136" i="45"/>
  <c r="U136" i="45"/>
  <c r="U143" i="45"/>
  <c r="S130" i="52"/>
  <c r="R140" i="46"/>
  <c r="P152" i="54"/>
  <c r="S148" i="54"/>
  <c r="T130" i="47"/>
  <c r="T140" i="47"/>
  <c r="U157" i="43"/>
  <c r="R157" i="43"/>
  <c r="P159" i="54"/>
  <c r="Q159" i="54"/>
  <c r="R159" i="54"/>
  <c r="T144" i="47"/>
  <c r="S144" i="47"/>
  <c r="U144" i="47"/>
  <c r="R144" i="47"/>
  <c r="Q144" i="46"/>
  <c r="R144" i="46"/>
  <c r="S144" i="46"/>
  <c r="T162" i="51"/>
  <c r="P152" i="43"/>
  <c r="W149" i="32"/>
  <c r="W148" i="32"/>
  <c r="W145" i="32"/>
  <c r="R144" i="52"/>
  <c r="R135" i="44"/>
  <c r="O144" i="54"/>
  <c r="O127" i="52"/>
  <c r="S127" i="52"/>
  <c r="T160" i="43"/>
  <c r="R160" i="43"/>
  <c r="S160" i="43"/>
  <c r="U160" i="43"/>
  <c r="Q160" i="43"/>
  <c r="E157" i="54"/>
  <c r="E158" i="54"/>
  <c r="E159" i="54"/>
  <c r="E160" i="54"/>
  <c r="W145" i="47"/>
  <c r="O144" i="43"/>
  <c r="Q144" i="43"/>
  <c r="R148" i="43"/>
  <c r="S148" i="43"/>
  <c r="R135" i="52"/>
  <c r="Q135" i="52"/>
  <c r="P140" i="46"/>
  <c r="Q140" i="46"/>
  <c r="S144" i="44"/>
  <c r="U144" i="44"/>
  <c r="T144" i="44"/>
  <c r="Q144" i="44"/>
  <c r="U148" i="43"/>
  <c r="O144" i="52"/>
  <c r="O135" i="44"/>
  <c r="S143" i="45"/>
  <c r="U134" i="46"/>
  <c r="S130" i="46"/>
  <c r="R127" i="46"/>
  <c r="R137" i="47"/>
  <c r="U133" i="47"/>
  <c r="U129" i="47"/>
  <c r="O159" i="54"/>
  <c r="O151" i="54"/>
  <c r="P147" i="54"/>
  <c r="U143" i="54"/>
  <c r="T130" i="46"/>
  <c r="T157" i="43"/>
  <c r="T150" i="54"/>
  <c r="R128" i="47"/>
  <c r="O128" i="47"/>
  <c r="T129" i="46"/>
  <c r="Q129" i="46"/>
  <c r="P130" i="45"/>
  <c r="Q130" i="45"/>
  <c r="S130" i="45"/>
  <c r="P134" i="45"/>
  <c r="T134" i="45"/>
  <c r="S132" i="52"/>
  <c r="O132" i="52"/>
  <c r="T132" i="52"/>
  <c r="P132" i="52"/>
  <c r="R161" i="43"/>
  <c r="Q160" i="51"/>
  <c r="R160" i="51"/>
  <c r="S160" i="51"/>
  <c r="O160" i="51"/>
  <c r="U162" i="54"/>
  <c r="Q147" i="46"/>
  <c r="R147" i="46"/>
  <c r="S147" i="47"/>
  <c r="Q162" i="54"/>
  <c r="O147" i="45"/>
  <c r="P147" i="46"/>
  <c r="O147" i="46"/>
  <c r="Q147" i="45"/>
  <c r="T147" i="45"/>
  <c r="O162" i="54"/>
  <c r="W162" i="54" s="1"/>
  <c r="R147" i="45"/>
  <c r="U147" i="46"/>
  <c r="P147" i="45"/>
  <c r="O149" i="46"/>
  <c r="O164" i="54"/>
  <c r="S149" i="46"/>
  <c r="P164" i="54"/>
  <c r="P149" i="45"/>
  <c r="R149" i="46"/>
  <c r="U149" i="47"/>
  <c r="Q164" i="54"/>
  <c r="T149" i="46"/>
  <c r="S149" i="45"/>
  <c r="R149" i="45"/>
  <c r="O149" i="45"/>
  <c r="W149" i="45" s="1"/>
  <c r="S164" i="54"/>
  <c r="Q149" i="46"/>
  <c r="P149" i="47"/>
  <c r="U164" i="54"/>
  <c r="R164" i="54"/>
  <c r="O167" i="54"/>
  <c r="U152" i="46"/>
  <c r="P167" i="54"/>
  <c r="S167" i="54"/>
  <c r="Q153" i="46"/>
  <c r="S152" i="46"/>
  <c r="R151" i="46"/>
  <c r="Q152" i="47"/>
  <c r="O166" i="54"/>
  <c r="T152" i="46"/>
  <c r="T170" i="38"/>
  <c r="Q152" i="46"/>
  <c r="T167" i="54"/>
  <c r="O153" i="46"/>
  <c r="P168" i="54"/>
  <c r="U153" i="46"/>
  <c r="O152" i="46"/>
  <c r="S166" i="54"/>
  <c r="T168" i="38"/>
  <c r="V168" i="38"/>
  <c r="U168" i="54"/>
  <c r="R153" i="46"/>
  <c r="U152" i="47"/>
  <c r="R166" i="54"/>
  <c r="Q167" i="54"/>
  <c r="U151" i="46"/>
  <c r="Q166" i="54"/>
  <c r="T157" i="52"/>
  <c r="T157" i="46"/>
  <c r="Q157" i="52"/>
  <c r="U156" i="46"/>
  <c r="U155" i="47"/>
  <c r="O172" i="54"/>
  <c r="U155" i="45"/>
  <c r="S157" i="46"/>
  <c r="P155" i="47"/>
  <c r="P155" i="45"/>
  <c r="R157" i="46"/>
  <c r="T172" i="54"/>
  <c r="S172" i="54"/>
  <c r="P156" i="52"/>
  <c r="P171" i="54"/>
  <c r="R156" i="52"/>
  <c r="Q157" i="45"/>
  <c r="Q156" i="52"/>
  <c r="T156" i="52"/>
  <c r="W173" i="32"/>
  <c r="U156" i="52"/>
  <c r="P157" i="47"/>
  <c r="T157" i="47"/>
  <c r="S157" i="47"/>
  <c r="U157" i="47"/>
  <c r="T155" i="46"/>
  <c r="O156" i="45"/>
  <c r="P156" i="45"/>
  <c r="T156" i="45"/>
  <c r="R157" i="47"/>
  <c r="Q157" i="47"/>
  <c r="W174" i="32"/>
  <c r="W172" i="32"/>
  <c r="O157" i="47"/>
  <c r="R155" i="46"/>
  <c r="S155" i="46"/>
  <c r="U155" i="46"/>
  <c r="P155" i="46"/>
  <c r="Q155" i="46"/>
  <c r="O171" i="54"/>
  <c r="T171" i="54"/>
  <c r="U171" i="54"/>
  <c r="Q171" i="54"/>
  <c r="S171" i="54"/>
  <c r="R157" i="52"/>
  <c r="O155" i="45"/>
  <c r="P170" i="54"/>
  <c r="Q172" i="54"/>
  <c r="S155" i="45"/>
  <c r="S170" i="54"/>
  <c r="O170" i="54"/>
  <c r="O157" i="52"/>
  <c r="P172" i="54"/>
  <c r="U157" i="52"/>
  <c r="R155" i="45"/>
  <c r="S157" i="52"/>
  <c r="R172" i="54"/>
  <c r="O161" i="52"/>
  <c r="Q128" i="46"/>
  <c r="U128" i="46"/>
  <c r="T128" i="46"/>
  <c r="R128" i="46"/>
  <c r="Q151" i="51"/>
  <c r="P151" i="51"/>
  <c r="R151" i="51"/>
  <c r="P137" i="45"/>
  <c r="P128" i="46"/>
  <c r="S131" i="47"/>
  <c r="U128" i="44"/>
  <c r="R128" i="44"/>
  <c r="U132" i="44"/>
  <c r="R132" i="44"/>
  <c r="O149" i="51"/>
  <c r="U149" i="51"/>
  <c r="Q153" i="51"/>
  <c r="R153" i="51"/>
  <c r="O153" i="51"/>
  <c r="U137" i="45"/>
  <c r="O128" i="46"/>
  <c r="W147" i="32"/>
  <c r="P135" i="52"/>
  <c r="S132" i="44"/>
  <c r="R129" i="44"/>
  <c r="T153" i="51"/>
  <c r="T144" i="54"/>
  <c r="R144" i="54"/>
  <c r="P144" i="54"/>
  <c r="Q148" i="54"/>
  <c r="R148" i="54"/>
  <c r="T128" i="45"/>
  <c r="P128" i="45"/>
  <c r="O132" i="45"/>
  <c r="P132" i="45"/>
  <c r="P146" i="43"/>
  <c r="T146" i="43"/>
  <c r="Q146" i="43"/>
  <c r="O128" i="52"/>
  <c r="P128" i="52"/>
  <c r="O136" i="52"/>
  <c r="P136" i="52"/>
  <c r="Q136" i="52"/>
  <c r="O145" i="54"/>
  <c r="S145" i="54"/>
  <c r="U131" i="47"/>
  <c r="R131" i="47"/>
  <c r="R132" i="46"/>
  <c r="U132" i="46"/>
  <c r="Q132" i="46"/>
  <c r="P132" i="46"/>
  <c r="O129" i="45"/>
  <c r="T129" i="45"/>
  <c r="P129" i="45"/>
  <c r="R129" i="45"/>
  <c r="P137" i="44"/>
  <c r="Q137" i="44"/>
  <c r="P135" i="47"/>
  <c r="W150" i="32"/>
  <c r="R149" i="51"/>
  <c r="S135" i="52"/>
  <c r="Q128" i="44"/>
  <c r="T128" i="44"/>
  <c r="T131" i="44"/>
  <c r="S131" i="44"/>
  <c r="U131" i="44"/>
  <c r="S148" i="51"/>
  <c r="W151" i="32"/>
  <c r="R136" i="52"/>
  <c r="S149" i="54"/>
  <c r="Q149" i="54"/>
  <c r="T149" i="54"/>
  <c r="O149" i="54"/>
  <c r="T135" i="47"/>
  <c r="S135" i="47"/>
  <c r="P136" i="46"/>
  <c r="W136" i="46"/>
  <c r="R136" i="46"/>
  <c r="Q136" i="46"/>
  <c r="S136" i="46"/>
  <c r="Q145" i="54"/>
  <c r="S132" i="46"/>
  <c r="R145" i="54"/>
  <c r="R152" i="43"/>
  <c r="U129" i="45"/>
  <c r="O132" i="46"/>
  <c r="W132" i="46"/>
  <c r="U135" i="47"/>
  <c r="P145" i="54"/>
  <c r="S129" i="45"/>
  <c r="T132" i="46"/>
  <c r="R135" i="47"/>
  <c r="U145" i="54"/>
  <c r="W146" i="32"/>
  <c r="Q149" i="51"/>
  <c r="P128" i="44"/>
  <c r="T132" i="44"/>
  <c r="T149" i="51"/>
  <c r="R149" i="43"/>
  <c r="W149" i="43" s="1"/>
  <c r="Z149" i="56" s="1"/>
  <c r="S149" i="43"/>
  <c r="T149" i="43"/>
  <c r="P149" i="43"/>
  <c r="O161" i="38"/>
  <c r="T166" i="38"/>
  <c r="Q174" i="38"/>
  <c r="R173" i="38"/>
  <c r="U167" i="38"/>
  <c r="U159" i="38"/>
  <c r="O132" i="38"/>
  <c r="S134" i="44"/>
  <c r="R130" i="44"/>
  <c r="U130" i="44"/>
  <c r="T151" i="43"/>
  <c r="S151" i="43"/>
  <c r="U151" i="43"/>
  <c r="Q151" i="43"/>
  <c r="R151" i="43"/>
  <c r="O151" i="43"/>
  <c r="P151" i="43"/>
  <c r="W151" i="43" s="1"/>
  <c r="Z151" i="56" s="1"/>
  <c r="S129" i="44"/>
  <c r="U129" i="44"/>
  <c r="R133" i="44"/>
  <c r="S133" i="44"/>
  <c r="P133" i="44"/>
  <c r="T133" i="44"/>
  <c r="Q133" i="44"/>
  <c r="S150" i="43"/>
  <c r="Q154" i="43"/>
  <c r="R154" i="43"/>
  <c r="T154" i="43"/>
  <c r="O154" i="43"/>
  <c r="P154" i="43"/>
  <c r="T151" i="51"/>
  <c r="U154" i="43"/>
  <c r="Q129" i="44"/>
  <c r="S137" i="45"/>
  <c r="O137" i="45"/>
  <c r="R137" i="45"/>
  <c r="U137" i="44"/>
  <c r="O137" i="44"/>
  <c r="R137" i="44"/>
  <c r="S137" i="44"/>
  <c r="W154" i="32"/>
  <c r="T129" i="44"/>
  <c r="O134" i="52"/>
  <c r="W134" i="52"/>
  <c r="P134" i="52"/>
  <c r="P130" i="52"/>
  <c r="Q130" i="52"/>
  <c r="O130" i="52"/>
  <c r="T130" i="52"/>
  <c r="Q131" i="52"/>
  <c r="R131" i="52"/>
  <c r="O131" i="52"/>
  <c r="P131" i="52"/>
  <c r="R148" i="51"/>
  <c r="O152" i="51"/>
  <c r="S151" i="51"/>
  <c r="U151" i="51"/>
  <c r="O151" i="51"/>
  <c r="U133" i="44"/>
  <c r="Q131" i="47"/>
  <c r="T137" i="44"/>
  <c r="S144" i="54"/>
  <c r="U144" i="54"/>
  <c r="O148" i="54"/>
  <c r="T148" i="54"/>
  <c r="P148" i="54"/>
  <c r="W148" i="54"/>
  <c r="S152" i="54"/>
  <c r="U152" i="54"/>
  <c r="T152" i="54"/>
  <c r="Q152" i="54"/>
  <c r="R152" i="54"/>
  <c r="R130" i="47"/>
  <c r="P130" i="47"/>
  <c r="Q130" i="47"/>
  <c r="S134" i="47"/>
  <c r="O131" i="46"/>
  <c r="T131" i="46"/>
  <c r="P131" i="46"/>
  <c r="S131" i="46"/>
  <c r="U131" i="46"/>
  <c r="R135" i="46"/>
  <c r="S128" i="45"/>
  <c r="U128" i="45"/>
  <c r="Q128" i="45"/>
  <c r="R128" i="45"/>
  <c r="S132" i="45"/>
  <c r="T132" i="45"/>
  <c r="U132" i="45"/>
  <c r="R132" i="45"/>
  <c r="Q136" i="45"/>
  <c r="T136" i="45"/>
  <c r="O136" i="45"/>
  <c r="P136" i="45"/>
  <c r="O136" i="44"/>
  <c r="W136" i="44"/>
  <c r="AB153" i="56"/>
  <c r="T136" i="44"/>
  <c r="S136" i="44"/>
  <c r="U136" i="44"/>
  <c r="U146" i="43"/>
  <c r="O146" i="43"/>
  <c r="T135" i="52"/>
  <c r="O135" i="52"/>
  <c r="U135" i="52"/>
  <c r="U145" i="51"/>
  <c r="Q131" i="44"/>
  <c r="T136" i="52"/>
  <c r="U136" i="52"/>
  <c r="P131" i="44"/>
  <c r="R131" i="44"/>
  <c r="Q151" i="38"/>
  <c r="S85" i="51"/>
  <c r="U77" i="51"/>
  <c r="O75" i="52"/>
  <c r="P71" i="52"/>
  <c r="P63" i="52"/>
  <c r="E85" i="43"/>
  <c r="O72" i="44"/>
  <c r="O75" i="45"/>
  <c r="U74" i="46"/>
  <c r="U71" i="54"/>
  <c r="T74" i="46"/>
  <c r="T71" i="52"/>
  <c r="W81" i="32"/>
  <c r="O71" i="52"/>
  <c r="U70" i="46"/>
  <c r="Q73" i="54"/>
  <c r="U75" i="52"/>
  <c r="U71" i="52"/>
  <c r="S79" i="43"/>
  <c r="U75" i="45"/>
  <c r="R71" i="45"/>
  <c r="R73" i="47"/>
  <c r="P63" i="47"/>
  <c r="R71" i="52"/>
  <c r="T80" i="54"/>
  <c r="T64" i="47"/>
  <c r="P64" i="47"/>
  <c r="Q64" i="47"/>
  <c r="R64" i="47"/>
  <c r="O64" i="47"/>
  <c r="R63" i="45"/>
  <c r="S63" i="45"/>
  <c r="T63" i="45"/>
  <c r="U63" i="45"/>
  <c r="O63" i="45"/>
  <c r="P63" i="45"/>
  <c r="Q76" i="43"/>
  <c r="R76" i="43"/>
  <c r="O76" i="43"/>
  <c r="S76" i="43"/>
  <c r="P76" i="43"/>
  <c r="T76" i="43"/>
  <c r="O63" i="44"/>
  <c r="U63" i="44"/>
  <c r="S63" i="44"/>
  <c r="T63" i="44"/>
  <c r="R63" i="44"/>
  <c r="T79" i="54"/>
  <c r="S79" i="54"/>
  <c r="U79" i="54"/>
  <c r="P79" i="54"/>
  <c r="R79" i="54"/>
  <c r="S70" i="45"/>
  <c r="Q70" i="45"/>
  <c r="S81" i="51"/>
  <c r="P81" i="51"/>
  <c r="Q81" i="51"/>
  <c r="T81" i="51"/>
  <c r="U81" i="51"/>
  <c r="R81" i="51"/>
  <c r="U64" i="47"/>
  <c r="T71" i="44"/>
  <c r="O79" i="54"/>
  <c r="S64" i="47"/>
  <c r="Q79" i="54"/>
  <c r="S67" i="44"/>
  <c r="U67" i="44"/>
  <c r="T67" i="44"/>
  <c r="Q67" i="44"/>
  <c r="O67" i="44"/>
  <c r="P67" i="44"/>
  <c r="R67" i="44"/>
  <c r="U69" i="46"/>
  <c r="Q69" i="46"/>
  <c r="P69" i="46"/>
  <c r="Q71" i="44"/>
  <c r="P71" i="44"/>
  <c r="U71" i="44"/>
  <c r="Q85" i="51"/>
  <c r="T85" i="51"/>
  <c r="O85" i="51"/>
  <c r="U85" i="51"/>
  <c r="P85" i="51"/>
  <c r="E73" i="44"/>
  <c r="E74" i="44"/>
  <c r="E75" i="44"/>
  <c r="E72" i="44"/>
  <c r="E69" i="44"/>
  <c r="E70" i="44"/>
  <c r="E71" i="44"/>
  <c r="U74" i="52"/>
  <c r="P74" i="52"/>
  <c r="S69" i="46"/>
  <c r="O67" i="45"/>
  <c r="P67" i="45"/>
  <c r="S67" i="45"/>
  <c r="R67" i="45"/>
  <c r="T67" i="45"/>
  <c r="U67" i="45"/>
  <c r="Q67" i="45"/>
  <c r="E71" i="45"/>
  <c r="E69" i="45"/>
  <c r="E72" i="45"/>
  <c r="E75" i="45"/>
  <c r="E73" i="45"/>
  <c r="E74" i="45"/>
  <c r="E70" i="45"/>
  <c r="P64" i="46"/>
  <c r="U64" i="46"/>
  <c r="O64" i="46"/>
  <c r="U72" i="47"/>
  <c r="P74" i="45"/>
  <c r="U74" i="45"/>
  <c r="R74" i="45"/>
  <c r="T74" i="45"/>
  <c r="O74" i="45"/>
  <c r="S74" i="45"/>
  <c r="Q74" i="45"/>
  <c r="U82" i="43"/>
  <c r="T74" i="52"/>
  <c r="Q74" i="52"/>
  <c r="O74" i="52"/>
  <c r="R74" i="52"/>
  <c r="O81" i="51"/>
  <c r="Q63" i="44"/>
  <c r="S72" i="54"/>
  <c r="U72" i="54"/>
  <c r="Q72" i="54"/>
  <c r="P72" i="54"/>
  <c r="T72" i="54"/>
  <c r="R72" i="54"/>
  <c r="O72" i="54"/>
  <c r="T83" i="54"/>
  <c r="U83" i="54"/>
  <c r="Q83" i="54"/>
  <c r="R83" i="54"/>
  <c r="S83" i="54"/>
  <c r="P73" i="46"/>
  <c r="S73" i="46"/>
  <c r="O73" i="46"/>
  <c r="U73" i="46"/>
  <c r="Q75" i="44"/>
  <c r="U75" i="44"/>
  <c r="R75" i="44"/>
  <c r="S75" i="44"/>
  <c r="O75" i="44"/>
  <c r="P75" i="44"/>
  <c r="T75" i="44"/>
  <c r="P70" i="52"/>
  <c r="Q70" i="52"/>
  <c r="R70" i="52"/>
  <c r="S70" i="52"/>
  <c r="T70" i="52"/>
  <c r="O70" i="52"/>
  <c r="U70" i="52"/>
  <c r="O83" i="54"/>
  <c r="P83" i="54"/>
  <c r="U76" i="43"/>
  <c r="P63" i="44"/>
  <c r="O71" i="54"/>
  <c r="P71" i="54"/>
  <c r="S71" i="54"/>
  <c r="Q71" i="54"/>
  <c r="T75" i="54"/>
  <c r="U75" i="54"/>
  <c r="R75" i="54"/>
  <c r="S75" i="54"/>
  <c r="S63" i="47"/>
  <c r="R63" i="47"/>
  <c r="O67" i="47"/>
  <c r="P67" i="47"/>
  <c r="U67" i="47"/>
  <c r="R67" i="47"/>
  <c r="Q66" i="45"/>
  <c r="O66" i="45"/>
  <c r="W66" i="45" s="1"/>
  <c r="P66" i="45"/>
  <c r="R66" i="45"/>
  <c r="Q75" i="43"/>
  <c r="R75" i="43"/>
  <c r="O75" i="43"/>
  <c r="T75" i="43"/>
  <c r="U75" i="43"/>
  <c r="P75" i="43"/>
  <c r="T67" i="52"/>
  <c r="O67" i="52"/>
  <c r="P73" i="51"/>
  <c r="Q73" i="51"/>
  <c r="E71" i="47"/>
  <c r="E72" i="47"/>
  <c r="E70" i="47"/>
  <c r="E74" i="47"/>
  <c r="E75" i="47"/>
  <c r="E69" i="47"/>
  <c r="E73" i="47"/>
  <c r="R63" i="52"/>
  <c r="O73" i="51"/>
  <c r="S63" i="52"/>
  <c r="Q63" i="47"/>
  <c r="O75" i="54"/>
  <c r="S73" i="43"/>
  <c r="R73" i="43"/>
  <c r="U73" i="43"/>
  <c r="T73" i="43"/>
  <c r="P73" i="43"/>
  <c r="T65" i="52"/>
  <c r="P65" i="52"/>
  <c r="Q65" i="52"/>
  <c r="U65" i="52"/>
  <c r="R65" i="52"/>
  <c r="O73" i="43"/>
  <c r="S67" i="47"/>
  <c r="T63" i="47"/>
  <c r="T77" i="51"/>
  <c r="Q65" i="47"/>
  <c r="O65" i="47"/>
  <c r="S65" i="47"/>
  <c r="U65" i="47"/>
  <c r="T65" i="47"/>
  <c r="P65" i="47"/>
  <c r="P77" i="43"/>
  <c r="R77" i="43"/>
  <c r="R75" i="51"/>
  <c r="P75" i="51"/>
  <c r="Q75" i="51"/>
  <c r="T75" i="51"/>
  <c r="E82" i="43"/>
  <c r="E83" i="43"/>
  <c r="O75" i="51"/>
  <c r="S75" i="51"/>
  <c r="Q67" i="47"/>
  <c r="S73" i="54"/>
  <c r="T73" i="54"/>
  <c r="O73" i="54"/>
  <c r="E80" i="43"/>
  <c r="Q64" i="45"/>
  <c r="Q75" i="54"/>
  <c r="T67" i="47"/>
  <c r="W73" i="32"/>
  <c r="R65" i="46"/>
  <c r="T65" i="46"/>
  <c r="S65" i="46"/>
  <c r="P65" i="46"/>
  <c r="T64" i="44"/>
  <c r="O80" i="54"/>
  <c r="S73" i="47"/>
  <c r="U73" i="47"/>
  <c r="T73" i="47"/>
  <c r="Q73" i="47"/>
  <c r="O70" i="46"/>
  <c r="P70" i="46"/>
  <c r="P74" i="46"/>
  <c r="Q74" i="46"/>
  <c r="O71" i="45"/>
  <c r="U71" i="45"/>
  <c r="P75" i="45"/>
  <c r="T75" i="45"/>
  <c r="Q75" i="45"/>
  <c r="S72" i="44"/>
  <c r="U72" i="44"/>
  <c r="T72" i="44"/>
  <c r="Q72" i="44"/>
  <c r="O79" i="43"/>
  <c r="P79" i="43"/>
  <c r="T83" i="43"/>
  <c r="S83" i="43"/>
  <c r="U83" i="43"/>
  <c r="Q83" i="43"/>
  <c r="T75" i="52"/>
  <c r="P75" i="52"/>
  <c r="Q75" i="52"/>
  <c r="S70" i="46"/>
  <c r="U65" i="46"/>
  <c r="W77" i="32"/>
  <c r="W76" i="32"/>
  <c r="W75" i="32"/>
  <c r="W74" i="32"/>
  <c r="P83" i="43"/>
  <c r="Q79" i="43"/>
  <c r="R70" i="46"/>
  <c r="Q65" i="46"/>
  <c r="P167" i="38"/>
  <c r="U147" i="38"/>
  <c r="P151" i="38"/>
  <c r="T151" i="38"/>
  <c r="O171" i="38"/>
  <c r="P144" i="38"/>
  <c r="U152" i="38"/>
  <c r="P148" i="38"/>
  <c r="S152" i="38"/>
  <c r="O148" i="38"/>
  <c r="P127" i="38"/>
  <c r="R152" i="38"/>
  <c r="T126" i="38"/>
  <c r="P152" i="38"/>
  <c r="U148" i="38"/>
  <c r="T148" i="38"/>
  <c r="S161" i="38"/>
  <c r="Q168" i="38"/>
  <c r="Q152" i="38"/>
  <c r="U172" i="38"/>
  <c r="O152" i="38"/>
  <c r="S148" i="38"/>
  <c r="E85" i="38"/>
  <c r="R168" i="38"/>
  <c r="R148" i="38"/>
  <c r="S144" i="38"/>
  <c r="U149" i="38"/>
  <c r="T153" i="38"/>
  <c r="Q173" i="38"/>
  <c r="U166" i="38"/>
  <c r="O149" i="38"/>
  <c r="O173" i="38"/>
  <c r="U173" i="38"/>
  <c r="O166" i="38"/>
  <c r="P173" i="38"/>
  <c r="T79" i="38"/>
  <c r="S127" i="38"/>
  <c r="O150" i="38"/>
  <c r="R75" i="38"/>
  <c r="Q167" i="38"/>
  <c r="R84" i="38"/>
  <c r="O75" i="38"/>
  <c r="Q63" i="38"/>
  <c r="R79" i="38"/>
  <c r="Q162" i="38"/>
  <c r="Q127" i="38"/>
  <c r="P79" i="38"/>
  <c r="T64" i="38"/>
  <c r="S82" i="38"/>
  <c r="R82" i="38"/>
  <c r="T127" i="38"/>
  <c r="Q82" i="38"/>
  <c r="O79" i="38"/>
  <c r="R127" i="38"/>
  <c r="U84" i="38"/>
  <c r="O127" i="38"/>
  <c r="W127" i="38"/>
  <c r="P84" i="38"/>
  <c r="S170" i="38"/>
  <c r="U80" i="38"/>
  <c r="T150" i="38"/>
  <c r="S174" i="38"/>
  <c r="U83" i="38"/>
  <c r="O174" i="38"/>
  <c r="R146" i="38"/>
  <c r="S80" i="38"/>
  <c r="Q84" i="38"/>
  <c r="R174" i="38"/>
  <c r="U169" i="38"/>
  <c r="Q146" i="38"/>
  <c r="T84" i="38"/>
  <c r="S151" i="38"/>
  <c r="O147" i="38"/>
  <c r="U81" i="38"/>
  <c r="P174" i="38"/>
  <c r="S167" i="38"/>
  <c r="O167" i="38"/>
  <c r="U170" i="38"/>
  <c r="R151" i="38"/>
  <c r="S84" i="38"/>
  <c r="U82" i="38"/>
  <c r="O81" i="38"/>
  <c r="T154" i="38"/>
  <c r="S147" i="38"/>
  <c r="S110" i="38"/>
  <c r="O154" i="38"/>
  <c r="R147" i="38"/>
  <c r="Q133" i="38"/>
  <c r="U126" i="38"/>
  <c r="O85" i="38"/>
  <c r="P82" i="38"/>
  <c r="T80" i="38"/>
  <c r="U154" i="38"/>
  <c r="Q170" i="38"/>
  <c r="O151" i="38"/>
  <c r="W151" i="38"/>
  <c r="O178" i="38"/>
  <c r="O170" i="38"/>
  <c r="U162" i="38"/>
  <c r="Q147" i="38"/>
  <c r="O133" i="38"/>
  <c r="S126" i="38"/>
  <c r="O82" i="38"/>
  <c r="Q80" i="38"/>
  <c r="R73" i="38"/>
  <c r="T81" i="38"/>
  <c r="R170" i="38"/>
  <c r="P154" i="38"/>
  <c r="U85" i="38"/>
  <c r="R162" i="38"/>
  <c r="P147" i="38"/>
  <c r="R126" i="38"/>
  <c r="Q73" i="38"/>
  <c r="O128" i="38"/>
  <c r="Q171" i="38"/>
  <c r="S168" i="38"/>
  <c r="R149" i="38"/>
  <c r="U128" i="38"/>
  <c r="P75" i="38"/>
  <c r="T171" i="38"/>
  <c r="T63" i="38"/>
  <c r="O164" i="38"/>
  <c r="P171" i="38"/>
  <c r="O153" i="38"/>
  <c r="R171" i="38"/>
  <c r="P168" i="38"/>
  <c r="Q161" i="38"/>
  <c r="Q153" i="38"/>
  <c r="O144" i="38"/>
  <c r="S85" i="38"/>
  <c r="S81" i="38"/>
  <c r="S76" i="38"/>
  <c r="U75" i="38"/>
  <c r="U153" i="38"/>
  <c r="U145" i="38"/>
  <c r="O168" i="38"/>
  <c r="P153" i="38"/>
  <c r="Q145" i="38"/>
  <c r="U124" i="38"/>
  <c r="R85" i="38"/>
  <c r="R81" i="38"/>
  <c r="R76" i="38"/>
  <c r="T76" i="38"/>
  <c r="T85" i="38"/>
  <c r="T144" i="38"/>
  <c r="R161" i="38"/>
  <c r="S153" i="38"/>
  <c r="R145" i="38"/>
  <c r="U131" i="38"/>
  <c r="S124" i="38"/>
  <c r="Q85" i="38"/>
  <c r="Q81" i="38"/>
  <c r="P76" i="38"/>
  <c r="Q76" i="38"/>
  <c r="U76" i="38"/>
  <c r="T145" i="38"/>
  <c r="P131" i="38"/>
  <c r="R124" i="38"/>
  <c r="R63" i="38"/>
  <c r="E162" i="38"/>
  <c r="E160" i="38"/>
  <c r="E161" i="38"/>
  <c r="R132" i="38"/>
  <c r="U132" i="38"/>
  <c r="P132" i="38"/>
  <c r="Q132" i="38"/>
  <c r="U165" i="38"/>
  <c r="O165" i="38"/>
  <c r="T165" i="38"/>
  <c r="T125" i="38"/>
  <c r="P146" i="38"/>
  <c r="O146" i="38"/>
  <c r="S146" i="38"/>
  <c r="U146" i="38"/>
  <c r="S150" i="38"/>
  <c r="U150" i="38"/>
  <c r="Q150" i="38"/>
  <c r="R150" i="38"/>
  <c r="P159" i="38"/>
  <c r="Q159" i="38"/>
  <c r="R159" i="38"/>
  <c r="S159" i="38"/>
  <c r="O159" i="38"/>
  <c r="O162" i="38"/>
  <c r="P162" i="38"/>
  <c r="S162" i="38"/>
  <c r="P169" i="38"/>
  <c r="S169" i="38"/>
  <c r="T169" i="38"/>
  <c r="Q169" i="38"/>
  <c r="R169" i="38"/>
  <c r="P172" i="38"/>
  <c r="Q172" i="38"/>
  <c r="O172" i="38"/>
  <c r="T172" i="38"/>
  <c r="Q157" i="38"/>
  <c r="R157" i="38"/>
  <c r="U157" i="38"/>
  <c r="S157" i="38"/>
  <c r="O157" i="38"/>
  <c r="P157" i="38"/>
  <c r="E91" i="38"/>
  <c r="E90" i="38"/>
  <c r="E89" i="38"/>
  <c r="E93" i="38"/>
  <c r="E104" i="38"/>
  <c r="E103" i="38"/>
  <c r="W209" i="38"/>
  <c r="E159" i="38"/>
  <c r="E92" i="38"/>
  <c r="Q74" i="38"/>
  <c r="R74" i="38"/>
  <c r="T74" i="38"/>
  <c r="S74" i="38"/>
  <c r="O110" i="38"/>
  <c r="E80" i="38"/>
  <c r="E81" i="38"/>
  <c r="E82" i="38"/>
  <c r="E83" i="38"/>
  <c r="E79" i="38"/>
  <c r="T157" i="38"/>
  <c r="S64" i="38"/>
  <c r="U79" i="38"/>
  <c r="Q79" i="38"/>
  <c r="R83" i="38"/>
  <c r="T83" i="38"/>
  <c r="P83" i="38"/>
  <c r="S83" i="38"/>
  <c r="Q83" i="38"/>
  <c r="R166" i="38"/>
  <c r="T164" i="38"/>
  <c r="S145" i="38"/>
  <c r="T128" i="38"/>
  <c r="P145" i="38"/>
  <c r="P133" i="38"/>
  <c r="O131" i="38"/>
  <c r="Q75" i="38"/>
  <c r="T161" i="38"/>
  <c r="P166" i="38"/>
  <c r="P161" i="38"/>
  <c r="S154" i="38"/>
  <c r="U133" i="38"/>
  <c r="S131" i="38"/>
  <c r="R128" i="38"/>
  <c r="Q126" i="38"/>
  <c r="Q124" i="38"/>
  <c r="U77" i="38"/>
  <c r="T75" i="38"/>
  <c r="V59" i="38"/>
  <c r="T73" i="38"/>
  <c r="S128" i="38"/>
  <c r="Q166" i="38"/>
  <c r="R154" i="38"/>
  <c r="S133" i="38"/>
  <c r="R131" i="38"/>
  <c r="P128" i="38"/>
  <c r="P126" i="38"/>
  <c r="P124" i="38"/>
  <c r="S77" i="38"/>
  <c r="O73" i="38"/>
  <c r="T124" i="38"/>
  <c r="Q64" i="38"/>
  <c r="Q77" i="38"/>
  <c r="R133" i="38"/>
  <c r="Q131" i="38"/>
  <c r="P77" i="38"/>
  <c r="T77" i="38"/>
  <c r="O77" i="38"/>
  <c r="V73" i="38"/>
  <c r="O63" i="38"/>
  <c r="V196" i="32"/>
  <c r="X129" i="32"/>
  <c r="C40" i="52"/>
  <c r="C44" i="38"/>
  <c r="C40" i="46"/>
  <c r="C44" i="54"/>
  <c r="E32" i="56"/>
  <c r="E22" i="38"/>
  <c r="W150" i="45"/>
  <c r="E38" i="38"/>
  <c r="E38" i="56"/>
  <c r="W149" i="51"/>
  <c r="X208" i="37"/>
  <c r="G31" i="45"/>
  <c r="O31" i="45" s="1"/>
  <c r="W31" i="45" s="1"/>
  <c r="G31" i="44"/>
  <c r="O31" i="44" s="1"/>
  <c r="W31" i="44" s="1"/>
  <c r="G31" i="52"/>
  <c r="O31" i="52" s="1"/>
  <c r="W31" i="52" s="1"/>
  <c r="G31" i="46"/>
  <c r="O31" i="46" s="1"/>
  <c r="W31" i="46" s="1"/>
  <c r="G31" i="47"/>
  <c r="O31" i="47" s="1"/>
  <c r="W31" i="47" s="1"/>
  <c r="G34" i="54"/>
  <c r="O34" i="54" s="1"/>
  <c r="W34" i="54" s="1"/>
  <c r="G204" i="43"/>
  <c r="O204" i="43" s="1"/>
  <c r="W204" i="43" s="1"/>
  <c r="Z204" i="56" s="1"/>
  <c r="G187" i="52"/>
  <c r="O187" i="52"/>
  <c r="W187" i="52"/>
  <c r="G187" i="45"/>
  <c r="O187" i="45"/>
  <c r="W187" i="45"/>
  <c r="G204" i="51"/>
  <c r="O204" i="51" s="1"/>
  <c r="W204" i="51" s="1"/>
  <c r="G202" i="54"/>
  <c r="O202" i="54"/>
  <c r="W202" i="54"/>
  <c r="G104" i="46"/>
  <c r="G104" i="45"/>
  <c r="U114" i="32"/>
  <c r="P114" i="32"/>
  <c r="Q114" i="32"/>
  <c r="G104" i="47"/>
  <c r="T114" i="32"/>
  <c r="O114" i="32"/>
  <c r="R114" i="32"/>
  <c r="G104" i="44"/>
  <c r="G112" i="54"/>
  <c r="G104" i="52"/>
  <c r="G25" i="54"/>
  <c r="O25" i="54" s="1"/>
  <c r="W25" i="54" s="1"/>
  <c r="AG20" i="56"/>
  <c r="AG172" i="56"/>
  <c r="AG179" i="56"/>
  <c r="AG194" i="56"/>
  <c r="AG147" i="56"/>
  <c r="AC186" i="56"/>
  <c r="AA161" i="56"/>
  <c r="AB204" i="56"/>
  <c r="AA147" i="56"/>
  <c r="AA209" i="56"/>
  <c r="AB198" i="56"/>
  <c r="AA184" i="56"/>
  <c r="AA146" i="56"/>
  <c r="AB172" i="56"/>
  <c r="AA174" i="56"/>
  <c r="AB196" i="56"/>
  <c r="AA194" i="56"/>
  <c r="AA177" i="56"/>
  <c r="AB178" i="56"/>
  <c r="AA179" i="56"/>
  <c r="AB200" i="56"/>
  <c r="AB175" i="56"/>
  <c r="AA168" i="56"/>
  <c r="AA151" i="56"/>
  <c r="AA178" i="56"/>
  <c r="AC164" i="56"/>
  <c r="AC167" i="56"/>
  <c r="AA187" i="56"/>
  <c r="AA169" i="56"/>
  <c r="AC161" i="56"/>
  <c r="AA186" i="56"/>
  <c r="AB199" i="56"/>
  <c r="AD188" i="56"/>
  <c r="AA144" i="56"/>
  <c r="AB203" i="56"/>
  <c r="AA197" i="56"/>
  <c r="O64" i="38"/>
  <c r="G204" i="38"/>
  <c r="O204" i="38"/>
  <c r="W204" i="38"/>
  <c r="G204" i="42"/>
  <c r="G204" i="49"/>
  <c r="O204" i="49"/>
  <c r="W204" i="49" s="1"/>
  <c r="G204" i="37"/>
  <c r="O204" i="37"/>
  <c r="W204" i="37"/>
  <c r="G204" i="48"/>
  <c r="O204" i="48"/>
  <c r="W204" i="48" s="1"/>
  <c r="G187" i="46"/>
  <c r="O187" i="46"/>
  <c r="W187" i="46"/>
  <c r="G187" i="47"/>
  <c r="O187" i="47"/>
  <c r="W187" i="47"/>
  <c r="AH204" i="56"/>
  <c r="V37" i="39"/>
  <c r="D27" i="36"/>
  <c r="D27" i="42"/>
  <c r="D27" i="37"/>
  <c r="D27" i="49"/>
  <c r="D27" i="39"/>
  <c r="D27" i="48"/>
  <c r="D27" i="54"/>
  <c r="D24" i="52"/>
  <c r="D27" i="56"/>
  <c r="D27" i="38"/>
  <c r="D24" i="47"/>
  <c r="G25" i="36"/>
  <c r="G25" i="39" s="1"/>
  <c r="O25" i="39" s="1"/>
  <c r="W25" i="39" s="1"/>
  <c r="G25" i="49"/>
  <c r="O25" i="49" s="1"/>
  <c r="W25" i="49" s="1"/>
  <c r="G25" i="48"/>
  <c r="O25" i="48" s="1"/>
  <c r="W25" i="48" s="1"/>
  <c r="G25" i="42"/>
  <c r="O25" i="42" s="1"/>
  <c r="W25" i="42" s="1"/>
  <c r="G25" i="38"/>
  <c r="O25" i="38" s="1"/>
  <c r="W25" i="38" s="1"/>
  <c r="V29" i="39"/>
  <c r="V38" i="39"/>
  <c r="V40" i="39"/>
  <c r="G34" i="42"/>
  <c r="O34" i="42" s="1"/>
  <c r="W34" i="42" s="1"/>
  <c r="G34" i="48"/>
  <c r="O34" i="48" s="1"/>
  <c r="W34" i="48" s="1"/>
  <c r="G34" i="38"/>
  <c r="O34" i="38" s="1"/>
  <c r="W34" i="38" s="1"/>
  <c r="V39" i="39"/>
  <c r="D55" i="37"/>
  <c r="D55" i="49"/>
  <c r="D55" i="48"/>
  <c r="D55" i="42"/>
  <c r="P185" i="36"/>
  <c r="U185" i="36"/>
  <c r="S109" i="39"/>
  <c r="V105" i="37"/>
  <c r="V97" i="37"/>
  <c r="V58" i="36"/>
  <c r="V58" i="37"/>
  <c r="V198" i="37"/>
  <c r="V204" i="42"/>
  <c r="V204" i="36"/>
  <c r="O168" i="52"/>
  <c r="P185" i="38"/>
  <c r="T168" i="52"/>
  <c r="S168" i="52"/>
  <c r="O185" i="36"/>
  <c r="R183" i="54"/>
  <c r="T185" i="42"/>
  <c r="R168" i="47"/>
  <c r="P168" i="52"/>
  <c r="Q168" i="52"/>
  <c r="T185" i="48"/>
  <c r="Q168" i="47"/>
  <c r="O168" i="47"/>
  <c r="U168" i="47"/>
  <c r="S183" i="54"/>
  <c r="U168" i="52"/>
  <c r="T183" i="48"/>
  <c r="Q108" i="54"/>
  <c r="R108" i="54"/>
  <c r="R100" i="47"/>
  <c r="Q100" i="47"/>
  <c r="T97" i="46"/>
  <c r="Q107" i="49"/>
  <c r="Q106" i="54"/>
  <c r="R106" i="54"/>
  <c r="S108" i="42"/>
  <c r="Q107" i="48"/>
  <c r="U108" i="54"/>
  <c r="O109" i="37"/>
  <c r="P110" i="42"/>
  <c r="U98" i="44"/>
  <c r="O98" i="44"/>
  <c r="P99" i="45"/>
  <c r="Q110" i="48"/>
  <c r="T109" i="48"/>
  <c r="U100" i="45"/>
  <c r="R97" i="47"/>
  <c r="T97" i="47"/>
  <c r="T109" i="42"/>
  <c r="S100" i="45"/>
  <c r="S97" i="47"/>
  <c r="R100" i="45"/>
  <c r="T99" i="46"/>
  <c r="G104" i="39"/>
  <c r="S94" i="46"/>
  <c r="P94" i="46"/>
  <c r="Q94" i="52"/>
  <c r="O92" i="44"/>
  <c r="P92" i="44"/>
  <c r="Q92" i="44"/>
  <c r="S101" i="36"/>
  <c r="S91" i="45"/>
  <c r="U102" i="49"/>
  <c r="T92" i="45"/>
  <c r="O92" i="45"/>
  <c r="P92" i="45"/>
  <c r="R92" i="45"/>
  <c r="S92" i="45"/>
  <c r="Q102" i="36"/>
  <c r="T101" i="36"/>
  <c r="R101" i="36"/>
  <c r="P101" i="36"/>
  <c r="U92" i="45"/>
  <c r="Q92" i="45"/>
  <c r="P91" i="47"/>
  <c r="T90" i="45"/>
  <c r="Q90" i="45"/>
  <c r="T102" i="48"/>
  <c r="S90" i="44"/>
  <c r="Q88" i="45"/>
  <c r="T88" i="45"/>
  <c r="O88" i="45"/>
  <c r="U96" i="54"/>
  <c r="T88" i="44"/>
  <c r="R88" i="45"/>
  <c r="O98" i="36"/>
  <c r="R98" i="37"/>
  <c r="P96" i="54"/>
  <c r="V79" i="49"/>
  <c r="O79" i="48"/>
  <c r="V79" i="42"/>
  <c r="E35" i="52"/>
  <c r="E24" i="52"/>
  <c r="E53" i="54"/>
  <c r="E49" i="54"/>
  <c r="E23" i="54"/>
  <c r="E32" i="52"/>
  <c r="E35" i="54"/>
  <c r="E37" i="54"/>
  <c r="E22" i="52"/>
  <c r="E45" i="52"/>
  <c r="E41" i="45"/>
  <c r="E47" i="54"/>
  <c r="E38" i="54"/>
  <c r="E31" i="45"/>
  <c r="E25" i="46"/>
  <c r="E27" i="46"/>
  <c r="E28" i="54"/>
  <c r="E21" i="45"/>
  <c r="E25" i="52"/>
  <c r="E36" i="52"/>
  <c r="E55" i="39"/>
  <c r="E46" i="39"/>
  <c r="E36" i="39"/>
  <c r="E28" i="39"/>
  <c r="E25" i="39"/>
  <c r="E20" i="39"/>
  <c r="E45" i="49"/>
  <c r="E30" i="48"/>
  <c r="E22" i="48"/>
  <c r="E50" i="37"/>
  <c r="E27" i="42"/>
  <c r="E46" i="54"/>
  <c r="E21" i="54"/>
  <c r="E40" i="54"/>
  <c r="E20" i="52"/>
  <c r="E27" i="52"/>
  <c r="E44" i="46"/>
  <c r="E25" i="54"/>
  <c r="E29" i="54"/>
  <c r="E43" i="45"/>
  <c r="E24" i="45"/>
  <c r="E33" i="46"/>
  <c r="E35" i="46"/>
  <c r="E52" i="54"/>
  <c r="E26" i="54"/>
  <c r="E32" i="45"/>
  <c r="E33" i="52"/>
  <c r="E42" i="52"/>
  <c r="E49" i="39"/>
  <c r="E40" i="39"/>
  <c r="E32" i="39"/>
  <c r="E24" i="39"/>
  <c r="E38" i="37"/>
  <c r="E33" i="37"/>
  <c r="E23" i="37"/>
  <c r="E48" i="36"/>
  <c r="E32" i="36"/>
  <c r="E34" i="54"/>
  <c r="E27" i="54"/>
  <c r="E30" i="54"/>
  <c r="E30" i="52"/>
  <c r="E36" i="46"/>
  <c r="E24" i="54"/>
  <c r="E36" i="45"/>
  <c r="E23" i="52"/>
  <c r="E31" i="54"/>
  <c r="E42" i="45"/>
  <c r="E22" i="45"/>
  <c r="E34" i="46"/>
  <c r="E32" i="46"/>
  <c r="E51" i="54"/>
  <c r="E20" i="54"/>
  <c r="E34" i="45"/>
  <c r="E34" i="52"/>
  <c r="E43" i="52"/>
  <c r="E37" i="39"/>
  <c r="E29" i="39"/>
  <c r="E26" i="39"/>
  <c r="E21" i="39"/>
  <c r="E38" i="49"/>
  <c r="E55" i="48"/>
  <c r="E36" i="48"/>
  <c r="E48" i="37"/>
  <c r="E35" i="37"/>
  <c r="E20" i="42"/>
  <c r="E29" i="36"/>
  <c r="E22" i="54"/>
  <c r="E29" i="52"/>
  <c r="E31" i="52"/>
  <c r="E36" i="54"/>
  <c r="E32" i="54"/>
  <c r="E28" i="52"/>
  <c r="E33" i="54"/>
  <c r="E35" i="45"/>
  <c r="E21" i="46"/>
  <c r="E41" i="46"/>
  <c r="E31" i="46"/>
  <c r="E21" i="52"/>
  <c r="E41" i="52"/>
  <c r="E48" i="39"/>
  <c r="E28" i="37"/>
  <c r="E34" i="42"/>
  <c r="E35" i="36"/>
  <c r="E27" i="36"/>
  <c r="E136" i="49"/>
  <c r="E139" i="49"/>
  <c r="E137" i="42"/>
  <c r="E139" i="38"/>
  <c r="E139" i="39"/>
  <c r="E137" i="49"/>
  <c r="E138" i="49"/>
  <c r="E127" i="56"/>
  <c r="E110" i="52"/>
  <c r="E114" i="46"/>
  <c r="E127" i="36"/>
  <c r="E128" i="37"/>
  <c r="E125" i="37"/>
  <c r="E122" i="37"/>
  <c r="E122" i="38"/>
  <c r="E109" i="52"/>
  <c r="E125" i="36"/>
  <c r="E123" i="48"/>
  <c r="E122" i="51"/>
  <c r="E114" i="52"/>
  <c r="E127" i="42"/>
  <c r="E128" i="42"/>
  <c r="E112" i="46"/>
  <c r="E125" i="51"/>
  <c r="E125" i="42"/>
  <c r="E124" i="42"/>
  <c r="E124" i="36"/>
  <c r="E127" i="48"/>
  <c r="E126" i="48"/>
  <c r="E127" i="37"/>
  <c r="E112" i="52"/>
  <c r="E126" i="42"/>
  <c r="E111" i="46"/>
  <c r="E125" i="56"/>
  <c r="E111" i="52"/>
  <c r="E122" i="36"/>
  <c r="E126" i="37"/>
  <c r="E127" i="51"/>
  <c r="E125" i="48"/>
  <c r="E105" i="52"/>
  <c r="E105" i="44"/>
  <c r="E117" i="39"/>
  <c r="E114" i="56"/>
  <c r="E115" i="54"/>
  <c r="E115" i="37"/>
  <c r="E118" i="38"/>
  <c r="E117" i="54"/>
  <c r="E117" i="56"/>
  <c r="E117" i="48"/>
  <c r="E118" i="37"/>
  <c r="E114" i="39"/>
  <c r="E114" i="48"/>
  <c r="E108" i="38"/>
  <c r="E96" i="38"/>
  <c r="E96" i="52"/>
  <c r="E105" i="39"/>
  <c r="E102" i="39"/>
  <c r="E99" i="38"/>
  <c r="E111" i="38"/>
  <c r="E106" i="38"/>
  <c r="E100" i="54"/>
  <c r="E97" i="54"/>
  <c r="E98" i="38"/>
  <c r="E103" i="39"/>
  <c r="E104" i="39"/>
  <c r="E110" i="36"/>
  <c r="E98" i="36"/>
  <c r="E97" i="42"/>
  <c r="E105" i="54"/>
  <c r="E97" i="39"/>
  <c r="E105" i="38"/>
  <c r="E99" i="47"/>
  <c r="E97" i="47"/>
  <c r="E94" i="47"/>
  <c r="E95" i="54"/>
  <c r="E111" i="39"/>
  <c r="E97" i="36"/>
  <c r="E101" i="36"/>
  <c r="E107" i="38"/>
  <c r="E97" i="38"/>
  <c r="E110" i="38"/>
  <c r="E101" i="38"/>
  <c r="E91" i="47"/>
  <c r="E87" i="47"/>
  <c r="E109" i="54"/>
  <c r="E109" i="39"/>
  <c r="E98" i="39"/>
  <c r="E109" i="36"/>
  <c r="E103" i="36"/>
  <c r="E108" i="42"/>
  <c r="E106" i="42"/>
  <c r="E99" i="42"/>
  <c r="E111" i="36"/>
  <c r="E102" i="38"/>
  <c r="E102" i="54"/>
  <c r="E110" i="39"/>
  <c r="E109" i="38"/>
  <c r="E101" i="47"/>
  <c r="E104" i="54"/>
  <c r="E101" i="54"/>
  <c r="E98" i="54"/>
  <c r="E107" i="39"/>
  <c r="E108" i="36"/>
  <c r="E106" i="49"/>
  <c r="E104" i="49"/>
  <c r="E104" i="42"/>
  <c r="E102" i="42"/>
  <c r="E81" i="45"/>
  <c r="E80" i="44"/>
  <c r="E82" i="45"/>
  <c r="E78" i="45"/>
  <c r="E90" i="39"/>
  <c r="E91" i="49"/>
  <c r="E92" i="37"/>
  <c r="E88" i="37"/>
  <c r="E82" i="44"/>
  <c r="E80" i="45"/>
  <c r="E93" i="49"/>
  <c r="E88" i="49"/>
  <c r="E90" i="37"/>
  <c r="E78" i="44"/>
  <c r="E91" i="39"/>
  <c r="E88" i="39"/>
  <c r="E91" i="37"/>
  <c r="E83" i="45"/>
  <c r="E92" i="49"/>
  <c r="E93" i="37"/>
  <c r="E59" i="47"/>
  <c r="E61" i="46"/>
  <c r="E57" i="46"/>
  <c r="E67" i="47"/>
  <c r="E64" i="47"/>
  <c r="E67" i="52"/>
  <c r="E61" i="47"/>
  <c r="E57" i="52"/>
  <c r="E58" i="47"/>
  <c r="E74" i="37"/>
  <c r="E67" i="37"/>
  <c r="E69" i="42"/>
  <c r="E76" i="49"/>
  <c r="E73" i="49"/>
  <c r="E63" i="46"/>
  <c r="E62" i="47"/>
  <c r="E67" i="45"/>
  <c r="E65" i="45"/>
  <c r="E67" i="46"/>
  <c r="E70" i="49"/>
  <c r="E75" i="37"/>
  <c r="E72" i="42"/>
  <c r="E74" i="49"/>
  <c r="E60" i="47"/>
  <c r="E59" i="46"/>
  <c r="E70" i="42"/>
  <c r="E68" i="56"/>
  <c r="E61" i="45"/>
  <c r="E57" i="45"/>
  <c r="E62" i="46"/>
  <c r="E58" i="46"/>
  <c r="E65" i="47"/>
  <c r="E68" i="49"/>
  <c r="E73" i="37"/>
  <c r="E68" i="42"/>
  <c r="E71" i="48"/>
  <c r="E77" i="36"/>
  <c r="E72" i="36"/>
  <c r="E64" i="46"/>
  <c r="E66" i="47"/>
  <c r="E71" i="49"/>
  <c r="E75" i="49"/>
  <c r="E63" i="56"/>
  <c r="E60" i="56"/>
  <c r="E64" i="37"/>
  <c r="E58" i="56"/>
  <c r="E49" i="45"/>
  <c r="E48" i="45"/>
  <c r="E59" i="39"/>
  <c r="E59" i="37"/>
  <c r="E53" i="45"/>
  <c r="E64" i="43"/>
  <c r="E52" i="52"/>
  <c r="E49" i="52"/>
  <c r="E63" i="37"/>
  <c r="E58" i="37"/>
  <c r="E63" i="43"/>
  <c r="E60" i="37"/>
  <c r="E63" i="36"/>
  <c r="E61" i="36"/>
  <c r="E61" i="37"/>
  <c r="E63" i="39"/>
  <c r="E63" i="48"/>
  <c r="E61" i="48"/>
  <c r="C19" i="43"/>
  <c r="E51" i="38"/>
  <c r="E50" i="38"/>
  <c r="E47" i="56"/>
  <c r="E34" i="56"/>
  <c r="E33" i="56"/>
  <c r="E36" i="56"/>
  <c r="E52" i="38"/>
  <c r="E24" i="38"/>
  <c r="E48" i="56"/>
  <c r="E49" i="56"/>
  <c r="E31" i="38"/>
  <c r="E27" i="56"/>
  <c r="C19" i="48"/>
  <c r="C19" i="51"/>
  <c r="C19" i="44"/>
  <c r="C44" i="51"/>
  <c r="C19" i="38"/>
  <c r="C19" i="37"/>
  <c r="C44" i="42"/>
  <c r="C19" i="42"/>
  <c r="C19" i="56"/>
  <c r="C44" i="43"/>
  <c r="C19" i="54"/>
  <c r="C44" i="39"/>
  <c r="C19" i="39"/>
  <c r="C19" i="36"/>
  <c r="C40" i="44"/>
  <c r="C40" i="45"/>
  <c r="C19" i="46"/>
  <c r="C44" i="49"/>
  <c r="C19" i="49"/>
  <c r="C19" i="47"/>
  <c r="C44" i="37"/>
  <c r="C44" i="56"/>
  <c r="C40" i="47"/>
  <c r="C19" i="45"/>
  <c r="C44" i="48"/>
  <c r="U104" i="39"/>
  <c r="P101" i="39"/>
  <c r="Q70" i="32"/>
  <c r="G29" i="42"/>
  <c r="O29" i="42" s="1"/>
  <c r="W29" i="42" s="1"/>
  <c r="G26" i="44"/>
  <c r="O26" i="44" s="1"/>
  <c r="W26" i="44" s="1"/>
  <c r="G26" i="47"/>
  <c r="O26" i="47" s="1"/>
  <c r="W26" i="47" s="1"/>
  <c r="G26" i="45"/>
  <c r="O26" i="45" s="1"/>
  <c r="W26" i="45" s="1"/>
  <c r="G29" i="54"/>
  <c r="O29" i="54" s="1"/>
  <c r="W29" i="54" s="1"/>
  <c r="G26" i="46"/>
  <c r="O26" i="46" s="1"/>
  <c r="W26" i="46" s="1"/>
  <c r="G29" i="38"/>
  <c r="O29" i="38" s="1"/>
  <c r="W29" i="38" s="1"/>
  <c r="G29" i="37"/>
  <c r="O29" i="37" s="1"/>
  <c r="W29" i="37" s="1"/>
  <c r="G26" i="52"/>
  <c r="O26" i="52" s="1"/>
  <c r="W26" i="52" s="1"/>
  <c r="G29" i="36"/>
  <c r="G29" i="49"/>
  <c r="O29" i="49" s="1"/>
  <c r="W29" i="49" s="1"/>
  <c r="G29" i="48"/>
  <c r="O29" i="48" s="1"/>
  <c r="W29" i="48" s="1"/>
  <c r="G136" i="36"/>
  <c r="G136" i="38"/>
  <c r="Q136" i="38" s="1"/>
  <c r="G134" i="54"/>
  <c r="T136" i="32"/>
  <c r="G123" i="52"/>
  <c r="G123" i="45"/>
  <c r="G123" i="47"/>
  <c r="G123" i="44"/>
  <c r="P136" i="32"/>
  <c r="R136" i="32"/>
  <c r="G123" i="46"/>
  <c r="Q123" i="46" s="1"/>
  <c r="Q136" i="32"/>
  <c r="U136" i="32"/>
  <c r="O136" i="32"/>
  <c r="G136" i="37"/>
  <c r="G136" i="42"/>
  <c r="Q136" i="42" s="1"/>
  <c r="G136" i="49"/>
  <c r="G136" i="48"/>
  <c r="G38" i="54"/>
  <c r="O38" i="54" s="1"/>
  <c r="W38" i="54" s="1"/>
  <c r="O31" i="32"/>
  <c r="W31" i="32" s="1"/>
  <c r="Y194" i="56"/>
  <c r="Y201" i="56"/>
  <c r="Y174" i="56"/>
  <c r="Y203" i="56"/>
  <c r="Y177" i="56"/>
  <c r="S98" i="37"/>
  <c r="R98" i="48"/>
  <c r="V98" i="42"/>
  <c r="S88" i="45"/>
  <c r="R100" i="37"/>
  <c r="O102" i="42"/>
  <c r="P92" i="52"/>
  <c r="Q90" i="46"/>
  <c r="W100" i="32"/>
  <c r="W101" i="32"/>
  <c r="W102" i="32"/>
  <c r="Q102" i="48"/>
  <c r="U100" i="42"/>
  <c r="U90" i="46"/>
  <c r="P101" i="49"/>
  <c r="P102" i="48"/>
  <c r="V100" i="37"/>
  <c r="U101" i="49"/>
  <c r="R90" i="46"/>
  <c r="R102" i="38"/>
  <c r="S101" i="48"/>
  <c r="Q100" i="48"/>
  <c r="T100" i="37"/>
  <c r="R102" i="36"/>
  <c r="P90" i="46"/>
  <c r="S101" i="49"/>
  <c r="S90" i="46"/>
  <c r="P100" i="48"/>
  <c r="W100" i="48" s="1"/>
  <c r="V101" i="36"/>
  <c r="O90" i="46"/>
  <c r="W90" i="46" s="1"/>
  <c r="T98" i="54"/>
  <c r="T102" i="38"/>
  <c r="R101" i="49"/>
  <c r="O102" i="37"/>
  <c r="P104" i="37"/>
  <c r="P104" i="39"/>
  <c r="R104" i="39"/>
  <c r="O104" i="37"/>
  <c r="S104" i="38"/>
  <c r="S94" i="52"/>
  <c r="U102" i="54"/>
  <c r="U104" i="48"/>
  <c r="S104" i="36"/>
  <c r="R104" i="37"/>
  <c r="T104" i="37"/>
  <c r="T104" i="39"/>
  <c r="Q99" i="47"/>
  <c r="U98" i="52"/>
  <c r="P97" i="46"/>
  <c r="Q100" i="46"/>
  <c r="T97" i="44"/>
  <c r="Q110" i="49"/>
  <c r="R109" i="37"/>
  <c r="P108" i="37"/>
  <c r="Q97" i="46"/>
  <c r="S108" i="54"/>
  <c r="S100" i="46"/>
  <c r="S97" i="45"/>
  <c r="P100" i="52"/>
  <c r="R99" i="46"/>
  <c r="T98" i="52"/>
  <c r="W110" i="32"/>
  <c r="W108" i="32"/>
  <c r="U99" i="47"/>
  <c r="O107" i="49"/>
  <c r="U109" i="48"/>
  <c r="V108" i="48"/>
  <c r="R107" i="48"/>
  <c r="U109" i="37"/>
  <c r="S107" i="39"/>
  <c r="T110" i="49"/>
  <c r="P109" i="49"/>
  <c r="W107" i="32"/>
  <c r="R98" i="45"/>
  <c r="U109" i="42"/>
  <c r="O99" i="45"/>
  <c r="W99" i="45"/>
  <c r="R108" i="48"/>
  <c r="P100" i="46"/>
  <c r="W100" i="46"/>
  <c r="Q98" i="45"/>
  <c r="O100" i="46"/>
  <c r="R99" i="47"/>
  <c r="S99" i="45"/>
  <c r="P98" i="52"/>
  <c r="R105" i="54"/>
  <c r="T98" i="45"/>
  <c r="S110" i="49"/>
  <c r="O108" i="49"/>
  <c r="S110" i="48"/>
  <c r="P109" i="48"/>
  <c r="S110" i="36"/>
  <c r="O99" i="47"/>
  <c r="S98" i="45"/>
  <c r="W98" i="45"/>
  <c r="T108" i="48"/>
  <c r="T99" i="47"/>
  <c r="S99" i="47"/>
  <c r="O99" i="46"/>
  <c r="Q97" i="44"/>
  <c r="P108" i="54"/>
  <c r="T100" i="46"/>
  <c r="U100" i="46"/>
  <c r="V107" i="38"/>
  <c r="V110" i="38"/>
  <c r="Q108" i="49"/>
  <c r="O109" i="48"/>
  <c r="T107" i="37"/>
  <c r="V111" i="36"/>
  <c r="R108" i="38"/>
  <c r="P100" i="37"/>
  <c r="Q100" i="44"/>
  <c r="T100" i="44"/>
  <c r="U100" i="44"/>
  <c r="P104" i="38"/>
  <c r="U108" i="49"/>
  <c r="R101" i="37"/>
  <c r="R94" i="45"/>
  <c r="P94" i="45"/>
  <c r="T88" i="52"/>
  <c r="S88" i="52"/>
  <c r="Q88" i="52"/>
  <c r="U98" i="48"/>
  <c r="S109" i="42"/>
  <c r="U88" i="52"/>
  <c r="S90" i="47"/>
  <c r="P90" i="45"/>
  <c r="V100" i="49"/>
  <c r="P104" i="48"/>
  <c r="P100" i="44"/>
  <c r="P88" i="52"/>
  <c r="U94" i="45"/>
  <c r="R90" i="44"/>
  <c r="U90" i="44"/>
  <c r="T90" i="44"/>
  <c r="P90" i="52"/>
  <c r="Q90" i="52"/>
  <c r="T90" i="52"/>
  <c r="O90" i="52"/>
  <c r="S99" i="52"/>
  <c r="P99" i="52"/>
  <c r="T99" i="52"/>
  <c r="T104" i="38"/>
  <c r="P108" i="38"/>
  <c r="Q109" i="38"/>
  <c r="P108" i="42"/>
  <c r="P109" i="37"/>
  <c r="P98" i="37"/>
  <c r="V103" i="42"/>
  <c r="V102" i="42"/>
  <c r="S100" i="36"/>
  <c r="G100" i="39"/>
  <c r="O100" i="39"/>
  <c r="O100" i="36"/>
  <c r="U100" i="36"/>
  <c r="V99" i="36"/>
  <c r="V101" i="48"/>
  <c r="U98" i="37"/>
  <c r="Q109" i="42"/>
  <c r="R104" i="36"/>
  <c r="P102" i="36"/>
  <c r="G102" i="39"/>
  <c r="T100" i="36"/>
  <c r="V107" i="49"/>
  <c r="V108" i="39"/>
  <c r="P109" i="38"/>
  <c r="R109" i="38"/>
  <c r="T109" i="38"/>
  <c r="R90" i="47"/>
  <c r="R88" i="46"/>
  <c r="Q88" i="46"/>
  <c r="U88" i="46"/>
  <c r="R92" i="44"/>
  <c r="S92" i="44"/>
  <c r="U92" i="44"/>
  <c r="T104" i="49"/>
  <c r="T110" i="48"/>
  <c r="T109" i="37"/>
  <c r="T92" i="44"/>
  <c r="V104" i="49"/>
  <c r="S100" i="44"/>
  <c r="Q109" i="37"/>
  <c r="O109" i="38"/>
  <c r="O90" i="47"/>
  <c r="O94" i="45"/>
  <c r="W109" i="32"/>
  <c r="U91" i="52"/>
  <c r="T102" i="54"/>
  <c r="Q102" i="54"/>
  <c r="O106" i="54"/>
  <c r="P106" i="54"/>
  <c r="P100" i="47"/>
  <c r="S100" i="47"/>
  <c r="U97" i="46"/>
  <c r="R97" i="46"/>
  <c r="O97" i="46"/>
  <c r="W97" i="46"/>
  <c r="R99" i="45"/>
  <c r="Q99" i="45"/>
  <c r="R88" i="44"/>
  <c r="Q88" i="44"/>
  <c r="O97" i="44"/>
  <c r="P97" i="44"/>
  <c r="W97" i="44"/>
  <c r="V102" i="38"/>
  <c r="R104" i="38"/>
  <c r="S104" i="49"/>
  <c r="R100" i="49"/>
  <c r="S100" i="49"/>
  <c r="P100" i="49"/>
  <c r="V109" i="48"/>
  <c r="S108" i="48"/>
  <c r="V103" i="48"/>
  <c r="V99" i="48"/>
  <c r="T98" i="48"/>
  <c r="S109" i="37"/>
  <c r="U108" i="37"/>
  <c r="U108" i="42"/>
  <c r="S98" i="42"/>
  <c r="V97" i="36"/>
  <c r="R99" i="44"/>
  <c r="U99" i="44"/>
  <c r="P99" i="44"/>
  <c r="S99" i="44"/>
  <c r="Q100" i="54"/>
  <c r="R100" i="54"/>
  <c r="R94" i="47"/>
  <c r="T94" i="47"/>
  <c r="S94" i="47"/>
  <c r="T91" i="44"/>
  <c r="P91" i="44"/>
  <c r="U91" i="44"/>
  <c r="T101" i="37"/>
  <c r="U94" i="47"/>
  <c r="R91" i="47"/>
  <c r="U91" i="47"/>
  <c r="S91" i="47"/>
  <c r="Q91" i="47"/>
  <c r="W91" i="47"/>
  <c r="T91" i="47"/>
  <c r="S92" i="52"/>
  <c r="O92" i="52"/>
  <c r="R92" i="52"/>
  <c r="T92" i="52"/>
  <c r="Q92" i="52"/>
  <c r="P108" i="48"/>
  <c r="R104" i="48"/>
  <c r="S104" i="48"/>
  <c r="U90" i="45"/>
  <c r="V107" i="36"/>
  <c r="R100" i="44"/>
  <c r="T99" i="44"/>
  <c r="U100" i="54"/>
  <c r="S91" i="44"/>
  <c r="P90" i="47"/>
  <c r="S94" i="45"/>
  <c r="R91" i="52"/>
  <c r="R90" i="45"/>
  <c r="R92" i="47"/>
  <c r="P92" i="47"/>
  <c r="Q92" i="47"/>
  <c r="T92" i="47"/>
  <c r="R98" i="52"/>
  <c r="O98" i="52"/>
  <c r="Q98" i="52"/>
  <c r="V109" i="49"/>
  <c r="R108" i="49"/>
  <c r="R104" i="49"/>
  <c r="V111" i="48"/>
  <c r="P110" i="37"/>
  <c r="V110" i="37"/>
  <c r="Q98" i="37"/>
  <c r="T108" i="42"/>
  <c r="R98" i="42"/>
  <c r="U109" i="36"/>
  <c r="U104" i="36"/>
  <c r="P100" i="36"/>
  <c r="V110" i="36"/>
  <c r="O110" i="36"/>
  <c r="V106" i="39"/>
  <c r="V101" i="38"/>
  <c r="Q91" i="44"/>
  <c r="Q104" i="39"/>
  <c r="S88" i="46"/>
  <c r="O90" i="45"/>
  <c r="O100" i="44"/>
  <c r="O99" i="44"/>
  <c r="W99" i="44"/>
  <c r="O100" i="54"/>
  <c r="O91" i="44"/>
  <c r="P100" i="54"/>
  <c r="T94" i="45"/>
  <c r="Q100" i="45"/>
  <c r="P100" i="45"/>
  <c r="O100" i="45"/>
  <c r="P98" i="44"/>
  <c r="R98" i="44"/>
  <c r="S98" i="44"/>
  <c r="T98" i="44"/>
  <c r="U90" i="52"/>
  <c r="O94" i="52"/>
  <c r="W94" i="52"/>
  <c r="P94" i="52"/>
  <c r="R94" i="52"/>
  <c r="T94" i="52"/>
  <c r="W104" i="32"/>
  <c r="Q104" i="49"/>
  <c r="S108" i="37"/>
  <c r="R107" i="37"/>
  <c r="V106" i="37"/>
  <c r="U107" i="42"/>
  <c r="S104" i="42"/>
  <c r="T109" i="36"/>
  <c r="G108" i="39"/>
  <c r="T108" i="39" s="1"/>
  <c r="R108" i="36"/>
  <c r="P107" i="36"/>
  <c r="U104" i="38"/>
  <c r="O108" i="48"/>
  <c r="V111" i="37"/>
  <c r="P107" i="42"/>
  <c r="P109" i="36"/>
  <c r="S101" i="38"/>
  <c r="V111" i="39"/>
  <c r="V110" i="39"/>
  <c r="T108" i="49"/>
  <c r="P104" i="49"/>
  <c r="R110" i="48"/>
  <c r="Q109" i="48"/>
  <c r="T108" i="37"/>
  <c r="T100" i="42"/>
  <c r="P98" i="42"/>
  <c r="O107" i="36"/>
  <c r="T101" i="38"/>
  <c r="O104" i="49"/>
  <c r="Q102" i="37"/>
  <c r="O110" i="42"/>
  <c r="O108" i="42"/>
  <c r="O98" i="42"/>
  <c r="R109" i="36"/>
  <c r="Y199" i="56"/>
  <c r="Y198" i="56"/>
  <c r="Y173" i="56"/>
  <c r="Y164" i="56"/>
  <c r="Y151" i="56"/>
  <c r="Y176" i="56"/>
  <c r="Y188" i="56"/>
  <c r="Y211" i="56"/>
  <c r="Y195" i="56"/>
  <c r="Y197" i="56"/>
  <c r="Y172" i="56"/>
  <c r="Y162" i="56"/>
  <c r="Y150" i="56"/>
  <c r="Y168" i="56"/>
  <c r="Y175" i="56"/>
  <c r="Y200" i="56"/>
  <c r="Y170" i="56"/>
  <c r="Y148" i="56"/>
  <c r="Y196" i="56"/>
  <c r="Y171" i="56"/>
  <c r="Y161" i="56"/>
  <c r="Y149" i="56"/>
  <c r="Y187" i="56"/>
  <c r="Y160" i="56"/>
  <c r="Y179" i="56"/>
  <c r="Y20" i="56"/>
  <c r="Y209" i="56"/>
  <c r="Y183" i="56"/>
  <c r="Y166" i="56"/>
  <c r="Y153" i="56"/>
  <c r="Y145" i="56"/>
  <c r="Y202" i="56"/>
  <c r="Z188" i="56"/>
  <c r="Y204" i="56"/>
  <c r="AA202" i="56"/>
  <c r="AA145" i="56"/>
  <c r="AA211" i="56"/>
  <c r="AB166" i="56"/>
  <c r="AA199" i="56"/>
  <c r="AA210" i="56"/>
  <c r="AA166" i="56"/>
  <c r="AA149" i="56"/>
  <c r="AA195" i="56"/>
  <c r="AA173" i="56"/>
  <c r="AA200" i="56"/>
  <c r="AB188" i="56"/>
  <c r="AA198" i="56"/>
  <c r="AA164" i="56"/>
  <c r="AB197" i="56"/>
  <c r="AA196" i="56"/>
  <c r="AA170" i="56"/>
  <c r="AD209" i="56"/>
  <c r="S188" i="56"/>
  <c r="AC196" i="56"/>
  <c r="AC150" i="56"/>
  <c r="AC183" i="56"/>
  <c r="S175" i="56"/>
  <c r="S150" i="56"/>
  <c r="AC209" i="56"/>
  <c r="S183" i="56"/>
  <c r="Z211" i="56"/>
  <c r="AC202" i="56"/>
  <c r="AC149" i="56"/>
  <c r="AC169" i="56"/>
  <c r="S165" i="56"/>
  <c r="AE160" i="56"/>
  <c r="AG166" i="56"/>
  <c r="AG162" i="56"/>
  <c r="AG204" i="56"/>
  <c r="AG198" i="56"/>
  <c r="AG200" i="56"/>
  <c r="AG153" i="56"/>
  <c r="AG183" i="56"/>
  <c r="AG151" i="56"/>
  <c r="AG199" i="56"/>
  <c r="AG152" i="56"/>
  <c r="AG203" i="56"/>
  <c r="AG174" i="56"/>
  <c r="AG185" i="56"/>
  <c r="AH210" i="56"/>
  <c r="AG173" i="56"/>
  <c r="AE204" i="56"/>
  <c r="AE175" i="56"/>
  <c r="AE162" i="56"/>
  <c r="AE194" i="56"/>
  <c r="AE184" i="56"/>
  <c r="AE195" i="56"/>
  <c r="AE174" i="56"/>
  <c r="AB194" i="56"/>
  <c r="AA154" i="56"/>
  <c r="AB165" i="56"/>
  <c r="AA176" i="56"/>
  <c r="AA159" i="56"/>
  <c r="AB179" i="56"/>
  <c r="AB201" i="56"/>
  <c r="AA204" i="56"/>
  <c r="AB210" i="56"/>
  <c r="AA185" i="56"/>
  <c r="S148" i="56"/>
  <c r="S172" i="56"/>
  <c r="S198" i="56"/>
  <c r="S210" i="56"/>
  <c r="AA150" i="56"/>
  <c r="AA203" i="56"/>
  <c r="AB164" i="56"/>
  <c r="AB169" i="56"/>
  <c r="AA153" i="56"/>
  <c r="AA183" i="56"/>
  <c r="AB173" i="56"/>
  <c r="S159" i="56"/>
  <c r="S177" i="56"/>
  <c r="S202" i="56"/>
  <c r="AF204" i="56"/>
  <c r="AB170" i="56"/>
  <c r="AA167" i="56"/>
  <c r="AA152" i="56"/>
  <c r="AA165" i="56"/>
  <c r="AB174" i="56"/>
  <c r="AA171" i="56"/>
  <c r="AA188" i="56"/>
  <c r="AA157" i="56"/>
  <c r="AA172" i="56"/>
  <c r="AB177" i="56"/>
  <c r="AA175" i="56"/>
  <c r="AB168" i="56"/>
  <c r="S160" i="56"/>
  <c r="S178" i="56"/>
  <c r="S203" i="56"/>
  <c r="AA162" i="56"/>
  <c r="AA20" i="56"/>
  <c r="AA148" i="56"/>
  <c r="AA160" i="56"/>
  <c r="AB195" i="56"/>
  <c r="AB202" i="56"/>
  <c r="AA201" i="56"/>
  <c r="S144" i="56"/>
  <c r="S146" i="56"/>
  <c r="S161" i="56"/>
  <c r="S170" i="56"/>
  <c r="S179" i="56"/>
  <c r="S195" i="56"/>
  <c r="S204" i="56"/>
  <c r="T211" i="56"/>
  <c r="W153" i="38"/>
  <c r="P64" i="45"/>
  <c r="O64" i="45"/>
  <c r="R64" i="45"/>
  <c r="U64" i="45"/>
  <c r="T64" i="45"/>
  <c r="S64" i="45"/>
  <c r="R74" i="43"/>
  <c r="T74" i="43"/>
  <c r="O74" i="43"/>
  <c r="S74" i="43"/>
  <c r="U74" i="43"/>
  <c r="P74" i="43"/>
  <c r="V166" i="39"/>
  <c r="T109" i="39"/>
  <c r="W109" i="39"/>
  <c r="V109" i="39"/>
  <c r="V153" i="48"/>
  <c r="O153" i="48"/>
  <c r="W153" i="48"/>
  <c r="P133" i="42"/>
  <c r="V133" i="42"/>
  <c r="P63" i="51"/>
  <c r="R174" i="42"/>
  <c r="O174" i="42"/>
  <c r="W88" i="45"/>
  <c r="Q168" i="46"/>
  <c r="Q97" i="52"/>
  <c r="P97" i="52"/>
  <c r="U97" i="52"/>
  <c r="T97" i="52"/>
  <c r="R97" i="52"/>
  <c r="O97" i="52"/>
  <c r="S97" i="52"/>
  <c r="U115" i="45"/>
  <c r="P115" i="45"/>
  <c r="S115" i="45"/>
  <c r="T115" i="45"/>
  <c r="O115" i="45"/>
  <c r="Q115" i="45"/>
  <c r="S168" i="45"/>
  <c r="R168" i="45"/>
  <c r="Q168" i="45"/>
  <c r="P168" i="46"/>
  <c r="P130" i="54"/>
  <c r="S53" i="52"/>
  <c r="P53" i="52"/>
  <c r="T53" i="52"/>
  <c r="U53" i="52"/>
  <c r="Q113" i="44"/>
  <c r="O113" i="44"/>
  <c r="U113" i="44"/>
  <c r="P113" i="44"/>
  <c r="R113" i="44"/>
  <c r="S113" i="44"/>
  <c r="T113" i="44"/>
  <c r="O172" i="37"/>
  <c r="S172" i="37"/>
  <c r="U172" i="37"/>
  <c r="R172" i="37"/>
  <c r="Q172" i="37"/>
  <c r="P73" i="42"/>
  <c r="O73" i="42"/>
  <c r="Q73" i="42"/>
  <c r="R73" i="42"/>
  <c r="T73" i="42"/>
  <c r="U73" i="42"/>
  <c r="V169" i="39"/>
  <c r="O107" i="39"/>
  <c r="W107" i="39" s="1"/>
  <c r="V107" i="39"/>
  <c r="T170" i="48"/>
  <c r="P170" i="48"/>
  <c r="S170" i="48"/>
  <c r="O170" i="48"/>
  <c r="P76" i="42"/>
  <c r="U76" i="42"/>
  <c r="L138" i="49"/>
  <c r="V138" i="49"/>
  <c r="U131" i="36"/>
  <c r="V131" i="36"/>
  <c r="S101" i="39"/>
  <c r="Q101" i="39"/>
  <c r="T101" i="39"/>
  <c r="U101" i="39"/>
  <c r="O101" i="39"/>
  <c r="O168" i="45"/>
  <c r="T168" i="46"/>
  <c r="W134" i="46"/>
  <c r="E23" i="49"/>
  <c r="E47" i="49"/>
  <c r="E26" i="49"/>
  <c r="E31" i="49"/>
  <c r="E40" i="49"/>
  <c r="W131" i="43"/>
  <c r="E35" i="56"/>
  <c r="E35" i="38"/>
  <c r="P64" i="44"/>
  <c r="U64" i="44"/>
  <c r="R64" i="44"/>
  <c r="Q64" i="44"/>
  <c r="S64" i="44"/>
  <c r="O64" i="44"/>
  <c r="W64" i="44"/>
  <c r="S112" i="52"/>
  <c r="Q112" i="52"/>
  <c r="R112" i="52"/>
  <c r="T112" i="52"/>
  <c r="U112" i="52"/>
  <c r="O112" i="52"/>
  <c r="W146" i="38"/>
  <c r="R63" i="51"/>
  <c r="T63" i="51"/>
  <c r="Q63" i="51"/>
  <c r="V67" i="48"/>
  <c r="R170" i="37"/>
  <c r="V170" i="37"/>
  <c r="T130" i="54"/>
  <c r="T107" i="48"/>
  <c r="U107" i="48"/>
  <c r="V100" i="48"/>
  <c r="O100" i="48"/>
  <c r="E141" i="42"/>
  <c r="E136" i="42"/>
  <c r="V99" i="42"/>
  <c r="V104" i="36"/>
  <c r="Q104" i="36"/>
  <c r="S168" i="46"/>
  <c r="W152" i="54"/>
  <c r="W151" i="54"/>
  <c r="W119" i="44"/>
  <c r="R115" i="45"/>
  <c r="P161" i="39"/>
  <c r="W126" i="39"/>
  <c r="W209" i="49"/>
  <c r="W212" i="49"/>
  <c r="D212" i="49"/>
  <c r="O212" i="49"/>
  <c r="P152" i="48"/>
  <c r="V152" i="48"/>
  <c r="E139" i="42"/>
  <c r="Q74" i="43"/>
  <c r="E49" i="36"/>
  <c r="E24" i="36"/>
  <c r="E46" i="36"/>
  <c r="E22" i="36"/>
  <c r="E26" i="36"/>
  <c r="E47" i="36"/>
  <c r="E21" i="36"/>
  <c r="E38" i="36"/>
  <c r="E36" i="36"/>
  <c r="E51" i="36"/>
  <c r="E21" i="38"/>
  <c r="E21" i="56"/>
  <c r="U69" i="47"/>
  <c r="Q69" i="47"/>
  <c r="O69" i="47"/>
  <c r="T69" i="47"/>
  <c r="R69" i="47"/>
  <c r="S69" i="47"/>
  <c r="P69" i="47"/>
  <c r="W69" i="47" s="1"/>
  <c r="W119" i="45"/>
  <c r="W114" i="47"/>
  <c r="U63" i="51"/>
  <c r="E55" i="56"/>
  <c r="E55" i="38"/>
  <c r="O108" i="38"/>
  <c r="Q108" i="38"/>
  <c r="Q112" i="45"/>
  <c r="S112" i="45"/>
  <c r="T112" i="45"/>
  <c r="P112" i="45"/>
  <c r="U112" i="45"/>
  <c r="U168" i="46"/>
  <c r="R83" i="42"/>
  <c r="R160" i="39"/>
  <c r="W160" i="39"/>
  <c r="V160" i="39"/>
  <c r="E141" i="39"/>
  <c r="E136" i="39"/>
  <c r="E140" i="39"/>
  <c r="E137" i="39"/>
  <c r="P174" i="49"/>
  <c r="T174" i="49"/>
  <c r="U165" i="36"/>
  <c r="P165" i="36"/>
  <c r="G161" i="39"/>
  <c r="U161" i="36"/>
  <c r="T161" i="36"/>
  <c r="S161" i="36"/>
  <c r="R161" i="36"/>
  <c r="Q161" i="36"/>
  <c r="E140" i="42"/>
  <c r="R168" i="46"/>
  <c r="W133" i="38"/>
  <c r="W63" i="45"/>
  <c r="O112" i="45"/>
  <c r="S63" i="51"/>
  <c r="W120" i="47"/>
  <c r="T129" i="54"/>
  <c r="P129" i="54"/>
  <c r="U129" i="54"/>
  <c r="Q129" i="54"/>
  <c r="O129" i="54"/>
  <c r="T145" i="45"/>
  <c r="U145" i="45"/>
  <c r="R145" i="45"/>
  <c r="S145" i="45"/>
  <c r="Q145" i="45"/>
  <c r="P145" i="45"/>
  <c r="O150" i="47"/>
  <c r="S150" i="47"/>
  <c r="Q150" i="47"/>
  <c r="U150" i="47"/>
  <c r="T150" i="47"/>
  <c r="W108" i="54"/>
  <c r="W135" i="52"/>
  <c r="W136" i="45"/>
  <c r="W128" i="45"/>
  <c r="W129" i="44"/>
  <c r="AB146" i="56"/>
  <c r="W159" i="54"/>
  <c r="W135" i="44"/>
  <c r="AB152" i="56"/>
  <c r="W142" i="44"/>
  <c r="AB159" i="56"/>
  <c r="W54" i="52"/>
  <c r="O63" i="43"/>
  <c r="T63" i="43"/>
  <c r="R63" i="43"/>
  <c r="S63" i="43"/>
  <c r="U63" i="43"/>
  <c r="Q63" i="43"/>
  <c r="P63" i="43"/>
  <c r="W126" i="54"/>
  <c r="R127" i="43"/>
  <c r="R115" i="52"/>
  <c r="U115" i="52"/>
  <c r="T115" i="52"/>
  <c r="P115" i="52"/>
  <c r="S115" i="52"/>
  <c r="O126" i="51"/>
  <c r="P159" i="48"/>
  <c r="Q159" i="48"/>
  <c r="T159" i="48"/>
  <c r="O159" i="48"/>
  <c r="R159" i="48"/>
  <c r="S157" i="48"/>
  <c r="V157" i="48"/>
  <c r="O148" i="48"/>
  <c r="Q148" i="48"/>
  <c r="S148" i="48"/>
  <c r="P148" i="48"/>
  <c r="V147" i="48"/>
  <c r="P147" i="48"/>
  <c r="E128" i="48"/>
  <c r="E124" i="48"/>
  <c r="E122" i="48"/>
  <c r="R101" i="48"/>
  <c r="T101" i="48"/>
  <c r="O101" i="48"/>
  <c r="S98" i="48"/>
  <c r="P98" i="48"/>
  <c r="T161" i="37"/>
  <c r="V161" i="37"/>
  <c r="S131" i="37"/>
  <c r="Q131" i="37"/>
  <c r="U131" i="37"/>
  <c r="P131" i="37"/>
  <c r="V174" i="36"/>
  <c r="T174" i="36"/>
  <c r="V173" i="36"/>
  <c r="P173" i="36"/>
  <c r="S172" i="36"/>
  <c r="V172" i="36"/>
  <c r="O170" i="36"/>
  <c r="V170" i="36"/>
  <c r="W149" i="54"/>
  <c r="W146" i="43"/>
  <c r="Z146" i="56" s="1"/>
  <c r="W157" i="46"/>
  <c r="AF174" i="56"/>
  <c r="W73" i="45"/>
  <c r="O137" i="46"/>
  <c r="T137" i="46"/>
  <c r="R137" i="46"/>
  <c r="Q137" i="46"/>
  <c r="U137" i="46"/>
  <c r="P137" i="46"/>
  <c r="W137" i="46"/>
  <c r="AF154" i="56"/>
  <c r="S137" i="46"/>
  <c r="P144" i="43"/>
  <c r="R144" i="43"/>
  <c r="T144" i="43"/>
  <c r="U144" i="43"/>
  <c r="S144" i="43"/>
  <c r="E89" i="46"/>
  <c r="E95" i="46"/>
  <c r="E99" i="46"/>
  <c r="E90" i="46"/>
  <c r="E111" i="44"/>
  <c r="E113" i="44"/>
  <c r="E110" i="44"/>
  <c r="E115" i="44"/>
  <c r="E109" i="44"/>
  <c r="E112" i="44"/>
  <c r="E114" i="44"/>
  <c r="U74" i="38"/>
  <c r="P74" i="38"/>
  <c r="O74" i="38"/>
  <c r="S125" i="38"/>
  <c r="U125" i="38"/>
  <c r="P125" i="38"/>
  <c r="R125" i="38"/>
  <c r="Q125" i="38"/>
  <c r="O125" i="38"/>
  <c r="L71" i="38"/>
  <c r="V71" i="38"/>
  <c r="V104" i="39"/>
  <c r="W132" i="52"/>
  <c r="W113" i="52"/>
  <c r="U118" i="52"/>
  <c r="P118" i="52"/>
  <c r="Q118" i="52"/>
  <c r="O118" i="52"/>
  <c r="R157" i="45"/>
  <c r="O157" i="45"/>
  <c r="U157" i="45"/>
  <c r="P157" i="45"/>
  <c r="S157" i="45"/>
  <c r="Q164" i="38"/>
  <c r="S164" i="38"/>
  <c r="R164" i="38"/>
  <c r="U164" i="38"/>
  <c r="P164" i="38"/>
  <c r="R153" i="52"/>
  <c r="Q153" i="52"/>
  <c r="O153" i="52"/>
  <c r="S153" i="52"/>
  <c r="U153" i="52"/>
  <c r="T161" i="52"/>
  <c r="U161" i="52"/>
  <c r="W161" i="52" s="1"/>
  <c r="V178" i="56" s="1"/>
  <c r="S161" i="52"/>
  <c r="Q161" i="52"/>
  <c r="E58" i="52"/>
  <c r="E65" i="52"/>
  <c r="E64" i="52"/>
  <c r="E60" i="52"/>
  <c r="E59" i="52"/>
  <c r="E62" i="52"/>
  <c r="E63" i="52"/>
  <c r="E84" i="43"/>
  <c r="E79" i="43"/>
  <c r="E81" i="43"/>
  <c r="E81" i="52"/>
  <c r="E78" i="52"/>
  <c r="E82" i="52"/>
  <c r="E112" i="54"/>
  <c r="E113" i="54"/>
  <c r="E114" i="54"/>
  <c r="E116" i="54"/>
  <c r="E126" i="43"/>
  <c r="E125" i="43"/>
  <c r="E128" i="43"/>
  <c r="E124" i="43"/>
  <c r="E122" i="43"/>
  <c r="E127" i="43"/>
  <c r="V210" i="38"/>
  <c r="O210" i="38"/>
  <c r="W210" i="38"/>
  <c r="W100" i="38"/>
  <c r="W145" i="54"/>
  <c r="W54" i="44"/>
  <c r="W115" i="47"/>
  <c r="E38" i="48"/>
  <c r="E20" i="48"/>
  <c r="W136" i="52"/>
  <c r="W129" i="52"/>
  <c r="P73" i="54"/>
  <c r="R73" i="54"/>
  <c r="U73" i="54"/>
  <c r="S64" i="46"/>
  <c r="T64" i="46"/>
  <c r="Q64" i="46"/>
  <c r="R64" i="46"/>
  <c r="S67" i="52"/>
  <c r="P67" i="52"/>
  <c r="U67" i="52"/>
  <c r="Q67" i="52"/>
  <c r="R67" i="52"/>
  <c r="S73" i="51"/>
  <c r="U73" i="51"/>
  <c r="R73" i="51"/>
  <c r="T73" i="51"/>
  <c r="Q73" i="46"/>
  <c r="T73" i="46"/>
  <c r="R73" i="46"/>
  <c r="T70" i="45"/>
  <c r="P70" i="45"/>
  <c r="R70" i="45"/>
  <c r="U70" i="45"/>
  <c r="O70" i="45"/>
  <c r="R71" i="44"/>
  <c r="S71" i="44"/>
  <c r="O71" i="44"/>
  <c r="S81" i="43"/>
  <c r="U81" i="43"/>
  <c r="T81" i="43"/>
  <c r="O81" i="43"/>
  <c r="P81" i="43"/>
  <c r="W81" i="43" s="1"/>
  <c r="R81" i="43"/>
  <c r="U85" i="43"/>
  <c r="S85" i="43"/>
  <c r="Q85" i="43"/>
  <c r="R85" i="43"/>
  <c r="P85" i="43"/>
  <c r="P125" i="51"/>
  <c r="U125" i="51"/>
  <c r="S125" i="51"/>
  <c r="Q125" i="51"/>
  <c r="T125" i="51"/>
  <c r="O125" i="51"/>
  <c r="T120" i="45"/>
  <c r="Q120" i="45"/>
  <c r="U120" i="45"/>
  <c r="O120" i="45"/>
  <c r="R120" i="45"/>
  <c r="P120" i="45"/>
  <c r="O156" i="47"/>
  <c r="T156" i="47"/>
  <c r="R156" i="47"/>
  <c r="P156" i="47"/>
  <c r="U156" i="47"/>
  <c r="E87" i="44"/>
  <c r="E94" i="44"/>
  <c r="E88" i="44"/>
  <c r="E91" i="44"/>
  <c r="E95" i="44"/>
  <c r="E98" i="44"/>
  <c r="E101" i="44"/>
  <c r="E100" i="44"/>
  <c r="E89" i="44"/>
  <c r="E93" i="44"/>
  <c r="E90" i="44"/>
  <c r="E92" i="44"/>
  <c r="E97" i="44"/>
  <c r="E143" i="44"/>
  <c r="E144" i="44"/>
  <c r="E145" i="44"/>
  <c r="E142" i="44"/>
  <c r="V144" i="38"/>
  <c r="Q144" i="38"/>
  <c r="V161" i="38"/>
  <c r="U161" i="38"/>
  <c r="W161" i="38"/>
  <c r="D212" i="42"/>
  <c r="W140" i="44"/>
  <c r="AB157" i="56"/>
  <c r="W127" i="52"/>
  <c r="U63" i="52"/>
  <c r="O63" i="52"/>
  <c r="T63" i="52"/>
  <c r="Q119" i="46"/>
  <c r="W119" i="46"/>
  <c r="U119" i="46"/>
  <c r="Q128" i="47"/>
  <c r="W128" i="47"/>
  <c r="AH145" i="56"/>
  <c r="T128" i="47"/>
  <c r="U128" i="47"/>
  <c r="U133" i="52"/>
  <c r="S133" i="52"/>
  <c r="R133" i="52"/>
  <c r="P137" i="52"/>
  <c r="R137" i="52"/>
  <c r="T137" i="52"/>
  <c r="S137" i="52"/>
  <c r="Q137" i="52"/>
  <c r="O137" i="52"/>
  <c r="U156" i="45"/>
  <c r="Q156" i="45"/>
  <c r="W156" i="45" s="1"/>
  <c r="T152" i="52"/>
  <c r="R152" i="52"/>
  <c r="O152" i="52"/>
  <c r="Q152" i="52"/>
  <c r="W152" i="52" s="1"/>
  <c r="W207" i="54"/>
  <c r="O210" i="54"/>
  <c r="W144" i="52"/>
  <c r="W130" i="47"/>
  <c r="AH147" i="56"/>
  <c r="W54" i="46"/>
  <c r="R102" i="54"/>
  <c r="P102" i="54"/>
  <c r="S102" i="54"/>
  <c r="T92" i="46"/>
  <c r="P92" i="46"/>
  <c r="W92" i="46" s="1"/>
  <c r="S153" i="51"/>
  <c r="P153" i="51"/>
  <c r="O140" i="46"/>
  <c r="S140" i="46"/>
  <c r="T140" i="46"/>
  <c r="T157" i="54"/>
  <c r="S157" i="54"/>
  <c r="O162" i="43"/>
  <c r="U162" i="43"/>
  <c r="U163" i="54"/>
  <c r="Q163" i="54"/>
  <c r="P163" i="54"/>
  <c r="R163" i="54"/>
  <c r="E69" i="52"/>
  <c r="E71" i="52"/>
  <c r="E70" i="52"/>
  <c r="E75" i="52"/>
  <c r="E72" i="52"/>
  <c r="E74" i="52"/>
  <c r="E137" i="54"/>
  <c r="E139" i="54"/>
  <c r="E136" i="54"/>
  <c r="E138" i="54"/>
  <c r="V98" i="38"/>
  <c r="Q104" i="38"/>
  <c r="V104" i="38"/>
  <c r="S108" i="38"/>
  <c r="V131" i="38"/>
  <c r="V133" i="38"/>
  <c r="V157" i="38"/>
  <c r="V162" i="38"/>
  <c r="V164" i="38"/>
  <c r="V200" i="38"/>
  <c r="V197" i="49"/>
  <c r="V196" i="49"/>
  <c r="V194" i="49"/>
  <c r="U174" i="49"/>
  <c r="S108" i="49"/>
  <c r="V108" i="49"/>
  <c r="W154" i="38"/>
  <c r="W152" i="38"/>
  <c r="W71" i="54"/>
  <c r="W137" i="44"/>
  <c r="AB154" i="56"/>
  <c r="W147" i="46"/>
  <c r="W144" i="47"/>
  <c r="AH161" i="56"/>
  <c r="W129" i="46"/>
  <c r="W111" i="44"/>
  <c r="S80" i="51"/>
  <c r="O80" i="51"/>
  <c r="Q80" i="51"/>
  <c r="U80" i="51"/>
  <c r="O84" i="51"/>
  <c r="U84" i="51"/>
  <c r="Q97" i="47"/>
  <c r="O97" i="47"/>
  <c r="P97" i="47"/>
  <c r="P91" i="52"/>
  <c r="Q91" i="52"/>
  <c r="S91" i="52"/>
  <c r="O91" i="52"/>
  <c r="O131" i="47"/>
  <c r="W131" i="47"/>
  <c r="T131" i="47"/>
  <c r="P131" i="47"/>
  <c r="O135" i="47"/>
  <c r="W135" i="47"/>
  <c r="AH152" i="56"/>
  <c r="Q135" i="47"/>
  <c r="O147" i="47"/>
  <c r="R147" i="47"/>
  <c r="T147" i="47"/>
  <c r="Q152" i="49"/>
  <c r="V152" i="49"/>
  <c r="W162" i="38"/>
  <c r="W128" i="38"/>
  <c r="W132" i="44"/>
  <c r="AB149" i="56"/>
  <c r="W152" i="46"/>
  <c r="W130" i="46"/>
  <c r="W118" i="44"/>
  <c r="W168" i="54"/>
  <c r="W162" i="43"/>
  <c r="Z162" i="56" s="1"/>
  <c r="R54" i="47"/>
  <c r="T54" i="47"/>
  <c r="P54" i="47"/>
  <c r="W54" i="47"/>
  <c r="U54" i="47"/>
  <c r="R63" i="46"/>
  <c r="P63" i="46"/>
  <c r="S63" i="46"/>
  <c r="T63" i="46"/>
  <c r="U63" i="46"/>
  <c r="Q63" i="46"/>
  <c r="U67" i="46"/>
  <c r="T67" i="46"/>
  <c r="P67" i="46"/>
  <c r="Q67" i="46"/>
  <c r="R67" i="46"/>
  <c r="O67" i="46"/>
  <c r="T66" i="52"/>
  <c r="O66" i="52"/>
  <c r="U66" i="52"/>
  <c r="O76" i="51"/>
  <c r="Q80" i="43"/>
  <c r="S80" i="43"/>
  <c r="S107" i="54"/>
  <c r="Q107" i="54"/>
  <c r="T107" i="54"/>
  <c r="O107" i="54"/>
  <c r="P88" i="47"/>
  <c r="T88" i="47"/>
  <c r="S88" i="47"/>
  <c r="W88" i="47" s="1"/>
  <c r="R154" i="51"/>
  <c r="U140" i="45"/>
  <c r="T140" i="45"/>
  <c r="W140" i="45"/>
  <c r="S140" i="45"/>
  <c r="R158" i="54"/>
  <c r="P158" i="54"/>
  <c r="Q158" i="54"/>
  <c r="U158" i="54"/>
  <c r="S159" i="43"/>
  <c r="S142" i="52"/>
  <c r="O142" i="52"/>
  <c r="P142" i="52"/>
  <c r="W142" i="52"/>
  <c r="T142" i="52"/>
  <c r="Q142" i="52"/>
  <c r="U145" i="52"/>
  <c r="R145" i="52"/>
  <c r="O145" i="52"/>
  <c r="P145" i="52"/>
  <c r="Q145" i="52"/>
  <c r="V67" i="38"/>
  <c r="W148" i="47"/>
  <c r="AH165" i="56" s="1"/>
  <c r="E34" i="39"/>
  <c r="E27" i="39"/>
  <c r="E50" i="39"/>
  <c r="T62" i="54"/>
  <c r="R62" i="54"/>
  <c r="W62" i="54"/>
  <c r="S72" i="45"/>
  <c r="T72" i="45"/>
  <c r="R72" i="45"/>
  <c r="O69" i="44"/>
  <c r="S69" i="44"/>
  <c r="T69" i="44"/>
  <c r="Q69" i="44"/>
  <c r="O73" i="52"/>
  <c r="P73" i="52"/>
  <c r="T79" i="51"/>
  <c r="S79" i="51"/>
  <c r="Q79" i="51"/>
  <c r="O114" i="45"/>
  <c r="U114" i="45"/>
  <c r="T176" i="54"/>
  <c r="S176" i="54"/>
  <c r="E57" i="54"/>
  <c r="E56" i="54"/>
  <c r="E59" i="54"/>
  <c r="E62" i="54"/>
  <c r="E112" i="45"/>
  <c r="E110" i="45"/>
  <c r="E111" i="45"/>
  <c r="V99" i="38"/>
  <c r="V69" i="39"/>
  <c r="V68" i="39"/>
  <c r="W153" i="45"/>
  <c r="W133" i="46"/>
  <c r="AF150" i="56"/>
  <c r="U69" i="44"/>
  <c r="W65" i="44"/>
  <c r="S71" i="45"/>
  <c r="W71" i="45" s="1"/>
  <c r="S74" i="47"/>
  <c r="S70" i="47"/>
  <c r="R66" i="47"/>
  <c r="W66" i="47"/>
  <c r="R77" i="54"/>
  <c r="P77" i="54"/>
  <c r="P99" i="46"/>
  <c r="W99" i="46"/>
  <c r="Q99" i="46"/>
  <c r="S143" i="44"/>
  <c r="W143" i="44"/>
  <c r="AB160" i="56"/>
  <c r="Q143" i="44"/>
  <c r="E64" i="45"/>
  <c r="E124" i="51"/>
  <c r="E128" i="51"/>
  <c r="E161" i="43"/>
  <c r="V197" i="39"/>
  <c r="V196" i="39"/>
  <c r="V136" i="39"/>
  <c r="V164" i="49"/>
  <c r="E90" i="49"/>
  <c r="E89" i="49"/>
  <c r="Q154" i="37"/>
  <c r="V154" i="37"/>
  <c r="R133" i="37"/>
  <c r="R131" i="37"/>
  <c r="V151" i="42"/>
  <c r="T151" i="42"/>
  <c r="W92" i="52"/>
  <c r="W131" i="44"/>
  <c r="AB148" i="56"/>
  <c r="W74" i="44"/>
  <c r="U70" i="47"/>
  <c r="R70" i="47"/>
  <c r="T90" i="47"/>
  <c r="U90" i="47"/>
  <c r="O144" i="46"/>
  <c r="W144" i="46"/>
  <c r="T144" i="46"/>
  <c r="V159" i="39"/>
  <c r="E79" i="39"/>
  <c r="E84" i="39"/>
  <c r="E81" i="39"/>
  <c r="R174" i="49"/>
  <c r="E141" i="49"/>
  <c r="E140" i="49"/>
  <c r="Q133" i="49"/>
  <c r="O133" i="49"/>
  <c r="S133" i="49"/>
  <c r="U133" i="49"/>
  <c r="V93" i="49"/>
  <c r="P73" i="48"/>
  <c r="Q73" i="48"/>
  <c r="O73" i="48"/>
  <c r="T73" i="48"/>
  <c r="O166" i="37"/>
  <c r="V166" i="37"/>
  <c r="U82" i="37"/>
  <c r="R82" i="37"/>
  <c r="Q82" i="37"/>
  <c r="T82" i="37"/>
  <c r="O82" i="37"/>
  <c r="Q161" i="42"/>
  <c r="W161" i="42"/>
  <c r="V161" i="42"/>
  <c r="E73" i="42"/>
  <c r="E67" i="42"/>
  <c r="E75" i="42"/>
  <c r="E74" i="42"/>
  <c r="V63" i="42"/>
  <c r="W83" i="43"/>
  <c r="Q71" i="46"/>
  <c r="O71" i="46"/>
  <c r="U112" i="46"/>
  <c r="W112" i="46"/>
  <c r="S112" i="46"/>
  <c r="T152" i="45"/>
  <c r="Q155" i="45"/>
  <c r="T155" i="45"/>
  <c r="R110" i="38"/>
  <c r="V89" i="48"/>
  <c r="V160" i="37"/>
  <c r="R160" i="37"/>
  <c r="W160" i="37"/>
  <c r="P172" i="42"/>
  <c r="V172" i="42"/>
  <c r="T166" i="42"/>
  <c r="V166" i="42"/>
  <c r="R77" i="42"/>
  <c r="T77" i="42"/>
  <c r="P77" i="42"/>
  <c r="U77" i="42"/>
  <c r="S77" i="42"/>
  <c r="W77" i="42" s="1"/>
  <c r="Q75" i="42"/>
  <c r="O75" i="42"/>
  <c r="S75" i="42"/>
  <c r="U75" i="42"/>
  <c r="P75" i="42"/>
  <c r="S53" i="44"/>
  <c r="Q136" i="47"/>
  <c r="W136" i="47"/>
  <c r="AH153" i="56"/>
  <c r="V45" i="38"/>
  <c r="V46" i="38"/>
  <c r="V103" i="38"/>
  <c r="V89" i="39"/>
  <c r="E61" i="39"/>
  <c r="E58" i="39"/>
  <c r="V48" i="39"/>
  <c r="V47" i="39"/>
  <c r="S178" i="49"/>
  <c r="E159" i="49"/>
  <c r="E161" i="49"/>
  <c r="R161" i="37"/>
  <c r="Q161" i="37"/>
  <c r="P159" i="37"/>
  <c r="Q151" i="42"/>
  <c r="S151" i="42"/>
  <c r="O151" i="42"/>
  <c r="S147" i="42"/>
  <c r="V147" i="42"/>
  <c r="V97" i="38"/>
  <c r="U108" i="38"/>
  <c r="W151" i="49"/>
  <c r="W64" i="48"/>
  <c r="V201" i="39"/>
  <c r="V198" i="39"/>
  <c r="V98" i="39"/>
  <c r="V88" i="39"/>
  <c r="V157" i="49"/>
  <c r="T133" i="49"/>
  <c r="O126" i="49"/>
  <c r="W126" i="49"/>
  <c r="Q126" i="49"/>
  <c r="V115" i="49"/>
  <c r="V114" i="49"/>
  <c r="V111" i="49"/>
  <c r="S151" i="48"/>
  <c r="O127" i="48"/>
  <c r="T127" i="48"/>
  <c r="E119" i="48"/>
  <c r="E115" i="48"/>
  <c r="V106" i="48"/>
  <c r="V105" i="48"/>
  <c r="O171" i="37"/>
  <c r="T171" i="37"/>
  <c r="P171" i="37"/>
  <c r="W144" i="44"/>
  <c r="AB161" i="56"/>
  <c r="V96" i="38"/>
  <c r="W127" i="39"/>
  <c r="T124" i="49"/>
  <c r="E116" i="48"/>
  <c r="V69" i="42"/>
  <c r="V173" i="39"/>
  <c r="V103" i="39"/>
  <c r="V175" i="49"/>
  <c r="V123" i="49"/>
  <c r="R173" i="48"/>
  <c r="R160" i="48"/>
  <c r="O160" i="48"/>
  <c r="O77" i="48"/>
  <c r="R77" i="48"/>
  <c r="S77" i="48"/>
  <c r="T77" i="48"/>
  <c r="U77" i="48"/>
  <c r="L115" i="48"/>
  <c r="V115" i="48"/>
  <c r="L68" i="48"/>
  <c r="V173" i="37"/>
  <c r="T172" i="37"/>
  <c r="T133" i="37"/>
  <c r="S83" i="37"/>
  <c r="Q83" i="37"/>
  <c r="O83" i="37"/>
  <c r="O81" i="37"/>
  <c r="P81" i="37"/>
  <c r="T81" i="37"/>
  <c r="P79" i="42"/>
  <c r="U79" i="42"/>
  <c r="R79" i="42"/>
  <c r="G145" i="39"/>
  <c r="R145" i="36"/>
  <c r="S125" i="39"/>
  <c r="O125" i="39"/>
  <c r="T125" i="39"/>
  <c r="G64" i="39"/>
  <c r="R64" i="36"/>
  <c r="V63" i="36"/>
  <c r="W99" i="47"/>
  <c r="U109" i="38"/>
  <c r="V108" i="38"/>
  <c r="V109" i="38"/>
  <c r="U126" i="49"/>
  <c r="P77" i="48"/>
  <c r="W77" i="48" s="1"/>
  <c r="U160" i="48"/>
  <c r="R81" i="37"/>
  <c r="E118" i="39"/>
  <c r="E116" i="39"/>
  <c r="V202" i="49"/>
  <c r="U178" i="49"/>
  <c r="V137" i="49"/>
  <c r="V131" i="49"/>
  <c r="E58" i="48"/>
  <c r="E62" i="48"/>
  <c r="E60" i="48"/>
  <c r="U171" i="37"/>
  <c r="S165" i="37"/>
  <c r="R159" i="37"/>
  <c r="E59" i="42"/>
  <c r="E64" i="42"/>
  <c r="E63" i="42"/>
  <c r="G171" i="39"/>
  <c r="T171" i="39" s="1"/>
  <c r="U171" i="36"/>
  <c r="U145" i="36"/>
  <c r="V145" i="36"/>
  <c r="T104" i="36"/>
  <c r="G73" i="39"/>
  <c r="U73" i="36"/>
  <c r="W147" i="37"/>
  <c r="V175" i="39"/>
  <c r="U171" i="39"/>
  <c r="E160" i="39"/>
  <c r="V91" i="39"/>
  <c r="V46" i="39"/>
  <c r="V45" i="39"/>
  <c r="V179" i="49"/>
  <c r="R152" i="49"/>
  <c r="R64" i="49"/>
  <c r="W64" i="49"/>
  <c r="V199" i="48"/>
  <c r="Q173" i="48"/>
  <c r="O107" i="48"/>
  <c r="E70" i="48"/>
  <c r="E72" i="48"/>
  <c r="E73" i="48"/>
  <c r="E74" i="48"/>
  <c r="E68" i="48"/>
  <c r="Q171" i="37"/>
  <c r="U133" i="37"/>
  <c r="U126" i="37"/>
  <c r="P126" i="37"/>
  <c r="R126" i="37"/>
  <c r="U174" i="42"/>
  <c r="P128" i="42"/>
  <c r="T128" i="42"/>
  <c r="Q64" i="36"/>
  <c r="V199" i="39"/>
  <c r="R178" i="49"/>
  <c r="S174" i="49"/>
  <c r="S172" i="49"/>
  <c r="U154" i="49"/>
  <c r="U132" i="49"/>
  <c r="V61" i="49"/>
  <c r="V179" i="48"/>
  <c r="V164" i="48"/>
  <c r="S160" i="48"/>
  <c r="U159" i="48"/>
  <c r="U133" i="48"/>
  <c r="O131" i="48"/>
  <c r="U131" i="48"/>
  <c r="Q98" i="48"/>
  <c r="S74" i="48"/>
  <c r="T74" i="48"/>
  <c r="U74" i="48"/>
  <c r="Q74" i="48"/>
  <c r="V184" i="37"/>
  <c r="Q174" i="42"/>
  <c r="T165" i="42"/>
  <c r="U161" i="39"/>
  <c r="V102" i="39"/>
  <c r="Q178" i="49"/>
  <c r="R172" i="49"/>
  <c r="O161" i="49"/>
  <c r="P153" i="49"/>
  <c r="W153" i="49"/>
  <c r="U146" i="49"/>
  <c r="V141" i="49"/>
  <c r="E82" i="49"/>
  <c r="E80" i="49"/>
  <c r="E85" i="49"/>
  <c r="T173" i="48"/>
  <c r="S128" i="48"/>
  <c r="T128" i="48"/>
  <c r="U128" i="48"/>
  <c r="Q128" i="48"/>
  <c r="W128" i="48"/>
  <c r="P101" i="48"/>
  <c r="O75" i="48"/>
  <c r="T75" i="48"/>
  <c r="W75" i="48" s="1"/>
  <c r="U75" i="48"/>
  <c r="U174" i="37"/>
  <c r="S174" i="37"/>
  <c r="V146" i="37"/>
  <c r="P133" i="37"/>
  <c r="S125" i="42"/>
  <c r="T125" i="42"/>
  <c r="U125" i="42"/>
  <c r="O125" i="42"/>
  <c r="Q125" i="42"/>
  <c r="E100" i="42"/>
  <c r="E96" i="42"/>
  <c r="E109" i="42"/>
  <c r="E105" i="42"/>
  <c r="E111" i="42"/>
  <c r="E98" i="42"/>
  <c r="E107" i="42"/>
  <c r="E110" i="42"/>
  <c r="S145" i="36"/>
  <c r="V102" i="36"/>
  <c r="V174" i="39"/>
  <c r="V105" i="39"/>
  <c r="V99" i="39"/>
  <c r="R63" i="39"/>
  <c r="Q174" i="49"/>
  <c r="S173" i="48"/>
  <c r="O110" i="48"/>
  <c r="V110" i="48"/>
  <c r="V104" i="48"/>
  <c r="E162" i="37"/>
  <c r="E159" i="37"/>
  <c r="U165" i="42"/>
  <c r="E131" i="42"/>
  <c r="E132" i="42"/>
  <c r="R124" i="36"/>
  <c r="P124" i="36"/>
  <c r="O124" i="36"/>
  <c r="W124" i="36"/>
  <c r="U170" i="49"/>
  <c r="V169" i="49"/>
  <c r="Q168" i="49"/>
  <c r="U162" i="49"/>
  <c r="P157" i="49"/>
  <c r="P131" i="49"/>
  <c r="R102" i="49"/>
  <c r="T101" i="49"/>
  <c r="W101" i="49"/>
  <c r="V99" i="49"/>
  <c r="V89" i="49"/>
  <c r="V88" i="49"/>
  <c r="R79" i="49"/>
  <c r="U76" i="49"/>
  <c r="V67" i="49"/>
  <c r="Q63" i="49"/>
  <c r="U170" i="48"/>
  <c r="Q164" i="48"/>
  <c r="S144" i="48"/>
  <c r="W144" i="48"/>
  <c r="V137" i="48"/>
  <c r="V136" i="48"/>
  <c r="S131" i="48"/>
  <c r="P107" i="48"/>
  <c r="S178" i="37"/>
  <c r="P167" i="37"/>
  <c r="U165" i="37"/>
  <c r="Q159" i="37"/>
  <c r="W159" i="37"/>
  <c r="R152" i="37"/>
  <c r="S146" i="37"/>
  <c r="V145" i="37"/>
  <c r="R128" i="37"/>
  <c r="S128" i="37"/>
  <c r="T125" i="37"/>
  <c r="P125" i="37"/>
  <c r="W125" i="37"/>
  <c r="Q64" i="37"/>
  <c r="S63" i="37"/>
  <c r="U160" i="42"/>
  <c r="U145" i="42"/>
  <c r="Q108" i="42"/>
  <c r="P102" i="42"/>
  <c r="O100" i="42"/>
  <c r="R168" i="36"/>
  <c r="V149" i="36"/>
  <c r="P132" i="36"/>
  <c r="U80" i="36"/>
  <c r="R80" i="36"/>
  <c r="T80" i="36"/>
  <c r="P80" i="36"/>
  <c r="U104" i="49"/>
  <c r="O76" i="49"/>
  <c r="V202" i="48"/>
  <c r="V201" i="48"/>
  <c r="V200" i="48"/>
  <c r="V198" i="48"/>
  <c r="P172" i="48"/>
  <c r="O171" i="48"/>
  <c r="Q170" i="48"/>
  <c r="U152" i="48"/>
  <c r="Q150" i="48"/>
  <c r="S100" i="48"/>
  <c r="R63" i="48"/>
  <c r="V203" i="37"/>
  <c r="V202" i="37"/>
  <c r="T174" i="37"/>
  <c r="T169" i="37"/>
  <c r="P162" i="37"/>
  <c r="V137" i="37"/>
  <c r="Q133" i="37"/>
  <c r="V197" i="42"/>
  <c r="V196" i="42"/>
  <c r="V195" i="42"/>
  <c r="T174" i="42"/>
  <c r="Q145" i="42"/>
  <c r="W145" i="42"/>
  <c r="P144" i="42"/>
  <c r="W144" i="42"/>
  <c r="Q144" i="42"/>
  <c r="R144" i="42"/>
  <c r="T132" i="42"/>
  <c r="R110" i="49"/>
  <c r="W110" i="49"/>
  <c r="V105" i="49"/>
  <c r="V47" i="49"/>
  <c r="S162" i="48"/>
  <c r="P151" i="48"/>
  <c r="T147" i="48"/>
  <c r="R102" i="48"/>
  <c r="Q101" i="48"/>
  <c r="V204" i="37"/>
  <c r="P172" i="37"/>
  <c r="T159" i="37"/>
  <c r="V103" i="37"/>
  <c r="V99" i="37"/>
  <c r="E106" i="37"/>
  <c r="E110" i="37"/>
  <c r="S174" i="42"/>
  <c r="P160" i="42"/>
  <c r="Q147" i="42"/>
  <c r="S144" i="42"/>
  <c r="T85" i="42"/>
  <c r="O85" i="42"/>
  <c r="Q85" i="42"/>
  <c r="E81" i="42"/>
  <c r="E83" i="42"/>
  <c r="V152" i="36"/>
  <c r="G149" i="39"/>
  <c r="P149" i="39"/>
  <c r="W149" i="39"/>
  <c r="U149" i="36"/>
  <c r="U147" i="36"/>
  <c r="T102" i="36"/>
  <c r="U79" i="36"/>
  <c r="O79" i="36"/>
  <c r="W79" i="36" s="1"/>
  <c r="U77" i="36"/>
  <c r="S77" i="36"/>
  <c r="P152" i="49"/>
  <c r="W152" i="49"/>
  <c r="Q100" i="49"/>
  <c r="V161" i="48"/>
  <c r="O151" i="48"/>
  <c r="P149" i="48"/>
  <c r="U147" i="48"/>
  <c r="R133" i="48"/>
  <c r="V114" i="48"/>
  <c r="V68" i="48"/>
  <c r="R171" i="37"/>
  <c r="O165" i="37"/>
  <c r="T152" i="37"/>
  <c r="O149" i="37"/>
  <c r="V114" i="37"/>
  <c r="S64" i="37"/>
  <c r="S178" i="42"/>
  <c r="T173" i="42"/>
  <c r="S152" i="42"/>
  <c r="P147" i="42"/>
  <c r="W147" i="42"/>
  <c r="T131" i="42"/>
  <c r="W131" i="42"/>
  <c r="X129" i="42"/>
  <c r="R102" i="42"/>
  <c r="T98" i="42"/>
  <c r="E80" i="42"/>
  <c r="P64" i="42"/>
  <c r="W64" i="42"/>
  <c r="V200" i="36"/>
  <c r="V196" i="36"/>
  <c r="R165" i="36"/>
  <c r="O152" i="36"/>
  <c r="T147" i="36"/>
  <c r="Q80" i="36"/>
  <c r="P165" i="37"/>
  <c r="V164" i="37"/>
  <c r="U159" i="37"/>
  <c r="S154" i="37"/>
  <c r="R153" i="37"/>
  <c r="W153" i="37"/>
  <c r="Q149" i="37"/>
  <c r="Q146" i="37"/>
  <c r="S133" i="37"/>
  <c r="Q108" i="37"/>
  <c r="P102" i="37"/>
  <c r="L89" i="37"/>
  <c r="V89" i="37"/>
  <c r="S74" i="37"/>
  <c r="U178" i="42"/>
  <c r="P174" i="42"/>
  <c r="P169" i="42"/>
  <c r="R164" i="42"/>
  <c r="S161" i="42"/>
  <c r="P154" i="42"/>
  <c r="S107" i="42"/>
  <c r="U98" i="42"/>
  <c r="T63" i="42"/>
  <c r="V194" i="36"/>
  <c r="R173" i="36"/>
  <c r="Q168" i="36"/>
  <c r="U157" i="36"/>
  <c r="U153" i="36"/>
  <c r="W153" i="36"/>
  <c r="T145" i="36"/>
  <c r="T133" i="36"/>
  <c r="U127" i="36"/>
  <c r="Q107" i="36"/>
  <c r="T74" i="36"/>
  <c r="G63" i="39"/>
  <c r="Q63" i="39"/>
  <c r="V109" i="37"/>
  <c r="R108" i="37"/>
  <c r="Q100" i="37"/>
  <c r="O74" i="37"/>
  <c r="Q173" i="42"/>
  <c r="O164" i="42"/>
  <c r="O159" i="42"/>
  <c r="R109" i="42"/>
  <c r="V105" i="42"/>
  <c r="Q104" i="42"/>
  <c r="U102" i="42"/>
  <c r="V91" i="42"/>
  <c r="V90" i="42"/>
  <c r="V88" i="42"/>
  <c r="V179" i="36"/>
  <c r="S170" i="36"/>
  <c r="R157" i="36"/>
  <c r="W157" i="36"/>
  <c r="T150" i="36"/>
  <c r="S147" i="36"/>
  <c r="Q145" i="36"/>
  <c r="S132" i="36"/>
  <c r="P131" i="36"/>
  <c r="P127" i="36"/>
  <c r="O74" i="36"/>
  <c r="T64" i="36"/>
  <c r="P101" i="37"/>
  <c r="P63" i="37"/>
  <c r="S168" i="42"/>
  <c r="Q162" i="42"/>
  <c r="R160" i="42"/>
  <c r="R152" i="42"/>
  <c r="O150" i="42"/>
  <c r="O131" i="42"/>
  <c r="T102" i="42"/>
  <c r="P101" i="42"/>
  <c r="V62" i="42"/>
  <c r="T165" i="36"/>
  <c r="S159" i="36"/>
  <c r="W159" i="36"/>
  <c r="S150" i="36"/>
  <c r="P149" i="36"/>
  <c r="R147" i="36"/>
  <c r="P145" i="36"/>
  <c r="W145" i="36"/>
  <c r="V133" i="36"/>
  <c r="R102" i="37"/>
  <c r="O63" i="37"/>
  <c r="W63" i="37"/>
  <c r="R168" i="42"/>
  <c r="T164" i="42"/>
  <c r="P162" i="42"/>
  <c r="U159" i="42"/>
  <c r="R154" i="42"/>
  <c r="U150" i="42"/>
  <c r="S149" i="42"/>
  <c r="W149" i="42"/>
  <c r="U131" i="42"/>
  <c r="R107" i="42"/>
  <c r="S102" i="42"/>
  <c r="O79" i="42"/>
  <c r="Q63" i="42"/>
  <c r="Q171" i="36"/>
  <c r="S168" i="36"/>
  <c r="O167" i="36"/>
  <c r="U164" i="36"/>
  <c r="R150" i="36"/>
  <c r="W150" i="36"/>
  <c r="Q147" i="36"/>
  <c r="S146" i="36"/>
  <c r="Q100" i="36"/>
  <c r="V91" i="36"/>
  <c r="V136" i="37"/>
  <c r="V108" i="37"/>
  <c r="O108" i="37"/>
  <c r="Q104" i="37"/>
  <c r="V104" i="37"/>
  <c r="U102" i="37"/>
  <c r="V102" i="37"/>
  <c r="O109" i="42"/>
  <c r="W109" i="42"/>
  <c r="V109" i="42"/>
  <c r="V67" i="42"/>
  <c r="S169" i="36"/>
  <c r="V169" i="36"/>
  <c r="O165" i="36"/>
  <c r="V164" i="36"/>
  <c r="R164" i="36"/>
  <c r="U162" i="36"/>
  <c r="V162" i="36"/>
  <c r="P161" i="36"/>
  <c r="W161" i="36"/>
  <c r="V161" i="36"/>
  <c r="W192" i="44"/>
  <c r="O195" i="44"/>
  <c r="P171" i="49"/>
  <c r="P168" i="49"/>
  <c r="V168" i="49"/>
  <c r="V103" i="49"/>
  <c r="Q102" i="49"/>
  <c r="V102" i="49"/>
  <c r="V49" i="36"/>
  <c r="O164" i="39"/>
  <c r="P164" i="39"/>
  <c r="Q164" i="39"/>
  <c r="Q93" i="32"/>
  <c r="G83" i="44"/>
  <c r="G93" i="48"/>
  <c r="O93" i="32"/>
  <c r="G91" i="54"/>
  <c r="O91" i="54" s="1"/>
  <c r="G93" i="42"/>
  <c r="T93" i="42" s="1"/>
  <c r="R93" i="32"/>
  <c r="P93" i="32"/>
  <c r="G93" i="38"/>
  <c r="P93" i="38" s="1"/>
  <c r="G83" i="46"/>
  <c r="T83" i="46" s="1"/>
  <c r="G83" i="47"/>
  <c r="G93" i="37"/>
  <c r="Q93" i="37"/>
  <c r="U93" i="32"/>
  <c r="G93" i="49"/>
  <c r="G83" i="52"/>
  <c r="T93" i="32"/>
  <c r="G93" i="36"/>
  <c r="W145" i="44"/>
  <c r="AB162" i="56"/>
  <c r="E28" i="38"/>
  <c r="E28" i="56"/>
  <c r="E88" i="52"/>
  <c r="E95" i="52"/>
  <c r="E101" i="52"/>
  <c r="E98" i="52"/>
  <c r="E94" i="52"/>
  <c r="E93" i="52"/>
  <c r="E87" i="52"/>
  <c r="E92" i="52"/>
  <c r="E90" i="52"/>
  <c r="E89" i="52"/>
  <c r="E99" i="52"/>
  <c r="E100" i="52"/>
  <c r="E97" i="52"/>
  <c r="E86" i="52"/>
  <c r="E91" i="52"/>
  <c r="E105" i="45"/>
  <c r="E106" i="45"/>
  <c r="E104" i="45"/>
  <c r="G21" i="38"/>
  <c r="O21" i="38" s="1"/>
  <c r="W21" i="38" s="1"/>
  <c r="W92" i="45"/>
  <c r="V107" i="37"/>
  <c r="S107" i="37"/>
  <c r="U64" i="37"/>
  <c r="V64" i="37"/>
  <c r="E118" i="42"/>
  <c r="E117" i="42"/>
  <c r="E114" i="42"/>
  <c r="E116" i="42"/>
  <c r="E115" i="42"/>
  <c r="E119" i="42"/>
  <c r="T170" i="49"/>
  <c r="V170" i="49"/>
  <c r="Q169" i="49"/>
  <c r="R169" i="49"/>
  <c r="S169" i="49"/>
  <c r="P169" i="49"/>
  <c r="O169" i="49"/>
  <c r="V68" i="49"/>
  <c r="V62" i="49"/>
  <c r="E81" i="48"/>
  <c r="E80" i="48"/>
  <c r="E85" i="48"/>
  <c r="E82" i="48"/>
  <c r="E84" i="48"/>
  <c r="E79" i="48"/>
  <c r="E83" i="48"/>
  <c r="V168" i="42"/>
  <c r="U168" i="42"/>
  <c r="V46" i="36"/>
  <c r="R70" i="32"/>
  <c r="G70" i="42"/>
  <c r="G68" i="54"/>
  <c r="G60" i="47"/>
  <c r="Q60" i="47" s="1"/>
  <c r="G70" i="36"/>
  <c r="G60" i="44"/>
  <c r="G60" i="46"/>
  <c r="S60" i="46" s="1"/>
  <c r="P70" i="32"/>
  <c r="G70" i="37"/>
  <c r="U70" i="32"/>
  <c r="G70" i="38"/>
  <c r="O70" i="38" s="1"/>
  <c r="S70" i="32"/>
  <c r="G60" i="45"/>
  <c r="R60" i="45" s="1"/>
  <c r="O70" i="32"/>
  <c r="G70" i="48"/>
  <c r="T70" i="32"/>
  <c r="G70" i="49"/>
  <c r="G21" i="36"/>
  <c r="G21" i="48"/>
  <c r="O21" i="48" s="1"/>
  <c r="G21" i="47"/>
  <c r="O21" i="47" s="1"/>
  <c r="W21" i="47" s="1"/>
  <c r="G21" i="42"/>
  <c r="O21" i="42" s="1"/>
  <c r="W21" i="42" s="1"/>
  <c r="G21" i="44"/>
  <c r="O21" i="44" s="1"/>
  <c r="W21" i="44" s="1"/>
  <c r="G21" i="54"/>
  <c r="O21" i="54" s="1"/>
  <c r="W21" i="54" s="1"/>
  <c r="G21" i="49"/>
  <c r="O21" i="49" s="1"/>
  <c r="W21" i="49" s="1"/>
  <c r="G21" i="46"/>
  <c r="O21" i="46" s="1"/>
  <c r="W21" i="46" s="1"/>
  <c r="G83" i="45"/>
  <c r="O83" i="45" s="1"/>
  <c r="G60" i="52"/>
  <c r="W66" i="44"/>
  <c r="W144" i="45"/>
  <c r="W192" i="46"/>
  <c r="O195" i="46"/>
  <c r="R169" i="48"/>
  <c r="T169" i="48"/>
  <c r="S169" i="48"/>
  <c r="U169" i="48"/>
  <c r="E119" i="46"/>
  <c r="E118" i="46"/>
  <c r="E120" i="46"/>
  <c r="P64" i="43"/>
  <c r="U64" i="43"/>
  <c r="R64" i="51"/>
  <c r="S74" i="54"/>
  <c r="O74" i="54"/>
  <c r="P74" i="54"/>
  <c r="U74" i="54"/>
  <c r="R74" i="54"/>
  <c r="T74" i="54"/>
  <c r="U64" i="52"/>
  <c r="R64" i="52"/>
  <c r="O64" i="52"/>
  <c r="T64" i="52"/>
  <c r="Q64" i="52"/>
  <c r="O77" i="51"/>
  <c r="R77" i="51"/>
  <c r="Q77" i="51"/>
  <c r="T72" i="47"/>
  <c r="P72" i="47"/>
  <c r="S72" i="47"/>
  <c r="Q72" i="47"/>
  <c r="O72" i="46"/>
  <c r="S72" i="46"/>
  <c r="T72" i="46"/>
  <c r="U72" i="46"/>
  <c r="P72" i="46"/>
  <c r="R72" i="46"/>
  <c r="Q72" i="46"/>
  <c r="U69" i="45"/>
  <c r="P69" i="45"/>
  <c r="Q69" i="45"/>
  <c r="T82" i="51"/>
  <c r="O82" i="51"/>
  <c r="R82" i="51"/>
  <c r="Q99" i="54"/>
  <c r="R99" i="54"/>
  <c r="S99" i="54"/>
  <c r="T99" i="54"/>
  <c r="U99" i="54"/>
  <c r="P99" i="54"/>
  <c r="O98" i="46"/>
  <c r="S98" i="46"/>
  <c r="U98" i="46"/>
  <c r="Q98" i="46"/>
  <c r="T98" i="46"/>
  <c r="R98" i="46"/>
  <c r="U91" i="45"/>
  <c r="R91" i="45"/>
  <c r="Q91" i="45"/>
  <c r="Q119" i="47"/>
  <c r="P119" i="47"/>
  <c r="R119" i="47"/>
  <c r="S119" i="47"/>
  <c r="O119" i="47"/>
  <c r="T119" i="47"/>
  <c r="S146" i="54"/>
  <c r="R146" i="54"/>
  <c r="T146" i="54"/>
  <c r="U146" i="54"/>
  <c r="P146" i="54"/>
  <c r="O146" i="54"/>
  <c r="R150" i="54"/>
  <c r="U150" i="54"/>
  <c r="P150" i="54"/>
  <c r="O150" i="54"/>
  <c r="S150" i="54"/>
  <c r="Q150" i="54"/>
  <c r="Q127" i="47"/>
  <c r="R127" i="47"/>
  <c r="T127" i="47"/>
  <c r="S127" i="47"/>
  <c r="O127" i="47"/>
  <c r="U131" i="45"/>
  <c r="O131" i="45"/>
  <c r="P131" i="45"/>
  <c r="Q131" i="45"/>
  <c r="S131" i="45"/>
  <c r="R131" i="45"/>
  <c r="T131" i="45"/>
  <c r="Q135" i="45"/>
  <c r="P135" i="45"/>
  <c r="U135" i="45"/>
  <c r="T135" i="45"/>
  <c r="O127" i="44"/>
  <c r="P127" i="44"/>
  <c r="Q127" i="44"/>
  <c r="S127" i="44"/>
  <c r="U127" i="44"/>
  <c r="O160" i="42"/>
  <c r="V160" i="42"/>
  <c r="R153" i="42"/>
  <c r="V153" i="42"/>
  <c r="Q132" i="42"/>
  <c r="W132" i="42"/>
  <c r="V132" i="42"/>
  <c r="O145" i="39"/>
  <c r="E49" i="42"/>
  <c r="E40" i="37"/>
  <c r="W98" i="38"/>
  <c r="W75" i="52"/>
  <c r="E37" i="56"/>
  <c r="E37" i="38"/>
  <c r="U127" i="47"/>
  <c r="E30" i="38"/>
  <c r="E30" i="56"/>
  <c r="P98" i="46"/>
  <c r="E118" i="52"/>
  <c r="E120" i="52"/>
  <c r="T132" i="38"/>
  <c r="W132" i="38"/>
  <c r="X129" i="38"/>
  <c r="V132" i="38"/>
  <c r="V159" i="38"/>
  <c r="T159" i="38"/>
  <c r="W159" i="38"/>
  <c r="U160" i="38"/>
  <c r="S166" i="38"/>
  <c r="V166" i="38"/>
  <c r="V169" i="38"/>
  <c r="O169" i="38"/>
  <c r="W169" i="38" s="1"/>
  <c r="V170" i="38"/>
  <c r="P170" i="38"/>
  <c r="S172" i="38"/>
  <c r="V172" i="38"/>
  <c r="T173" i="38"/>
  <c r="V173" i="38"/>
  <c r="U174" i="38"/>
  <c r="V174" i="38"/>
  <c r="O211" i="38"/>
  <c r="V211" i="38"/>
  <c r="L118" i="37"/>
  <c r="E23" i="42"/>
  <c r="E39" i="42"/>
  <c r="E51" i="42"/>
  <c r="E47" i="42"/>
  <c r="E52" i="42"/>
  <c r="E29" i="42"/>
  <c r="E38" i="42"/>
  <c r="E32" i="42"/>
  <c r="E35" i="42"/>
  <c r="E48" i="42"/>
  <c r="E26" i="42"/>
  <c r="E21" i="42"/>
  <c r="E40" i="42"/>
  <c r="E31" i="42"/>
  <c r="E22" i="42"/>
  <c r="E33" i="42"/>
  <c r="E45" i="42"/>
  <c r="E55" i="42"/>
  <c r="E37" i="42"/>
  <c r="E36" i="42"/>
  <c r="E30" i="42"/>
  <c r="E50" i="42"/>
  <c r="W112" i="44"/>
  <c r="Q118" i="46"/>
  <c r="R118" i="46"/>
  <c r="S118" i="46"/>
  <c r="T118" i="46"/>
  <c r="P118" i="46"/>
  <c r="O118" i="46"/>
  <c r="U118" i="46"/>
  <c r="R133" i="45"/>
  <c r="Q133" i="45"/>
  <c r="T133" i="45"/>
  <c r="P133" i="45"/>
  <c r="S133" i="45"/>
  <c r="Q145" i="51"/>
  <c r="T145" i="51"/>
  <c r="P145" i="51"/>
  <c r="R145" i="51"/>
  <c r="S145" i="51"/>
  <c r="O145" i="51"/>
  <c r="T160" i="38"/>
  <c r="R160" i="38"/>
  <c r="Q160" i="38"/>
  <c r="P160" i="38"/>
  <c r="S160" i="38"/>
  <c r="O160" i="38"/>
  <c r="T170" i="56"/>
  <c r="E82" i="47"/>
  <c r="E78" i="47"/>
  <c r="E79" i="47"/>
  <c r="E80" i="47"/>
  <c r="R148" i="49"/>
  <c r="S148" i="49"/>
  <c r="T148" i="49"/>
  <c r="O164" i="37"/>
  <c r="S164" i="37"/>
  <c r="T164" i="37"/>
  <c r="P164" i="37"/>
  <c r="Q164" i="37"/>
  <c r="R164" i="37"/>
  <c r="O131" i="37"/>
  <c r="V131" i="37"/>
  <c r="T110" i="37"/>
  <c r="O110" i="37"/>
  <c r="O101" i="37"/>
  <c r="V101" i="37"/>
  <c r="L92" i="37"/>
  <c r="L140" i="37"/>
  <c r="L71" i="37"/>
  <c r="E83" i="47"/>
  <c r="E25" i="42"/>
  <c r="O91" i="45"/>
  <c r="W107" i="49"/>
  <c r="O72" i="47"/>
  <c r="S64" i="52"/>
  <c r="W67" i="44"/>
  <c r="Q82" i="51"/>
  <c r="S82" i="51"/>
  <c r="W133" i="44"/>
  <c r="AB150" i="56"/>
  <c r="U133" i="45"/>
  <c r="W129" i="45"/>
  <c r="W156" i="52"/>
  <c r="V173" i="56" s="1"/>
  <c r="W144" i="54"/>
  <c r="W131" i="46"/>
  <c r="S135" i="45"/>
  <c r="E24" i="48"/>
  <c r="E39" i="48"/>
  <c r="E46" i="48"/>
  <c r="E50" i="48"/>
  <c r="E21" i="48"/>
  <c r="E37" i="48"/>
  <c r="E28" i="48"/>
  <c r="E34" i="48"/>
  <c r="E49" i="48"/>
  <c r="E29" i="48"/>
  <c r="E47" i="48"/>
  <c r="E33" i="48"/>
  <c r="E25" i="48"/>
  <c r="E40" i="48"/>
  <c r="E45" i="48"/>
  <c r="E32" i="48"/>
  <c r="E27" i="48"/>
  <c r="E31" i="48"/>
  <c r="E48" i="48"/>
  <c r="E23" i="48"/>
  <c r="E51" i="48"/>
  <c r="E35" i="48"/>
  <c r="E26" i="48"/>
  <c r="E52" i="48"/>
  <c r="T149" i="38"/>
  <c r="P149" i="38"/>
  <c r="Q149" i="38"/>
  <c r="S149" i="38"/>
  <c r="V61" i="38"/>
  <c r="V179" i="38"/>
  <c r="R164" i="39"/>
  <c r="V164" i="39"/>
  <c r="W101" i="36"/>
  <c r="W126" i="38"/>
  <c r="E45" i="37"/>
  <c r="E26" i="37"/>
  <c r="E36" i="37"/>
  <c r="E39" i="37"/>
  <c r="E52" i="37"/>
  <c r="E55" i="37"/>
  <c r="E27" i="37"/>
  <c r="E37" i="37"/>
  <c r="E32" i="37"/>
  <c r="E49" i="37"/>
  <c r="E21" i="37"/>
  <c r="E24" i="37"/>
  <c r="E31" i="37"/>
  <c r="E22" i="37"/>
  <c r="E25" i="37"/>
  <c r="E29" i="37"/>
  <c r="E51" i="37"/>
  <c r="E47" i="37"/>
  <c r="E46" i="37"/>
  <c r="E30" i="37"/>
  <c r="W73" i="44"/>
  <c r="O140" i="47"/>
  <c r="S140" i="47"/>
  <c r="U140" i="47"/>
  <c r="R140" i="47"/>
  <c r="P140" i="47"/>
  <c r="Q140" i="47"/>
  <c r="V154" i="49"/>
  <c r="Q154" i="49"/>
  <c r="U164" i="37"/>
  <c r="U151" i="37"/>
  <c r="P151" i="37"/>
  <c r="R151" i="37"/>
  <c r="O151" i="37"/>
  <c r="T151" i="37"/>
  <c r="U149" i="37"/>
  <c r="V149" i="37"/>
  <c r="V133" i="37"/>
  <c r="O133" i="37"/>
  <c r="V106" i="42"/>
  <c r="E28" i="42"/>
  <c r="W102" i="38"/>
  <c r="P91" i="45"/>
  <c r="Q108" i="39"/>
  <c r="R108" i="39"/>
  <c r="P108" i="39"/>
  <c r="U108" i="39"/>
  <c r="W166" i="38"/>
  <c r="V62" i="38"/>
  <c r="W124" i="38"/>
  <c r="S77" i="51"/>
  <c r="R72" i="47"/>
  <c r="P64" i="52"/>
  <c r="O133" i="45"/>
  <c r="R135" i="45"/>
  <c r="S64" i="51"/>
  <c r="X208" i="49"/>
  <c r="Q74" i="54"/>
  <c r="X191" i="45"/>
  <c r="W195" i="45"/>
  <c r="E22" i="49"/>
  <c r="E29" i="49"/>
  <c r="E32" i="49"/>
  <c r="E35" i="49"/>
  <c r="E50" i="49"/>
  <c r="E46" i="49"/>
  <c r="E52" i="49"/>
  <c r="E55" i="49"/>
  <c r="E48" i="49"/>
  <c r="E20" i="49"/>
  <c r="E24" i="49"/>
  <c r="E30" i="49"/>
  <c r="E37" i="49"/>
  <c r="E39" i="49"/>
  <c r="E34" i="49"/>
  <c r="E27" i="49"/>
  <c r="E28" i="49"/>
  <c r="E21" i="49"/>
  <c r="E33" i="49"/>
  <c r="E25" i="49"/>
  <c r="E49" i="49"/>
  <c r="E36" i="49"/>
  <c r="E51" i="49"/>
  <c r="U75" i="46"/>
  <c r="T75" i="46"/>
  <c r="R75" i="46"/>
  <c r="O75" i="46"/>
  <c r="P75" i="46"/>
  <c r="Q75" i="46"/>
  <c r="S75" i="46"/>
  <c r="Q82" i="43"/>
  <c r="R82" i="43"/>
  <c r="S82" i="43"/>
  <c r="O82" i="43"/>
  <c r="T82" i="43"/>
  <c r="P82" i="43"/>
  <c r="R107" i="38"/>
  <c r="P107" i="38"/>
  <c r="S107" i="38"/>
  <c r="O107" i="38"/>
  <c r="Q107" i="38"/>
  <c r="U107" i="38"/>
  <c r="S133" i="43"/>
  <c r="R133" i="43"/>
  <c r="P133" i="43"/>
  <c r="T133" i="43"/>
  <c r="U133" i="43"/>
  <c r="O133" i="43"/>
  <c r="O134" i="45"/>
  <c r="U134" i="45"/>
  <c r="R134" i="45"/>
  <c r="Q134" i="45"/>
  <c r="S134" i="45"/>
  <c r="T147" i="43"/>
  <c r="R147" i="43"/>
  <c r="S147" i="43"/>
  <c r="P147" i="43"/>
  <c r="Q147" i="43"/>
  <c r="U147" i="43"/>
  <c r="O147" i="43"/>
  <c r="P153" i="43"/>
  <c r="T153" i="43"/>
  <c r="O153" i="43"/>
  <c r="Q153" i="43"/>
  <c r="S153" i="43"/>
  <c r="R153" i="43"/>
  <c r="U153" i="43"/>
  <c r="T150" i="46"/>
  <c r="P150" i="46"/>
  <c r="O150" i="46"/>
  <c r="U150" i="46"/>
  <c r="R150" i="46"/>
  <c r="S150" i="46"/>
  <c r="Q150" i="46"/>
  <c r="P156" i="46"/>
  <c r="T156" i="46"/>
  <c r="O156" i="46"/>
  <c r="Q156" i="46"/>
  <c r="S156" i="46"/>
  <c r="R156" i="46"/>
  <c r="P102" i="39"/>
  <c r="O102" i="39"/>
  <c r="S102" i="39"/>
  <c r="W69" i="44"/>
  <c r="Q91" i="46"/>
  <c r="O91" i="46"/>
  <c r="P91" i="46"/>
  <c r="S91" i="46"/>
  <c r="R91" i="46"/>
  <c r="T91" i="46"/>
  <c r="P118" i="45"/>
  <c r="Q118" i="45"/>
  <c r="O118" i="45"/>
  <c r="R118" i="45"/>
  <c r="T118" i="45"/>
  <c r="S118" i="45"/>
  <c r="U118" i="45"/>
  <c r="R159" i="51"/>
  <c r="Q151" i="52"/>
  <c r="R151" i="52"/>
  <c r="U151" i="52"/>
  <c r="P151" i="52"/>
  <c r="O151" i="52"/>
  <c r="T151" i="52"/>
  <c r="S151" i="52"/>
  <c r="S109" i="49"/>
  <c r="O109" i="49"/>
  <c r="Q109" i="49"/>
  <c r="V45" i="48"/>
  <c r="Q150" i="37"/>
  <c r="V150" i="37"/>
  <c r="V61" i="37"/>
  <c r="V60" i="37"/>
  <c r="Q101" i="42"/>
  <c r="V101" i="42"/>
  <c r="E20" i="37"/>
  <c r="E24" i="42"/>
  <c r="W88" i="44"/>
  <c r="V60" i="38"/>
  <c r="W131" i="38"/>
  <c r="P82" i="51"/>
  <c r="P77" i="51"/>
  <c r="W74" i="45"/>
  <c r="W79" i="54"/>
  <c r="W64" i="47"/>
  <c r="W147" i="54"/>
  <c r="W145" i="43"/>
  <c r="Z145" i="56" s="1"/>
  <c r="Q146" i="54"/>
  <c r="W132" i="45"/>
  <c r="O99" i="54"/>
  <c r="S113" i="47"/>
  <c r="U113" i="47"/>
  <c r="Q113" i="47"/>
  <c r="T113" i="47"/>
  <c r="P113" i="47"/>
  <c r="R111" i="46"/>
  <c r="U111" i="46"/>
  <c r="Q111" i="46"/>
  <c r="S111" i="46"/>
  <c r="T111" i="46"/>
  <c r="O111" i="46"/>
  <c r="P111" i="46"/>
  <c r="O120" i="44"/>
  <c r="S120" i="44"/>
  <c r="U120" i="44"/>
  <c r="Q120" i="44"/>
  <c r="R120" i="44"/>
  <c r="P120" i="44"/>
  <c r="T120" i="44"/>
  <c r="O142" i="54"/>
  <c r="S142" i="54"/>
  <c r="Q142" i="54"/>
  <c r="R142" i="54"/>
  <c r="P142" i="54"/>
  <c r="T142" i="54"/>
  <c r="P127" i="47"/>
  <c r="Q134" i="47"/>
  <c r="P134" i="47"/>
  <c r="R134" i="47"/>
  <c r="O134" i="47"/>
  <c r="U134" i="47"/>
  <c r="T134" i="47"/>
  <c r="W127" i="46"/>
  <c r="U135" i="46"/>
  <c r="T135" i="46"/>
  <c r="O135" i="46"/>
  <c r="P135" i="46"/>
  <c r="S135" i="46"/>
  <c r="Q135" i="46"/>
  <c r="T127" i="44"/>
  <c r="O130" i="44"/>
  <c r="Q130" i="44"/>
  <c r="P130" i="44"/>
  <c r="T130" i="44"/>
  <c r="S130" i="44"/>
  <c r="U134" i="44"/>
  <c r="Q134" i="44"/>
  <c r="T134" i="44"/>
  <c r="P134" i="44"/>
  <c r="R134" i="44"/>
  <c r="O134" i="44"/>
  <c r="R150" i="43"/>
  <c r="R154" i="45"/>
  <c r="U154" i="45"/>
  <c r="S154" i="45"/>
  <c r="Q154" i="45"/>
  <c r="O154" i="45"/>
  <c r="T154" i="45"/>
  <c r="R101" i="39"/>
  <c r="O104" i="39"/>
  <c r="W125" i="38"/>
  <c r="W82" i="38"/>
  <c r="W148" i="38"/>
  <c r="W67" i="47"/>
  <c r="W70" i="52"/>
  <c r="W75" i="44"/>
  <c r="W63" i="44"/>
  <c r="W67" i="45"/>
  <c r="W130" i="52"/>
  <c r="W128" i="46"/>
  <c r="AF145" i="56"/>
  <c r="W54" i="45"/>
  <c r="S106" i="54"/>
  <c r="U106" i="54"/>
  <c r="P88" i="46"/>
  <c r="O88" i="46"/>
  <c r="T88" i="46"/>
  <c r="T155" i="52"/>
  <c r="R155" i="52"/>
  <c r="O155" i="52"/>
  <c r="U155" i="52"/>
  <c r="Q155" i="52"/>
  <c r="S155" i="52"/>
  <c r="P155" i="52"/>
  <c r="W144" i="38"/>
  <c r="W72" i="54"/>
  <c r="W75" i="45"/>
  <c r="W131" i="52"/>
  <c r="W128" i="44"/>
  <c r="AB145" i="56"/>
  <c r="W130" i="45"/>
  <c r="W142" i="45"/>
  <c r="E46" i="38"/>
  <c r="E46" i="56"/>
  <c r="W147" i="52"/>
  <c r="O53" i="47"/>
  <c r="S53" i="47"/>
  <c r="U53" i="47"/>
  <c r="Q53" i="47"/>
  <c r="S53" i="46"/>
  <c r="Q53" i="46"/>
  <c r="W53" i="46"/>
  <c r="U53" i="46"/>
  <c r="T74" i="51"/>
  <c r="U74" i="51"/>
  <c r="Q80" i="54"/>
  <c r="W80" i="54" s="1"/>
  <c r="U80" i="54"/>
  <c r="P80" i="54"/>
  <c r="S80" i="54"/>
  <c r="R69" i="46"/>
  <c r="O69" i="46"/>
  <c r="T69" i="46"/>
  <c r="P80" i="38"/>
  <c r="O80" i="38"/>
  <c r="R80" i="38"/>
  <c r="Q98" i="47"/>
  <c r="S98" i="47"/>
  <c r="T98" i="47"/>
  <c r="O98" i="47"/>
  <c r="P98" i="47"/>
  <c r="U98" i="47"/>
  <c r="U73" i="38"/>
  <c r="W73" i="38" s="1"/>
  <c r="S73" i="38"/>
  <c r="P73" i="38"/>
  <c r="W82" i="36"/>
  <c r="U167" i="49"/>
  <c r="S167" i="49"/>
  <c r="Q167" i="49"/>
  <c r="O167" i="49"/>
  <c r="T167" i="49"/>
  <c r="P161" i="49"/>
  <c r="W161" i="49"/>
  <c r="V161" i="49"/>
  <c r="W150" i="38"/>
  <c r="Z174" i="56"/>
  <c r="W131" i="54"/>
  <c r="W115" i="46"/>
  <c r="W112" i="47"/>
  <c r="W115" i="44"/>
  <c r="W151" i="47"/>
  <c r="AH168" i="56" s="1"/>
  <c r="X191" i="52"/>
  <c r="R66" i="46"/>
  <c r="S66" i="46"/>
  <c r="O66" i="46"/>
  <c r="T66" i="46"/>
  <c r="P66" i="46"/>
  <c r="T80" i="43"/>
  <c r="U80" i="43"/>
  <c r="O80" i="43"/>
  <c r="R80" i="43"/>
  <c r="P80" i="43"/>
  <c r="T84" i="43"/>
  <c r="O84" i="43"/>
  <c r="S84" i="43"/>
  <c r="R84" i="43"/>
  <c r="U84" i="43"/>
  <c r="P84" i="43"/>
  <c r="W192" i="47"/>
  <c r="O195" i="47"/>
  <c r="E51" i="52"/>
  <c r="E54" i="52"/>
  <c r="E48" i="52"/>
  <c r="E50" i="52"/>
  <c r="E53" i="52"/>
  <c r="E118" i="47"/>
  <c r="E120" i="47"/>
  <c r="E123" i="47"/>
  <c r="E124" i="47"/>
  <c r="E123" i="52"/>
  <c r="E124" i="52"/>
  <c r="P64" i="38"/>
  <c r="R64" i="38"/>
  <c r="L139" i="38"/>
  <c r="V139" i="38"/>
  <c r="L70" i="38"/>
  <c r="V70" i="38"/>
  <c r="L117" i="38"/>
  <c r="V117" i="38"/>
  <c r="V48" i="38"/>
  <c r="O63" i="39"/>
  <c r="V63" i="39"/>
  <c r="V174" i="49"/>
  <c r="O174" i="49"/>
  <c r="W174" i="49" s="1"/>
  <c r="R98" i="49"/>
  <c r="S98" i="49"/>
  <c r="W157" i="38"/>
  <c r="W147" i="38"/>
  <c r="W170" i="38"/>
  <c r="W73" i="47"/>
  <c r="W83" i="54"/>
  <c r="W137" i="45"/>
  <c r="W157" i="47"/>
  <c r="AH174" i="56" s="1"/>
  <c r="W111" i="47"/>
  <c r="W81" i="54"/>
  <c r="Q162" i="51"/>
  <c r="R162" i="51"/>
  <c r="U162" i="51"/>
  <c r="O162" i="51"/>
  <c r="P162" i="51"/>
  <c r="O212" i="51"/>
  <c r="E48" i="47"/>
  <c r="E54" i="47"/>
  <c r="E49" i="47"/>
  <c r="E53" i="47"/>
  <c r="E50" i="47"/>
  <c r="E51" i="47"/>
  <c r="E52" i="47"/>
  <c r="E88" i="54"/>
  <c r="E91" i="54"/>
  <c r="E87" i="54"/>
  <c r="E89" i="54"/>
  <c r="E86" i="54"/>
  <c r="E90" i="54"/>
  <c r="E105" i="46"/>
  <c r="E106" i="46"/>
  <c r="E104" i="46"/>
  <c r="V152" i="39"/>
  <c r="V149" i="39"/>
  <c r="T72" i="52"/>
  <c r="Q72" i="52"/>
  <c r="R72" i="52"/>
  <c r="W72" i="52" s="1"/>
  <c r="S72" i="52"/>
  <c r="O72" i="52"/>
  <c r="S126" i="43"/>
  <c r="P126" i="43"/>
  <c r="O126" i="43"/>
  <c r="U126" i="43"/>
  <c r="Q126" i="43"/>
  <c r="T111" i="52"/>
  <c r="S111" i="52"/>
  <c r="W111" i="52"/>
  <c r="P114" i="52"/>
  <c r="W114" i="52"/>
  <c r="Q114" i="52"/>
  <c r="U114" i="52"/>
  <c r="S114" i="52"/>
  <c r="P120" i="52"/>
  <c r="T120" i="52"/>
  <c r="Q120" i="52"/>
  <c r="W120" i="52"/>
  <c r="T133" i="47"/>
  <c r="S133" i="47"/>
  <c r="P133" i="47"/>
  <c r="U137" i="47"/>
  <c r="O137" i="47"/>
  <c r="R128" i="52"/>
  <c r="Q128" i="52"/>
  <c r="W128" i="52"/>
  <c r="T145" i="46"/>
  <c r="O145" i="46"/>
  <c r="S145" i="46"/>
  <c r="P145" i="46"/>
  <c r="Q145" i="46"/>
  <c r="R145" i="46"/>
  <c r="S143" i="52"/>
  <c r="W143" i="52"/>
  <c r="U143" i="52"/>
  <c r="O148" i="52"/>
  <c r="P148" i="52"/>
  <c r="Q148" i="52"/>
  <c r="T148" i="52"/>
  <c r="E106" i="52"/>
  <c r="E104" i="52"/>
  <c r="E144" i="45"/>
  <c r="E145" i="45"/>
  <c r="E142" i="45"/>
  <c r="V202" i="39"/>
  <c r="V194" i="39"/>
  <c r="T149" i="49"/>
  <c r="V149" i="49"/>
  <c r="O148" i="49"/>
  <c r="V148" i="49"/>
  <c r="V169" i="37"/>
  <c r="Q169" i="37"/>
  <c r="W100" i="52"/>
  <c r="W120" i="46"/>
  <c r="W148" i="45"/>
  <c r="U63" i="47"/>
  <c r="O63" i="47"/>
  <c r="W128" i="43"/>
  <c r="O130" i="54"/>
  <c r="S130" i="54"/>
  <c r="U130" i="54"/>
  <c r="R130" i="54"/>
  <c r="P143" i="54"/>
  <c r="T143" i="54"/>
  <c r="O143" i="54"/>
  <c r="T140" i="52"/>
  <c r="U140" i="52"/>
  <c r="R140" i="52"/>
  <c r="W140" i="52"/>
  <c r="P143" i="47"/>
  <c r="Q143" i="47"/>
  <c r="R143" i="47"/>
  <c r="T143" i="47"/>
  <c r="O143" i="47"/>
  <c r="S143" i="47"/>
  <c r="R143" i="46"/>
  <c r="S143" i="46"/>
  <c r="R143" i="45"/>
  <c r="P143" i="45"/>
  <c r="W143" i="45"/>
  <c r="Q143" i="45"/>
  <c r="T161" i="51"/>
  <c r="Q161" i="51"/>
  <c r="S161" i="51"/>
  <c r="W195" i="52"/>
  <c r="E81" i="46"/>
  <c r="E78" i="46"/>
  <c r="E82" i="46"/>
  <c r="E80" i="46"/>
  <c r="E79" i="46"/>
  <c r="E92" i="47"/>
  <c r="E96" i="47"/>
  <c r="E89" i="47"/>
  <c r="E100" i="47"/>
  <c r="E88" i="47"/>
  <c r="E98" i="47"/>
  <c r="V176" i="38"/>
  <c r="L69" i="38"/>
  <c r="V69" i="38"/>
  <c r="V162" i="39"/>
  <c r="R162" i="39"/>
  <c r="O212" i="48"/>
  <c r="W209" i="48"/>
  <c r="W53" i="45"/>
  <c r="Q105" i="54"/>
  <c r="O105" i="54"/>
  <c r="U105" i="54"/>
  <c r="P105" i="54"/>
  <c r="O94" i="46"/>
  <c r="Q94" i="46"/>
  <c r="R94" i="46"/>
  <c r="T94" i="46"/>
  <c r="P114" i="44"/>
  <c r="U114" i="44"/>
  <c r="Q114" i="44"/>
  <c r="O114" i="44"/>
  <c r="T114" i="44"/>
  <c r="S114" i="44"/>
  <c r="U155" i="54"/>
  <c r="S155" i="54"/>
  <c r="T153" i="47"/>
  <c r="P153" i="47"/>
  <c r="Q153" i="47"/>
  <c r="O153" i="47"/>
  <c r="Q148" i="46"/>
  <c r="R148" i="46"/>
  <c r="S148" i="46"/>
  <c r="T148" i="46"/>
  <c r="Q151" i="46"/>
  <c r="S151" i="46"/>
  <c r="O195" i="45"/>
  <c r="U123" i="54"/>
  <c r="T123" i="54"/>
  <c r="P123" i="54"/>
  <c r="V178" i="39"/>
  <c r="P161" i="48"/>
  <c r="O161" i="48"/>
  <c r="U161" i="48"/>
  <c r="S159" i="48"/>
  <c r="W159" i="48"/>
  <c r="V159" i="48"/>
  <c r="Q146" i="48"/>
  <c r="V146" i="48"/>
  <c r="W70" i="44"/>
  <c r="W53" i="44"/>
  <c r="O98" i="54"/>
  <c r="S98" i="54"/>
  <c r="P98" i="54"/>
  <c r="U98" i="54"/>
  <c r="P97" i="45"/>
  <c r="R97" i="45"/>
  <c r="T97" i="45"/>
  <c r="U94" i="44"/>
  <c r="Q94" i="44"/>
  <c r="P94" i="44"/>
  <c r="S111" i="45"/>
  <c r="Q111" i="45"/>
  <c r="W111" i="45"/>
  <c r="U124" i="51"/>
  <c r="P160" i="43"/>
  <c r="O160" i="43"/>
  <c r="W150" i="47"/>
  <c r="AH167" i="56" s="1"/>
  <c r="S154" i="46"/>
  <c r="O154" i="46"/>
  <c r="U154" i="46"/>
  <c r="S122" i="54"/>
  <c r="R122" i="54"/>
  <c r="Q122" i="54"/>
  <c r="O122" i="54"/>
  <c r="V64" i="38"/>
  <c r="V100" i="38"/>
  <c r="V168" i="39"/>
  <c r="V133" i="39"/>
  <c r="V132" i="39"/>
  <c r="V162" i="49"/>
  <c r="T150" i="49"/>
  <c r="V150" i="49"/>
  <c r="P149" i="49"/>
  <c r="R149" i="49"/>
  <c r="U149" i="49"/>
  <c r="S149" i="49"/>
  <c r="O144" i="49"/>
  <c r="S144" i="49"/>
  <c r="T144" i="49"/>
  <c r="U144" i="49"/>
  <c r="Q144" i="49"/>
  <c r="S75" i="47"/>
  <c r="P75" i="47"/>
  <c r="E51" i="46"/>
  <c r="E48" i="46"/>
  <c r="E53" i="46"/>
  <c r="E50" i="46"/>
  <c r="E52" i="46"/>
  <c r="E104" i="47"/>
  <c r="E105" i="47"/>
  <c r="E131" i="54"/>
  <c r="E129" i="54"/>
  <c r="E145" i="46"/>
  <c r="E142" i="46"/>
  <c r="E143" i="46"/>
  <c r="L140" i="38"/>
  <c r="V140" i="38"/>
  <c r="L118" i="38"/>
  <c r="L92" i="38"/>
  <c r="W162" i="49"/>
  <c r="O151" i="39"/>
  <c r="W151" i="39"/>
  <c r="V151" i="39"/>
  <c r="R150" i="39"/>
  <c r="W150" i="39"/>
  <c r="V150" i="39"/>
  <c r="Q131" i="39"/>
  <c r="W131" i="39"/>
  <c r="V131" i="39"/>
  <c r="V90" i="39"/>
  <c r="E35" i="39"/>
  <c r="V145" i="49"/>
  <c r="R145" i="49"/>
  <c r="W145" i="49"/>
  <c r="T151" i="48"/>
  <c r="V151" i="48"/>
  <c r="V149" i="48"/>
  <c r="S149" i="48"/>
  <c r="T145" i="48"/>
  <c r="P145" i="48"/>
  <c r="S145" i="48"/>
  <c r="O145" i="48"/>
  <c r="Q145" i="48"/>
  <c r="U145" i="48"/>
  <c r="P72" i="45"/>
  <c r="R129" i="54"/>
  <c r="W129" i="54"/>
  <c r="T100" i="47"/>
  <c r="O100" i="47"/>
  <c r="U157" i="54"/>
  <c r="R157" i="54"/>
  <c r="W157" i="54"/>
  <c r="T161" i="47"/>
  <c r="E87" i="46"/>
  <c r="E93" i="46"/>
  <c r="E97" i="46"/>
  <c r="E100" i="46"/>
  <c r="E91" i="46"/>
  <c r="E88" i="46"/>
  <c r="E94" i="46"/>
  <c r="E98" i="46"/>
  <c r="E86" i="46"/>
  <c r="E96" i="46"/>
  <c r="E115" i="47"/>
  <c r="E109" i="47"/>
  <c r="W80" i="49"/>
  <c r="W124" i="37"/>
  <c r="V148" i="39"/>
  <c r="O148" i="39"/>
  <c r="W148" i="39"/>
  <c r="V79" i="39"/>
  <c r="O79" i="39"/>
  <c r="P159" i="49"/>
  <c r="W159" i="49"/>
  <c r="V159" i="49"/>
  <c r="Q98" i="49"/>
  <c r="O173" i="48"/>
  <c r="V173" i="48"/>
  <c r="T161" i="48"/>
  <c r="V160" i="48"/>
  <c r="P160" i="48"/>
  <c r="R148" i="48"/>
  <c r="V148" i="48"/>
  <c r="V152" i="37"/>
  <c r="Q152" i="37"/>
  <c r="Q148" i="37"/>
  <c r="U148" i="37"/>
  <c r="P148" i="37"/>
  <c r="T144" i="37"/>
  <c r="W144" i="37"/>
  <c r="V144" i="37"/>
  <c r="W128" i="37"/>
  <c r="U110" i="37"/>
  <c r="W160" i="54"/>
  <c r="E31" i="39"/>
  <c r="E38" i="39"/>
  <c r="E45" i="39"/>
  <c r="E23" i="39"/>
  <c r="E30" i="39"/>
  <c r="E33" i="39"/>
  <c r="E51" i="39"/>
  <c r="E22" i="39"/>
  <c r="E39" i="39"/>
  <c r="E52" i="39"/>
  <c r="E47" i="39"/>
  <c r="S74" i="46"/>
  <c r="R74" i="46"/>
  <c r="S132" i="47"/>
  <c r="T132" i="47"/>
  <c r="W162" i="39"/>
  <c r="O154" i="39"/>
  <c r="W154" i="39"/>
  <c r="V154" i="39"/>
  <c r="V140" i="39"/>
  <c r="V139" i="39"/>
  <c r="V138" i="39"/>
  <c r="V203" i="49"/>
  <c r="V201" i="49"/>
  <c r="V200" i="49"/>
  <c r="V199" i="49"/>
  <c r="V198" i="49"/>
  <c r="V195" i="49"/>
  <c r="P166" i="49"/>
  <c r="V166" i="49"/>
  <c r="Q160" i="49"/>
  <c r="W160" i="49"/>
  <c r="V160" i="49"/>
  <c r="T125" i="49"/>
  <c r="U125" i="49"/>
  <c r="P125" i="49"/>
  <c r="R125" i="49"/>
  <c r="S125" i="49"/>
  <c r="T109" i="49"/>
  <c r="P174" i="48"/>
  <c r="V174" i="48"/>
  <c r="W152" i="37"/>
  <c r="E23" i="36"/>
  <c r="E30" i="36"/>
  <c r="E33" i="36"/>
  <c r="E39" i="36"/>
  <c r="E45" i="36"/>
  <c r="E20" i="36"/>
  <c r="E52" i="36"/>
  <c r="E31" i="36"/>
  <c r="E34" i="36"/>
  <c r="E50" i="36"/>
  <c r="E28" i="36"/>
  <c r="E55" i="36"/>
  <c r="E40" i="36"/>
  <c r="E37" i="36"/>
  <c r="E25" i="36"/>
  <c r="R82" i="54"/>
  <c r="U82" i="54"/>
  <c r="P74" i="47"/>
  <c r="Q74" i="47"/>
  <c r="R74" i="47"/>
  <c r="Q129" i="47"/>
  <c r="R129" i="47"/>
  <c r="T158" i="54"/>
  <c r="O158" i="54"/>
  <c r="S158" i="54"/>
  <c r="E59" i="45"/>
  <c r="E60" i="45"/>
  <c r="E58" i="45"/>
  <c r="E81" i="54"/>
  <c r="E82" i="54"/>
  <c r="E79" i="54"/>
  <c r="E110" i="46"/>
  <c r="E113" i="46"/>
  <c r="V91" i="38"/>
  <c r="V170" i="39"/>
  <c r="V161" i="39"/>
  <c r="O161" i="39"/>
  <c r="O147" i="39"/>
  <c r="W147" i="39"/>
  <c r="V147" i="39"/>
  <c r="W144" i="39"/>
  <c r="V139" i="49"/>
  <c r="Q132" i="49"/>
  <c r="V132" i="49"/>
  <c r="W131" i="49"/>
  <c r="E59" i="49"/>
  <c r="E63" i="49"/>
  <c r="E61" i="49"/>
  <c r="E62" i="49"/>
  <c r="E60" i="49"/>
  <c r="E58" i="49"/>
  <c r="V168" i="48"/>
  <c r="U166" i="48"/>
  <c r="R166" i="48"/>
  <c r="T166" i="48"/>
  <c r="E137" i="48"/>
  <c r="E136" i="48"/>
  <c r="E138" i="48"/>
  <c r="E139" i="48"/>
  <c r="E141" i="48"/>
  <c r="V131" i="48"/>
  <c r="T131" i="48"/>
  <c r="W131" i="48"/>
  <c r="T108" i="38"/>
  <c r="V136" i="38"/>
  <c r="W146" i="48"/>
  <c r="W133" i="42"/>
  <c r="W82" i="42"/>
  <c r="V172" i="39"/>
  <c r="S164" i="39"/>
  <c r="R157" i="49"/>
  <c r="W157" i="49"/>
  <c r="V153" i="49"/>
  <c r="P148" i="49"/>
  <c r="V119" i="49"/>
  <c r="V117" i="49"/>
  <c r="V64" i="49"/>
  <c r="V46" i="49"/>
  <c r="V45" i="49"/>
  <c r="O132" i="48"/>
  <c r="U132" i="48"/>
  <c r="P132" i="48"/>
  <c r="Q173" i="37"/>
  <c r="U173" i="37"/>
  <c r="P173" i="37"/>
  <c r="O173" i="37"/>
  <c r="S173" i="37"/>
  <c r="W172" i="37"/>
  <c r="L137" i="38"/>
  <c r="L68" i="38"/>
  <c r="V68" i="38"/>
  <c r="L115" i="38"/>
  <c r="V115" i="38"/>
  <c r="W73" i="48"/>
  <c r="W151" i="36"/>
  <c r="V179" i="39"/>
  <c r="V153" i="39"/>
  <c r="V146" i="39"/>
  <c r="U173" i="49"/>
  <c r="V173" i="49"/>
  <c r="U169" i="49"/>
  <c r="Q149" i="49"/>
  <c r="R144" i="49"/>
  <c r="V136" i="49"/>
  <c r="S73" i="49"/>
  <c r="T73" i="49"/>
  <c r="U73" i="49"/>
  <c r="Q73" i="49"/>
  <c r="R73" i="49"/>
  <c r="V72" i="49"/>
  <c r="V70" i="49"/>
  <c r="V197" i="48"/>
  <c r="V196" i="48"/>
  <c r="V162" i="48"/>
  <c r="O162" i="48"/>
  <c r="S161" i="48"/>
  <c r="S63" i="48"/>
  <c r="W63" i="48"/>
  <c r="V63" i="48"/>
  <c r="V153" i="37"/>
  <c r="S151" i="37"/>
  <c r="V88" i="38"/>
  <c r="V195" i="39"/>
  <c r="S157" i="39"/>
  <c r="W157" i="39"/>
  <c r="V157" i="39"/>
  <c r="P167" i="49"/>
  <c r="P150" i="49"/>
  <c r="O150" i="49"/>
  <c r="R150" i="49"/>
  <c r="R147" i="49"/>
  <c r="U147" i="49"/>
  <c r="V146" i="49"/>
  <c r="Q146" i="49"/>
  <c r="W146" i="49"/>
  <c r="P133" i="49"/>
  <c r="V133" i="49"/>
  <c r="R132" i="49"/>
  <c r="W132" i="49"/>
  <c r="S132" i="49"/>
  <c r="U124" i="49"/>
  <c r="O124" i="49"/>
  <c r="Q124" i="49"/>
  <c r="S124" i="49"/>
  <c r="V110" i="49"/>
  <c r="R109" i="49"/>
  <c r="V98" i="49"/>
  <c r="E101" i="49"/>
  <c r="E98" i="49"/>
  <c r="E100" i="49"/>
  <c r="E109" i="49"/>
  <c r="E105" i="49"/>
  <c r="E97" i="49"/>
  <c r="E102" i="49"/>
  <c r="E108" i="49"/>
  <c r="E107" i="49"/>
  <c r="E110" i="49"/>
  <c r="E99" i="49"/>
  <c r="W77" i="49"/>
  <c r="S159" i="37"/>
  <c r="V159" i="37"/>
  <c r="V162" i="42"/>
  <c r="R148" i="42"/>
  <c r="W148" i="42"/>
  <c r="V148" i="42"/>
  <c r="S109" i="38"/>
  <c r="T110" i="38"/>
  <c r="W64" i="37"/>
  <c r="W127" i="37"/>
  <c r="W149" i="36"/>
  <c r="W125" i="36"/>
  <c r="U164" i="39"/>
  <c r="V64" i="39"/>
  <c r="V60" i="39"/>
  <c r="O149" i="49"/>
  <c r="T127" i="49"/>
  <c r="R127" i="49"/>
  <c r="U127" i="49"/>
  <c r="Q127" i="49"/>
  <c r="S127" i="49"/>
  <c r="P127" i="49"/>
  <c r="E111" i="49"/>
  <c r="O98" i="49"/>
  <c r="V97" i="49"/>
  <c r="S166" i="48"/>
  <c r="V118" i="48"/>
  <c r="R169" i="37"/>
  <c r="O169" i="37"/>
  <c r="S169" i="37"/>
  <c r="R162" i="37"/>
  <c r="V162" i="37"/>
  <c r="T159" i="42"/>
  <c r="V159" i="42"/>
  <c r="V92" i="39"/>
  <c r="T164" i="39"/>
  <c r="V62" i="39"/>
  <c r="R170" i="49"/>
  <c r="S170" i="49"/>
  <c r="Q148" i="49"/>
  <c r="T147" i="49"/>
  <c r="V101" i="49"/>
  <c r="S63" i="49"/>
  <c r="R170" i="48"/>
  <c r="R125" i="48"/>
  <c r="S125" i="48"/>
  <c r="T125" i="48"/>
  <c r="U125" i="48"/>
  <c r="Q76" i="42"/>
  <c r="R76" i="42"/>
  <c r="S76" i="42"/>
  <c r="T76" i="42"/>
  <c r="O76" i="42"/>
  <c r="P178" i="36"/>
  <c r="V178" i="36"/>
  <c r="V100" i="39"/>
  <c r="T169" i="49"/>
  <c r="S150" i="49"/>
  <c r="Q147" i="49"/>
  <c r="Q82" i="49"/>
  <c r="R82" i="49"/>
  <c r="S82" i="49"/>
  <c r="L91" i="49"/>
  <c r="P169" i="48"/>
  <c r="P165" i="48"/>
  <c r="U165" i="48"/>
  <c r="R165" i="48"/>
  <c r="S102" i="48"/>
  <c r="V197" i="37"/>
  <c r="V168" i="37"/>
  <c r="T148" i="37"/>
  <c r="V160" i="36"/>
  <c r="O160" i="36"/>
  <c r="W160" i="36"/>
  <c r="E83" i="36"/>
  <c r="E84" i="36"/>
  <c r="E81" i="36"/>
  <c r="E79" i="36"/>
  <c r="E80" i="36"/>
  <c r="V68" i="36"/>
  <c r="V204" i="49"/>
  <c r="O154" i="49"/>
  <c r="T154" i="49"/>
  <c r="P154" i="49"/>
  <c r="P144" i="49"/>
  <c r="V106" i="49"/>
  <c r="T85" i="49"/>
  <c r="U85" i="49"/>
  <c r="R85" i="49"/>
  <c r="T84" i="49"/>
  <c r="O84" i="49"/>
  <c r="P84" i="49"/>
  <c r="U84" i="49"/>
  <c r="Q75" i="49"/>
  <c r="R75" i="49"/>
  <c r="O75" i="49"/>
  <c r="V63" i="49"/>
  <c r="T173" i="37"/>
  <c r="Q166" i="37"/>
  <c r="U166" i="37"/>
  <c r="P166" i="37"/>
  <c r="S148" i="37"/>
  <c r="R145" i="37"/>
  <c r="S145" i="37"/>
  <c r="V154" i="42"/>
  <c r="T154" i="42"/>
  <c r="S154" i="42"/>
  <c r="E82" i="36"/>
  <c r="V144" i="39"/>
  <c r="V117" i="39"/>
  <c r="E89" i="39"/>
  <c r="E92" i="39"/>
  <c r="V70" i="39"/>
  <c r="Q150" i="49"/>
  <c r="O147" i="49"/>
  <c r="T100" i="49"/>
  <c r="R63" i="49"/>
  <c r="P63" i="49"/>
  <c r="R168" i="48"/>
  <c r="R145" i="48"/>
  <c r="R132" i="48"/>
  <c r="S166" i="37"/>
  <c r="O162" i="37"/>
  <c r="V157" i="37"/>
  <c r="R148" i="37"/>
  <c r="Q110" i="37"/>
  <c r="S101" i="37"/>
  <c r="V173" i="42"/>
  <c r="O173" i="42"/>
  <c r="O108" i="36"/>
  <c r="T108" i="36"/>
  <c r="E85" i="36"/>
  <c r="O169" i="48"/>
  <c r="R162" i="48"/>
  <c r="Q152" i="48"/>
  <c r="R150" i="48"/>
  <c r="W150" i="48"/>
  <c r="O147" i="48"/>
  <c r="Q132" i="48"/>
  <c r="O174" i="37"/>
  <c r="V172" i="37"/>
  <c r="P169" i="37"/>
  <c r="Q167" i="37"/>
  <c r="T166" i="37"/>
  <c r="O161" i="37"/>
  <c r="S161" i="37"/>
  <c r="P149" i="37"/>
  <c r="P132" i="37"/>
  <c r="T132" i="37"/>
  <c r="V98" i="37"/>
  <c r="P170" i="42"/>
  <c r="R170" i="42"/>
  <c r="U170" i="42"/>
  <c r="Q160" i="42"/>
  <c r="S160" i="42"/>
  <c r="S153" i="42"/>
  <c r="Q150" i="42"/>
  <c r="P150" i="42"/>
  <c r="L117" i="42"/>
  <c r="V117" i="42"/>
  <c r="L139" i="42"/>
  <c r="L70" i="42"/>
  <c r="V70" i="42"/>
  <c r="Q166" i="48"/>
  <c r="T165" i="48"/>
  <c r="R161" i="48"/>
  <c r="U154" i="48"/>
  <c r="Q154" i="48"/>
  <c r="V133" i="48"/>
  <c r="V98" i="48"/>
  <c r="V46" i="48"/>
  <c r="U162" i="37"/>
  <c r="S149" i="37"/>
  <c r="T145" i="37"/>
  <c r="O204" i="42"/>
  <c r="W204" i="42"/>
  <c r="V198" i="42"/>
  <c r="Q171" i="42"/>
  <c r="R171" i="42"/>
  <c r="R110" i="42"/>
  <c r="W110" i="42" s="1"/>
  <c r="U110" i="42"/>
  <c r="G83" i="39"/>
  <c r="R83" i="36"/>
  <c r="S83" i="36"/>
  <c r="T83" i="36"/>
  <c r="P83" i="36"/>
  <c r="V67" i="39"/>
  <c r="V170" i="48"/>
  <c r="P166" i="48"/>
  <c r="T162" i="48"/>
  <c r="Q161" i="48"/>
  <c r="Q151" i="48"/>
  <c r="Q149" i="48"/>
  <c r="W149" i="48"/>
  <c r="V102" i="48"/>
  <c r="E92" i="48"/>
  <c r="R174" i="37"/>
  <c r="T162" i="37"/>
  <c r="S110" i="37"/>
  <c r="S73" i="37"/>
  <c r="P73" i="37"/>
  <c r="Q73" i="37"/>
  <c r="R73" i="37"/>
  <c r="U73" i="37"/>
  <c r="T171" i="42"/>
  <c r="P146" i="42"/>
  <c r="T146" i="42"/>
  <c r="S110" i="42"/>
  <c r="S100" i="42"/>
  <c r="P154" i="36"/>
  <c r="G128" i="39"/>
  <c r="P128" i="36"/>
  <c r="W128" i="36"/>
  <c r="P110" i="36"/>
  <c r="G110" i="39"/>
  <c r="U110" i="36"/>
  <c r="T110" i="36"/>
  <c r="R110" i="36"/>
  <c r="Q110" i="36"/>
  <c r="Q169" i="48"/>
  <c r="O166" i="48"/>
  <c r="Q157" i="48"/>
  <c r="U157" i="48"/>
  <c r="S152" i="48"/>
  <c r="V144" i="48"/>
  <c r="P127" i="48"/>
  <c r="Q127" i="48"/>
  <c r="R127" i="48"/>
  <c r="S127" i="48"/>
  <c r="Q104" i="48"/>
  <c r="U102" i="48"/>
  <c r="V64" i="48"/>
  <c r="V177" i="48"/>
  <c r="L92" i="48"/>
  <c r="V200" i="37"/>
  <c r="T167" i="37"/>
  <c r="S162" i="37"/>
  <c r="P161" i="37"/>
  <c r="Q151" i="37"/>
  <c r="V62" i="37"/>
  <c r="R100" i="42"/>
  <c r="E68" i="36"/>
  <c r="E75" i="36"/>
  <c r="E76" i="36"/>
  <c r="E74" i="36"/>
  <c r="E69" i="36"/>
  <c r="E67" i="36"/>
  <c r="E73" i="36"/>
  <c r="E70" i="36"/>
  <c r="E71" i="36"/>
  <c r="V64" i="36"/>
  <c r="O64" i="36"/>
  <c r="R85" i="48"/>
  <c r="R76" i="48"/>
  <c r="V132" i="37"/>
  <c r="Q178" i="42"/>
  <c r="T153" i="42"/>
  <c r="P104" i="42"/>
  <c r="U104" i="42"/>
  <c r="Q83" i="42"/>
  <c r="S83" i="42"/>
  <c r="T83" i="42"/>
  <c r="O83" i="42"/>
  <c r="U83" i="42"/>
  <c r="V60" i="42"/>
  <c r="U152" i="36"/>
  <c r="G152" i="39"/>
  <c r="O152" i="39"/>
  <c r="W152" i="39"/>
  <c r="O144" i="36"/>
  <c r="T144" i="36"/>
  <c r="P144" i="36"/>
  <c r="O85" i="48"/>
  <c r="O76" i="48"/>
  <c r="E67" i="48"/>
  <c r="E137" i="37"/>
  <c r="R110" i="37"/>
  <c r="Q107" i="37"/>
  <c r="T83" i="37"/>
  <c r="U83" i="37"/>
  <c r="R83" i="37"/>
  <c r="S82" i="37"/>
  <c r="P82" i="37"/>
  <c r="L139" i="37"/>
  <c r="L70" i="37"/>
  <c r="L117" i="37"/>
  <c r="V178" i="42"/>
  <c r="Q164" i="42"/>
  <c r="T160" i="42"/>
  <c r="R128" i="42"/>
  <c r="S128" i="42"/>
  <c r="U128" i="42"/>
  <c r="S133" i="36"/>
  <c r="G133" i="39"/>
  <c r="P133" i="36"/>
  <c r="Q133" i="36"/>
  <c r="G146" i="39"/>
  <c r="Q132" i="37"/>
  <c r="P107" i="37"/>
  <c r="E83" i="37"/>
  <c r="E80" i="37"/>
  <c r="Q170" i="42"/>
  <c r="R159" i="42"/>
  <c r="W159" i="42"/>
  <c r="V136" i="42"/>
  <c r="Q110" i="42"/>
  <c r="V100" i="42"/>
  <c r="O109" i="36"/>
  <c r="V109" i="36"/>
  <c r="S76" i="36"/>
  <c r="T76" i="36"/>
  <c r="U76" i="36"/>
  <c r="G76" i="39"/>
  <c r="Q76" i="36"/>
  <c r="R76" i="36"/>
  <c r="O76" i="36"/>
  <c r="P76" i="36"/>
  <c r="E58" i="36"/>
  <c r="E59" i="36"/>
  <c r="E62" i="36"/>
  <c r="E64" i="36"/>
  <c r="E139" i="37"/>
  <c r="Q126" i="37"/>
  <c r="V115" i="37"/>
  <c r="E82" i="37"/>
  <c r="V49" i="37"/>
  <c r="V179" i="42"/>
  <c r="R165" i="42"/>
  <c r="V164" i="42"/>
  <c r="O153" i="42"/>
  <c r="O104" i="42"/>
  <c r="Q162" i="36"/>
  <c r="W162" i="36"/>
  <c r="P146" i="36"/>
  <c r="T98" i="36"/>
  <c r="W98" i="36" s="1"/>
  <c r="P98" i="36"/>
  <c r="O85" i="36"/>
  <c r="P85" i="36"/>
  <c r="Q85" i="36"/>
  <c r="G85" i="39"/>
  <c r="R127" i="42"/>
  <c r="V104" i="42"/>
  <c r="Q100" i="42"/>
  <c r="V64" i="42"/>
  <c r="O204" i="36"/>
  <c r="W204" i="36"/>
  <c r="Q170" i="36"/>
  <c r="S165" i="36"/>
  <c r="Q154" i="36"/>
  <c r="P152" i="36"/>
  <c r="V146" i="36"/>
  <c r="O146" i="36"/>
  <c r="U133" i="36"/>
  <c r="R131" i="36"/>
  <c r="W131" i="36"/>
  <c r="X129" i="36"/>
  <c r="U108" i="36"/>
  <c r="V108" i="36"/>
  <c r="V89" i="36"/>
  <c r="V62" i="36"/>
  <c r="G75" i="39"/>
  <c r="G132" i="39"/>
  <c r="P132" i="39"/>
  <c r="W132" i="39"/>
  <c r="T152" i="36"/>
  <c r="R133" i="36"/>
  <c r="S84" i="36"/>
  <c r="T84" i="36"/>
  <c r="U84" i="36"/>
  <c r="G84" i="39"/>
  <c r="G170" i="39"/>
  <c r="T170" i="39" s="1"/>
  <c r="S63" i="42"/>
  <c r="S152" i="36"/>
  <c r="T131" i="36"/>
  <c r="V98" i="36"/>
  <c r="S81" i="36"/>
  <c r="T81" i="36"/>
  <c r="G81" i="39"/>
  <c r="U81" i="36"/>
  <c r="O81" i="36"/>
  <c r="T75" i="36"/>
  <c r="G124" i="39"/>
  <c r="E108" i="37"/>
  <c r="E92" i="42"/>
  <c r="E91" i="42"/>
  <c r="O74" i="42"/>
  <c r="P74" i="42"/>
  <c r="Q74" i="42"/>
  <c r="R63" i="42"/>
  <c r="O209" i="36"/>
  <c r="R144" i="36"/>
  <c r="O132" i="36"/>
  <c r="G98" i="39"/>
  <c r="P98" i="39" s="1"/>
  <c r="E93" i="36"/>
  <c r="O75" i="36"/>
  <c r="P63" i="36"/>
  <c r="W63" i="36"/>
  <c r="L138" i="36"/>
  <c r="G153" i="39"/>
  <c r="P153" i="39"/>
  <c r="E85" i="42"/>
  <c r="E84" i="42"/>
  <c r="E82" i="42"/>
  <c r="E61" i="42"/>
  <c r="S127" i="36"/>
  <c r="S80" i="36"/>
  <c r="O127" i="36"/>
  <c r="O73" i="36"/>
  <c r="V71" i="39"/>
  <c r="V118" i="39"/>
  <c r="O29" i="32"/>
  <c r="W29" i="32" s="1"/>
  <c r="V30" i="36"/>
  <c r="AJ204" i="56"/>
  <c r="AI145" i="56"/>
  <c r="AI197" i="56"/>
  <c r="AI166" i="56"/>
  <c r="AJ209" i="56"/>
  <c r="AE170" i="56"/>
  <c r="AE154" i="56"/>
  <c r="AE144" i="56"/>
  <c r="AE200" i="56"/>
  <c r="AE173" i="56"/>
  <c r="AE183" i="56"/>
  <c r="AE166" i="56"/>
  <c r="AF146" i="56"/>
  <c r="AE20" i="56"/>
  <c r="AF164" i="56"/>
  <c r="AE209" i="56"/>
  <c r="AE145" i="56"/>
  <c r="AE196" i="56"/>
  <c r="AE169" i="56"/>
  <c r="AF169" i="56"/>
  <c r="AF149" i="56"/>
  <c r="AE201" i="56"/>
  <c r="AE164" i="56"/>
  <c r="AE172" i="56"/>
  <c r="AF210" i="56"/>
  <c r="AE151" i="56"/>
  <c r="AE168" i="56"/>
  <c r="AE202" i="56"/>
  <c r="AE157" i="56"/>
  <c r="AF148" i="56"/>
  <c r="AE199" i="56"/>
  <c r="AE188" i="56"/>
  <c r="AE152" i="56"/>
  <c r="AE176" i="56"/>
  <c r="AF147" i="56"/>
  <c r="AE198" i="56"/>
  <c r="AE211" i="56"/>
  <c r="AE203" i="56"/>
  <c r="AE178" i="56"/>
  <c r="AE161" i="56"/>
  <c r="AE150" i="56"/>
  <c r="AF153" i="56"/>
  <c r="AE185" i="56"/>
  <c r="AF151" i="56"/>
  <c r="AF188" i="56"/>
  <c r="AG211" i="56"/>
  <c r="AG187" i="56"/>
  <c r="AG165" i="56"/>
  <c r="AG144" i="56"/>
  <c r="AH211" i="56"/>
  <c r="AG171" i="56"/>
  <c r="AG170" i="56"/>
  <c r="AG178" i="56"/>
  <c r="AG175" i="56"/>
  <c r="AG210" i="56"/>
  <c r="AG186" i="56"/>
  <c r="AG164" i="56"/>
  <c r="AG154" i="56"/>
  <c r="AH162" i="56"/>
  <c r="AG209" i="56"/>
  <c r="AG161" i="56"/>
  <c r="AG160" i="56"/>
  <c r="AG169" i="56"/>
  <c r="AG201" i="56"/>
  <c r="AG177" i="56"/>
  <c r="AG157" i="56"/>
  <c r="AG197" i="56"/>
  <c r="AG149" i="56"/>
  <c r="AG168" i="56"/>
  <c r="AG148" i="56"/>
  <c r="AG159" i="56"/>
  <c r="AH188" i="56"/>
  <c r="AG167" i="56"/>
  <c r="AG146" i="56"/>
  <c r="AG150" i="56"/>
  <c r="AG184" i="56"/>
  <c r="AG196" i="56"/>
  <c r="AG195" i="56"/>
  <c r="AG202" i="56"/>
  <c r="AE179" i="56"/>
  <c r="AE149" i="56"/>
  <c r="AE177" i="56"/>
  <c r="AE153" i="56"/>
  <c r="AE147" i="56"/>
  <c r="AE186" i="56"/>
  <c r="AE159" i="56"/>
  <c r="AE210" i="56"/>
  <c r="AE197" i="56"/>
  <c r="AE187" i="56"/>
  <c r="AE148" i="56"/>
  <c r="AE167" i="56"/>
  <c r="AE165" i="56"/>
  <c r="AF159" i="56"/>
  <c r="AE171" i="56"/>
  <c r="AC211" i="56"/>
  <c r="AC210" i="56"/>
  <c r="AC198" i="56"/>
  <c r="AC159" i="56"/>
  <c r="AC188" i="56"/>
  <c r="AC144" i="56"/>
  <c r="AC200" i="56"/>
  <c r="AD204" i="56"/>
  <c r="AC154" i="56"/>
  <c r="AC151" i="56"/>
  <c r="AC187" i="56"/>
  <c r="U146" i="56"/>
  <c r="U211" i="56"/>
  <c r="U209" i="56"/>
  <c r="U201" i="56"/>
  <c r="U164" i="56"/>
  <c r="U174" i="56"/>
  <c r="U210" i="56"/>
  <c r="Q48" i="32"/>
  <c r="P48" i="32"/>
  <c r="S48" i="32"/>
  <c r="T48" i="32"/>
  <c r="O48" i="32"/>
  <c r="U48" i="32"/>
  <c r="G48" i="54"/>
  <c r="R48" i="32"/>
  <c r="G20" i="52"/>
  <c r="O20" i="52" s="1"/>
  <c r="W20" i="52" s="1"/>
  <c r="G114" i="48"/>
  <c r="G114" i="36"/>
  <c r="G114" i="37"/>
  <c r="O177" i="32"/>
  <c r="P177" i="32"/>
  <c r="G177" i="36"/>
  <c r="U177" i="36" s="1"/>
  <c r="G177" i="48"/>
  <c r="G160" i="52"/>
  <c r="G175" i="54"/>
  <c r="W90" i="44"/>
  <c r="W100" i="54"/>
  <c r="W92" i="44"/>
  <c r="W92" i="47"/>
  <c r="W90" i="45"/>
  <c r="W90" i="52"/>
  <c r="W94" i="47"/>
  <c r="W109" i="36"/>
  <c r="W106" i="54"/>
  <c r="W110" i="48"/>
  <c r="W98" i="44"/>
  <c r="W98" i="52"/>
  <c r="W107" i="42"/>
  <c r="W109" i="48"/>
  <c r="W108" i="48"/>
  <c r="W109" i="37"/>
  <c r="W99" i="52"/>
  <c r="W100" i="44"/>
  <c r="R100" i="39"/>
  <c r="T100" i="39"/>
  <c r="U100" i="39"/>
  <c r="Q100" i="39"/>
  <c r="S100" i="39"/>
  <c r="W108" i="36"/>
  <c r="W108" i="38"/>
  <c r="S108" i="39"/>
  <c r="W102" i="54"/>
  <c r="W104" i="49"/>
  <c r="T102" i="39"/>
  <c r="Q102" i="39"/>
  <c r="W101" i="38"/>
  <c r="W109" i="38"/>
  <c r="R102" i="39"/>
  <c r="O108" i="39"/>
  <c r="W101" i="48"/>
  <c r="W97" i="47"/>
  <c r="W108" i="49"/>
  <c r="W98" i="48"/>
  <c r="U102" i="39"/>
  <c r="W102" i="39" s="1"/>
  <c r="W94" i="45"/>
  <c r="W90" i="47"/>
  <c r="P100" i="39"/>
  <c r="W104" i="38"/>
  <c r="W100" i="45"/>
  <c r="W94" i="44"/>
  <c r="W108" i="42"/>
  <c r="W91" i="44"/>
  <c r="W125" i="48"/>
  <c r="W132" i="47"/>
  <c r="AH149" i="56"/>
  <c r="O146" i="39"/>
  <c r="T146" i="39"/>
  <c r="U146" i="39"/>
  <c r="S146" i="39"/>
  <c r="W64" i="36"/>
  <c r="W70" i="45"/>
  <c r="W64" i="45"/>
  <c r="W133" i="48"/>
  <c r="T149" i="39"/>
  <c r="S149" i="39"/>
  <c r="R149" i="39"/>
  <c r="Q149" i="39"/>
  <c r="O149" i="39"/>
  <c r="U149" i="39"/>
  <c r="W155" i="45"/>
  <c r="AD172" i="56" s="1"/>
  <c r="W154" i="48"/>
  <c r="W150" i="42"/>
  <c r="W154" i="42"/>
  <c r="W133" i="47"/>
  <c r="AH150" i="56"/>
  <c r="W66" i="52"/>
  <c r="W145" i="45"/>
  <c r="AD162" i="56"/>
  <c r="W211" i="38"/>
  <c r="O212" i="38"/>
  <c r="T64" i="39"/>
  <c r="O64" i="39"/>
  <c r="W64" i="39"/>
  <c r="R64" i="39"/>
  <c r="U64" i="39"/>
  <c r="P64" i="39"/>
  <c r="Q64" i="39"/>
  <c r="S64" i="39"/>
  <c r="R145" i="39"/>
  <c r="T145" i="39"/>
  <c r="U145" i="39"/>
  <c r="Q145" i="39"/>
  <c r="P145" i="39"/>
  <c r="S145" i="39"/>
  <c r="W145" i="39"/>
  <c r="W97" i="52"/>
  <c r="V118" i="38"/>
  <c r="W140" i="46"/>
  <c r="AF157" i="56"/>
  <c r="W153" i="52"/>
  <c r="W82" i="37"/>
  <c r="W94" i="46"/>
  <c r="W146" i="37"/>
  <c r="Q73" i="39"/>
  <c r="R73" i="39"/>
  <c r="S73" i="39"/>
  <c r="T73" i="39"/>
  <c r="O73" i="39"/>
  <c r="W73" i="39" s="1"/>
  <c r="U73" i="39"/>
  <c r="P73" i="39"/>
  <c r="W137" i="52"/>
  <c r="W170" i="48"/>
  <c r="W113" i="44"/>
  <c r="W153" i="42"/>
  <c r="T132" i="39"/>
  <c r="W107" i="54"/>
  <c r="W63" i="42"/>
  <c r="W110" i="36"/>
  <c r="W100" i="47"/>
  <c r="W113" i="47"/>
  <c r="P63" i="39"/>
  <c r="T63" i="39"/>
  <c r="W77" i="54"/>
  <c r="U63" i="39"/>
  <c r="X206" i="54"/>
  <c r="W210" i="54"/>
  <c r="W133" i="52"/>
  <c r="W63" i="52"/>
  <c r="W120" i="45"/>
  <c r="W74" i="38"/>
  <c r="W112" i="52"/>
  <c r="W146" i="36"/>
  <c r="W148" i="37"/>
  <c r="W125" i="49"/>
  <c r="W72" i="45"/>
  <c r="W125" i="42"/>
  <c r="W164" i="42"/>
  <c r="W100" i="49"/>
  <c r="W133" i="49"/>
  <c r="X129" i="49"/>
  <c r="W158" i="54"/>
  <c r="W82" i="54"/>
  <c r="W148" i="48"/>
  <c r="W155" i="54"/>
  <c r="W66" i="46"/>
  <c r="W75" i="42"/>
  <c r="W154" i="37"/>
  <c r="W73" i="52"/>
  <c r="W145" i="52"/>
  <c r="W91" i="52"/>
  <c r="W84" i="51"/>
  <c r="W64" i="46"/>
  <c r="W157" i="45"/>
  <c r="AD174" i="56" s="1"/>
  <c r="R161" i="39"/>
  <c r="T161" i="39"/>
  <c r="W161" i="39"/>
  <c r="Q161" i="39"/>
  <c r="S161" i="39"/>
  <c r="W174" i="42"/>
  <c r="W133" i="37"/>
  <c r="W147" i="36"/>
  <c r="W115" i="45"/>
  <c r="W132" i="36"/>
  <c r="W149" i="37"/>
  <c r="T98" i="39"/>
  <c r="W160" i="48"/>
  <c r="W101" i="39"/>
  <c r="W131" i="37"/>
  <c r="W135" i="45"/>
  <c r="AD152" i="56"/>
  <c r="W127" i="47"/>
  <c r="W74" i="54"/>
  <c r="W156" i="47"/>
  <c r="AH173" i="56" s="1"/>
  <c r="W71" i="44"/>
  <c r="W53" i="52"/>
  <c r="W162" i="42"/>
  <c r="W151" i="42"/>
  <c r="W63" i="46"/>
  <c r="W126" i="37"/>
  <c r="W157" i="48"/>
  <c r="W73" i="37"/>
  <c r="W147" i="48"/>
  <c r="W145" i="37"/>
  <c r="W143" i="54"/>
  <c r="W63" i="47"/>
  <c r="W137" i="47"/>
  <c r="AH154" i="56"/>
  <c r="W149" i="38"/>
  <c r="W108" i="37"/>
  <c r="Q171" i="39"/>
  <c r="O171" i="39"/>
  <c r="R171" i="39"/>
  <c r="W125" i="39"/>
  <c r="W114" i="45"/>
  <c r="W67" i="46"/>
  <c r="W164" i="38"/>
  <c r="V92" i="38"/>
  <c r="V138" i="36"/>
  <c r="W209" i="36"/>
  <c r="O212" i="36"/>
  <c r="O132" i="39"/>
  <c r="S132" i="39"/>
  <c r="Q132" i="39"/>
  <c r="U132" i="39"/>
  <c r="R132" i="39"/>
  <c r="Q85" i="39"/>
  <c r="R85" i="39"/>
  <c r="S85" i="39"/>
  <c r="T85" i="39"/>
  <c r="P85" i="39"/>
  <c r="O85" i="39"/>
  <c r="U85" i="39"/>
  <c r="P133" i="39"/>
  <c r="R133" i="39"/>
  <c r="O133" i="39"/>
  <c r="U133" i="39"/>
  <c r="S133" i="39"/>
  <c r="Q133" i="39"/>
  <c r="W145" i="48"/>
  <c r="T133" i="39"/>
  <c r="V92" i="37"/>
  <c r="T124" i="39"/>
  <c r="U124" i="39"/>
  <c r="O124" i="39"/>
  <c r="Q124" i="39"/>
  <c r="S124" i="39"/>
  <c r="P124" i="39"/>
  <c r="R124" i="39"/>
  <c r="W84" i="36"/>
  <c r="Q75" i="39"/>
  <c r="P75" i="39"/>
  <c r="R75" i="39"/>
  <c r="O75" i="39"/>
  <c r="S75" i="39"/>
  <c r="T75" i="39"/>
  <c r="W75" i="39" s="1"/>
  <c r="U75" i="39"/>
  <c r="W107" i="37"/>
  <c r="V70" i="37"/>
  <c r="W144" i="36"/>
  <c r="W166" i="48"/>
  <c r="Q110" i="39"/>
  <c r="P110" i="39"/>
  <c r="T110" i="39"/>
  <c r="S110" i="39"/>
  <c r="R110" i="39"/>
  <c r="O110" i="39"/>
  <c r="W110" i="39"/>
  <c r="U110" i="39"/>
  <c r="V137" i="38"/>
  <c r="U76" i="39"/>
  <c r="T76" i="39"/>
  <c r="O76" i="39"/>
  <c r="P76" i="39"/>
  <c r="S76" i="39"/>
  <c r="R76" i="39"/>
  <c r="Q76" i="39"/>
  <c r="V175" i="38"/>
  <c r="V118" i="37"/>
  <c r="AH144" i="56"/>
  <c r="W72" i="47"/>
  <c r="W110" i="37"/>
  <c r="W119" i="47"/>
  <c r="W161" i="48"/>
  <c r="W145" i="46"/>
  <c r="AF162" i="56"/>
  <c r="W64" i="38"/>
  <c r="W53" i="47"/>
  <c r="W134" i="44"/>
  <c r="AB151" i="56"/>
  <c r="W111" i="46"/>
  <c r="W99" i="54"/>
  <c r="W134" i="45"/>
  <c r="AD151" i="56"/>
  <c r="W146" i="54"/>
  <c r="P152" i="39"/>
  <c r="Q152" i="39"/>
  <c r="U152" i="39"/>
  <c r="T152" i="39"/>
  <c r="R152" i="39"/>
  <c r="S152" i="39"/>
  <c r="AD146" i="56"/>
  <c r="X191" i="47"/>
  <c r="W195" i="47"/>
  <c r="E13" i="47"/>
  <c r="AH209" i="56"/>
  <c r="W132" i="37"/>
  <c r="Z164" i="56"/>
  <c r="W155" i="52"/>
  <c r="W118" i="45"/>
  <c r="W133" i="45"/>
  <c r="AD150" i="56"/>
  <c r="X191" i="44"/>
  <c r="W195" i="44"/>
  <c r="AB209" i="56"/>
  <c r="AB212" i="56" s="1"/>
  <c r="V117" i="37"/>
  <c r="X191" i="46"/>
  <c r="W195" i="46"/>
  <c r="AF209" i="56"/>
  <c r="AF212" i="56" s="1"/>
  <c r="W80" i="38"/>
  <c r="V139" i="37"/>
  <c r="W64" i="52"/>
  <c r="W128" i="42"/>
  <c r="W148" i="49"/>
  <c r="Q153" i="39"/>
  <c r="R153" i="39"/>
  <c r="T153" i="39"/>
  <c r="S153" i="39"/>
  <c r="U153" i="39"/>
  <c r="W104" i="42"/>
  <c r="W76" i="36"/>
  <c r="W133" i="36"/>
  <c r="W162" i="37"/>
  <c r="O153" i="39"/>
  <c r="W153" i="39"/>
  <c r="W127" i="49"/>
  <c r="W150" i="49"/>
  <c r="W129" i="47"/>
  <c r="AH146" i="56"/>
  <c r="W105" i="54"/>
  <c r="W143" i="46"/>
  <c r="AF160" i="56"/>
  <c r="W130" i="54"/>
  <c r="W80" i="43"/>
  <c r="W88" i="46"/>
  <c r="W130" i="44"/>
  <c r="AB147" i="56"/>
  <c r="AF144" i="56"/>
  <c r="W75" i="46"/>
  <c r="D195" i="45"/>
  <c r="E13" i="45"/>
  <c r="P84" i="39"/>
  <c r="O84" i="39"/>
  <c r="Q84" i="39"/>
  <c r="R84" i="39"/>
  <c r="S84" i="39"/>
  <c r="T84" i="39"/>
  <c r="W84" i="39" s="1"/>
  <c r="U84" i="39"/>
  <c r="W152" i="36"/>
  <c r="W83" i="42"/>
  <c r="W154" i="36"/>
  <c r="T83" i="39"/>
  <c r="S83" i="39"/>
  <c r="R83" i="39"/>
  <c r="P83" i="39"/>
  <c r="O83" i="39"/>
  <c r="U83" i="39"/>
  <c r="Q83" i="39"/>
  <c r="W169" i="48"/>
  <c r="W162" i="48"/>
  <c r="D195" i="52"/>
  <c r="E13" i="52"/>
  <c r="W84" i="43"/>
  <c r="W98" i="47"/>
  <c r="W154" i="45"/>
  <c r="W135" i="46"/>
  <c r="AF152" i="56"/>
  <c r="W142" i="54"/>
  <c r="X140" i="54"/>
  <c r="W91" i="46"/>
  <c r="W107" i="38"/>
  <c r="W151" i="37"/>
  <c r="W118" i="46"/>
  <c r="W150" i="54"/>
  <c r="AJ152" i="56"/>
  <c r="W72" i="46"/>
  <c r="W85" i="36"/>
  <c r="W146" i="42"/>
  <c r="V139" i="42"/>
  <c r="W161" i="37"/>
  <c r="W76" i="42"/>
  <c r="W98" i="49"/>
  <c r="W149" i="49"/>
  <c r="W124" i="49"/>
  <c r="V91" i="49"/>
  <c r="W144" i="49"/>
  <c r="W154" i="46"/>
  <c r="AF171" i="56" s="1"/>
  <c r="W123" i="54"/>
  <c r="W212" i="48"/>
  <c r="X208" i="48"/>
  <c r="W69" i="46"/>
  <c r="W109" i="49"/>
  <c r="W150" i="46"/>
  <c r="AF167" i="56" s="1"/>
  <c r="W91" i="45"/>
  <c r="V71" i="37"/>
  <c r="W127" i="44"/>
  <c r="AB144" i="56"/>
  <c r="W98" i="46"/>
  <c r="W169" i="49"/>
  <c r="W127" i="36"/>
  <c r="Q146" i="39"/>
  <c r="P146" i="39"/>
  <c r="W146" i="39"/>
  <c r="R146" i="39"/>
  <c r="W127" i="48"/>
  <c r="W151" i="48"/>
  <c r="V92" i="48"/>
  <c r="W97" i="45"/>
  <c r="W143" i="47"/>
  <c r="AH160" i="56"/>
  <c r="W134" i="47"/>
  <c r="AH151" i="56"/>
  <c r="W156" i="46"/>
  <c r="AF173" i="56" s="1"/>
  <c r="W140" i="47"/>
  <c r="AH157" i="56"/>
  <c r="W160" i="38"/>
  <c r="Q98" i="39"/>
  <c r="R98" i="39"/>
  <c r="U98" i="39"/>
  <c r="S98" i="39"/>
  <c r="O98" i="39"/>
  <c r="R81" i="39"/>
  <c r="S81" i="39"/>
  <c r="T81" i="39"/>
  <c r="Q81" i="39"/>
  <c r="P81" i="39"/>
  <c r="U81" i="39"/>
  <c r="O81" i="39"/>
  <c r="P170" i="39"/>
  <c r="R170" i="39"/>
  <c r="S170" i="39"/>
  <c r="O170" i="39"/>
  <c r="P128" i="39"/>
  <c r="R128" i="39"/>
  <c r="T128" i="39"/>
  <c r="U128" i="39"/>
  <c r="O128" i="39"/>
  <c r="W128" i="39"/>
  <c r="S128" i="39"/>
  <c r="Q128" i="39"/>
  <c r="W154" i="49"/>
  <c r="Q170" i="39"/>
  <c r="U170" i="39"/>
  <c r="W122" i="54"/>
  <c r="W153" i="47"/>
  <c r="W114" i="44"/>
  <c r="W120" i="44"/>
  <c r="V140" i="37"/>
  <c r="W160" i="42"/>
  <c r="W131" i="45"/>
  <c r="AD148" i="56"/>
  <c r="W164" i="39"/>
  <c r="W100" i="39"/>
  <c r="W85" i="39"/>
  <c r="X129" i="37"/>
  <c r="D210" i="54"/>
  <c r="E13" i="54"/>
  <c r="W81" i="39"/>
  <c r="X208" i="38"/>
  <c r="W212" i="38"/>
  <c r="X116" i="44"/>
  <c r="E13" i="44"/>
  <c r="D195" i="44"/>
  <c r="X116" i="47"/>
  <c r="W133" i="39"/>
  <c r="AH170" i="56"/>
  <c r="X125" i="44"/>
  <c r="W124" i="39"/>
  <c r="X127" i="54"/>
  <c r="AD171" i="56"/>
  <c r="D195" i="46"/>
  <c r="E13" i="46"/>
  <c r="W212" i="36"/>
  <c r="D212" i="36"/>
  <c r="X208" i="36"/>
  <c r="D212" i="48"/>
  <c r="X116" i="46"/>
  <c r="W83" i="39"/>
  <c r="D212" i="38"/>
  <c r="F28" i="35"/>
  <c r="G28" i="35" s="1"/>
  <c r="E28" i="35"/>
  <c r="L69" i="48"/>
  <c r="V69" i="48"/>
  <c r="V90" i="38"/>
  <c r="L116" i="48"/>
  <c r="L138" i="38"/>
  <c r="V138" i="38"/>
  <c r="V47" i="36"/>
  <c r="V47" i="48"/>
  <c r="L116" i="49"/>
  <c r="V116" i="49"/>
  <c r="V47" i="38"/>
  <c r="L138" i="48"/>
  <c r="V138" i="48"/>
  <c r="L69" i="49"/>
  <c r="V69" i="49"/>
  <c r="L122" i="38"/>
  <c r="V122" i="38"/>
  <c r="L90" i="49"/>
  <c r="V90" i="49"/>
  <c r="U70" i="37"/>
  <c r="O25" i="32"/>
  <c r="W25" i="32" s="1"/>
  <c r="V26" i="32"/>
  <c r="G184" i="36"/>
  <c r="G184" i="38"/>
  <c r="G167" i="44"/>
  <c r="P167" i="44" s="1"/>
  <c r="G184" i="48"/>
  <c r="Q184" i="32"/>
  <c r="G184" i="42"/>
  <c r="P184" i="42" s="1"/>
  <c r="V40" i="32"/>
  <c r="V20" i="32"/>
  <c r="V37" i="32"/>
  <c r="V21" i="32"/>
  <c r="O34" i="32"/>
  <c r="W34" i="32" s="1"/>
  <c r="T184" i="32"/>
  <c r="G184" i="49"/>
  <c r="S184" i="32"/>
  <c r="G182" i="54"/>
  <c r="U182" i="54" s="1"/>
  <c r="P184" i="32"/>
  <c r="R184" i="32"/>
  <c r="G184" i="37"/>
  <c r="T184" i="37" s="1"/>
  <c r="G167" i="52"/>
  <c r="P167" i="52" s="1"/>
  <c r="W167" i="52" s="1"/>
  <c r="U184" i="32"/>
  <c r="G167" i="46"/>
  <c r="G167" i="47"/>
  <c r="O184" i="32"/>
  <c r="G167" i="45"/>
  <c r="E29" i="35"/>
  <c r="V59" i="39"/>
  <c r="V59" i="42"/>
  <c r="V58" i="48"/>
  <c r="V58" i="39"/>
  <c r="S58" i="32"/>
  <c r="V58" i="49"/>
  <c r="V58" i="32"/>
  <c r="G48" i="39"/>
  <c r="U48" i="39" s="1"/>
  <c r="G48" i="42"/>
  <c r="G48" i="36"/>
  <c r="Q48" i="36" s="1"/>
  <c r="P69" i="32"/>
  <c r="G48" i="48"/>
  <c r="S48" i="48" s="1"/>
  <c r="F33" i="35"/>
  <c r="G33" i="35" s="1"/>
  <c r="M58" i="35" s="1"/>
  <c r="V116" i="48"/>
  <c r="V58" i="38"/>
  <c r="L122" i="42"/>
  <c r="V122" i="42"/>
  <c r="L67" i="36"/>
  <c r="V67" i="36"/>
  <c r="L122" i="36"/>
  <c r="V122" i="36"/>
  <c r="V175" i="36"/>
  <c r="L88" i="36"/>
  <c r="V88" i="36"/>
  <c r="V45" i="36"/>
  <c r="V53" i="39"/>
  <c r="V52" i="39"/>
  <c r="V51" i="39"/>
  <c r="V177" i="39"/>
  <c r="V188" i="49"/>
  <c r="V188" i="36"/>
  <c r="V188" i="38"/>
  <c r="V188" i="48"/>
  <c r="V188" i="37"/>
  <c r="W168" i="46"/>
  <c r="AF185" i="56"/>
  <c r="P185" i="49"/>
  <c r="O185" i="38"/>
  <c r="P185" i="37"/>
  <c r="U185" i="37"/>
  <c r="Q185" i="48"/>
  <c r="S185" i="37"/>
  <c r="V185" i="42"/>
  <c r="W185" i="32"/>
  <c r="W168" i="47"/>
  <c r="AH185" i="56"/>
  <c r="W168" i="52"/>
  <c r="T185" i="38"/>
  <c r="V185" i="49"/>
  <c r="U185" i="48"/>
  <c r="U185" i="42"/>
  <c r="P185" i="48"/>
  <c r="S185" i="39"/>
  <c r="V185" i="36"/>
  <c r="S185" i="38"/>
  <c r="S185" i="49"/>
  <c r="V185" i="39"/>
  <c r="S185" i="42"/>
  <c r="W185" i="36"/>
  <c r="S183" i="39"/>
  <c r="V186" i="39"/>
  <c r="V185" i="48"/>
  <c r="R185" i="49"/>
  <c r="P183" i="54"/>
  <c r="V183" i="49"/>
  <c r="P168" i="45"/>
  <c r="S185" i="48"/>
  <c r="Q183" i="54"/>
  <c r="V186" i="36"/>
  <c r="Q185" i="39"/>
  <c r="Q185" i="42"/>
  <c r="W185" i="42"/>
  <c r="Q185" i="38"/>
  <c r="V187" i="49"/>
  <c r="T168" i="45"/>
  <c r="W168" i="45"/>
  <c r="AD185" i="56"/>
  <c r="R185" i="48"/>
  <c r="O70" i="37"/>
  <c r="O177" i="42"/>
  <c r="P114" i="42"/>
  <c r="U83" i="46"/>
  <c r="O136" i="42"/>
  <c r="T123" i="44"/>
  <c r="O177" i="49"/>
  <c r="O60" i="52"/>
  <c r="O60" i="46"/>
  <c r="G29" i="39"/>
  <c r="O29" i="39" s="1"/>
  <c r="W29" i="39" s="1"/>
  <c r="O29" i="36"/>
  <c r="W29" i="36" s="1"/>
  <c r="G80" i="44"/>
  <c r="T80" i="44" s="1"/>
  <c r="U91" i="32"/>
  <c r="G173" i="54"/>
  <c r="G158" i="46"/>
  <c r="P158" i="46" s="1"/>
  <c r="Q175" i="32"/>
  <c r="R175" i="32"/>
  <c r="G175" i="42"/>
  <c r="O175" i="42" s="1"/>
  <c r="T175" i="32"/>
  <c r="G175" i="49"/>
  <c r="R175" i="49" s="1"/>
  <c r="G158" i="52"/>
  <c r="G158" i="45"/>
  <c r="T158" i="45" s="1"/>
  <c r="G175" i="37"/>
  <c r="U175" i="37" s="1"/>
  <c r="U175" i="32"/>
  <c r="G175" i="48"/>
  <c r="P175" i="32"/>
  <c r="G175" i="38"/>
  <c r="G158" i="47"/>
  <c r="P158" i="47" s="1"/>
  <c r="G175" i="36"/>
  <c r="O175" i="32"/>
  <c r="V24" i="32"/>
  <c r="S47" i="32"/>
  <c r="G47" i="54"/>
  <c r="R47" i="32"/>
  <c r="G47" i="49"/>
  <c r="U47" i="49" s="1"/>
  <c r="G47" i="38"/>
  <c r="R47" i="38" s="1"/>
  <c r="U47" i="32"/>
  <c r="P47" i="32"/>
  <c r="T47" i="32"/>
  <c r="O47" i="32"/>
  <c r="G47" i="37"/>
  <c r="U47" i="37" s="1"/>
  <c r="Q47" i="32"/>
  <c r="G47" i="42"/>
  <c r="G47" i="48"/>
  <c r="G47" i="39"/>
  <c r="O47" i="39" s="1"/>
  <c r="G47" i="36"/>
  <c r="P47" i="36" s="1"/>
  <c r="O69" i="32"/>
  <c r="G69" i="42"/>
  <c r="G67" i="54"/>
  <c r="G69" i="36"/>
  <c r="G59" i="45"/>
  <c r="T69" i="32"/>
  <c r="Q69" i="32"/>
  <c r="U69" i="32"/>
  <c r="G69" i="38"/>
  <c r="G69" i="48"/>
  <c r="G69" i="49"/>
  <c r="T69" i="49" s="1"/>
  <c r="G59" i="52"/>
  <c r="G69" i="37"/>
  <c r="R69" i="37" s="1"/>
  <c r="G59" i="44"/>
  <c r="G59" i="46"/>
  <c r="O59" i="46" s="1"/>
  <c r="R69" i="32"/>
  <c r="G59" i="47"/>
  <c r="R59" i="47" s="1"/>
  <c r="S69" i="32"/>
  <c r="F32" i="35"/>
  <c r="G32" i="35" s="1"/>
  <c r="E32" i="35"/>
  <c r="G45" i="54"/>
  <c r="Q45" i="54" s="1"/>
  <c r="S45" i="32"/>
  <c r="Q105" i="32"/>
  <c r="G28" i="54"/>
  <c r="O28" i="54" s="1"/>
  <c r="W28" i="54" s="1"/>
  <c r="V33" i="32"/>
  <c r="P55" i="32"/>
  <c r="G55" i="42"/>
  <c r="T55" i="42" s="1"/>
  <c r="G45" i="44"/>
  <c r="G55" i="36"/>
  <c r="Q55" i="36" s="1"/>
  <c r="U55" i="32"/>
  <c r="G45" i="45"/>
  <c r="G45" i="46"/>
  <c r="O55" i="32"/>
  <c r="G45" i="47"/>
  <c r="Q45" i="47" s="1"/>
  <c r="G45" i="52"/>
  <c r="O45" i="52" s="1"/>
  <c r="R55" i="32"/>
  <c r="Q55" i="32"/>
  <c r="G55" i="37"/>
  <c r="G55" i="49"/>
  <c r="R55" i="49" s="1"/>
  <c r="G53" i="54"/>
  <c r="G55" i="38"/>
  <c r="G55" i="48"/>
  <c r="U55" i="48" s="1"/>
  <c r="G55" i="39"/>
  <c r="P55" i="39" s="1"/>
  <c r="T55" i="32"/>
  <c r="P111" i="32"/>
  <c r="G101" i="46"/>
  <c r="R101" i="46" s="1"/>
  <c r="O111" i="32"/>
  <c r="G111" i="42"/>
  <c r="U111" i="42" s="1"/>
  <c r="G101" i="52"/>
  <c r="G111" i="37"/>
  <c r="R111" i="37" s="1"/>
  <c r="T111" i="32"/>
  <c r="G111" i="36"/>
  <c r="R111" i="36" s="1"/>
  <c r="R111" i="32"/>
  <c r="G111" i="49"/>
  <c r="O111" i="49" s="1"/>
  <c r="G101" i="44"/>
  <c r="O101" i="44" s="1"/>
  <c r="G111" i="38"/>
  <c r="O111" i="38" s="1"/>
  <c r="S111" i="32"/>
  <c r="G101" i="47"/>
  <c r="Q101" i="47" s="1"/>
  <c r="G111" i="48"/>
  <c r="Q111" i="32"/>
  <c r="G109" i="54"/>
  <c r="G101" i="45"/>
  <c r="R101" i="45" s="1"/>
  <c r="U111" i="32"/>
  <c r="P123" i="32"/>
  <c r="G110" i="46"/>
  <c r="G123" i="48"/>
  <c r="O123" i="48" s="1"/>
  <c r="G110" i="44"/>
  <c r="O123" i="32"/>
  <c r="U123" i="32"/>
  <c r="G123" i="42"/>
  <c r="O123" i="42" s="1"/>
  <c r="G110" i="47"/>
  <c r="O110" i="47" s="1"/>
  <c r="G110" i="52"/>
  <c r="G121" i="54"/>
  <c r="Q123" i="32"/>
  <c r="G123" i="38"/>
  <c r="T123" i="38" s="1"/>
  <c r="R123" i="32"/>
  <c r="G123" i="37"/>
  <c r="U123" i="37" s="1"/>
  <c r="G123" i="49"/>
  <c r="G110" i="45"/>
  <c r="O110" i="45" s="1"/>
  <c r="G123" i="36"/>
  <c r="T123" i="32"/>
  <c r="G123" i="51"/>
  <c r="T123" i="51" s="1"/>
  <c r="G123" i="43"/>
  <c r="G67" i="42"/>
  <c r="P67" i="32"/>
  <c r="L89" i="42"/>
  <c r="V89" i="42"/>
  <c r="V46" i="42"/>
  <c r="L68" i="42"/>
  <c r="V68" i="42"/>
  <c r="G20" i="38"/>
  <c r="O20" i="38" s="1"/>
  <c r="W20" i="38" s="1"/>
  <c r="T20" i="56"/>
  <c r="G20" i="47"/>
  <c r="O20" i="47" s="1"/>
  <c r="W20" i="47" s="1"/>
  <c r="AH20" i="56" s="1"/>
  <c r="G20" i="45"/>
  <c r="O20" i="45" s="1"/>
  <c r="W20" i="45" s="1"/>
  <c r="AD20" i="56" s="1"/>
  <c r="G20" i="48"/>
  <c r="O20" i="48" s="1"/>
  <c r="W20" i="48" s="1"/>
  <c r="G20" i="42"/>
  <c r="O20" i="42" s="1"/>
  <c r="W20" i="42" s="1"/>
  <c r="G20" i="49"/>
  <c r="O20" i="49" s="1"/>
  <c r="W20" i="49" s="1"/>
  <c r="G20" i="37"/>
  <c r="O20" i="37" s="1"/>
  <c r="W20" i="37" s="1"/>
  <c r="G20" i="44"/>
  <c r="O20" i="44" s="1"/>
  <c r="W20" i="44" s="1"/>
  <c r="AB20" i="56" s="1"/>
  <c r="G20" i="46"/>
  <c r="O20" i="46"/>
  <c r="W20" i="46" s="1"/>
  <c r="AF20" i="56" s="1"/>
  <c r="G20" i="36"/>
  <c r="G20" i="39" s="1"/>
  <c r="O20" i="39" s="1"/>
  <c r="W20" i="39" s="1"/>
  <c r="G20" i="54"/>
  <c r="O20" i="54" s="1"/>
  <c r="W20" i="54" s="1"/>
  <c r="O20" i="32"/>
  <c r="W20" i="32" s="1"/>
  <c r="Z20" i="56"/>
  <c r="V28" i="32"/>
  <c r="G38" i="36"/>
  <c r="O38" i="36" s="1"/>
  <c r="W38" i="36" s="1"/>
  <c r="G38" i="49"/>
  <c r="O38" i="49" s="1"/>
  <c r="W38" i="49" s="1"/>
  <c r="G38" i="38"/>
  <c r="O38" i="38" s="1"/>
  <c r="W38" i="38" s="1"/>
  <c r="G38" i="48"/>
  <c r="O38" i="48" s="1"/>
  <c r="W38" i="48" s="1"/>
  <c r="G38" i="42"/>
  <c r="O38" i="42" s="1"/>
  <c r="W38" i="42" s="1"/>
  <c r="G34" i="44"/>
  <c r="O34" i="44" s="1"/>
  <c r="W34" i="44" s="1"/>
  <c r="G34" i="46"/>
  <c r="O34" i="46" s="1"/>
  <c r="W34" i="46" s="1"/>
  <c r="G34" i="45"/>
  <c r="O34" i="45" s="1"/>
  <c r="W34" i="45" s="1"/>
  <c r="G38" i="37"/>
  <c r="O38" i="37" s="1"/>
  <c r="W38" i="37" s="1"/>
  <c r="G34" i="52"/>
  <c r="O34" i="52"/>
  <c r="W34" i="52" s="1"/>
  <c r="G34" i="47"/>
  <c r="O34" i="47" s="1"/>
  <c r="W34" i="47" s="1"/>
  <c r="G92" i="49"/>
  <c r="G82" i="46"/>
  <c r="P92" i="32"/>
  <c r="G82" i="44"/>
  <c r="P82" i="44" s="1"/>
  <c r="G92" i="42"/>
  <c r="Q92" i="32"/>
  <c r="G82" i="47"/>
  <c r="T82" i="47" s="1"/>
  <c r="U92" i="32"/>
  <c r="T92" i="32"/>
  <c r="G92" i="48"/>
  <c r="U92" i="48" s="1"/>
  <c r="O92" i="32"/>
  <c r="G90" i="54"/>
  <c r="S92" i="32"/>
  <c r="G92" i="37"/>
  <c r="R92" i="32"/>
  <c r="G82" i="52"/>
  <c r="G92" i="38"/>
  <c r="G82" i="45"/>
  <c r="T82" i="45" s="1"/>
  <c r="G92" i="36"/>
  <c r="L91" i="48"/>
  <c r="L122" i="48"/>
  <c r="V51" i="48"/>
  <c r="L70" i="48"/>
  <c r="V48" i="48"/>
  <c r="V22" i="32"/>
  <c r="L67" i="32"/>
  <c r="V175" i="32"/>
  <c r="V52" i="32"/>
  <c r="V45" i="32"/>
  <c r="L88" i="32"/>
  <c r="V88" i="32"/>
  <c r="W183" i="54"/>
  <c r="W185" i="38"/>
  <c r="R185" i="39"/>
  <c r="O185" i="39"/>
  <c r="P185" i="39"/>
  <c r="T185" i="39"/>
  <c r="U185" i="39"/>
  <c r="W185" i="48"/>
  <c r="U183" i="39"/>
  <c r="O183" i="39"/>
  <c r="R183" i="39"/>
  <c r="Q183" i="39"/>
  <c r="T183" i="39"/>
  <c r="P183" i="39"/>
  <c r="S173" i="54"/>
  <c r="V67" i="32"/>
  <c r="Q82" i="47"/>
  <c r="U158" i="45"/>
  <c r="P158" i="45"/>
  <c r="R158" i="52"/>
  <c r="Q158" i="52"/>
  <c r="U158" i="52"/>
  <c r="P123" i="36"/>
  <c r="S158" i="47"/>
  <c r="O158" i="47"/>
  <c r="U158" i="47"/>
  <c r="Q158" i="47"/>
  <c r="R158" i="47"/>
  <c r="V122" i="48"/>
  <c r="P109" i="54"/>
  <c r="T55" i="49"/>
  <c r="U55" i="49"/>
  <c r="Q55" i="49"/>
  <c r="S82" i="45"/>
  <c r="Q82" i="45"/>
  <c r="T101" i="47"/>
  <c r="Q183" i="49"/>
  <c r="P175" i="42"/>
  <c r="O34" i="36"/>
  <c r="W34" i="36" s="1"/>
  <c r="G34" i="39"/>
  <c r="O34" i="39" s="1"/>
  <c r="W34" i="39" s="1"/>
  <c r="V177" i="37"/>
  <c r="Q183" i="48"/>
  <c r="P183" i="48"/>
  <c r="R183" i="48"/>
  <c r="S183" i="48"/>
  <c r="U183" i="48"/>
  <c r="G39" i="42"/>
  <c r="O39" i="42" s="1"/>
  <c r="W39" i="42" s="1"/>
  <c r="G35" i="45"/>
  <c r="O35" i="45" s="1"/>
  <c r="W35" i="45" s="1"/>
  <c r="AD35" i="56" s="1"/>
  <c r="G35" i="46"/>
  <c r="O35" i="46" s="1"/>
  <c r="W35" i="46" s="1"/>
  <c r="AF35" i="56" s="1"/>
  <c r="G36" i="42"/>
  <c r="O36" i="42" s="1"/>
  <c r="W36" i="42" s="1"/>
  <c r="T58" i="38"/>
  <c r="V22" i="36"/>
  <c r="V22" i="39"/>
  <c r="G62" i="42"/>
  <c r="S89" i="32"/>
  <c r="T140" i="32"/>
  <c r="F29" i="35"/>
  <c r="G29" i="35" s="1"/>
  <c r="V22" i="37"/>
  <c r="S158" i="45"/>
  <c r="Q114" i="36"/>
  <c r="P136" i="42"/>
  <c r="T136" i="42"/>
  <c r="T60" i="46"/>
  <c r="R158" i="46"/>
  <c r="T136" i="38"/>
  <c r="Q83" i="46"/>
  <c r="S83" i="46"/>
  <c r="Q60" i="46"/>
  <c r="T158" i="46"/>
  <c r="R83" i="46"/>
  <c r="U60" i="46"/>
  <c r="U158" i="46"/>
  <c r="R60" i="46"/>
  <c r="S175" i="32"/>
  <c r="V52" i="48"/>
  <c r="S177" i="32"/>
  <c r="T55" i="36"/>
  <c r="P111" i="37"/>
  <c r="P55" i="36"/>
  <c r="U45" i="52"/>
  <c r="S175" i="36"/>
  <c r="T184" i="36"/>
  <c r="S111" i="37"/>
  <c r="R104" i="44"/>
  <c r="O104" i="44"/>
  <c r="V51" i="36"/>
  <c r="V52" i="36"/>
  <c r="T110" i="52"/>
  <c r="V177" i="42"/>
  <c r="V51" i="42"/>
  <c r="V52" i="42"/>
  <c r="T55" i="39"/>
  <c r="R55" i="39"/>
  <c r="Q55" i="39"/>
  <c r="G13" i="56"/>
  <c r="U60" i="47"/>
  <c r="T123" i="36"/>
  <c r="S101" i="47"/>
  <c r="O55" i="36"/>
  <c r="Q59" i="44"/>
  <c r="U175" i="48"/>
  <c r="S175" i="48"/>
  <c r="U55" i="39"/>
  <c r="U167" i="52"/>
  <c r="R110" i="52"/>
  <c r="U111" i="37"/>
  <c r="R45" i="52"/>
  <c r="Q45" i="52"/>
  <c r="S45" i="52"/>
  <c r="U55" i="36"/>
  <c r="R101" i="47"/>
  <c r="R55" i="36"/>
  <c r="O55" i="39"/>
  <c r="S134" i="54"/>
  <c r="T158" i="47"/>
  <c r="P60" i="46"/>
  <c r="T158" i="52"/>
  <c r="P158" i="52"/>
  <c r="S158" i="52"/>
  <c r="R173" i="54"/>
  <c r="P173" i="54"/>
  <c r="O158" i="52"/>
  <c r="P60" i="52"/>
  <c r="T68" i="54"/>
  <c r="P68" i="54"/>
  <c r="R68" i="54"/>
  <c r="Q68" i="54"/>
  <c r="U68" i="54"/>
  <c r="U175" i="42"/>
  <c r="T175" i="48"/>
  <c r="U70" i="36"/>
  <c r="T58" i="49"/>
  <c r="T175" i="42"/>
  <c r="R175" i="42"/>
  <c r="P123" i="45"/>
  <c r="O21" i="36"/>
  <c r="W21" i="36" s="1"/>
  <c r="G21" i="39"/>
  <c r="O21" i="39" s="1"/>
  <c r="W21" i="39" s="1"/>
  <c r="Q175" i="42"/>
  <c r="O175" i="48"/>
  <c r="S175" i="42"/>
  <c r="Q175" i="48"/>
  <c r="U175" i="36"/>
  <c r="G175" i="39"/>
  <c r="T175" i="36"/>
  <c r="R175" i="36"/>
  <c r="O68" i="54"/>
  <c r="U48" i="38"/>
  <c r="U93" i="42"/>
  <c r="R93" i="42"/>
  <c r="Q93" i="42"/>
  <c r="O93" i="42"/>
  <c r="S51" i="32"/>
  <c r="V51" i="32"/>
  <c r="R175" i="48"/>
  <c r="Q173" i="54"/>
  <c r="T173" i="54"/>
  <c r="O173" i="54"/>
  <c r="U173" i="54"/>
  <c r="S68" i="54"/>
  <c r="T93" i="36"/>
  <c r="P175" i="48"/>
  <c r="O83" i="46"/>
  <c r="P83" i="46"/>
  <c r="R136" i="42"/>
  <c r="S136" i="42"/>
  <c r="U136" i="42"/>
  <c r="U123" i="44"/>
  <c r="R123" i="44"/>
  <c r="Q123" i="44"/>
  <c r="S123" i="44"/>
  <c r="P123" i="44"/>
  <c r="O123" i="44"/>
  <c r="S136" i="38"/>
  <c r="P136" i="38"/>
  <c r="O136" i="38"/>
  <c r="R136" i="38"/>
  <c r="U136" i="38"/>
  <c r="T118" i="42"/>
  <c r="Q118" i="42"/>
  <c r="U118" i="42"/>
  <c r="S62" i="42"/>
  <c r="P177" i="48"/>
  <c r="G118" i="38"/>
  <c r="U62" i="32"/>
  <c r="G28" i="47"/>
  <c r="O28" i="47" s="1"/>
  <c r="W28" i="47" s="1"/>
  <c r="T183" i="37"/>
  <c r="G32" i="36"/>
  <c r="O123" i="43"/>
  <c r="O109" i="54"/>
  <c r="R109" i="54"/>
  <c r="U109" i="54"/>
  <c r="S109" i="54"/>
  <c r="S111" i="49"/>
  <c r="T111" i="49"/>
  <c r="O101" i="46"/>
  <c r="Q101" i="46"/>
  <c r="U48" i="42"/>
  <c r="P48" i="42"/>
  <c r="P123" i="43"/>
  <c r="P110" i="44"/>
  <c r="R93" i="49"/>
  <c r="Q93" i="49"/>
  <c r="R88" i="32"/>
  <c r="T88" i="32"/>
  <c r="U47" i="48"/>
  <c r="T47" i="48"/>
  <c r="P47" i="48"/>
  <c r="R47" i="48"/>
  <c r="G23" i="42"/>
  <c r="O23" i="42" s="1"/>
  <c r="W23" i="42" s="1"/>
  <c r="G23" i="48"/>
  <c r="O23" i="48" s="1"/>
  <c r="W23" i="48" s="1"/>
  <c r="G23" i="36"/>
  <c r="G23" i="37"/>
  <c r="O23" i="37" s="1"/>
  <c r="W23" i="37" s="1"/>
  <c r="G32" i="38"/>
  <c r="O32" i="38" s="1"/>
  <c r="W32" i="38" s="1"/>
  <c r="G32" i="49"/>
  <c r="O32" i="49" s="1"/>
  <c r="W32" i="49" s="1"/>
  <c r="G29" i="44"/>
  <c r="O29" i="44" s="1"/>
  <c r="W29" i="44" s="1"/>
  <c r="G32" i="54"/>
  <c r="O32" i="54" s="1"/>
  <c r="W32" i="54" s="1"/>
  <c r="G52" i="52"/>
  <c r="R52" i="52" s="1"/>
  <c r="S62" i="32"/>
  <c r="G62" i="38"/>
  <c r="U62" i="38" s="1"/>
  <c r="R62" i="32"/>
  <c r="G52" i="45"/>
  <c r="S52" i="45" s="1"/>
  <c r="Q140" i="32"/>
  <c r="G140" i="49"/>
  <c r="O140" i="49" s="1"/>
  <c r="G140" i="36"/>
  <c r="P59" i="52"/>
  <c r="O69" i="36"/>
  <c r="O39" i="36"/>
  <c r="W39" i="36" s="1"/>
  <c r="G39" i="39"/>
  <c r="O39" i="39" s="1"/>
  <c r="W39" i="39" s="1"/>
  <c r="U140" i="32"/>
  <c r="G62" i="49"/>
  <c r="S69" i="36"/>
  <c r="T101" i="46"/>
  <c r="G89" i="52"/>
  <c r="R181" i="54"/>
  <c r="Q59" i="45"/>
  <c r="G31" i="37"/>
  <c r="O31" i="37" s="1"/>
  <c r="W31" i="37" s="1"/>
  <c r="G24" i="44"/>
  <c r="O24" i="44" s="1"/>
  <c r="W24" i="44" s="1"/>
  <c r="O27" i="32"/>
  <c r="W27" i="32" s="1"/>
  <c r="G24" i="47"/>
  <c r="O24" i="47" s="1"/>
  <c r="W24" i="47" s="1"/>
  <c r="G27" i="42"/>
  <c r="O27" i="42" s="1"/>
  <c r="W27" i="42" s="1"/>
  <c r="O36" i="32"/>
  <c r="W36" i="32" s="1"/>
  <c r="G36" i="48"/>
  <c r="O36" i="48" s="1"/>
  <c r="W36" i="48" s="1"/>
  <c r="G36" i="49"/>
  <c r="O36" i="49" s="1"/>
  <c r="W36" i="49" s="1"/>
  <c r="G89" i="49"/>
  <c r="T89" i="49" s="1"/>
  <c r="G79" i="44"/>
  <c r="S79" i="44" s="1"/>
  <c r="R89" i="32"/>
  <c r="Q89" i="32"/>
  <c r="G79" i="46"/>
  <c r="U89" i="32"/>
  <c r="G89" i="42"/>
  <c r="S89" i="42" s="1"/>
  <c r="O103" i="32"/>
  <c r="S103" i="32"/>
  <c r="G116" i="54"/>
  <c r="T118" i="32"/>
  <c r="G187" i="48"/>
  <c r="S187" i="48" s="1"/>
  <c r="G187" i="42"/>
  <c r="G79" i="45"/>
  <c r="Q79" i="45" s="1"/>
  <c r="G36" i="36"/>
  <c r="G36" i="39" s="1"/>
  <c r="O36" i="39" s="1"/>
  <c r="W36" i="39" s="1"/>
  <c r="U117" i="32"/>
  <c r="T47" i="42"/>
  <c r="S136" i="48"/>
  <c r="G118" i="37"/>
  <c r="G52" i="46"/>
  <c r="G27" i="37"/>
  <c r="O27" i="37" s="1"/>
  <c r="W27" i="37" s="1"/>
  <c r="T109" i="54"/>
  <c r="P101" i="46"/>
  <c r="U92" i="38"/>
  <c r="Q92" i="38"/>
  <c r="G51" i="39"/>
  <c r="S51" i="39" s="1"/>
  <c r="G31" i="48"/>
  <c r="O31" i="48" s="1"/>
  <c r="W31" i="48" s="1"/>
  <c r="G28" i="45"/>
  <c r="O28" i="45" s="1"/>
  <c r="W28" i="45" s="1"/>
  <c r="G31" i="36"/>
  <c r="G28" i="44"/>
  <c r="O28" i="44" s="1"/>
  <c r="W28" i="44" s="1"/>
  <c r="G31" i="38"/>
  <c r="O31" i="38" s="1"/>
  <c r="W31" i="38" s="1"/>
  <c r="G28" i="52"/>
  <c r="O28" i="52" s="1"/>
  <c r="W28" i="52" s="1"/>
  <c r="G31" i="49"/>
  <c r="O31" i="49" s="1"/>
  <c r="W31" i="49" s="1"/>
  <c r="G31" i="54"/>
  <c r="O31" i="54" s="1"/>
  <c r="W31" i="54" s="1"/>
  <c r="G28" i="46"/>
  <c r="O28" i="46" s="1"/>
  <c r="W28" i="46" s="1"/>
  <c r="T61" i="32"/>
  <c r="S61" i="32"/>
  <c r="G51" i="47"/>
  <c r="U59" i="52"/>
  <c r="S59" i="52"/>
  <c r="R59" i="52"/>
  <c r="Q59" i="52"/>
  <c r="T47" i="38"/>
  <c r="O47" i="38"/>
  <c r="P47" i="38"/>
  <c r="Q47" i="38"/>
  <c r="G44" i="44"/>
  <c r="O44" i="44" s="1"/>
  <c r="S52" i="32"/>
  <c r="G44" i="46"/>
  <c r="O52" i="32"/>
  <c r="U52" i="32"/>
  <c r="G140" i="42"/>
  <c r="G27" i="54"/>
  <c r="O27" i="54" s="1"/>
  <c r="W27" i="54" s="1"/>
  <c r="O118" i="32"/>
  <c r="G62" i="48"/>
  <c r="G31" i="42"/>
  <c r="O31" i="42" s="1"/>
  <c r="W31" i="42" s="1"/>
  <c r="G36" i="38"/>
  <c r="O36" i="38" s="1"/>
  <c r="W36" i="38" s="1"/>
  <c r="U136" i="48"/>
  <c r="Q109" i="54"/>
  <c r="S47" i="48"/>
  <c r="P82" i="52"/>
  <c r="T82" i="46"/>
  <c r="S104" i="45"/>
  <c r="O62" i="32"/>
  <c r="P48" i="46"/>
  <c r="T177" i="42"/>
  <c r="Q177" i="42"/>
  <c r="U177" i="42"/>
  <c r="R177" i="42"/>
  <c r="P177" i="42"/>
  <c r="P58" i="38"/>
  <c r="G35" i="52"/>
  <c r="O35" i="52" s="1"/>
  <c r="U83" i="44"/>
  <c r="S160" i="47"/>
  <c r="Q158" i="46"/>
  <c r="R158" i="45"/>
  <c r="P175" i="36"/>
  <c r="G70" i="39"/>
  <c r="T70" i="39" s="1"/>
  <c r="S48" i="45"/>
  <c r="Q70" i="36"/>
  <c r="P70" i="36"/>
  <c r="G21" i="45"/>
  <c r="O21" i="45" s="1"/>
  <c r="W21" i="45" s="1"/>
  <c r="G39" i="54"/>
  <c r="O39" i="54" s="1"/>
  <c r="W39" i="54" s="1"/>
  <c r="AJ39" i="56" s="1"/>
  <c r="O20" i="36"/>
  <c r="W20" i="36" s="1"/>
  <c r="O158" i="46"/>
  <c r="O158" i="45"/>
  <c r="O175" i="36"/>
  <c r="Q123" i="45"/>
  <c r="P83" i="44"/>
  <c r="G21" i="52"/>
  <c r="O21" i="52" s="1"/>
  <c r="W21" i="52" s="1"/>
  <c r="O21" i="32"/>
  <c r="W21" i="32" s="1"/>
  <c r="G39" i="49"/>
  <c r="O39" i="49" s="1"/>
  <c r="W39" i="49" s="1"/>
  <c r="G39" i="48"/>
  <c r="O39" i="48" s="1"/>
  <c r="W39" i="48" s="1"/>
  <c r="O83" i="44"/>
  <c r="S158" i="46"/>
  <c r="Q158" i="45"/>
  <c r="Q175" i="36"/>
  <c r="P114" i="38"/>
  <c r="P93" i="42"/>
  <c r="P111" i="38"/>
  <c r="Q83" i="44"/>
  <c r="O48" i="38"/>
  <c r="U62" i="36"/>
  <c r="P62" i="36"/>
  <c r="Q62" i="36"/>
  <c r="T62" i="36"/>
  <c r="O62" i="36"/>
  <c r="O49" i="36"/>
  <c r="G62" i="39"/>
  <c r="Q62" i="39" s="1"/>
  <c r="R62" i="36"/>
  <c r="V38" i="32"/>
  <c r="O38" i="32"/>
  <c r="W38" i="32" s="1"/>
  <c r="G49" i="54"/>
  <c r="R49" i="32"/>
  <c r="G49" i="39"/>
  <c r="T49" i="32"/>
  <c r="S49" i="32"/>
  <c r="P49" i="32"/>
  <c r="G49" i="38"/>
  <c r="O49" i="38" s="1"/>
  <c r="U49" i="32"/>
  <c r="Q49" i="32"/>
  <c r="O49" i="32"/>
  <c r="G49" i="37"/>
  <c r="G49" i="42"/>
  <c r="G49" i="49"/>
  <c r="G49" i="48"/>
  <c r="G59" i="38"/>
  <c r="U59" i="38" s="1"/>
  <c r="T59" i="32"/>
  <c r="G59" i="42"/>
  <c r="O59" i="42" s="1"/>
  <c r="O59" i="32"/>
  <c r="G49" i="52"/>
  <c r="Q59" i="32"/>
  <c r="G49" i="46"/>
  <c r="T49" i="46" s="1"/>
  <c r="R59" i="32"/>
  <c r="G59" i="49"/>
  <c r="G59" i="48"/>
  <c r="S59" i="32"/>
  <c r="AB59" i="32"/>
  <c r="G57" i="54"/>
  <c r="G49" i="47"/>
  <c r="G49" i="45"/>
  <c r="S49" i="45" s="1"/>
  <c r="G49" i="44"/>
  <c r="P59" i="32"/>
  <c r="G59" i="36"/>
  <c r="G59" i="37"/>
  <c r="U59" i="37" s="1"/>
  <c r="U59" i="32"/>
  <c r="G71" i="37"/>
  <c r="G61" i="45"/>
  <c r="R61" i="45" s="1"/>
  <c r="G71" i="49"/>
  <c r="G69" i="54"/>
  <c r="R71" i="32"/>
  <c r="G71" i="48"/>
  <c r="Q71" i="48" s="1"/>
  <c r="P71" i="32"/>
  <c r="T71" i="32"/>
  <c r="G71" i="36"/>
  <c r="S71" i="32"/>
  <c r="G61" i="46"/>
  <c r="G61" i="44"/>
  <c r="G61" i="52"/>
  <c r="Q71" i="32"/>
  <c r="G71" i="38"/>
  <c r="G71" i="42"/>
  <c r="U71" i="32"/>
  <c r="G61" i="47"/>
  <c r="O71" i="32"/>
  <c r="G86" i="52"/>
  <c r="R86" i="52" s="1"/>
  <c r="G86" i="45"/>
  <c r="O86" i="45" s="1"/>
  <c r="G96" i="48"/>
  <c r="S96" i="48" s="1"/>
  <c r="G86" i="47"/>
  <c r="O96" i="32"/>
  <c r="G96" i="36"/>
  <c r="Q96" i="36" s="1"/>
  <c r="G94" i="54"/>
  <c r="T94" i="54" s="1"/>
  <c r="G96" i="49"/>
  <c r="Q96" i="49" s="1"/>
  <c r="S96" i="32"/>
  <c r="G86" i="44"/>
  <c r="Q96" i="32"/>
  <c r="P96" i="32"/>
  <c r="R96" i="32"/>
  <c r="G96" i="37"/>
  <c r="T96" i="32"/>
  <c r="G96" i="38"/>
  <c r="U96" i="32"/>
  <c r="G86" i="46"/>
  <c r="G96" i="42"/>
  <c r="G115" i="49"/>
  <c r="T115" i="49" s="1"/>
  <c r="U115" i="32"/>
  <c r="Q115" i="32"/>
  <c r="P115" i="32"/>
  <c r="G115" i="48"/>
  <c r="Q115" i="48" s="1"/>
  <c r="G115" i="42"/>
  <c r="R115" i="32"/>
  <c r="G113" i="54"/>
  <c r="G115" i="38"/>
  <c r="S115" i="38" s="1"/>
  <c r="G115" i="37"/>
  <c r="O115" i="32"/>
  <c r="S115" i="32"/>
  <c r="G115" i="36"/>
  <c r="G115" i="39" s="1"/>
  <c r="T115" i="32"/>
  <c r="G135" i="54"/>
  <c r="Q137" i="32"/>
  <c r="R137" i="32"/>
  <c r="G137" i="38"/>
  <c r="S137" i="32"/>
  <c r="G137" i="36"/>
  <c r="G137" i="42"/>
  <c r="U137" i="32"/>
  <c r="G137" i="37"/>
  <c r="G137" i="49"/>
  <c r="O137" i="32"/>
  <c r="P137" i="32"/>
  <c r="G137" i="48"/>
  <c r="T137" i="32"/>
  <c r="G162" i="47"/>
  <c r="S162" i="47" s="1"/>
  <c r="P179" i="32"/>
  <c r="U179" i="32"/>
  <c r="G162" i="45"/>
  <c r="O162" i="45" s="1"/>
  <c r="G177" i="54"/>
  <c r="G179" i="48"/>
  <c r="R179" i="48" s="1"/>
  <c r="G179" i="37"/>
  <c r="R179" i="37" s="1"/>
  <c r="G162" i="46"/>
  <c r="O162" i="46" s="1"/>
  <c r="O179" i="32"/>
  <c r="R179" i="32"/>
  <c r="Q179" i="32"/>
  <c r="G179" i="42"/>
  <c r="P179" i="42" s="1"/>
  <c r="G162" i="52"/>
  <c r="G179" i="36"/>
  <c r="U179" i="36" s="1"/>
  <c r="T179" i="32"/>
  <c r="S179" i="32"/>
  <c r="G179" i="38"/>
  <c r="P179" i="38" s="1"/>
  <c r="G179" i="49"/>
  <c r="Q179" i="49" s="1"/>
  <c r="P183" i="49"/>
  <c r="T183" i="49"/>
  <c r="U183" i="49"/>
  <c r="O183" i="49"/>
  <c r="P80" i="44"/>
  <c r="T92" i="37"/>
  <c r="R183" i="49"/>
  <c r="P118" i="42"/>
  <c r="O118" i="42"/>
  <c r="S118" i="42"/>
  <c r="R118" i="42"/>
  <c r="S183" i="49"/>
  <c r="T69" i="48"/>
  <c r="R93" i="37"/>
  <c r="P93" i="37"/>
  <c r="O93" i="37"/>
  <c r="T93" i="37"/>
  <c r="U93" i="37"/>
  <c r="V23" i="32"/>
  <c r="O23" i="32"/>
  <c r="V32" i="32"/>
  <c r="O32" i="32"/>
  <c r="W32" i="32" s="1"/>
  <c r="G45" i="36"/>
  <c r="R45" i="36" s="1"/>
  <c r="G45" i="39"/>
  <c r="Q45" i="39" s="1"/>
  <c r="G45" i="38"/>
  <c r="O45" i="32"/>
  <c r="G41" i="52"/>
  <c r="G41" i="47"/>
  <c r="P45" i="32"/>
  <c r="G41" i="44"/>
  <c r="U45" i="32"/>
  <c r="Q45" i="32"/>
  <c r="G45" i="42"/>
  <c r="R45" i="32"/>
  <c r="G41" i="45"/>
  <c r="T45" i="32"/>
  <c r="G45" i="48"/>
  <c r="T45" i="48" s="1"/>
  <c r="G41" i="46"/>
  <c r="U41" i="46" s="1"/>
  <c r="G45" i="49"/>
  <c r="G45" i="37"/>
  <c r="R45" i="37" s="1"/>
  <c r="Q53" i="32"/>
  <c r="G53" i="39"/>
  <c r="G53" i="49"/>
  <c r="T53" i="49" s="1"/>
  <c r="U53" i="32"/>
  <c r="G53" i="48"/>
  <c r="T53" i="32"/>
  <c r="G53" i="36"/>
  <c r="O53" i="32"/>
  <c r="G53" i="42"/>
  <c r="P53" i="32"/>
  <c r="R53" i="32"/>
  <c r="G53" i="38"/>
  <c r="G53" i="37"/>
  <c r="T53" i="37" s="1"/>
  <c r="G67" i="38"/>
  <c r="G67" i="49"/>
  <c r="Q67" i="32"/>
  <c r="G57" i="47"/>
  <c r="R57" i="47" s="1"/>
  <c r="U67" i="32"/>
  <c r="T67" i="32"/>
  <c r="O67" i="32"/>
  <c r="G57" i="44"/>
  <c r="G67" i="36"/>
  <c r="G67" i="48"/>
  <c r="G57" i="52"/>
  <c r="T57" i="52" s="1"/>
  <c r="S67" i="32"/>
  <c r="G57" i="46"/>
  <c r="G57" i="45"/>
  <c r="G67" i="37"/>
  <c r="R67" i="32"/>
  <c r="G65" i="54"/>
  <c r="Q90" i="32"/>
  <c r="S90" i="32"/>
  <c r="G88" i="54"/>
  <c r="G80" i="46"/>
  <c r="G90" i="37"/>
  <c r="G80" i="47"/>
  <c r="U90" i="32"/>
  <c r="G90" i="49"/>
  <c r="G90" i="38"/>
  <c r="G90" i="36"/>
  <c r="O90" i="32"/>
  <c r="G80" i="45"/>
  <c r="G90" i="48"/>
  <c r="T90" i="32"/>
  <c r="R90" i="32"/>
  <c r="G80" i="52"/>
  <c r="G90" i="42"/>
  <c r="P90" i="32"/>
  <c r="G105" i="36"/>
  <c r="T105" i="32"/>
  <c r="G95" i="47"/>
  <c r="G95" i="52"/>
  <c r="O95" i="52" s="1"/>
  <c r="S105" i="32"/>
  <c r="G95" i="46"/>
  <c r="G105" i="42"/>
  <c r="G103" i="54"/>
  <c r="G105" i="49"/>
  <c r="P105" i="32"/>
  <c r="G95" i="44"/>
  <c r="O105" i="32"/>
  <c r="R105" i="32"/>
  <c r="G105" i="38"/>
  <c r="G105" i="48"/>
  <c r="U105" i="48" s="1"/>
  <c r="G95" i="45"/>
  <c r="U105" i="32"/>
  <c r="G105" i="37"/>
  <c r="G119" i="37"/>
  <c r="G106" i="47"/>
  <c r="U119" i="32"/>
  <c r="G119" i="49"/>
  <c r="G106" i="46"/>
  <c r="G117" i="54"/>
  <c r="G119" i="42"/>
  <c r="G119" i="36"/>
  <c r="O119" i="36" s="1"/>
  <c r="G119" i="38"/>
  <c r="G106" i="44"/>
  <c r="T119" i="32"/>
  <c r="R119" i="32"/>
  <c r="G106" i="45"/>
  <c r="G106" i="52"/>
  <c r="O119" i="32"/>
  <c r="P119" i="32"/>
  <c r="G119" i="48"/>
  <c r="G124" i="46"/>
  <c r="P141" i="32"/>
  <c r="O141" i="32"/>
  <c r="G141" i="37"/>
  <c r="U141" i="32"/>
  <c r="T141" i="32"/>
  <c r="G141" i="42"/>
  <c r="G141" i="36"/>
  <c r="G124" i="47"/>
  <c r="G124" i="45"/>
  <c r="G124" i="52"/>
  <c r="G141" i="38"/>
  <c r="Q141" i="32"/>
  <c r="G141" i="48"/>
  <c r="Q141" i="48" s="1"/>
  <c r="G124" i="44"/>
  <c r="G139" i="54"/>
  <c r="R141" i="32"/>
  <c r="G141" i="49"/>
  <c r="S141" i="49" s="1"/>
  <c r="G171" i="46"/>
  <c r="T171" i="46" s="1"/>
  <c r="Q188" i="32"/>
  <c r="G171" i="52"/>
  <c r="T171" i="52" s="1"/>
  <c r="U188" i="32"/>
  <c r="G188" i="48"/>
  <c r="P188" i="48" s="1"/>
  <c r="G188" i="49"/>
  <c r="G188" i="36"/>
  <c r="U188" i="36" s="1"/>
  <c r="S188" i="32"/>
  <c r="G188" i="38"/>
  <c r="Q188" i="38" s="1"/>
  <c r="G171" i="45"/>
  <c r="T171" i="45" s="1"/>
  <c r="P188" i="32"/>
  <c r="G186" i="54"/>
  <c r="R186" i="54" s="1"/>
  <c r="G188" i="37"/>
  <c r="U188" i="37" s="1"/>
  <c r="R188" i="32"/>
  <c r="G171" i="44"/>
  <c r="T171" i="44" s="1"/>
  <c r="G188" i="42"/>
  <c r="O188" i="32"/>
  <c r="G171" i="47"/>
  <c r="T171" i="47" s="1"/>
  <c r="T188" i="32"/>
  <c r="G188" i="43"/>
  <c r="T188" i="43" s="1"/>
  <c r="U58" i="38"/>
  <c r="R58" i="38"/>
  <c r="O58" i="38"/>
  <c r="Q58" i="38"/>
  <c r="G39" i="37"/>
  <c r="O39" i="37" s="1"/>
  <c r="W39" i="37" s="1"/>
  <c r="G35" i="44"/>
  <c r="O35" i="44" s="1"/>
  <c r="W35" i="44" s="1"/>
  <c r="AB35" i="56" s="1"/>
  <c r="G35" i="47"/>
  <c r="O35" i="47" s="1"/>
  <c r="G39" i="38"/>
  <c r="O39" i="38" s="1"/>
  <c r="W39" i="38" s="1"/>
  <c r="O183" i="36"/>
  <c r="U183" i="36"/>
  <c r="T183" i="36"/>
  <c r="R183" i="36"/>
  <c r="S183" i="36"/>
  <c r="P183" i="36"/>
  <c r="Q183" i="36"/>
  <c r="P67" i="42"/>
  <c r="P51" i="39"/>
  <c r="V35" i="32"/>
  <c r="G40" i="49"/>
  <c r="O40" i="49" s="1"/>
  <c r="W40" i="49" s="1"/>
  <c r="G36" i="44"/>
  <c r="O36" i="44" s="1"/>
  <c r="W36" i="44" s="1"/>
  <c r="AB36" i="56" s="1"/>
  <c r="G36" i="52"/>
  <c r="O36" i="52" s="1"/>
  <c r="W36" i="52" s="1"/>
  <c r="V36" i="56" s="1"/>
  <c r="G40" i="42"/>
  <c r="O40" i="42" s="1"/>
  <c r="W40" i="42" s="1"/>
  <c r="G40" i="38"/>
  <c r="O40" i="38" s="1"/>
  <c r="W40" i="38" s="1"/>
  <c r="G36" i="45"/>
  <c r="O36" i="45" s="1"/>
  <c r="W36" i="45" s="1"/>
  <c r="AD36" i="56" s="1"/>
  <c r="G36" i="47"/>
  <c r="O36" i="47" s="1"/>
  <c r="W36" i="47" s="1"/>
  <c r="AH36" i="56" s="1"/>
  <c r="G40" i="36"/>
  <c r="G40" i="37"/>
  <c r="O40" i="37" s="1"/>
  <c r="W40" i="37" s="1"/>
  <c r="G40" i="54"/>
  <c r="O40" i="54" s="1"/>
  <c r="W40" i="54" s="1"/>
  <c r="AJ40" i="56" s="1"/>
  <c r="G40" i="48"/>
  <c r="O40" i="48" s="1"/>
  <c r="W40" i="48" s="1"/>
  <c r="G51" i="42"/>
  <c r="G43" i="45"/>
  <c r="G43" i="46"/>
  <c r="R51" i="32"/>
  <c r="Q51" i="32"/>
  <c r="G51" i="49"/>
  <c r="G51" i="36"/>
  <c r="U51" i="32"/>
  <c r="G43" i="47"/>
  <c r="G51" i="38"/>
  <c r="G43" i="44"/>
  <c r="G43" i="52"/>
  <c r="G51" i="37"/>
  <c r="T51" i="32"/>
  <c r="O51" i="32"/>
  <c r="G51" i="48"/>
  <c r="G51" i="54"/>
  <c r="P51" i="32"/>
  <c r="G51" i="52"/>
  <c r="G51" i="45"/>
  <c r="R61" i="32"/>
  <c r="G59" i="54"/>
  <c r="U61" i="32"/>
  <c r="G61" i="48"/>
  <c r="Q61" i="32"/>
  <c r="G61" i="49"/>
  <c r="P61" i="32"/>
  <c r="G51" i="44"/>
  <c r="G61" i="38"/>
  <c r="G61" i="37"/>
  <c r="O61" i="32"/>
  <c r="G61" i="36"/>
  <c r="R61" i="36" s="1"/>
  <c r="G61" i="42"/>
  <c r="G51" i="46"/>
  <c r="G88" i="36"/>
  <c r="G88" i="38"/>
  <c r="G88" i="48"/>
  <c r="Q88" i="32"/>
  <c r="G78" i="52"/>
  <c r="P78" i="52" s="1"/>
  <c r="G88" i="37"/>
  <c r="Q88" i="37" s="1"/>
  <c r="G88" i="42"/>
  <c r="U88" i="32"/>
  <c r="P88" i="32"/>
  <c r="O88" i="32"/>
  <c r="G78" i="44"/>
  <c r="G78" i="45"/>
  <c r="G78" i="46"/>
  <c r="S78" i="46" s="1"/>
  <c r="G78" i="47"/>
  <c r="G86" i="54"/>
  <c r="S88" i="32"/>
  <c r="G88" i="49"/>
  <c r="U88" i="49" s="1"/>
  <c r="G99" i="38"/>
  <c r="T99" i="38" s="1"/>
  <c r="G99" i="37"/>
  <c r="R99" i="32"/>
  <c r="G99" i="48"/>
  <c r="T99" i="32"/>
  <c r="G89" i="47"/>
  <c r="U99" i="32"/>
  <c r="G99" i="36"/>
  <c r="G89" i="44"/>
  <c r="P89" i="44" s="1"/>
  <c r="O99" i="32"/>
  <c r="S99" i="32"/>
  <c r="G99" i="49"/>
  <c r="G89" i="46"/>
  <c r="T89" i="46" s="1"/>
  <c r="G99" i="42"/>
  <c r="P99" i="32"/>
  <c r="Q99" i="32"/>
  <c r="G97" i="54"/>
  <c r="R97" i="54" s="1"/>
  <c r="G117" i="36"/>
  <c r="G117" i="48"/>
  <c r="G117" i="49"/>
  <c r="P117" i="32"/>
  <c r="R117" i="32"/>
  <c r="G115" i="54"/>
  <c r="U115" i="54" s="1"/>
  <c r="G105" i="47"/>
  <c r="G117" i="38"/>
  <c r="Q117" i="32"/>
  <c r="G105" i="52"/>
  <c r="U105" i="52" s="1"/>
  <c r="G105" i="44"/>
  <c r="G117" i="42"/>
  <c r="S117" i="32"/>
  <c r="T117" i="32"/>
  <c r="O117" i="32"/>
  <c r="G105" i="46"/>
  <c r="G117" i="37"/>
  <c r="R139" i="32"/>
  <c r="G139" i="49"/>
  <c r="G139" i="36"/>
  <c r="G139" i="42"/>
  <c r="Q139" i="32"/>
  <c r="G139" i="48"/>
  <c r="P139" i="32"/>
  <c r="U139" i="32"/>
  <c r="G139" i="38"/>
  <c r="S139" i="38" s="1"/>
  <c r="G139" i="37"/>
  <c r="O139" i="32"/>
  <c r="S139" i="32"/>
  <c r="G137" i="54"/>
  <c r="T137" i="54" s="1"/>
  <c r="T139" i="32"/>
  <c r="G169" i="47"/>
  <c r="T186" i="32"/>
  <c r="S186" i="32"/>
  <c r="G169" i="44"/>
  <c r="V49" i="49"/>
  <c r="U183" i="37"/>
  <c r="R183" i="37"/>
  <c r="W183" i="37" s="1"/>
  <c r="P183" i="37"/>
  <c r="O183" i="37"/>
  <c r="S183" i="37"/>
  <c r="S123" i="49"/>
  <c r="P101" i="52"/>
  <c r="P55" i="48"/>
  <c r="R45" i="47"/>
  <c r="U45" i="44"/>
  <c r="R45" i="44"/>
  <c r="R70" i="39"/>
  <c r="O70" i="39"/>
  <c r="U70" i="39"/>
  <c r="Q70" i="39"/>
  <c r="Q51" i="47"/>
  <c r="T167" i="45"/>
  <c r="S167" i="45"/>
  <c r="R48" i="42"/>
  <c r="Q48" i="42"/>
  <c r="S48" i="42"/>
  <c r="O48" i="42"/>
  <c r="W48" i="42" s="1"/>
  <c r="T48" i="42"/>
  <c r="G23" i="54"/>
  <c r="O23" i="54" s="1"/>
  <c r="G23" i="49"/>
  <c r="O23" i="49" s="1"/>
  <c r="W23" i="49" s="1"/>
  <c r="G24" i="46"/>
  <c r="O24" i="46" s="1"/>
  <c r="W24" i="46" s="1"/>
  <c r="G24" i="52"/>
  <c r="O24" i="52" s="1"/>
  <c r="W24" i="52" s="1"/>
  <c r="G27" i="38"/>
  <c r="O27" i="38" s="1"/>
  <c r="W27" i="38" s="1"/>
  <c r="G24" i="45"/>
  <c r="O24" i="45" s="1"/>
  <c r="W24" i="45" s="1"/>
  <c r="G27" i="36"/>
  <c r="G27" i="48"/>
  <c r="O27" i="48" s="1"/>
  <c r="G32" i="42"/>
  <c r="O32" i="42" s="1"/>
  <c r="W32" i="42" s="1"/>
  <c r="G29" i="52"/>
  <c r="O29" i="52" s="1"/>
  <c r="W29" i="52" s="1"/>
  <c r="G29" i="47"/>
  <c r="O29" i="47" s="1"/>
  <c r="G29" i="46"/>
  <c r="O29" i="46" s="1"/>
  <c r="G29" i="45"/>
  <c r="O29" i="45" s="1"/>
  <c r="W29" i="45" s="1"/>
  <c r="G32" i="37"/>
  <c r="O32" i="37" s="1"/>
  <c r="G36" i="54"/>
  <c r="O36" i="54" s="1"/>
  <c r="W36" i="54" s="1"/>
  <c r="G36" i="37"/>
  <c r="O36" i="37" s="1"/>
  <c r="W36" i="37" s="1"/>
  <c r="O40" i="32"/>
  <c r="W40" i="32" s="1"/>
  <c r="H40" i="56" s="1"/>
  <c r="T52" i="32"/>
  <c r="P52" i="32"/>
  <c r="G44" i="47"/>
  <c r="G52" i="37"/>
  <c r="O52" i="37" s="1"/>
  <c r="G52" i="39"/>
  <c r="G52" i="49"/>
  <c r="G44" i="52"/>
  <c r="G52" i="48"/>
  <c r="G52" i="54"/>
  <c r="G52" i="36"/>
  <c r="U52" i="36" s="1"/>
  <c r="G52" i="38"/>
  <c r="G52" i="42"/>
  <c r="Q52" i="32"/>
  <c r="G44" i="45"/>
  <c r="T44" i="45" s="1"/>
  <c r="R52" i="32"/>
  <c r="T62" i="32"/>
  <c r="G62" i="37"/>
  <c r="G52" i="47"/>
  <c r="G52" i="44"/>
  <c r="P62" i="32"/>
  <c r="G60" i="54"/>
  <c r="Q62" i="32"/>
  <c r="G87" i="54"/>
  <c r="G89" i="48"/>
  <c r="G79" i="52"/>
  <c r="G79" i="47"/>
  <c r="Q79" i="47" s="1"/>
  <c r="G89" i="37"/>
  <c r="G89" i="36"/>
  <c r="R89" i="36" s="1"/>
  <c r="P89" i="32"/>
  <c r="G89" i="38"/>
  <c r="S89" i="38" s="1"/>
  <c r="O89" i="32"/>
  <c r="G101" i="54"/>
  <c r="R103" i="32"/>
  <c r="G103" i="36"/>
  <c r="G93" i="52"/>
  <c r="U103" i="32"/>
  <c r="G103" i="38"/>
  <c r="Q103" i="38" s="1"/>
  <c r="T103" i="32"/>
  <c r="G103" i="37"/>
  <c r="G93" i="45"/>
  <c r="P103" i="32"/>
  <c r="G103" i="49"/>
  <c r="G93" i="44"/>
  <c r="Q103" i="32"/>
  <c r="G93" i="47"/>
  <c r="G103" i="48"/>
  <c r="G93" i="46"/>
  <c r="O93" i="46" s="1"/>
  <c r="G103" i="42"/>
  <c r="S118" i="32"/>
  <c r="Q118" i="32"/>
  <c r="U118" i="32"/>
  <c r="G118" i="49"/>
  <c r="P118" i="32"/>
  <c r="R118" i="32"/>
  <c r="G118" i="48"/>
  <c r="G118" i="36"/>
  <c r="R118" i="36" s="1"/>
  <c r="R140" i="32"/>
  <c r="G140" i="38"/>
  <c r="G140" i="37"/>
  <c r="G138" i="54"/>
  <c r="U138" i="54" s="1"/>
  <c r="G140" i="48"/>
  <c r="T140" i="48" s="1"/>
  <c r="S140" i="32"/>
  <c r="P140" i="32"/>
  <c r="O140" i="32"/>
  <c r="G185" i="54"/>
  <c r="S187" i="32"/>
  <c r="P187" i="32"/>
  <c r="T187" i="32"/>
  <c r="O187" i="32"/>
  <c r="G170" i="52"/>
  <c r="T170" i="52" s="1"/>
  <c r="G187" i="38"/>
  <c r="R187" i="38" s="1"/>
  <c r="G170" i="46"/>
  <c r="G187" i="36"/>
  <c r="G187" i="39" s="1"/>
  <c r="G187" i="49"/>
  <c r="O187" i="49" s="1"/>
  <c r="G170" i="44"/>
  <c r="T170" i="44" s="1"/>
  <c r="G187" i="37"/>
  <c r="G170" i="45"/>
  <c r="O170" i="45" s="1"/>
  <c r="G170" i="47"/>
  <c r="O170" i="47" s="1"/>
  <c r="U187" i="32"/>
  <c r="Q187" i="32"/>
  <c r="R187" i="32"/>
  <c r="F36" i="35"/>
  <c r="G36" i="35" s="1"/>
  <c r="O183" i="42"/>
  <c r="P183" i="42"/>
  <c r="O104" i="47"/>
  <c r="G22" i="49"/>
  <c r="G22" i="37"/>
  <c r="G30" i="54"/>
  <c r="O30" i="54" s="1"/>
  <c r="W30" i="54" s="1"/>
  <c r="G32" i="45"/>
  <c r="O32" i="45" s="1"/>
  <c r="W32" i="45" s="1"/>
  <c r="G35" i="48"/>
  <c r="O35" i="48" s="1"/>
  <c r="W35" i="48" s="1"/>
  <c r="Q52" i="46"/>
  <c r="U51" i="39"/>
  <c r="O51" i="39"/>
  <c r="S177" i="42"/>
  <c r="G175" i="56"/>
  <c r="G176" i="56"/>
  <c r="G188" i="56"/>
  <c r="H149" i="56"/>
  <c r="H173" i="56"/>
  <c r="G178" i="56"/>
  <c r="H146" i="56"/>
  <c r="H209" i="56"/>
  <c r="G144" i="56"/>
  <c r="G201" i="56"/>
  <c r="G187" i="56"/>
  <c r="G148" i="56"/>
  <c r="G174" i="56"/>
  <c r="H152" i="56"/>
  <c r="H169" i="56"/>
  <c r="G211" i="56"/>
  <c r="G200" i="56"/>
  <c r="G209" i="56"/>
  <c r="G197" i="56"/>
  <c r="G170" i="56"/>
  <c r="G173" i="56"/>
  <c r="H145" i="56"/>
  <c r="G195" i="56"/>
  <c r="H151" i="56"/>
  <c r="G166" i="56"/>
  <c r="G184" i="56"/>
  <c r="G157" i="56"/>
  <c r="H170" i="56"/>
  <c r="H166" i="56"/>
  <c r="G147" i="56"/>
  <c r="G186" i="56"/>
  <c r="G185" i="56"/>
  <c r="H210" i="56"/>
  <c r="H162" i="56"/>
  <c r="H154" i="56"/>
  <c r="G151" i="56"/>
  <c r="G150" i="56"/>
  <c r="H153" i="56"/>
  <c r="H159" i="56"/>
  <c r="H185" i="56"/>
  <c r="H204" i="56"/>
  <c r="G162" i="56"/>
  <c r="G203" i="56"/>
  <c r="H144" i="56"/>
  <c r="H157" i="56"/>
  <c r="H148" i="56"/>
  <c r="G183" i="56"/>
  <c r="G146" i="56"/>
  <c r="H211" i="56"/>
  <c r="H150" i="56"/>
  <c r="H172" i="56"/>
  <c r="G145" i="56"/>
  <c r="G177" i="56"/>
  <c r="H174" i="56"/>
  <c r="G172" i="56"/>
  <c r="G159" i="56"/>
  <c r="G164" i="56"/>
  <c r="G152" i="56"/>
  <c r="G160" i="56"/>
  <c r="G169" i="56"/>
  <c r="H160" i="56"/>
  <c r="G196" i="56"/>
  <c r="H147" i="56"/>
  <c r="G149" i="56"/>
  <c r="G194" i="56"/>
  <c r="G168" i="56"/>
  <c r="G161" i="56"/>
  <c r="G210" i="56"/>
  <c r="G154" i="56"/>
  <c r="G198" i="56"/>
  <c r="G179" i="56"/>
  <c r="H161" i="56"/>
  <c r="G202" i="56"/>
  <c r="G204" i="56"/>
  <c r="G153" i="56"/>
  <c r="T51" i="39"/>
  <c r="R51" i="39"/>
  <c r="Q51" i="39"/>
  <c r="P70" i="39"/>
  <c r="S70" i="39"/>
  <c r="O36" i="36"/>
  <c r="W36" i="36" s="1"/>
  <c r="Q89" i="42"/>
  <c r="U140" i="49"/>
  <c r="Q44" i="46"/>
  <c r="T44" i="46"/>
  <c r="O44" i="46"/>
  <c r="P44" i="46"/>
  <c r="R44" i="46"/>
  <c r="U44" i="46"/>
  <c r="S44" i="46"/>
  <c r="U62" i="49"/>
  <c r="R187" i="48"/>
  <c r="T187" i="48"/>
  <c r="U122" i="39"/>
  <c r="O122" i="39"/>
  <c r="P122" i="39"/>
  <c r="T122" i="39"/>
  <c r="R122" i="39"/>
  <c r="S122" i="39"/>
  <c r="Q122" i="39"/>
  <c r="O31" i="36"/>
  <c r="W31" i="36" s="1"/>
  <c r="G31" i="39"/>
  <c r="O31" i="39" s="1"/>
  <c r="W31" i="39" s="1"/>
  <c r="R89" i="52"/>
  <c r="T62" i="38"/>
  <c r="R51" i="47"/>
  <c r="U118" i="37"/>
  <c r="R140" i="36"/>
  <c r="G140" i="39"/>
  <c r="T99" i="42"/>
  <c r="T118" i="36"/>
  <c r="O139" i="42"/>
  <c r="T139" i="42"/>
  <c r="R139" i="42"/>
  <c r="U139" i="42"/>
  <c r="P139" i="42"/>
  <c r="S139" i="42"/>
  <c r="Q139" i="42"/>
  <c r="S99" i="37"/>
  <c r="T99" i="37"/>
  <c r="P99" i="37"/>
  <c r="R99" i="37"/>
  <c r="O99" i="37"/>
  <c r="U99" i="37"/>
  <c r="Q99" i="37"/>
  <c r="Q78" i="45"/>
  <c r="S78" i="45"/>
  <c r="U78" i="45"/>
  <c r="O78" i="45"/>
  <c r="P78" i="45"/>
  <c r="R78" i="45"/>
  <c r="T78" i="45"/>
  <c r="Q61" i="48"/>
  <c r="P61" i="48"/>
  <c r="O61" i="48"/>
  <c r="T61" i="48"/>
  <c r="R61" i="48"/>
  <c r="S61" i="48"/>
  <c r="U61" i="48"/>
  <c r="T51" i="54"/>
  <c r="O51" i="54"/>
  <c r="U51" i="54"/>
  <c r="S51" i="54"/>
  <c r="P51" i="54"/>
  <c r="Q51" i="54"/>
  <c r="R51" i="54"/>
  <c r="S43" i="44"/>
  <c r="O43" i="44"/>
  <c r="P43" i="44"/>
  <c r="Q43" i="44"/>
  <c r="U43" i="44"/>
  <c r="T43" i="44"/>
  <c r="R43" i="44"/>
  <c r="O43" i="46"/>
  <c r="T43" i="46"/>
  <c r="U43" i="46"/>
  <c r="S43" i="46"/>
  <c r="P43" i="46"/>
  <c r="R43" i="46"/>
  <c r="Q43" i="46"/>
  <c r="S137" i="37"/>
  <c r="U137" i="37"/>
  <c r="O135" i="54"/>
  <c r="U135" i="54"/>
  <c r="T86" i="46"/>
  <c r="R86" i="46"/>
  <c r="T86" i="47"/>
  <c r="R71" i="42"/>
  <c r="T71" i="42"/>
  <c r="O71" i="37"/>
  <c r="Q71" i="37"/>
  <c r="O57" i="54"/>
  <c r="Q57" i="54"/>
  <c r="T49" i="49"/>
  <c r="T170" i="47"/>
  <c r="Q187" i="38"/>
  <c r="S187" i="38"/>
  <c r="T118" i="48"/>
  <c r="R118" i="48"/>
  <c r="P103" i="42"/>
  <c r="S93" i="45"/>
  <c r="U93" i="45"/>
  <c r="S101" i="54"/>
  <c r="Q101" i="54"/>
  <c r="P79" i="52"/>
  <c r="S79" i="52"/>
  <c r="Q79" i="52"/>
  <c r="T79" i="52"/>
  <c r="U79" i="52"/>
  <c r="R79" i="52"/>
  <c r="O79" i="52"/>
  <c r="S62" i="37"/>
  <c r="O62" i="37"/>
  <c r="U62" i="37"/>
  <c r="R62" i="37"/>
  <c r="Q62" i="37"/>
  <c r="T62" i="37"/>
  <c r="P62" i="37"/>
  <c r="P52" i="38"/>
  <c r="Q52" i="38"/>
  <c r="U52" i="38"/>
  <c r="T52" i="38"/>
  <c r="R52" i="38"/>
  <c r="O52" i="38"/>
  <c r="U44" i="47"/>
  <c r="S44" i="47"/>
  <c r="O44" i="47"/>
  <c r="T44" i="47"/>
  <c r="Q44" i="47"/>
  <c r="R44" i="47"/>
  <c r="P44" i="47"/>
  <c r="U139" i="36"/>
  <c r="S139" i="36"/>
  <c r="O117" i="42"/>
  <c r="Q117" i="42"/>
  <c r="R99" i="36"/>
  <c r="O99" i="36"/>
  <c r="U99" i="38"/>
  <c r="P78" i="44"/>
  <c r="P88" i="48"/>
  <c r="U88" i="48"/>
  <c r="T61" i="37"/>
  <c r="O61" i="37"/>
  <c r="U51" i="48"/>
  <c r="S51" i="48"/>
  <c r="U51" i="38"/>
  <c r="S43" i="45"/>
  <c r="O43" i="45"/>
  <c r="Q119" i="48"/>
  <c r="O119" i="48"/>
  <c r="T119" i="48"/>
  <c r="U119" i="48"/>
  <c r="P119" i="48"/>
  <c r="R119" i="48"/>
  <c r="O119" i="49"/>
  <c r="Q119" i="49"/>
  <c r="U119" i="49"/>
  <c r="S119" i="49"/>
  <c r="P119" i="49"/>
  <c r="T119" i="49"/>
  <c r="R119" i="49"/>
  <c r="T105" i="42"/>
  <c r="R105" i="42"/>
  <c r="U105" i="42"/>
  <c r="O105" i="42"/>
  <c r="P105" i="42"/>
  <c r="Q105" i="42"/>
  <c r="S105" i="42"/>
  <c r="O90" i="36"/>
  <c r="R90" i="36"/>
  <c r="P90" i="36"/>
  <c r="G90" i="39"/>
  <c r="S90" i="36"/>
  <c r="U90" i="36"/>
  <c r="Q90" i="36"/>
  <c r="T90" i="36"/>
  <c r="O88" i="54"/>
  <c r="T88" i="54"/>
  <c r="R88" i="54"/>
  <c r="P88" i="54"/>
  <c r="Q88" i="54"/>
  <c r="U88" i="54"/>
  <c r="S88" i="54"/>
  <c r="S57" i="46"/>
  <c r="P57" i="46"/>
  <c r="Q57" i="46"/>
  <c r="R57" i="46"/>
  <c r="T57" i="46"/>
  <c r="U57" i="46"/>
  <c r="O57" i="46"/>
  <c r="P53" i="38"/>
  <c r="Q53" i="38"/>
  <c r="R53" i="38"/>
  <c r="O53" i="38"/>
  <c r="T53" i="38"/>
  <c r="U53" i="38"/>
  <c r="S179" i="38"/>
  <c r="O179" i="38"/>
  <c r="R179" i="38"/>
  <c r="O115" i="42"/>
  <c r="U115" i="42"/>
  <c r="R115" i="42"/>
  <c r="T115" i="42"/>
  <c r="Q115" i="42"/>
  <c r="P115" i="42"/>
  <c r="S86" i="44"/>
  <c r="Q86" i="44"/>
  <c r="O86" i="44"/>
  <c r="R86" i="44"/>
  <c r="P86" i="44"/>
  <c r="T86" i="44"/>
  <c r="U86" i="44"/>
  <c r="Q96" i="48"/>
  <c r="R96" i="48"/>
  <c r="U96" i="48"/>
  <c r="P96" i="48"/>
  <c r="O71" i="38"/>
  <c r="Q71" i="38"/>
  <c r="U71" i="38"/>
  <c r="R71" i="38"/>
  <c r="T71" i="38"/>
  <c r="S71" i="38"/>
  <c r="P71" i="38"/>
  <c r="U49" i="42"/>
  <c r="Q139" i="37"/>
  <c r="P139" i="37"/>
  <c r="O139" i="37"/>
  <c r="R139" i="37"/>
  <c r="U139" i="37"/>
  <c r="S139" i="37"/>
  <c r="T139" i="37"/>
  <c r="O88" i="49"/>
  <c r="Q88" i="49"/>
  <c r="T124" i="52"/>
  <c r="P124" i="52"/>
  <c r="U124" i="52"/>
  <c r="O124" i="52"/>
  <c r="Q124" i="52"/>
  <c r="R124" i="52"/>
  <c r="S124" i="52"/>
  <c r="R119" i="38"/>
  <c r="T119" i="38"/>
  <c r="Q119" i="38"/>
  <c r="U119" i="38"/>
  <c r="P119" i="38"/>
  <c r="O119" i="38"/>
  <c r="T62" i="39"/>
  <c r="V177" i="36"/>
  <c r="P118" i="49"/>
  <c r="P99" i="49"/>
  <c r="W99" i="49" s="1"/>
  <c r="U99" i="49"/>
  <c r="T99" i="49"/>
  <c r="O99" i="49"/>
  <c r="R99" i="49"/>
  <c r="Q99" i="49"/>
  <c r="S99" i="49"/>
  <c r="R86" i="54"/>
  <c r="U86" i="54"/>
  <c r="T86" i="54"/>
  <c r="O86" i="54"/>
  <c r="Q86" i="54"/>
  <c r="W86" i="54" s="1"/>
  <c r="P86" i="54"/>
  <c r="S86" i="54"/>
  <c r="Q88" i="36"/>
  <c r="T88" i="36"/>
  <c r="G88" i="39"/>
  <c r="P88" i="36"/>
  <c r="U88" i="36"/>
  <c r="O88" i="36"/>
  <c r="R88" i="36"/>
  <c r="U51" i="37"/>
  <c r="P51" i="37"/>
  <c r="O51" i="37"/>
  <c r="Q51" i="37"/>
  <c r="T51" i="37"/>
  <c r="R51" i="37"/>
  <c r="O51" i="36"/>
  <c r="T51" i="36"/>
  <c r="P51" i="36"/>
  <c r="Q51" i="36"/>
  <c r="U51" i="36"/>
  <c r="S51" i="36"/>
  <c r="R51" i="36"/>
  <c r="P124" i="45"/>
  <c r="U41" i="52"/>
  <c r="Q179" i="36"/>
  <c r="O137" i="48"/>
  <c r="R137" i="48"/>
  <c r="Q137" i="48"/>
  <c r="P137" i="48"/>
  <c r="U69" i="54"/>
  <c r="P69" i="54"/>
  <c r="S69" i="54"/>
  <c r="T69" i="54"/>
  <c r="T59" i="42"/>
  <c r="Q59" i="42"/>
  <c r="S59" i="42"/>
  <c r="R59" i="42"/>
  <c r="U59" i="42"/>
  <c r="P59" i="42"/>
  <c r="P170" i="44"/>
  <c r="S170" i="44"/>
  <c r="U170" i="44"/>
  <c r="R170" i="44"/>
  <c r="S140" i="37"/>
  <c r="P140" i="37"/>
  <c r="R140" i="37"/>
  <c r="Q140" i="37"/>
  <c r="T140" i="37"/>
  <c r="O140" i="37"/>
  <c r="U140" i="37"/>
  <c r="T60" i="54"/>
  <c r="O60" i="54"/>
  <c r="R60" i="54"/>
  <c r="S60" i="54"/>
  <c r="U60" i="54"/>
  <c r="P60" i="54"/>
  <c r="Q60" i="54"/>
  <c r="P44" i="52"/>
  <c r="R44" i="52"/>
  <c r="S44" i="52"/>
  <c r="O44" i="52"/>
  <c r="Q44" i="52"/>
  <c r="U44" i="52"/>
  <c r="T44" i="52"/>
  <c r="T105" i="46"/>
  <c r="O105" i="46"/>
  <c r="Q105" i="46"/>
  <c r="U105" i="46"/>
  <c r="R105" i="46"/>
  <c r="P105" i="46"/>
  <c r="S105" i="46"/>
  <c r="P117" i="38"/>
  <c r="R117" i="38"/>
  <c r="U117" i="38"/>
  <c r="O117" i="38"/>
  <c r="Q117" i="38"/>
  <c r="T117" i="38"/>
  <c r="S117" i="38"/>
  <c r="O117" i="36"/>
  <c r="S117" i="36"/>
  <c r="G117" i="39"/>
  <c r="Q117" i="39" s="1"/>
  <c r="Q117" i="36"/>
  <c r="R117" i="36"/>
  <c r="T117" i="36"/>
  <c r="U117" i="36"/>
  <c r="P117" i="36"/>
  <c r="P78" i="47"/>
  <c r="O78" i="47"/>
  <c r="Q78" i="47"/>
  <c r="R78" i="47"/>
  <c r="U78" i="47"/>
  <c r="T78" i="47"/>
  <c r="S78" i="47"/>
  <c r="Q88" i="42"/>
  <c r="T88" i="42"/>
  <c r="U88" i="42"/>
  <c r="R88" i="42"/>
  <c r="P88" i="42"/>
  <c r="S88" i="42"/>
  <c r="O88" i="42"/>
  <c r="W88" i="42" s="1"/>
  <c r="S51" i="46"/>
  <c r="U51" i="46"/>
  <c r="P51" i="46"/>
  <c r="R51" i="46"/>
  <c r="Q51" i="46"/>
  <c r="O51" i="46"/>
  <c r="T51" i="46"/>
  <c r="O51" i="45"/>
  <c r="S51" i="45"/>
  <c r="U51" i="45"/>
  <c r="Q51" i="45"/>
  <c r="T51" i="45"/>
  <c r="P51" i="45"/>
  <c r="R51" i="45"/>
  <c r="R43" i="52"/>
  <c r="U43" i="52"/>
  <c r="O43" i="52"/>
  <c r="S43" i="52"/>
  <c r="T43" i="52"/>
  <c r="P43" i="52"/>
  <c r="Q43" i="52"/>
  <c r="R51" i="49"/>
  <c r="Q51" i="49"/>
  <c r="O51" i="49"/>
  <c r="U51" i="49"/>
  <c r="T51" i="49"/>
  <c r="P51" i="49"/>
  <c r="P188" i="36"/>
  <c r="O188" i="36"/>
  <c r="S188" i="36"/>
  <c r="R188" i="36"/>
  <c r="O124" i="47"/>
  <c r="P124" i="47"/>
  <c r="R124" i="47"/>
  <c r="S124" i="47"/>
  <c r="U124" i="47"/>
  <c r="Q124" i="47"/>
  <c r="T124" i="47"/>
  <c r="S106" i="52"/>
  <c r="P106" i="52"/>
  <c r="O106" i="52"/>
  <c r="R106" i="52"/>
  <c r="Q106" i="52"/>
  <c r="T106" i="52"/>
  <c r="U106" i="52"/>
  <c r="O119" i="42"/>
  <c r="R119" i="42"/>
  <c r="P119" i="42"/>
  <c r="T119" i="42"/>
  <c r="U119" i="42"/>
  <c r="Q119" i="42"/>
  <c r="T105" i="37"/>
  <c r="R105" i="37"/>
  <c r="S105" i="37"/>
  <c r="O105" i="37"/>
  <c r="P105" i="37"/>
  <c r="U105" i="37"/>
  <c r="Q105" i="37"/>
  <c r="P95" i="44"/>
  <c r="R95" i="44"/>
  <c r="T95" i="44"/>
  <c r="S95" i="44"/>
  <c r="U95" i="44"/>
  <c r="Q95" i="44"/>
  <c r="O95" i="44"/>
  <c r="S95" i="47"/>
  <c r="U95" i="47"/>
  <c r="P95" i="47"/>
  <c r="T95" i="47"/>
  <c r="R95" i="47"/>
  <c r="O95" i="47"/>
  <c r="Q95" i="47"/>
  <c r="Q80" i="47"/>
  <c r="U80" i="47"/>
  <c r="R80" i="47"/>
  <c r="T80" i="47"/>
  <c r="S80" i="47"/>
  <c r="O80" i="47"/>
  <c r="P80" i="47"/>
  <c r="U65" i="54"/>
  <c r="R65" i="54"/>
  <c r="Q65" i="54"/>
  <c r="O65" i="54"/>
  <c r="P65" i="54"/>
  <c r="S65" i="54"/>
  <c r="T65" i="54"/>
  <c r="R67" i="48"/>
  <c r="U67" i="48"/>
  <c r="P67" i="48"/>
  <c r="T67" i="48"/>
  <c r="O67" i="48"/>
  <c r="Q67" i="48"/>
  <c r="S67" i="48"/>
  <c r="P45" i="37"/>
  <c r="S45" i="37"/>
  <c r="J7" i="57"/>
  <c r="U162" i="52"/>
  <c r="T162" i="52"/>
  <c r="P162" i="52"/>
  <c r="Q162" i="52"/>
  <c r="R162" i="52"/>
  <c r="O162" i="52"/>
  <c r="S162" i="52"/>
  <c r="P177" i="54"/>
  <c r="R177" i="54"/>
  <c r="Q177" i="54"/>
  <c r="O177" i="54"/>
  <c r="S177" i="54"/>
  <c r="U177" i="54"/>
  <c r="T177" i="54"/>
  <c r="O137" i="38"/>
  <c r="S137" i="38"/>
  <c r="R137" i="38"/>
  <c r="P137" i="38"/>
  <c r="U137" i="38"/>
  <c r="Q137" i="38"/>
  <c r="T137" i="38"/>
  <c r="P115" i="37"/>
  <c r="T115" i="37"/>
  <c r="Q115" i="37"/>
  <c r="S115" i="37"/>
  <c r="R115" i="37"/>
  <c r="U115" i="37"/>
  <c r="O115" i="37"/>
  <c r="P94" i="54"/>
  <c r="U94" i="54"/>
  <c r="R94" i="54"/>
  <c r="O94" i="54"/>
  <c r="Q61" i="47"/>
  <c r="R61" i="47"/>
  <c r="U61" i="47"/>
  <c r="O61" i="47"/>
  <c r="T61" i="47"/>
  <c r="S61" i="47"/>
  <c r="P61" i="47"/>
  <c r="S61" i="46"/>
  <c r="P61" i="46"/>
  <c r="R61" i="46"/>
  <c r="U61" i="46"/>
  <c r="T61" i="46"/>
  <c r="Q61" i="46"/>
  <c r="O61" i="46"/>
  <c r="P71" i="49"/>
  <c r="Q71" i="49"/>
  <c r="R71" i="49"/>
  <c r="O71" i="49"/>
  <c r="U71" i="49"/>
  <c r="T71" i="49"/>
  <c r="P49" i="44"/>
  <c r="O49" i="44"/>
  <c r="R49" i="44"/>
  <c r="U49" i="44"/>
  <c r="T49" i="44"/>
  <c r="S49" i="44"/>
  <c r="Q49" i="44"/>
  <c r="T103" i="37"/>
  <c r="S103" i="37"/>
  <c r="O103" i="37"/>
  <c r="Q103" i="37"/>
  <c r="R103" i="37"/>
  <c r="P103" i="37"/>
  <c r="W103" i="37" s="1"/>
  <c r="U103" i="37"/>
  <c r="Q105" i="44"/>
  <c r="R105" i="44"/>
  <c r="T105" i="44"/>
  <c r="P105" i="44"/>
  <c r="O105" i="44"/>
  <c r="S105" i="44"/>
  <c r="U105" i="44"/>
  <c r="S61" i="38"/>
  <c r="Q61" i="38"/>
  <c r="R61" i="38"/>
  <c r="U61" i="38"/>
  <c r="P61" i="38"/>
  <c r="O61" i="38"/>
  <c r="T61" i="38"/>
  <c r="T43" i="47"/>
  <c r="P43" i="47"/>
  <c r="U43" i="47"/>
  <c r="Q43" i="47"/>
  <c r="R43" i="47"/>
  <c r="O43" i="47"/>
  <c r="S43" i="47"/>
  <c r="U106" i="44"/>
  <c r="Q106" i="44"/>
  <c r="P106" i="44"/>
  <c r="T106" i="44"/>
  <c r="R90" i="42"/>
  <c r="Q90" i="42"/>
  <c r="S90" i="42"/>
  <c r="T90" i="42"/>
  <c r="T170" i="45"/>
  <c r="U170" i="45"/>
  <c r="R170" i="45"/>
  <c r="U87" i="54"/>
  <c r="P87" i="54"/>
  <c r="R87" i="54"/>
  <c r="O87" i="54"/>
  <c r="Q87" i="54"/>
  <c r="S87" i="54"/>
  <c r="T87" i="54"/>
  <c r="R52" i="54"/>
  <c r="S52" i="54"/>
  <c r="T52" i="54"/>
  <c r="Q52" i="54"/>
  <c r="U52" i="54"/>
  <c r="P52" i="54"/>
  <c r="O52" i="54"/>
  <c r="T106" i="47"/>
  <c r="O106" i="47"/>
  <c r="Q106" i="47"/>
  <c r="R106" i="47"/>
  <c r="U106" i="47"/>
  <c r="S106" i="47"/>
  <c r="P106" i="47"/>
  <c r="P80" i="52"/>
  <c r="T80" i="52"/>
  <c r="S80" i="52"/>
  <c r="O80" i="52"/>
  <c r="R80" i="52"/>
  <c r="U80" i="52"/>
  <c r="Q80" i="52"/>
  <c r="R53" i="39"/>
  <c r="S53" i="39"/>
  <c r="T53" i="39"/>
  <c r="O53" i="39"/>
  <c r="U53" i="39"/>
  <c r="P53" i="39"/>
  <c r="Q53" i="39"/>
  <c r="T137" i="36"/>
  <c r="O137" i="36"/>
  <c r="G137" i="39"/>
  <c r="U137" i="36"/>
  <c r="R61" i="52"/>
  <c r="T61" i="52"/>
  <c r="S61" i="52"/>
  <c r="U61" i="52"/>
  <c r="S59" i="36"/>
  <c r="R59" i="36"/>
  <c r="T59" i="36"/>
  <c r="U59" i="36"/>
  <c r="U59" i="48"/>
  <c r="P59" i="48"/>
  <c r="O59" i="48"/>
  <c r="R59" i="48"/>
  <c r="T93" i="47"/>
  <c r="R117" i="37"/>
  <c r="T117" i="37"/>
  <c r="U117" i="37"/>
  <c r="P117" i="37"/>
  <c r="S117" i="37"/>
  <c r="Q117" i="37"/>
  <c r="O117" i="37"/>
  <c r="R89" i="47"/>
  <c r="P89" i="47"/>
  <c r="T89" i="47"/>
  <c r="Q89" i="47"/>
  <c r="U89" i="47"/>
  <c r="S89" i="47"/>
  <c r="O89" i="47"/>
  <c r="U57" i="47"/>
  <c r="O179" i="48"/>
  <c r="U96" i="37"/>
  <c r="S96" i="37"/>
  <c r="R96" i="37"/>
  <c r="O96" i="37"/>
  <c r="Q96" i="37"/>
  <c r="T96" i="37"/>
  <c r="P96" i="37"/>
  <c r="Q61" i="44"/>
  <c r="O61" i="44"/>
  <c r="S61" i="44"/>
  <c r="U61" i="44"/>
  <c r="P61" i="44"/>
  <c r="R61" i="44"/>
  <c r="T61" i="44"/>
  <c r="O59" i="49"/>
  <c r="U59" i="49"/>
  <c r="R59" i="49"/>
  <c r="T59" i="49"/>
  <c r="S59" i="49"/>
  <c r="Q59" i="49"/>
  <c r="P59" i="49"/>
  <c r="Q49" i="54"/>
  <c r="P49" i="54"/>
  <c r="R49" i="54"/>
  <c r="T49" i="54"/>
  <c r="S49" i="54"/>
  <c r="U49" i="54"/>
  <c r="O49" i="54"/>
  <c r="T187" i="49"/>
  <c r="S187" i="49"/>
  <c r="U187" i="49"/>
  <c r="Q140" i="38"/>
  <c r="O140" i="38"/>
  <c r="R140" i="38"/>
  <c r="S140" i="38"/>
  <c r="T140" i="38"/>
  <c r="U140" i="38"/>
  <c r="P140" i="38"/>
  <c r="U93" i="44"/>
  <c r="S93" i="44"/>
  <c r="R93" i="44"/>
  <c r="T93" i="44"/>
  <c r="Q93" i="44"/>
  <c r="O93" i="44"/>
  <c r="P93" i="44"/>
  <c r="Q93" i="52"/>
  <c r="S93" i="52"/>
  <c r="P93" i="52"/>
  <c r="U93" i="52"/>
  <c r="T93" i="52"/>
  <c r="O93" i="52"/>
  <c r="R93" i="52"/>
  <c r="U89" i="36"/>
  <c r="Q89" i="36"/>
  <c r="S89" i="36"/>
  <c r="G89" i="39"/>
  <c r="U89" i="39" s="1"/>
  <c r="U52" i="49"/>
  <c r="Q52" i="49"/>
  <c r="T52" i="49"/>
  <c r="R52" i="49"/>
  <c r="O52" i="49"/>
  <c r="P52" i="49"/>
  <c r="P139" i="48"/>
  <c r="T139" i="48"/>
  <c r="U139" i="48"/>
  <c r="Q139" i="48"/>
  <c r="R139" i="48"/>
  <c r="O139" i="48"/>
  <c r="R105" i="47"/>
  <c r="Q105" i="47"/>
  <c r="O105" i="47"/>
  <c r="T105" i="47"/>
  <c r="P105" i="47"/>
  <c r="S105" i="47"/>
  <c r="U105" i="47"/>
  <c r="P99" i="48"/>
  <c r="R99" i="48"/>
  <c r="S99" i="48"/>
  <c r="O99" i="48"/>
  <c r="Q99" i="48"/>
  <c r="T99" i="48"/>
  <c r="U99" i="48"/>
  <c r="Q78" i="46"/>
  <c r="P78" i="46"/>
  <c r="O78" i="46"/>
  <c r="S88" i="37"/>
  <c r="O88" i="37"/>
  <c r="U88" i="37"/>
  <c r="R88" i="37"/>
  <c r="T61" i="42"/>
  <c r="S61" i="42"/>
  <c r="U61" i="42"/>
  <c r="R61" i="42"/>
  <c r="O61" i="42"/>
  <c r="P61" i="42"/>
  <c r="Q61" i="42"/>
  <c r="O61" i="49"/>
  <c r="U61" i="49"/>
  <c r="S61" i="49"/>
  <c r="Q61" i="49"/>
  <c r="P61" i="49"/>
  <c r="R61" i="49"/>
  <c r="T61" i="49"/>
  <c r="U51" i="52"/>
  <c r="S51" i="52"/>
  <c r="T51" i="52"/>
  <c r="P51" i="52"/>
  <c r="R51" i="52"/>
  <c r="O51" i="52"/>
  <c r="Q51" i="52"/>
  <c r="O188" i="49"/>
  <c r="U188" i="49"/>
  <c r="Q188" i="49"/>
  <c r="R139" i="54"/>
  <c r="S139" i="54"/>
  <c r="T139" i="54"/>
  <c r="O141" i="36"/>
  <c r="G141" i="39"/>
  <c r="Q141" i="36"/>
  <c r="U141" i="36"/>
  <c r="Q106" i="45"/>
  <c r="P106" i="45"/>
  <c r="R106" i="45"/>
  <c r="T117" i="54"/>
  <c r="P117" i="54"/>
  <c r="R117" i="54"/>
  <c r="S90" i="48"/>
  <c r="U90" i="48"/>
  <c r="R90" i="48"/>
  <c r="O90" i="48"/>
  <c r="O90" i="37"/>
  <c r="Q90" i="37"/>
  <c r="U90" i="37"/>
  <c r="P67" i="36"/>
  <c r="S67" i="36"/>
  <c r="Q67" i="36"/>
  <c r="R67" i="36"/>
  <c r="Q67" i="49"/>
  <c r="S67" i="49"/>
  <c r="T67" i="49"/>
  <c r="T53" i="36"/>
  <c r="R53" i="36"/>
  <c r="P53" i="36"/>
  <c r="Q53" i="36"/>
  <c r="Q45" i="49"/>
  <c r="U45" i="49"/>
  <c r="R45" i="49"/>
  <c r="U45" i="38"/>
  <c r="O45" i="38"/>
  <c r="T45" i="38"/>
  <c r="O179" i="42"/>
  <c r="T115" i="38"/>
  <c r="U115" i="38"/>
  <c r="Q115" i="49"/>
  <c r="P115" i="49"/>
  <c r="S96" i="36"/>
  <c r="G96" i="39"/>
  <c r="Q61" i="45"/>
  <c r="U61" i="45"/>
  <c r="T49" i="45"/>
  <c r="U49" i="45"/>
  <c r="Q49" i="46"/>
  <c r="U49" i="46"/>
  <c r="R59" i="38"/>
  <c r="Q49" i="38"/>
  <c r="P49" i="38"/>
  <c r="S139" i="49"/>
  <c r="R139" i="49"/>
  <c r="Q139" i="49"/>
  <c r="U139" i="49"/>
  <c r="T139" i="49"/>
  <c r="O139" i="49"/>
  <c r="P139" i="49"/>
  <c r="O117" i="49"/>
  <c r="P117" i="49"/>
  <c r="T117" i="49"/>
  <c r="S117" i="49"/>
  <c r="R117" i="49"/>
  <c r="U117" i="49"/>
  <c r="Q117" i="49"/>
  <c r="U59" i="54"/>
  <c r="P59" i="54"/>
  <c r="R59" i="54"/>
  <c r="Q59" i="54"/>
  <c r="O59" i="54"/>
  <c r="T59" i="54"/>
  <c r="S59" i="54"/>
  <c r="O51" i="42"/>
  <c r="Q51" i="42"/>
  <c r="P51" i="42"/>
  <c r="U51" i="42"/>
  <c r="S51" i="42"/>
  <c r="R51" i="42"/>
  <c r="T51" i="42"/>
  <c r="S105" i="38"/>
  <c r="O105" i="38"/>
  <c r="Q105" i="38"/>
  <c r="R105" i="38"/>
  <c r="U105" i="38"/>
  <c r="P105" i="38"/>
  <c r="T105" i="38"/>
  <c r="S41" i="45"/>
  <c r="U41" i="45"/>
  <c r="Q41" i="45"/>
  <c r="T41" i="45"/>
  <c r="O41" i="45"/>
  <c r="P41" i="45"/>
  <c r="R41" i="45"/>
  <c r="O162" i="47"/>
  <c r="P115" i="48"/>
  <c r="O115" i="48"/>
  <c r="S49" i="52"/>
  <c r="T49" i="52"/>
  <c r="U49" i="52"/>
  <c r="O49" i="52"/>
  <c r="P49" i="52"/>
  <c r="Q49" i="52"/>
  <c r="R49" i="52"/>
  <c r="R49" i="39"/>
  <c r="U49" i="39"/>
  <c r="P49" i="39"/>
  <c r="O49" i="39"/>
  <c r="S49" i="39"/>
  <c r="T49" i="39"/>
  <c r="Q49" i="39"/>
  <c r="U103" i="48"/>
  <c r="S103" i="48"/>
  <c r="R103" i="48"/>
  <c r="P103" i="48"/>
  <c r="Q103" i="48"/>
  <c r="T103" i="48"/>
  <c r="O103" i="48"/>
  <c r="R105" i="52"/>
  <c r="S105" i="52"/>
  <c r="T188" i="38"/>
  <c r="R188" i="38"/>
  <c r="U188" i="38"/>
  <c r="T141" i="37"/>
  <c r="R141" i="37"/>
  <c r="O141" i="37"/>
  <c r="U141" i="37"/>
  <c r="Q141" i="37"/>
  <c r="P141" i="37"/>
  <c r="U90" i="49"/>
  <c r="S90" i="49"/>
  <c r="O90" i="49"/>
  <c r="R90" i="49"/>
  <c r="Q90" i="49"/>
  <c r="T90" i="49"/>
  <c r="P90" i="49"/>
  <c r="W23" i="32"/>
  <c r="P86" i="52"/>
  <c r="Q86" i="52"/>
  <c r="S86" i="52"/>
  <c r="U86" i="52"/>
  <c r="Q138" i="54"/>
  <c r="P138" i="54"/>
  <c r="R103" i="38"/>
  <c r="R44" i="45"/>
  <c r="S44" i="45"/>
  <c r="T119" i="36"/>
  <c r="Q119" i="36"/>
  <c r="R95" i="52"/>
  <c r="S95" i="52"/>
  <c r="T53" i="42"/>
  <c r="O53" i="42"/>
  <c r="W115" i="32"/>
  <c r="W71" i="32"/>
  <c r="O187" i="36"/>
  <c r="S187" i="36"/>
  <c r="P187" i="36"/>
  <c r="R187" i="36"/>
  <c r="U187" i="36"/>
  <c r="T187" i="36"/>
  <c r="Q187" i="36"/>
  <c r="T185" i="54"/>
  <c r="R185" i="54"/>
  <c r="P185" i="54"/>
  <c r="O185" i="54"/>
  <c r="S185" i="54"/>
  <c r="Q185" i="54"/>
  <c r="U185" i="54"/>
  <c r="Q103" i="49"/>
  <c r="R103" i="49"/>
  <c r="U103" i="49"/>
  <c r="S103" i="49"/>
  <c r="P103" i="49"/>
  <c r="T103" i="49"/>
  <c r="O103" i="49"/>
  <c r="U103" i="36"/>
  <c r="S103" i="36"/>
  <c r="T103" i="36"/>
  <c r="Q103" i="36"/>
  <c r="O103" i="36"/>
  <c r="R103" i="36"/>
  <c r="G103" i="39"/>
  <c r="O103" i="39" s="1"/>
  <c r="P103" i="36"/>
  <c r="T89" i="37"/>
  <c r="U89" i="37"/>
  <c r="O89" i="37"/>
  <c r="R89" i="37"/>
  <c r="P89" i="37"/>
  <c r="Q89" i="37"/>
  <c r="S89" i="37"/>
  <c r="U52" i="44"/>
  <c r="R52" i="44"/>
  <c r="O52" i="44"/>
  <c r="Q52" i="44"/>
  <c r="P52" i="44"/>
  <c r="S52" i="44"/>
  <c r="T52" i="44"/>
  <c r="P52" i="42"/>
  <c r="R52" i="42"/>
  <c r="Q52" i="42"/>
  <c r="U52" i="42"/>
  <c r="T52" i="42"/>
  <c r="O52" i="42"/>
  <c r="S52" i="42"/>
  <c r="P52" i="39"/>
  <c r="Q52" i="39"/>
  <c r="T52" i="39"/>
  <c r="O52" i="39"/>
  <c r="R52" i="39"/>
  <c r="S52" i="39"/>
  <c r="U52" i="39"/>
  <c r="S137" i="54"/>
  <c r="R137" i="54"/>
  <c r="R115" i="54"/>
  <c r="Q97" i="54"/>
  <c r="R89" i="44"/>
  <c r="S78" i="52"/>
  <c r="S61" i="36"/>
  <c r="G61" i="39"/>
  <c r="T61" i="39" s="1"/>
  <c r="S188" i="37"/>
  <c r="T188" i="37"/>
  <c r="Q188" i="37"/>
  <c r="S188" i="48"/>
  <c r="R188" i="48"/>
  <c r="U188" i="48"/>
  <c r="T188" i="48"/>
  <c r="S124" i="44"/>
  <c r="Q124" i="44"/>
  <c r="U124" i="44"/>
  <c r="P124" i="44"/>
  <c r="O124" i="44"/>
  <c r="R124" i="44"/>
  <c r="T124" i="44"/>
  <c r="U141" i="42"/>
  <c r="O141" i="42"/>
  <c r="T141" i="42"/>
  <c r="Q141" i="42"/>
  <c r="P141" i="42"/>
  <c r="R141" i="42"/>
  <c r="U124" i="46"/>
  <c r="R124" i="46"/>
  <c r="Q124" i="46"/>
  <c r="P124" i="46"/>
  <c r="O124" i="46"/>
  <c r="S124" i="46"/>
  <c r="T124" i="46"/>
  <c r="P95" i="45"/>
  <c r="T95" i="45"/>
  <c r="U95" i="45"/>
  <c r="R95" i="45"/>
  <c r="O95" i="45"/>
  <c r="Q95" i="45"/>
  <c r="S95" i="45"/>
  <c r="Q105" i="49"/>
  <c r="S105" i="49"/>
  <c r="R105" i="49"/>
  <c r="T105" i="49"/>
  <c r="U105" i="49"/>
  <c r="O105" i="49"/>
  <c r="P105" i="49"/>
  <c r="O105" i="36"/>
  <c r="R105" i="36"/>
  <c r="U105" i="36"/>
  <c r="P105" i="36"/>
  <c r="G105" i="39"/>
  <c r="S105" i="36"/>
  <c r="Q105" i="36"/>
  <c r="T105" i="36"/>
  <c r="S80" i="45"/>
  <c r="Q80" i="45"/>
  <c r="R80" i="45"/>
  <c r="T80" i="45"/>
  <c r="P80" i="45"/>
  <c r="U80" i="45"/>
  <c r="O80" i="45"/>
  <c r="R67" i="37"/>
  <c r="O67" i="37"/>
  <c r="U67" i="37"/>
  <c r="Q67" i="37"/>
  <c r="P67" i="37"/>
  <c r="S67" i="37"/>
  <c r="T67" i="37"/>
  <c r="U57" i="44"/>
  <c r="S57" i="44"/>
  <c r="Q57" i="44"/>
  <c r="O57" i="44"/>
  <c r="R57" i="44"/>
  <c r="T57" i="44"/>
  <c r="P57" i="44"/>
  <c r="R67" i="38"/>
  <c r="P67" i="38"/>
  <c r="T67" i="38"/>
  <c r="S67" i="38"/>
  <c r="O67" i="38"/>
  <c r="U67" i="38"/>
  <c r="Q67" i="38"/>
  <c r="Q41" i="46"/>
  <c r="R41" i="46"/>
  <c r="S41" i="46"/>
  <c r="O41" i="46"/>
  <c r="S45" i="39"/>
  <c r="O45" i="39"/>
  <c r="R45" i="39"/>
  <c r="P137" i="49"/>
  <c r="Q137" i="49"/>
  <c r="R137" i="49"/>
  <c r="S137" i="49"/>
  <c r="U137" i="49"/>
  <c r="T137" i="49"/>
  <c r="O137" i="49"/>
  <c r="P113" i="54"/>
  <c r="Q113" i="54"/>
  <c r="R113" i="54"/>
  <c r="O113" i="54"/>
  <c r="T113" i="54"/>
  <c r="S113" i="54"/>
  <c r="U113" i="54"/>
  <c r="R96" i="42"/>
  <c r="U96" i="42"/>
  <c r="S96" i="42"/>
  <c r="T96" i="42"/>
  <c r="Q96" i="42"/>
  <c r="P96" i="42"/>
  <c r="O96" i="42"/>
  <c r="W96" i="42" s="1"/>
  <c r="W96" i="32"/>
  <c r="H96" i="56" s="1"/>
  <c r="P71" i="36"/>
  <c r="O71" i="36"/>
  <c r="S71" i="36"/>
  <c r="T71" i="36"/>
  <c r="R71" i="36"/>
  <c r="G71" i="39"/>
  <c r="U71" i="36"/>
  <c r="Q71" i="36"/>
  <c r="S49" i="47"/>
  <c r="U49" i="47"/>
  <c r="R49" i="47"/>
  <c r="P49" i="47"/>
  <c r="Q49" i="47"/>
  <c r="O49" i="47"/>
  <c r="T49" i="47"/>
  <c r="T49" i="48"/>
  <c r="U49" i="48"/>
  <c r="S49" i="48"/>
  <c r="O49" i="48"/>
  <c r="R49" i="48"/>
  <c r="Q49" i="48"/>
  <c r="P49" i="48"/>
  <c r="T140" i="39"/>
  <c r="U140" i="39"/>
  <c r="O140" i="39"/>
  <c r="S140" i="39"/>
  <c r="P140" i="39"/>
  <c r="R140" i="39"/>
  <c r="Q140" i="39"/>
  <c r="W43" i="46"/>
  <c r="S103" i="39"/>
  <c r="P103" i="39"/>
  <c r="W124" i="52"/>
  <c r="S88" i="39"/>
  <c r="T88" i="39"/>
  <c r="Q88" i="39"/>
  <c r="P88" i="39"/>
  <c r="U141" i="39"/>
  <c r="O141" i="39"/>
  <c r="P141" i="39"/>
  <c r="T141" i="39"/>
  <c r="R141" i="39"/>
  <c r="Q141" i="39"/>
  <c r="W43" i="47"/>
  <c r="P90" i="39"/>
  <c r="R90" i="39"/>
  <c r="S90" i="39"/>
  <c r="O90" i="39"/>
  <c r="T90" i="39"/>
  <c r="Q90" i="39"/>
  <c r="U90" i="39"/>
  <c r="W51" i="54"/>
  <c r="S71" i="39"/>
  <c r="W61" i="46"/>
  <c r="O105" i="39"/>
  <c r="S105" i="39"/>
  <c r="T105" i="39"/>
  <c r="Q105" i="39"/>
  <c r="R105" i="39"/>
  <c r="U105" i="39"/>
  <c r="P105" i="39"/>
  <c r="O137" i="39"/>
  <c r="P137" i="39"/>
  <c r="Q137" i="39"/>
  <c r="T137" i="39"/>
  <c r="R137" i="39"/>
  <c r="U137" i="39"/>
  <c r="S117" i="39"/>
  <c r="P117" i="39"/>
  <c r="W51" i="36"/>
  <c r="W43" i="44"/>
  <c r="V54" i="49"/>
  <c r="T139" i="38"/>
  <c r="R139" i="38"/>
  <c r="Q139" i="38"/>
  <c r="R117" i="48"/>
  <c r="P117" i="48"/>
  <c r="Q117" i="48"/>
  <c r="T117" i="48"/>
  <c r="R89" i="46"/>
  <c r="O89" i="46"/>
  <c r="U88" i="38"/>
  <c r="R88" i="38"/>
  <c r="P88" i="38"/>
  <c r="T88" i="38"/>
  <c r="Q88" i="38"/>
  <c r="O88" i="38"/>
  <c r="S88" i="38"/>
  <c r="Q51" i="44"/>
  <c r="S51" i="44"/>
  <c r="U51" i="44"/>
  <c r="P51" i="44"/>
  <c r="P188" i="49"/>
  <c r="S188" i="49"/>
  <c r="W188" i="49" s="1"/>
  <c r="R188" i="49"/>
  <c r="T188" i="49"/>
  <c r="P139" i="54"/>
  <c r="U139" i="54"/>
  <c r="Q139" i="54"/>
  <c r="O139" i="54"/>
  <c r="R141" i="38"/>
  <c r="P141" i="38"/>
  <c r="Q141" i="38"/>
  <c r="T141" i="38"/>
  <c r="U141" i="38"/>
  <c r="O141" i="38"/>
  <c r="P141" i="36"/>
  <c r="T141" i="36"/>
  <c r="R141" i="36"/>
  <c r="S106" i="45"/>
  <c r="O106" i="45"/>
  <c r="T106" i="45"/>
  <c r="U106" i="45"/>
  <c r="O106" i="44"/>
  <c r="S106" i="44"/>
  <c r="R106" i="44"/>
  <c r="O117" i="54"/>
  <c r="Q117" i="54"/>
  <c r="U117" i="54"/>
  <c r="S117" i="54"/>
  <c r="T95" i="46"/>
  <c r="S95" i="46"/>
  <c r="R95" i="46"/>
  <c r="P95" i="46"/>
  <c r="U95" i="46"/>
  <c r="Q95" i="46"/>
  <c r="P90" i="42"/>
  <c r="U90" i="42"/>
  <c r="O90" i="42"/>
  <c r="T90" i="48"/>
  <c r="Q90" i="48"/>
  <c r="P90" i="48"/>
  <c r="R90" i="38"/>
  <c r="S90" i="38"/>
  <c r="T90" i="38"/>
  <c r="U90" i="38"/>
  <c r="Q90" i="38"/>
  <c r="P90" i="38"/>
  <c r="O90" i="38"/>
  <c r="T90" i="37"/>
  <c r="R90" i="37"/>
  <c r="P90" i="37"/>
  <c r="U67" i="36"/>
  <c r="O67" i="36"/>
  <c r="T67" i="36"/>
  <c r="G67" i="39"/>
  <c r="O67" i="49"/>
  <c r="U67" i="49"/>
  <c r="P67" i="49"/>
  <c r="R67" i="49"/>
  <c r="O53" i="36"/>
  <c r="U53" i="36"/>
  <c r="U53" i="49"/>
  <c r="Q53" i="49"/>
  <c r="R53" i="49"/>
  <c r="P53" i="49"/>
  <c r="O53" i="49"/>
  <c r="P45" i="49"/>
  <c r="T45" i="49"/>
  <c r="O45" i="49"/>
  <c r="W45" i="49" s="1"/>
  <c r="S45" i="49"/>
  <c r="T41" i="47"/>
  <c r="U41" i="47"/>
  <c r="Q41" i="47"/>
  <c r="S41" i="47"/>
  <c r="O41" i="47"/>
  <c r="P41" i="47"/>
  <c r="R41" i="47"/>
  <c r="R45" i="38"/>
  <c r="Q45" i="38"/>
  <c r="P45" i="38"/>
  <c r="S45" i="38"/>
  <c r="U179" i="37"/>
  <c r="Q179" i="37"/>
  <c r="P179" i="37"/>
  <c r="O179" i="37"/>
  <c r="S179" i="37"/>
  <c r="T179" i="37"/>
  <c r="S137" i="36"/>
  <c r="R137" i="36"/>
  <c r="Q137" i="36"/>
  <c r="P137" i="36"/>
  <c r="W137" i="32"/>
  <c r="S96" i="49"/>
  <c r="P96" i="49"/>
  <c r="R96" i="49"/>
  <c r="W96" i="49" s="1"/>
  <c r="T96" i="49"/>
  <c r="U96" i="49"/>
  <c r="O96" i="49"/>
  <c r="P61" i="52"/>
  <c r="O61" i="52"/>
  <c r="Q61" i="52"/>
  <c r="Q59" i="36"/>
  <c r="O59" i="36"/>
  <c r="W59" i="36" s="1"/>
  <c r="P59" i="36"/>
  <c r="G59" i="39"/>
  <c r="S59" i="48"/>
  <c r="Q59" i="48"/>
  <c r="W59" i="48" s="1"/>
  <c r="T59" i="48"/>
  <c r="Q175" i="39"/>
  <c r="U175" i="39"/>
  <c r="O175" i="39"/>
  <c r="O95" i="46"/>
  <c r="S55" i="49"/>
  <c r="V55" i="49"/>
  <c r="O139" i="38"/>
  <c r="O62" i="49"/>
  <c r="T62" i="49"/>
  <c r="P140" i="49"/>
  <c r="Q140" i="49"/>
  <c r="R140" i="49"/>
  <c r="T140" i="49"/>
  <c r="Q62" i="38"/>
  <c r="S62" i="38"/>
  <c r="O62" i="38"/>
  <c r="R62" i="38"/>
  <c r="P62" i="38"/>
  <c r="U55" i="42"/>
  <c r="R48" i="38"/>
  <c r="Q48" i="38"/>
  <c r="P48" i="38"/>
  <c r="T48" i="38"/>
  <c r="S48" i="38"/>
  <c r="T62" i="48"/>
  <c r="O62" i="48"/>
  <c r="R62" i="48"/>
  <c r="S62" i="48"/>
  <c r="Q62" i="48"/>
  <c r="U62" i="48"/>
  <c r="O140" i="42"/>
  <c r="U140" i="42"/>
  <c r="T140" i="42"/>
  <c r="P140" i="42"/>
  <c r="Q140" i="42"/>
  <c r="S140" i="42"/>
  <c r="T187" i="42"/>
  <c r="O187" i="42"/>
  <c r="P187" i="42"/>
  <c r="Q187" i="42"/>
  <c r="U187" i="42"/>
  <c r="R79" i="46"/>
  <c r="U79" i="46"/>
  <c r="Q79" i="46"/>
  <c r="T79" i="46"/>
  <c r="S79" i="46"/>
  <c r="P79" i="46"/>
  <c r="R89" i="49"/>
  <c r="Q89" i="49"/>
  <c r="U89" i="49"/>
  <c r="W68" i="54"/>
  <c r="Q92" i="36"/>
  <c r="R92" i="36"/>
  <c r="T90" i="54"/>
  <c r="Q90" i="54"/>
  <c r="O90" i="54"/>
  <c r="P92" i="49"/>
  <c r="U92" i="49"/>
  <c r="Q123" i="49"/>
  <c r="U123" i="49"/>
  <c r="P123" i="49"/>
  <c r="Q123" i="42"/>
  <c r="T123" i="42"/>
  <c r="R123" i="48"/>
  <c r="U123" i="48"/>
  <c r="T123" i="48"/>
  <c r="R111" i="38"/>
  <c r="T111" i="38"/>
  <c r="T111" i="36"/>
  <c r="Q111" i="36"/>
  <c r="P111" i="36"/>
  <c r="Q111" i="42"/>
  <c r="T111" i="42"/>
  <c r="P111" i="42"/>
  <c r="S55" i="38"/>
  <c r="R55" i="38"/>
  <c r="U45" i="54"/>
  <c r="R114" i="48"/>
  <c r="O114" i="48"/>
  <c r="S114" i="48"/>
  <c r="Q114" i="48"/>
  <c r="T70" i="38"/>
  <c r="U70" i="38"/>
  <c r="R70" i="38"/>
  <c r="S83" i="52"/>
  <c r="U83" i="52"/>
  <c r="T83" i="47"/>
  <c r="U83" i="47"/>
  <c r="S136" i="49"/>
  <c r="P136" i="49"/>
  <c r="U136" i="49"/>
  <c r="S123" i="52"/>
  <c r="T123" i="52"/>
  <c r="Q134" i="54"/>
  <c r="U134" i="54"/>
  <c r="Q48" i="46"/>
  <c r="T48" i="46"/>
  <c r="U48" i="46"/>
  <c r="R48" i="46"/>
  <c r="O48" i="45"/>
  <c r="Q48" i="45"/>
  <c r="R48" i="45"/>
  <c r="P48" i="45"/>
  <c r="S166" i="47"/>
  <c r="U166" i="47"/>
  <c r="R140" i="42"/>
  <c r="P62" i="48"/>
  <c r="O79" i="46"/>
  <c r="U123" i="42"/>
  <c r="O184" i="36"/>
  <c r="G184" i="39"/>
  <c r="R184" i="39" s="1"/>
  <c r="W183" i="49"/>
  <c r="W175" i="42"/>
  <c r="W185" i="39"/>
  <c r="W136" i="38"/>
  <c r="W123" i="44"/>
  <c r="H20" i="56"/>
  <c r="S170" i="52"/>
  <c r="R170" i="52"/>
  <c r="O170" i="52"/>
  <c r="Q93" i="46"/>
  <c r="S93" i="46"/>
  <c r="U93" i="46"/>
  <c r="R93" i="46"/>
  <c r="T93" i="46"/>
  <c r="T89" i="48"/>
  <c r="O89" i="48"/>
  <c r="S89" i="48"/>
  <c r="P89" i="48"/>
  <c r="R89" i="48"/>
  <c r="R52" i="36"/>
  <c r="Q52" i="36"/>
  <c r="O52" i="36"/>
  <c r="T52" i="36"/>
  <c r="P52" i="36"/>
  <c r="R99" i="42"/>
  <c r="S99" i="42"/>
  <c r="O99" i="42"/>
  <c r="W99" i="42" s="1"/>
  <c r="Q99" i="42"/>
  <c r="U99" i="42"/>
  <c r="P96" i="38"/>
  <c r="O96" i="38"/>
  <c r="P99" i="42"/>
  <c r="U89" i="48"/>
  <c r="U170" i="52"/>
  <c r="Q89" i="48"/>
  <c r="Q170" i="52"/>
  <c r="W140" i="38"/>
  <c r="P93" i="46"/>
  <c r="Q89" i="52"/>
  <c r="O89" i="52"/>
  <c r="P62" i="49"/>
  <c r="T89" i="42"/>
  <c r="U89" i="42"/>
  <c r="W140" i="32"/>
  <c r="W118" i="32"/>
  <c r="W52" i="32"/>
  <c r="W51" i="32"/>
  <c r="Q123" i="37"/>
  <c r="O121" i="54"/>
  <c r="O67" i="42"/>
  <c r="S55" i="32"/>
  <c r="W55" i="32" s="1"/>
  <c r="S110" i="46"/>
  <c r="P111" i="48"/>
  <c r="S121" i="54"/>
  <c r="U101" i="44"/>
  <c r="W158" i="45"/>
  <c r="AD175" i="56" s="1"/>
  <c r="U82" i="45"/>
  <c r="Q101" i="44"/>
  <c r="O110" i="46"/>
  <c r="T121" i="54"/>
  <c r="R82" i="44"/>
  <c r="S82" i="44"/>
  <c r="O82" i="47"/>
  <c r="S89" i="52"/>
  <c r="P89" i="52"/>
  <c r="Q62" i="49"/>
  <c r="R62" i="49"/>
  <c r="O89" i="42"/>
  <c r="P89" i="42"/>
  <c r="P175" i="39"/>
  <c r="T184" i="39"/>
  <c r="R45" i="54"/>
  <c r="T123" i="37"/>
  <c r="G38" i="39"/>
  <c r="O38" i="39" s="1"/>
  <c r="W38" i="39" s="1"/>
  <c r="T175" i="39"/>
  <c r="S175" i="39"/>
  <c r="U111" i="48"/>
  <c r="T110" i="46"/>
  <c r="U121" i="54"/>
  <c r="S111" i="48"/>
  <c r="S101" i="44"/>
  <c r="T101" i="45"/>
  <c r="P82" i="45"/>
  <c r="O82" i="45"/>
  <c r="P101" i="44"/>
  <c r="Q82" i="44"/>
  <c r="T82" i="44"/>
  <c r="O123" i="37"/>
  <c r="S82" i="47"/>
  <c r="U82" i="47"/>
  <c r="W88" i="54"/>
  <c r="W90" i="36"/>
  <c r="W105" i="42"/>
  <c r="W119" i="49"/>
  <c r="W61" i="48"/>
  <c r="P52" i="52"/>
  <c r="S62" i="49"/>
  <c r="R89" i="42"/>
  <c r="R175" i="39"/>
  <c r="R67" i="42"/>
  <c r="S45" i="54"/>
  <c r="Q121" i="54"/>
  <c r="P110" i="46"/>
  <c r="Q111" i="48"/>
  <c r="U110" i="46"/>
  <c r="T101" i="44"/>
  <c r="R82" i="45"/>
  <c r="R101" i="44"/>
  <c r="R82" i="47"/>
  <c r="P82" i="47"/>
  <c r="U101" i="45"/>
  <c r="W139" i="42"/>
  <c r="O88" i="39"/>
  <c r="R88" i="39"/>
  <c r="U88" i="39"/>
  <c r="W57" i="46"/>
  <c r="W44" i="47"/>
  <c r="W62" i="37"/>
  <c r="Q167" i="47"/>
  <c r="U167" i="47"/>
  <c r="R167" i="47"/>
  <c r="S167" i="47"/>
  <c r="P167" i="47"/>
  <c r="W167" i="47" s="1"/>
  <c r="AH184" i="56" s="1"/>
  <c r="O167" i="47"/>
  <c r="T167" i="47"/>
  <c r="U184" i="37"/>
  <c r="Q184" i="37"/>
  <c r="R184" i="37"/>
  <c r="O184" i="37"/>
  <c r="W184" i="37" s="1"/>
  <c r="S184" i="37"/>
  <c r="P184" i="37"/>
  <c r="U177" i="48"/>
  <c r="S177" i="48"/>
  <c r="O177" i="48"/>
  <c r="Q177" i="48"/>
  <c r="R177" i="48"/>
  <c r="T177" i="48"/>
  <c r="R114" i="37"/>
  <c r="P114" i="37"/>
  <c r="O114" i="37"/>
  <c r="S114" i="37"/>
  <c r="T114" i="37"/>
  <c r="O70" i="49"/>
  <c r="S70" i="49"/>
  <c r="T70" i="49"/>
  <c r="P70" i="49"/>
  <c r="U70" i="49"/>
  <c r="R70" i="49"/>
  <c r="Q70" i="49"/>
  <c r="S60" i="45"/>
  <c r="Q60" i="45"/>
  <c r="O60" i="45"/>
  <c r="P60" i="45"/>
  <c r="T60" i="45"/>
  <c r="U60" i="45"/>
  <c r="T60" i="44"/>
  <c r="Q60" i="44"/>
  <c r="O60" i="44"/>
  <c r="U60" i="44"/>
  <c r="S60" i="44"/>
  <c r="O70" i="42"/>
  <c r="U70" i="42"/>
  <c r="T70" i="42"/>
  <c r="S70" i="42"/>
  <c r="Q70" i="42"/>
  <c r="R70" i="42"/>
  <c r="P70" i="42"/>
  <c r="T93" i="38"/>
  <c r="U93" i="38"/>
  <c r="Q93" i="38"/>
  <c r="R93" i="38"/>
  <c r="O93" i="38"/>
  <c r="P91" i="54"/>
  <c r="S91" i="54"/>
  <c r="T91" i="54"/>
  <c r="U91" i="54"/>
  <c r="R91" i="54"/>
  <c r="Q91" i="54"/>
  <c r="Q136" i="37"/>
  <c r="S136" i="37"/>
  <c r="P136" i="37"/>
  <c r="P123" i="46"/>
  <c r="O123" i="46"/>
  <c r="U123" i="46"/>
  <c r="S123" i="46"/>
  <c r="R123" i="46"/>
  <c r="T123" i="46"/>
  <c r="U136" i="36"/>
  <c r="G136" i="39"/>
  <c r="O136" i="36"/>
  <c r="P136" i="36"/>
  <c r="Q104" i="45"/>
  <c r="T104" i="45"/>
  <c r="O104" i="45"/>
  <c r="P104" i="45"/>
  <c r="U104" i="45"/>
  <c r="R104" i="45"/>
  <c r="Q48" i="47"/>
  <c r="S48" i="47"/>
  <c r="P48" i="47"/>
  <c r="U48" i="47"/>
  <c r="R48" i="47"/>
  <c r="P48" i="52"/>
  <c r="O48" i="52"/>
  <c r="Q48" i="52"/>
  <c r="W61" i="42"/>
  <c r="W93" i="52"/>
  <c r="W49" i="54"/>
  <c r="W61" i="52"/>
  <c r="W90" i="42"/>
  <c r="W61" i="38"/>
  <c r="W105" i="44"/>
  <c r="W49" i="44"/>
  <c r="W61" i="47"/>
  <c r="W115" i="37"/>
  <c r="W137" i="38"/>
  <c r="W67" i="48"/>
  <c r="W105" i="46"/>
  <c r="W44" i="52"/>
  <c r="W140" i="37"/>
  <c r="W59" i="42"/>
  <c r="W103" i="32"/>
  <c r="W41" i="45"/>
  <c r="W67" i="49"/>
  <c r="W139" i="32"/>
  <c r="W67" i="32"/>
  <c r="O13" i="56"/>
  <c r="Q47" i="48"/>
  <c r="O47" i="48"/>
  <c r="S47" i="38"/>
  <c r="U47" i="38"/>
  <c r="U181" i="54"/>
  <c r="Q181" i="54"/>
  <c r="V55" i="38"/>
  <c r="P92" i="36"/>
  <c r="S92" i="36"/>
  <c r="T92" i="36"/>
  <c r="G92" i="39"/>
  <c r="U90" i="54"/>
  <c r="S90" i="54"/>
  <c r="R90" i="54"/>
  <c r="P90" i="54"/>
  <c r="O92" i="49"/>
  <c r="Q92" i="49"/>
  <c r="T92" i="49"/>
  <c r="R92" i="49"/>
  <c r="T123" i="49"/>
  <c r="O123" i="49"/>
  <c r="R123" i="49"/>
  <c r="R123" i="42"/>
  <c r="P123" i="42"/>
  <c r="Q111" i="38"/>
  <c r="U111" i="38"/>
  <c r="S111" i="38"/>
  <c r="O111" i="36"/>
  <c r="W111" i="36" s="1"/>
  <c r="S111" i="36"/>
  <c r="U111" i="36"/>
  <c r="G111" i="39"/>
  <c r="P111" i="39" s="1"/>
  <c r="R111" i="42"/>
  <c r="S111" i="42"/>
  <c r="O111" i="42"/>
  <c r="P55" i="38"/>
  <c r="U55" i="38"/>
  <c r="O55" i="38"/>
  <c r="T55" i="38"/>
  <c r="Q55" i="38"/>
  <c r="O45" i="45"/>
  <c r="T45" i="45"/>
  <c r="Q45" i="45"/>
  <c r="R45" i="45"/>
  <c r="U45" i="45"/>
  <c r="Q55" i="42"/>
  <c r="P55" i="42"/>
  <c r="R55" i="42"/>
  <c r="O55" i="42"/>
  <c r="Q165" i="49"/>
  <c r="Q165" i="42"/>
  <c r="V165" i="37"/>
  <c r="Q165" i="36"/>
  <c r="W165" i="36" s="1"/>
  <c r="Q165" i="32"/>
  <c r="W165" i="32" s="1"/>
  <c r="H165" i="56" s="1"/>
  <c r="V165" i="32"/>
  <c r="G165" i="56" s="1"/>
  <c r="Q165" i="48"/>
  <c r="Q165" i="38"/>
  <c r="O117" i="39"/>
  <c r="T117" i="39"/>
  <c r="P71" i="39"/>
  <c r="U115" i="39"/>
  <c r="R115" i="39"/>
  <c r="AN140" i="37"/>
  <c r="S140" i="48"/>
  <c r="P140" i="48"/>
  <c r="R140" i="48"/>
  <c r="Q140" i="48"/>
  <c r="O140" i="48"/>
  <c r="S188" i="42"/>
  <c r="U188" i="42"/>
  <c r="Q186" i="54"/>
  <c r="W186" i="54" s="1"/>
  <c r="AJ188" i="56" s="1"/>
  <c r="U186" i="54"/>
  <c r="S186" i="54"/>
  <c r="O186" i="54"/>
  <c r="T186" i="54"/>
  <c r="P186" i="54"/>
  <c r="W188" i="32"/>
  <c r="H188" i="56" s="1"/>
  <c r="T141" i="48"/>
  <c r="U141" i="48"/>
  <c r="R141" i="48"/>
  <c r="P141" i="48"/>
  <c r="O124" i="45"/>
  <c r="T124" i="45"/>
  <c r="S106" i="46"/>
  <c r="R106" i="46"/>
  <c r="T106" i="46"/>
  <c r="U106" i="46"/>
  <c r="O106" i="46"/>
  <c r="R105" i="48"/>
  <c r="Q105" i="48"/>
  <c r="T105" i="48"/>
  <c r="O105" i="48"/>
  <c r="S105" i="48"/>
  <c r="P105" i="48"/>
  <c r="Q103" i="54"/>
  <c r="P103" i="54"/>
  <c r="O103" i="54"/>
  <c r="S103" i="54"/>
  <c r="T103" i="54"/>
  <c r="W90" i="32"/>
  <c r="U80" i="46"/>
  <c r="S80" i="46"/>
  <c r="R80" i="46"/>
  <c r="T80" i="46"/>
  <c r="O80" i="46"/>
  <c r="S57" i="45"/>
  <c r="R57" i="45"/>
  <c r="O57" i="45"/>
  <c r="U57" i="45"/>
  <c r="Q57" i="45"/>
  <c r="P53" i="37"/>
  <c r="O53" i="37"/>
  <c r="Q53" i="37"/>
  <c r="R53" i="37"/>
  <c r="U53" i="37"/>
  <c r="T53" i="48"/>
  <c r="P53" i="48"/>
  <c r="R53" i="48"/>
  <c r="O53" i="48"/>
  <c r="R45" i="48"/>
  <c r="Q45" i="48"/>
  <c r="O45" i="48"/>
  <c r="S45" i="48"/>
  <c r="P45" i="48"/>
  <c r="P41" i="44"/>
  <c r="S41" i="44"/>
  <c r="Q41" i="44"/>
  <c r="O41" i="44"/>
  <c r="U41" i="44"/>
  <c r="O45" i="36"/>
  <c r="Q45" i="36"/>
  <c r="P45" i="36"/>
  <c r="T45" i="36"/>
  <c r="U45" i="36"/>
  <c r="S45" i="36"/>
  <c r="P162" i="46"/>
  <c r="S162" i="46"/>
  <c r="U115" i="36"/>
  <c r="R115" i="36"/>
  <c r="Q115" i="36"/>
  <c r="T115" i="36"/>
  <c r="T96" i="38"/>
  <c r="U96" i="38"/>
  <c r="S96" i="38"/>
  <c r="Q96" i="38"/>
  <c r="R96" i="38"/>
  <c r="T59" i="37"/>
  <c r="S59" i="37"/>
  <c r="R49" i="37"/>
  <c r="Q49" i="37"/>
  <c r="S52" i="46"/>
  <c r="R52" i="46"/>
  <c r="P52" i="46"/>
  <c r="U104" i="52"/>
  <c r="T104" i="52"/>
  <c r="P104" i="52"/>
  <c r="O104" i="52"/>
  <c r="R104" i="52"/>
  <c r="S104" i="52"/>
  <c r="Q104" i="52"/>
  <c r="Q104" i="46"/>
  <c r="S104" i="46"/>
  <c r="U104" i="46"/>
  <c r="O104" i="46"/>
  <c r="P104" i="46"/>
  <c r="R104" i="46"/>
  <c r="P166" i="46"/>
  <c r="O166" i="46"/>
  <c r="Q166" i="46"/>
  <c r="T166" i="46"/>
  <c r="S166" i="46"/>
  <c r="U166" i="46"/>
  <c r="R166" i="46"/>
  <c r="U117" i="39"/>
  <c r="R117" i="39"/>
  <c r="T71" i="39"/>
  <c r="Q71" i="39"/>
  <c r="P115" i="39"/>
  <c r="T115" i="39"/>
  <c r="T104" i="46"/>
  <c r="O48" i="36"/>
  <c r="P48" i="36"/>
  <c r="P56" i="54"/>
  <c r="U56" i="54"/>
  <c r="R56" i="54"/>
  <c r="T56" i="54"/>
  <c r="O160" i="47"/>
  <c r="R160" i="47"/>
  <c r="U160" i="47"/>
  <c r="T160" i="47"/>
  <c r="Q160" i="47"/>
  <c r="O166" i="47"/>
  <c r="Q166" i="47"/>
  <c r="R166" i="47"/>
  <c r="P166" i="47"/>
  <c r="T166" i="47"/>
  <c r="T58" i="48"/>
  <c r="U58" i="48"/>
  <c r="O58" i="48"/>
  <c r="Q58" i="48"/>
  <c r="P58" i="48"/>
  <c r="S58" i="48"/>
  <c r="P177" i="37"/>
  <c r="O177" i="37"/>
  <c r="T177" i="37"/>
  <c r="U177" i="37"/>
  <c r="S177" i="37"/>
  <c r="R177" i="37"/>
  <c r="Q177" i="37"/>
  <c r="O58" i="42"/>
  <c r="Q58" i="42"/>
  <c r="P58" i="42"/>
  <c r="T58" i="42"/>
  <c r="U58" i="42"/>
  <c r="S58" i="42"/>
  <c r="O114" i="38"/>
  <c r="U114" i="38"/>
  <c r="S114" i="38"/>
  <c r="Q114" i="38"/>
  <c r="O89" i="45"/>
  <c r="R89" i="45"/>
  <c r="S89" i="45"/>
  <c r="U89" i="45"/>
  <c r="Q89" i="45"/>
  <c r="P89" i="45"/>
  <c r="R71" i="39"/>
  <c r="Q115" i="39"/>
  <c r="W106" i="44"/>
  <c r="U140" i="48"/>
  <c r="U139" i="38"/>
  <c r="P139" i="38"/>
  <c r="U117" i="48"/>
  <c r="O117" i="48"/>
  <c r="O25" i="36"/>
  <c r="W25" i="36" s="1"/>
  <c r="P160" i="47"/>
  <c r="W160" i="47" s="1"/>
  <c r="AH177" i="56" s="1"/>
  <c r="O22" i="37"/>
  <c r="S175" i="54"/>
  <c r="P175" i="54"/>
  <c r="W175" i="54" s="1"/>
  <c r="AJ177" i="56" s="1"/>
  <c r="Q48" i="54"/>
  <c r="R48" i="54"/>
  <c r="O48" i="54"/>
  <c r="S83" i="45"/>
  <c r="R83" i="45"/>
  <c r="P83" i="45"/>
  <c r="T83" i="45"/>
  <c r="Q83" i="45"/>
  <c r="U83" i="45"/>
  <c r="T70" i="48"/>
  <c r="R70" i="48"/>
  <c r="R60" i="47"/>
  <c r="O60" i="47"/>
  <c r="S60" i="47"/>
  <c r="P93" i="48"/>
  <c r="O93" i="48"/>
  <c r="U93" i="48"/>
  <c r="R136" i="49"/>
  <c r="T136" i="49"/>
  <c r="O136" i="49"/>
  <c r="Q136" i="49"/>
  <c r="R123" i="52"/>
  <c r="P123" i="52"/>
  <c r="O123" i="52"/>
  <c r="U123" i="52"/>
  <c r="Q123" i="52"/>
  <c r="O134" i="54"/>
  <c r="T134" i="54"/>
  <c r="P134" i="54"/>
  <c r="R134" i="54"/>
  <c r="V91" i="48"/>
  <c r="S82" i="52"/>
  <c r="Q82" i="52"/>
  <c r="R82" i="52"/>
  <c r="T82" i="52"/>
  <c r="P92" i="42"/>
  <c r="O92" i="42"/>
  <c r="R82" i="46"/>
  <c r="O82" i="46"/>
  <c r="S82" i="46"/>
  <c r="Q82" i="46"/>
  <c r="S123" i="43"/>
  <c r="Q123" i="43"/>
  <c r="U123" i="43"/>
  <c r="O45" i="54"/>
  <c r="Q67" i="54"/>
  <c r="U67" i="54"/>
  <c r="T167" i="52"/>
  <c r="S167" i="52"/>
  <c r="O167" i="52"/>
  <c r="R167" i="52"/>
  <c r="Q167" i="52"/>
  <c r="O182" i="54"/>
  <c r="P182" i="54"/>
  <c r="Q182" i="54"/>
  <c r="S182" i="54"/>
  <c r="R182" i="54"/>
  <c r="U167" i="44"/>
  <c r="O167" i="44"/>
  <c r="W167" i="44" s="1"/>
  <c r="AB184" i="56" s="1"/>
  <c r="T167" i="44"/>
  <c r="Q167" i="44"/>
  <c r="S167" i="44"/>
  <c r="R167" i="44"/>
  <c r="W158" i="47"/>
  <c r="AH175" i="56" s="1"/>
  <c r="W89" i="47"/>
  <c r="AH89" i="56" s="1"/>
  <c r="W123" i="46"/>
  <c r="AN140" i="32"/>
  <c r="W70" i="49"/>
  <c r="W89" i="32"/>
  <c r="W61" i="32"/>
  <c r="W88" i="32"/>
  <c r="W173" i="54"/>
  <c r="W175" i="36"/>
  <c r="W111" i="42"/>
  <c r="W117" i="32"/>
  <c r="W183" i="32"/>
  <c r="H183" i="56" s="1"/>
  <c r="W58" i="32"/>
  <c r="Z58" i="32" s="1"/>
  <c r="Z61" i="32" s="1"/>
  <c r="W51" i="42"/>
  <c r="W59" i="54"/>
  <c r="W117" i="49"/>
  <c r="W139" i="49"/>
  <c r="W45" i="38"/>
  <c r="W90" i="48"/>
  <c r="W117" i="54"/>
  <c r="W106" i="45"/>
  <c r="W139" i="54"/>
  <c r="W51" i="52"/>
  <c r="W61" i="49"/>
  <c r="W53" i="39"/>
  <c r="W87" i="54"/>
  <c r="W70" i="42"/>
  <c r="T79" i="49"/>
  <c r="R52" i="45"/>
  <c r="O52" i="45"/>
  <c r="U52" i="45"/>
  <c r="T52" i="45"/>
  <c r="P52" i="45"/>
  <c r="R48" i="48"/>
  <c r="R48" i="44"/>
  <c r="Q48" i="44"/>
  <c r="U48" i="44"/>
  <c r="P48" i="44"/>
  <c r="T48" i="44"/>
  <c r="O48" i="44"/>
  <c r="S48" i="44"/>
  <c r="R160" i="45"/>
  <c r="U160" i="45"/>
  <c r="T160" i="45"/>
  <c r="S160" i="45"/>
  <c r="P160" i="45"/>
  <c r="W160" i="45" s="1"/>
  <c r="AD177" i="56" s="1"/>
  <c r="P166" i="44"/>
  <c r="Q166" i="44"/>
  <c r="O166" i="44"/>
  <c r="R166" i="44"/>
  <c r="U166" i="44"/>
  <c r="S166" i="44"/>
  <c r="T166" i="44"/>
  <c r="T177" i="49"/>
  <c r="Q177" i="49"/>
  <c r="P177" i="49"/>
  <c r="U177" i="49"/>
  <c r="U58" i="49"/>
  <c r="S58" i="49"/>
  <c r="P58" i="49"/>
  <c r="R58" i="49"/>
  <c r="Q58" i="49"/>
  <c r="O58" i="36"/>
  <c r="T58" i="36"/>
  <c r="R58" i="36"/>
  <c r="U58" i="36"/>
  <c r="Q58" i="36"/>
  <c r="S58" i="36"/>
  <c r="G58" i="39"/>
  <c r="P58" i="36"/>
  <c r="P48" i="49"/>
  <c r="T48" i="49"/>
  <c r="O48" i="49"/>
  <c r="Q48" i="49"/>
  <c r="U48" i="49"/>
  <c r="R48" i="49"/>
  <c r="Q52" i="45"/>
  <c r="R62" i="39"/>
  <c r="U62" i="39"/>
  <c r="O62" i="39"/>
  <c r="P62" i="39"/>
  <c r="S62" i="39"/>
  <c r="Q118" i="37"/>
  <c r="R118" i="37"/>
  <c r="S118" i="37"/>
  <c r="T118" i="37"/>
  <c r="P118" i="37"/>
  <c r="O118" i="37"/>
  <c r="R79" i="45"/>
  <c r="S79" i="45"/>
  <c r="U79" i="45"/>
  <c r="T79" i="45"/>
  <c r="O79" i="45"/>
  <c r="P79" i="45"/>
  <c r="U116" i="54"/>
  <c r="S116" i="54"/>
  <c r="R116" i="54"/>
  <c r="O116" i="54"/>
  <c r="P116" i="54"/>
  <c r="Q79" i="44"/>
  <c r="U79" i="44"/>
  <c r="P79" i="44"/>
  <c r="O79" i="44"/>
  <c r="R79" i="44"/>
  <c r="T79" i="44"/>
  <c r="O23" i="36"/>
  <c r="W23" i="36" s="1"/>
  <c r="G23" i="39"/>
  <c r="O23" i="39" s="1"/>
  <c r="W23" i="39" s="1"/>
  <c r="J33" i="35"/>
  <c r="Q13" i="56"/>
  <c r="U112" i="54"/>
  <c r="R112" i="54"/>
  <c r="S112" i="54"/>
  <c r="T112" i="54"/>
  <c r="Q112" i="54"/>
  <c r="Q114" i="42"/>
  <c r="T114" i="42"/>
  <c r="S114" i="42"/>
  <c r="O114" i="42"/>
  <c r="R114" i="42"/>
  <c r="U114" i="42"/>
  <c r="U52" i="52"/>
  <c r="S52" i="52"/>
  <c r="O52" i="52"/>
  <c r="T52" i="52"/>
  <c r="Q52" i="52"/>
  <c r="P48" i="39"/>
  <c r="U166" i="45"/>
  <c r="R166" i="45"/>
  <c r="T166" i="45"/>
  <c r="P166" i="45"/>
  <c r="O166" i="45"/>
  <c r="S166" i="45"/>
  <c r="Q166" i="45"/>
  <c r="P177" i="38"/>
  <c r="Q177" i="38"/>
  <c r="O177" i="38"/>
  <c r="R177" i="38"/>
  <c r="T177" i="38"/>
  <c r="AN140" i="42"/>
  <c r="Q44" i="44"/>
  <c r="R44" i="44"/>
  <c r="S44" i="44"/>
  <c r="T44" i="44"/>
  <c r="P44" i="44"/>
  <c r="U44" i="44"/>
  <c r="S55" i="39"/>
  <c r="V55" i="39"/>
  <c r="W124" i="44"/>
  <c r="T118" i="38"/>
  <c r="O118" i="38"/>
  <c r="T70" i="37"/>
  <c r="P70" i="37"/>
  <c r="S70" i="37"/>
  <c r="R70" i="37"/>
  <c r="Q70" i="37"/>
  <c r="T70" i="36"/>
  <c r="S70" i="36"/>
  <c r="O70" i="36"/>
  <c r="R70" i="36"/>
  <c r="O136" i="37"/>
  <c r="U136" i="37"/>
  <c r="T136" i="37"/>
  <c r="R136" i="37"/>
  <c r="U123" i="47"/>
  <c r="P123" i="47"/>
  <c r="Q123" i="47"/>
  <c r="T123" i="47"/>
  <c r="O123" i="47"/>
  <c r="R123" i="47"/>
  <c r="S123" i="47"/>
  <c r="R136" i="36"/>
  <c r="T136" i="36"/>
  <c r="Q136" i="36"/>
  <c r="U92" i="42"/>
  <c r="T92" i="42"/>
  <c r="R92" i="42"/>
  <c r="Q92" i="42"/>
  <c r="P82" i="46"/>
  <c r="U82" i="46"/>
  <c r="T123" i="43"/>
  <c r="R123" i="43"/>
  <c r="W123" i="43" s="1"/>
  <c r="T59" i="47"/>
  <c r="U59" i="47"/>
  <c r="Q59" i="47"/>
  <c r="O59" i="47"/>
  <c r="P59" i="47"/>
  <c r="S59" i="47"/>
  <c r="U69" i="37"/>
  <c r="T69" i="37"/>
  <c r="P69" i="37"/>
  <c r="Q69" i="37"/>
  <c r="O69" i="37"/>
  <c r="Q69" i="38"/>
  <c r="P69" i="38"/>
  <c r="S47" i="39"/>
  <c r="T47" i="39"/>
  <c r="U114" i="48"/>
  <c r="T114" i="48"/>
  <c r="P114" i="48"/>
  <c r="P48" i="54"/>
  <c r="U48" i="54"/>
  <c r="Q70" i="48"/>
  <c r="U70" i="48"/>
  <c r="O70" i="48"/>
  <c r="P70" i="48"/>
  <c r="Q70" i="38"/>
  <c r="P70" i="38"/>
  <c r="S70" i="38"/>
  <c r="O22" i="49"/>
  <c r="W22" i="49" s="1"/>
  <c r="O184" i="42"/>
  <c r="U184" i="42"/>
  <c r="T184" i="42"/>
  <c r="S184" i="42"/>
  <c r="Q184" i="42"/>
  <c r="R184" i="42"/>
  <c r="W184" i="42" s="1"/>
  <c r="R184" i="38"/>
  <c r="S184" i="38"/>
  <c r="U184" i="38"/>
  <c r="T184" i="38"/>
  <c r="O184" i="38"/>
  <c r="U177" i="38"/>
  <c r="V79" i="48"/>
  <c r="V79" i="37"/>
  <c r="S79" i="42"/>
  <c r="W79" i="42" s="1"/>
  <c r="AB206" i="56"/>
  <c r="V170" i="56"/>
  <c r="U147" i="56"/>
  <c r="U165" i="56"/>
  <c r="V151" i="56"/>
  <c r="V161" i="56"/>
  <c r="U173" i="56"/>
  <c r="V210" i="56"/>
  <c r="U162" i="56"/>
  <c r="V149" i="56"/>
  <c r="V162" i="56"/>
  <c r="V20" i="56"/>
  <c r="U153" i="56"/>
  <c r="U149" i="56"/>
  <c r="U196" i="56"/>
  <c r="V204" i="56"/>
  <c r="U179" i="56"/>
  <c r="U178" i="56"/>
  <c r="U202" i="56"/>
  <c r="U161" i="56"/>
  <c r="V160" i="56"/>
  <c r="V154" i="56"/>
  <c r="U151" i="56"/>
  <c r="U177" i="56"/>
  <c r="U160" i="56"/>
  <c r="U195" i="56"/>
  <c r="U200" i="56"/>
  <c r="U167" i="56"/>
  <c r="U184" i="56"/>
  <c r="V153" i="56"/>
  <c r="W105" i="36"/>
  <c r="W158" i="46"/>
  <c r="AF175" i="56" s="1"/>
  <c r="E45" i="38"/>
  <c r="E26" i="56"/>
  <c r="E20" i="56"/>
  <c r="W117" i="37"/>
  <c r="W62" i="49"/>
  <c r="W44" i="46"/>
  <c r="W105" i="47"/>
  <c r="W78" i="45"/>
  <c r="W79" i="46"/>
  <c r="W111" i="38"/>
  <c r="W118" i="42"/>
  <c r="W175" i="48"/>
  <c r="P175" i="56" s="1"/>
  <c r="W60" i="45"/>
  <c r="W69" i="32"/>
  <c r="W184" i="32"/>
  <c r="G20" i="56"/>
  <c r="W70" i="39"/>
  <c r="W83" i="46"/>
  <c r="AF83" i="56" s="1"/>
  <c r="W140" i="39"/>
  <c r="W65" i="54"/>
  <c r="W80" i="47"/>
  <c r="W95" i="47"/>
  <c r="W95" i="44"/>
  <c r="W106" i="52"/>
  <c r="W124" i="47"/>
  <c r="W43" i="52"/>
  <c r="W51" i="45"/>
  <c r="W51" i="46"/>
  <c r="W117" i="36"/>
  <c r="W117" i="38"/>
  <c r="W90" i="38"/>
  <c r="W139" i="37"/>
  <c r="W71" i="38"/>
  <c r="W86" i="44"/>
  <c r="W41" i="47"/>
  <c r="W95" i="46"/>
  <c r="W122" i="39"/>
  <c r="W123" i="49"/>
  <c r="W187" i="36"/>
  <c r="S114" i="49"/>
  <c r="T114" i="49"/>
  <c r="O114" i="49"/>
  <c r="P114" i="49"/>
  <c r="R114" i="49"/>
  <c r="U114" i="49"/>
  <c r="S58" i="37"/>
  <c r="R58" i="37"/>
  <c r="Q58" i="37"/>
  <c r="P58" i="37"/>
  <c r="T58" i="37"/>
  <c r="U58" i="37"/>
  <c r="S49" i="36"/>
  <c r="Q49" i="36"/>
  <c r="P49" i="36"/>
  <c r="R49" i="36"/>
  <c r="U49" i="36"/>
  <c r="T49" i="36"/>
  <c r="R48" i="37"/>
  <c r="S48" i="37"/>
  <c r="T48" i="37"/>
  <c r="U48" i="37"/>
  <c r="P48" i="37"/>
  <c r="Q48" i="37"/>
  <c r="O48" i="37"/>
  <c r="V22" i="42"/>
  <c r="S105" i="45"/>
  <c r="O105" i="45"/>
  <c r="U105" i="45"/>
  <c r="P105" i="45"/>
  <c r="T105" i="45"/>
  <c r="Q105" i="45"/>
  <c r="R105" i="45"/>
  <c r="W99" i="48"/>
  <c r="P99" i="56" s="1"/>
  <c r="W80" i="52"/>
  <c r="W52" i="54"/>
  <c r="G27" i="39"/>
  <c r="O27" i="39" s="1"/>
  <c r="W27" i="39" s="1"/>
  <c r="O27" i="36"/>
  <c r="W27" i="36" s="1"/>
  <c r="W62" i="32"/>
  <c r="S167" i="46"/>
  <c r="Q167" i="46"/>
  <c r="U167" i="46"/>
  <c r="P167" i="46"/>
  <c r="R167" i="46"/>
  <c r="T167" i="46"/>
  <c r="O167" i="46"/>
  <c r="W167" i="46" s="1"/>
  <c r="AF184" i="56" s="1"/>
  <c r="O184" i="48"/>
  <c r="P184" i="48"/>
  <c r="W137" i="36"/>
  <c r="W62" i="38"/>
  <c r="Q184" i="49"/>
  <c r="U184" i="49"/>
  <c r="O184" i="49"/>
  <c r="P184" i="49"/>
  <c r="R184" i="49"/>
  <c r="S184" i="49"/>
  <c r="T184" i="49"/>
  <c r="S160" i="52"/>
  <c r="O160" i="52"/>
  <c r="P160" i="52"/>
  <c r="U160" i="52"/>
  <c r="W160" i="52" s="1"/>
  <c r="Q160" i="52"/>
  <c r="T160" i="52"/>
  <c r="R160" i="52"/>
  <c r="P160" i="46"/>
  <c r="Q160" i="46"/>
  <c r="U160" i="46"/>
  <c r="O160" i="46"/>
  <c r="T160" i="46"/>
  <c r="S160" i="46"/>
  <c r="R160" i="46"/>
  <c r="S166" i="52"/>
  <c r="P166" i="52"/>
  <c r="O166" i="52"/>
  <c r="R166" i="52"/>
  <c r="T166" i="52"/>
  <c r="Q166" i="52"/>
  <c r="U166" i="52"/>
  <c r="W61" i="44"/>
  <c r="R184" i="48"/>
  <c r="U110" i="47"/>
  <c r="P184" i="39"/>
  <c r="S184" i="39"/>
  <c r="W49" i="48"/>
  <c r="W52" i="42"/>
  <c r="U92" i="39"/>
  <c r="R92" i="39"/>
  <c r="O52" i="46"/>
  <c r="T52" i="46"/>
  <c r="U52" i="46"/>
  <c r="W158" i="52"/>
  <c r="V175" i="56" s="1"/>
  <c r="V70" i="48"/>
  <c r="S70" i="48"/>
  <c r="O92" i="38"/>
  <c r="S92" i="38"/>
  <c r="R92" i="38"/>
  <c r="P92" i="38"/>
  <c r="T92" i="38"/>
  <c r="Q92" i="37"/>
  <c r="S92" i="37"/>
  <c r="P92" i="37"/>
  <c r="U92" i="37"/>
  <c r="O92" i="37"/>
  <c r="R92" i="37"/>
  <c r="O92" i="48"/>
  <c r="Q92" i="48"/>
  <c r="T92" i="48"/>
  <c r="S92" i="48"/>
  <c r="R92" i="48"/>
  <c r="P92" i="48"/>
  <c r="P123" i="51"/>
  <c r="U123" i="51"/>
  <c r="R123" i="51"/>
  <c r="O123" i="51"/>
  <c r="S123" i="51"/>
  <c r="Q123" i="51"/>
  <c r="U110" i="45"/>
  <c r="T110" i="45"/>
  <c r="P110" i="45"/>
  <c r="S110" i="45"/>
  <c r="R110" i="45"/>
  <c r="Q110" i="45"/>
  <c r="U123" i="38"/>
  <c r="P123" i="38"/>
  <c r="Q123" i="38"/>
  <c r="O123" i="38"/>
  <c r="R123" i="38"/>
  <c r="R110" i="47"/>
  <c r="P110" i="47"/>
  <c r="Q110" i="47"/>
  <c r="S110" i="47"/>
  <c r="T110" i="47"/>
  <c r="O110" i="44"/>
  <c r="Q110" i="44"/>
  <c r="T110" i="44"/>
  <c r="U110" i="44"/>
  <c r="R110" i="44"/>
  <c r="S110" i="44"/>
  <c r="T101" i="52"/>
  <c r="Q101" i="52"/>
  <c r="O101" i="52"/>
  <c r="S101" i="52"/>
  <c r="R101" i="52"/>
  <c r="U101" i="52"/>
  <c r="W111" i="32"/>
  <c r="H111" i="56" s="1"/>
  <c r="Q55" i="48"/>
  <c r="T55" i="48"/>
  <c r="O55" i="48"/>
  <c r="Q55" i="37"/>
  <c r="P55" i="37"/>
  <c r="U55" i="37"/>
  <c r="T55" i="37"/>
  <c r="R55" i="37"/>
  <c r="O55" i="37"/>
  <c r="S45" i="47"/>
  <c r="U45" i="47"/>
  <c r="O45" i="47"/>
  <c r="P45" i="47"/>
  <c r="T45" i="47"/>
  <c r="P45" i="46"/>
  <c r="T45" i="46"/>
  <c r="R45" i="46"/>
  <c r="U45" i="46"/>
  <c r="S45" i="46"/>
  <c r="O45" i="46"/>
  <c r="Q45" i="46"/>
  <c r="S45" i="44"/>
  <c r="Q45" i="44"/>
  <c r="T45" i="44"/>
  <c r="P45" i="44"/>
  <c r="O45" i="44"/>
  <c r="S59" i="46"/>
  <c r="Q59" i="46"/>
  <c r="U59" i="46"/>
  <c r="R59" i="45"/>
  <c r="U59" i="45"/>
  <c r="P59" i="45"/>
  <c r="T59" i="45"/>
  <c r="S59" i="45"/>
  <c r="O59" i="45"/>
  <c r="U69" i="42"/>
  <c r="R69" i="42"/>
  <c r="S69" i="42"/>
  <c r="Q69" i="42"/>
  <c r="T69" i="42"/>
  <c r="P69" i="42"/>
  <c r="O69" i="42"/>
  <c r="P47" i="37"/>
  <c r="O47" i="37"/>
  <c r="T47" i="37"/>
  <c r="U47" i="54"/>
  <c r="Q47" i="54"/>
  <c r="R47" i="54"/>
  <c r="T47" i="54"/>
  <c r="S47" i="54"/>
  <c r="O47" i="54"/>
  <c r="P47" i="54"/>
  <c r="O175" i="38"/>
  <c r="T175" i="38"/>
  <c r="Q175" i="38"/>
  <c r="S175" i="38"/>
  <c r="P175" i="38"/>
  <c r="U175" i="38"/>
  <c r="R175" i="38"/>
  <c r="Q175" i="49"/>
  <c r="S175" i="49"/>
  <c r="T175" i="49"/>
  <c r="O175" i="49"/>
  <c r="U175" i="49"/>
  <c r="P175" i="49"/>
  <c r="W175" i="32"/>
  <c r="H175" i="56" s="1"/>
  <c r="W109" i="54"/>
  <c r="AJ109" i="56" s="1"/>
  <c r="T48" i="47"/>
  <c r="O48" i="47"/>
  <c r="U48" i="52"/>
  <c r="R48" i="52"/>
  <c r="S48" i="52"/>
  <c r="T48" i="52"/>
  <c r="U48" i="48"/>
  <c r="P60" i="47"/>
  <c r="T60" i="47"/>
  <c r="Q83" i="52"/>
  <c r="O83" i="52"/>
  <c r="R83" i="52"/>
  <c r="P83" i="52"/>
  <c r="T83" i="52"/>
  <c r="R83" i="47"/>
  <c r="O83" i="47"/>
  <c r="Q83" i="47"/>
  <c r="S83" i="47"/>
  <c r="P83" i="47"/>
  <c r="R93" i="48"/>
  <c r="Q93" i="48"/>
  <c r="T93" i="48"/>
  <c r="O112" i="54"/>
  <c r="P112" i="54"/>
  <c r="S56" i="54"/>
  <c r="O56" i="54"/>
  <c r="Q56" i="54"/>
  <c r="W177" i="32"/>
  <c r="H177" i="56" s="1"/>
  <c r="W57" i="44"/>
  <c r="W90" i="54"/>
  <c r="V165" i="36"/>
  <c r="W118" i="37"/>
  <c r="W71" i="36"/>
  <c r="W21" i="48"/>
  <c r="W67" i="37"/>
  <c r="W52" i="44"/>
  <c r="W89" i="37"/>
  <c r="W113" i="54"/>
  <c r="W137" i="49"/>
  <c r="W105" i="39"/>
  <c r="V165" i="48"/>
  <c r="O165" i="56" s="1"/>
  <c r="Q165" i="37"/>
  <c r="P89" i="49"/>
  <c r="W60" i="46"/>
  <c r="S92" i="42"/>
  <c r="W90" i="39"/>
  <c r="O89" i="49"/>
  <c r="S89" i="49"/>
  <c r="W35" i="47"/>
  <c r="AH35" i="56" s="1"/>
  <c r="W22" i="37"/>
  <c r="W23" i="54"/>
  <c r="W35" i="52"/>
  <c r="V35" i="56" s="1"/>
  <c r="V165" i="42"/>
  <c r="V165" i="39"/>
  <c r="V165" i="49"/>
  <c r="T59" i="52"/>
  <c r="O59" i="52"/>
  <c r="T69" i="38"/>
  <c r="R69" i="38"/>
  <c r="O69" i="38"/>
  <c r="S69" i="38"/>
  <c r="U69" i="38"/>
  <c r="T67" i="54"/>
  <c r="O67" i="54"/>
  <c r="P67" i="54"/>
  <c r="S67" i="54"/>
  <c r="R67" i="54"/>
  <c r="P47" i="39"/>
  <c r="Q47" i="39"/>
  <c r="T184" i="48"/>
  <c r="S184" i="48"/>
  <c r="U184" i="48"/>
  <c r="Q184" i="48"/>
  <c r="V22" i="38"/>
  <c r="R59" i="46"/>
  <c r="T59" i="46"/>
  <c r="P59" i="46"/>
  <c r="U114" i="37"/>
  <c r="Q114" i="37"/>
  <c r="R93" i="36"/>
  <c r="P93" i="36"/>
  <c r="U82" i="52"/>
  <c r="O82" i="52"/>
  <c r="P123" i="48"/>
  <c r="Q123" i="48"/>
  <c r="R53" i="54"/>
  <c r="O53" i="54"/>
  <c r="Q53" i="54"/>
  <c r="T48" i="36"/>
  <c r="U48" i="36"/>
  <c r="S48" i="36"/>
  <c r="R175" i="54"/>
  <c r="U175" i="54"/>
  <c r="O175" i="54"/>
  <c r="Q175" i="54"/>
  <c r="T175" i="54"/>
  <c r="S48" i="46"/>
  <c r="S48" i="49"/>
  <c r="O160" i="45"/>
  <c r="Q160" i="45"/>
  <c r="O123" i="45"/>
  <c r="O58" i="37"/>
  <c r="O48" i="46"/>
  <c r="W67" i="36"/>
  <c r="V165" i="38"/>
  <c r="X125" i="52"/>
  <c r="X142" i="36"/>
  <c r="U184" i="36"/>
  <c r="S184" i="36"/>
  <c r="Q184" i="36"/>
  <c r="AF161" i="56"/>
  <c r="X125" i="46"/>
  <c r="W136" i="42"/>
  <c r="W185" i="49"/>
  <c r="H29" i="35"/>
  <c r="I13" i="56"/>
  <c r="X129" i="39"/>
  <c r="AH148" i="56"/>
  <c r="X125" i="47"/>
  <c r="D195" i="47"/>
  <c r="X125" i="45"/>
  <c r="X116" i="45"/>
  <c r="W118" i="52"/>
  <c r="W112" i="45"/>
  <c r="S63" i="39"/>
  <c r="W63" i="39"/>
  <c r="W147" i="47"/>
  <c r="W115" i="52"/>
  <c r="T178" i="56"/>
  <c r="W107" i="36"/>
  <c r="D63" i="35"/>
  <c r="X146" i="44"/>
  <c r="W73" i="46"/>
  <c r="W144" i="43"/>
  <c r="W212" i="32"/>
  <c r="X208" i="32"/>
  <c r="E25" i="56"/>
  <c r="E141" i="38"/>
  <c r="E119" i="38"/>
  <c r="E72" i="38"/>
  <c r="E61" i="56"/>
  <c r="E59" i="56"/>
  <c r="E53" i="36"/>
  <c r="E54" i="36"/>
  <c r="E54" i="42"/>
  <c r="E53" i="42"/>
  <c r="S65" i="52"/>
  <c r="S71" i="52"/>
  <c r="W71" i="52" s="1"/>
  <c r="W145" i="38"/>
  <c r="E40" i="38"/>
  <c r="E53" i="37"/>
  <c r="E54" i="37"/>
  <c r="E54" i="48"/>
  <c r="E53" i="48"/>
  <c r="E53" i="49"/>
  <c r="E54" i="49"/>
  <c r="E54" i="39"/>
  <c r="E53" i="39"/>
  <c r="S104" i="39"/>
  <c r="W104" i="39" s="1"/>
  <c r="E115" i="38"/>
  <c r="H9" i="57"/>
  <c r="I9" i="57"/>
  <c r="I14" i="57" s="1"/>
  <c r="I15" i="57" s="1"/>
  <c r="E100" i="39"/>
  <c r="O128" i="49"/>
  <c r="W128" i="49"/>
  <c r="E96" i="49"/>
  <c r="Q84" i="49"/>
  <c r="R76" i="49"/>
  <c r="T75" i="49"/>
  <c r="E69" i="49"/>
  <c r="V184" i="48"/>
  <c r="O184" i="56"/>
  <c r="U110" i="38"/>
  <c r="W110" i="38"/>
  <c r="H13" i="57"/>
  <c r="I13" i="57"/>
  <c r="J13" i="57" s="1"/>
  <c r="T164" i="49"/>
  <c r="R164" i="49"/>
  <c r="S147" i="49"/>
  <c r="W147" i="49"/>
  <c r="S84" i="49"/>
  <c r="V197" i="38"/>
  <c r="E133" i="49"/>
  <c r="U63" i="49"/>
  <c r="W63" i="49"/>
  <c r="V178" i="48"/>
  <c r="O178" i="56" s="1"/>
  <c r="S132" i="48"/>
  <c r="W132" i="48"/>
  <c r="E133" i="48"/>
  <c r="T126" i="48"/>
  <c r="W126" i="48"/>
  <c r="P124" i="48"/>
  <c r="W124" i="48"/>
  <c r="E90" i="48"/>
  <c r="S83" i="48"/>
  <c r="R80" i="48"/>
  <c r="T80" i="48"/>
  <c r="P76" i="48"/>
  <c r="R74" i="48"/>
  <c r="W74" i="48" s="1"/>
  <c r="O185" i="37"/>
  <c r="U150" i="37"/>
  <c r="W150" i="37"/>
  <c r="V147" i="37"/>
  <c r="E140" i="37"/>
  <c r="E124" i="37"/>
  <c r="T85" i="37"/>
  <c r="T80" i="37"/>
  <c r="W80" i="37" s="1"/>
  <c r="U80" i="37"/>
  <c r="O79" i="37"/>
  <c r="E84" i="37"/>
  <c r="T77" i="37"/>
  <c r="T76" i="37"/>
  <c r="V150" i="42"/>
  <c r="S107" i="48"/>
  <c r="W107" i="48"/>
  <c r="T76" i="48"/>
  <c r="R85" i="37"/>
  <c r="W85" i="37" s="1"/>
  <c r="T167" i="42"/>
  <c r="Q167" i="42"/>
  <c r="T152" i="42"/>
  <c r="W152" i="42"/>
  <c r="R152" i="48"/>
  <c r="W152" i="48"/>
  <c r="P152" i="56"/>
  <c r="U80" i="48"/>
  <c r="P80" i="48"/>
  <c r="T185" i="37"/>
  <c r="U170" i="37"/>
  <c r="S170" i="37"/>
  <c r="U85" i="48"/>
  <c r="T83" i="48"/>
  <c r="S80" i="48"/>
  <c r="E141" i="37"/>
  <c r="U127" i="42"/>
  <c r="O127" i="42"/>
  <c r="W127" i="42"/>
  <c r="P126" i="42"/>
  <c r="W126" i="42"/>
  <c r="P124" i="42"/>
  <c r="W124" i="42"/>
  <c r="S80" i="42"/>
  <c r="O80" i="42"/>
  <c r="S74" i="42"/>
  <c r="E114" i="36"/>
  <c r="R114" i="38"/>
  <c r="E53" i="56"/>
  <c r="G159" i="39"/>
  <c r="V175" i="42"/>
  <c r="R124" i="42"/>
  <c r="S85" i="42"/>
  <c r="U80" i="42"/>
  <c r="Q80" i="42"/>
  <c r="U74" i="42"/>
  <c r="W74" i="42" s="1"/>
  <c r="G77" i="39"/>
  <c r="E89" i="42"/>
  <c r="T80" i="42"/>
  <c r="U74" i="36"/>
  <c r="E54" i="38"/>
  <c r="V175" i="37"/>
  <c r="S175" i="37"/>
  <c r="S88" i="36"/>
  <c r="W88" i="36" s="1"/>
  <c r="S52" i="36"/>
  <c r="H28" i="35"/>
  <c r="W48" i="38"/>
  <c r="U67" i="39"/>
  <c r="O67" i="39"/>
  <c r="P67" i="39"/>
  <c r="Q67" i="39"/>
  <c r="R67" i="39"/>
  <c r="S67" i="39"/>
  <c r="T67" i="39"/>
  <c r="U184" i="39"/>
  <c r="W140" i="42"/>
  <c r="T59" i="39"/>
  <c r="P59" i="39"/>
  <c r="Q59" i="39"/>
  <c r="R59" i="39"/>
  <c r="S59" i="39"/>
  <c r="U59" i="39"/>
  <c r="O59" i="39"/>
  <c r="W114" i="48"/>
  <c r="W82" i="47"/>
  <c r="W104" i="46"/>
  <c r="W104" i="52"/>
  <c r="W96" i="38"/>
  <c r="O185" i="56"/>
  <c r="O161" i="56"/>
  <c r="O149" i="56"/>
  <c r="P162" i="56"/>
  <c r="P154" i="56"/>
  <c r="P209" i="56"/>
  <c r="O147" i="56"/>
  <c r="O196" i="56"/>
  <c r="O148" i="56"/>
  <c r="P148" i="56"/>
  <c r="P147" i="56"/>
  <c r="O160" i="56"/>
  <c r="O201" i="56"/>
  <c r="P151" i="56"/>
  <c r="P150" i="56"/>
  <c r="O177" i="56"/>
  <c r="P169" i="56"/>
  <c r="P160" i="56"/>
  <c r="P185" i="56"/>
  <c r="O200" i="56"/>
  <c r="O151" i="56"/>
  <c r="O159" i="56"/>
  <c r="P159" i="56"/>
  <c r="O146" i="56"/>
  <c r="O194" i="56"/>
  <c r="O170" i="56"/>
  <c r="P145" i="56"/>
  <c r="O145" i="56"/>
  <c r="P211" i="56"/>
  <c r="P144" i="56"/>
  <c r="P166" i="56"/>
  <c r="O164" i="56"/>
  <c r="O152" i="56"/>
  <c r="O188" i="56"/>
  <c r="O166" i="56"/>
  <c r="O210" i="56"/>
  <c r="O144" i="56"/>
  <c r="O162" i="56"/>
  <c r="O183" i="56"/>
  <c r="P161" i="56"/>
  <c r="O169" i="56"/>
  <c r="O195" i="56"/>
  <c r="O20" i="56"/>
  <c r="P149" i="56"/>
  <c r="O150" i="56"/>
  <c r="O168" i="56"/>
  <c r="P157" i="56"/>
  <c r="O172" i="56"/>
  <c r="O174" i="56"/>
  <c r="O199" i="56"/>
  <c r="O173" i="56"/>
  <c r="P146" i="56"/>
  <c r="O203" i="56"/>
  <c r="O198" i="56"/>
  <c r="O153" i="56"/>
  <c r="O187" i="56"/>
  <c r="O211" i="56"/>
  <c r="O154" i="56"/>
  <c r="P170" i="56"/>
  <c r="P210" i="56"/>
  <c r="O179" i="56"/>
  <c r="O157" i="56"/>
  <c r="O186" i="56"/>
  <c r="P153" i="56"/>
  <c r="O197" i="56"/>
  <c r="O204" i="56"/>
  <c r="O202" i="56"/>
  <c r="O209" i="56"/>
  <c r="T136" i="39"/>
  <c r="O136" i="39"/>
  <c r="P136" i="39"/>
  <c r="R136" i="39"/>
  <c r="U136" i="39"/>
  <c r="Q136" i="39"/>
  <c r="S136" i="39"/>
  <c r="W117" i="39"/>
  <c r="S55" i="42"/>
  <c r="W55" i="42" s="1"/>
  <c r="V55" i="42"/>
  <c r="O92" i="39"/>
  <c r="P92" i="39"/>
  <c r="S92" i="39"/>
  <c r="T92" i="39"/>
  <c r="Q92" i="39"/>
  <c r="W104" i="45"/>
  <c r="W82" i="46"/>
  <c r="W134" i="54"/>
  <c r="W123" i="52"/>
  <c r="W114" i="38"/>
  <c r="W139" i="38"/>
  <c r="W105" i="48"/>
  <c r="W48" i="47"/>
  <c r="W83" i="45"/>
  <c r="AD83" i="56" s="1"/>
  <c r="W58" i="42"/>
  <c r="W70" i="38"/>
  <c r="W136" i="37"/>
  <c r="W70" i="36"/>
  <c r="W70" i="37"/>
  <c r="W101" i="52"/>
  <c r="V101" i="56" s="1"/>
  <c r="Z177" i="56"/>
  <c r="W49" i="36"/>
  <c r="W44" i="44"/>
  <c r="W79" i="45"/>
  <c r="W59" i="47"/>
  <c r="W59" i="45"/>
  <c r="W52" i="52"/>
  <c r="W52" i="45"/>
  <c r="W92" i="42"/>
  <c r="W114" i="42"/>
  <c r="Q144" i="56"/>
  <c r="Q211" i="56"/>
  <c r="R174" i="56"/>
  <c r="R144" i="56"/>
  <c r="W79" i="44"/>
  <c r="W62" i="39"/>
  <c r="W58" i="36"/>
  <c r="W48" i="44"/>
  <c r="Q58" i="39"/>
  <c r="R58" i="39"/>
  <c r="O58" i="39"/>
  <c r="T58" i="39"/>
  <c r="P58" i="39"/>
  <c r="S58" i="39"/>
  <c r="U58" i="39"/>
  <c r="W112" i="54"/>
  <c r="W70" i="48"/>
  <c r="W123" i="47"/>
  <c r="W166" i="45"/>
  <c r="AD183" i="56" s="1"/>
  <c r="W58" i="49"/>
  <c r="W114" i="49"/>
  <c r="W83" i="52"/>
  <c r="V83" i="56" s="1"/>
  <c r="W110" i="45"/>
  <c r="W92" i="37"/>
  <c r="W110" i="47"/>
  <c r="W56" i="54"/>
  <c r="W160" i="46"/>
  <c r="AF177" i="56" s="1"/>
  <c r="W184" i="49"/>
  <c r="H184" i="56"/>
  <c r="W45" i="46"/>
  <c r="V55" i="37"/>
  <c r="S55" i="37"/>
  <c r="W55" i="37" s="1"/>
  <c r="W92" i="38"/>
  <c r="S55" i="48"/>
  <c r="V55" i="48"/>
  <c r="W60" i="47"/>
  <c r="W92" i="48"/>
  <c r="J165" i="56"/>
  <c r="W110" i="44"/>
  <c r="W83" i="47"/>
  <c r="AH83" i="56" s="1"/>
  <c r="W175" i="38"/>
  <c r="W45" i="44"/>
  <c r="W52" i="46"/>
  <c r="W82" i="52"/>
  <c r="W89" i="49"/>
  <c r="W114" i="37"/>
  <c r="W67" i="54"/>
  <c r="J9" i="57"/>
  <c r="W58" i="37"/>
  <c r="W184" i="48"/>
  <c r="P184" i="56" s="1"/>
  <c r="W69" i="38"/>
  <c r="W59" i="46"/>
  <c r="W48" i="46"/>
  <c r="W59" i="52"/>
  <c r="Q159" i="39"/>
  <c r="S159" i="39"/>
  <c r="U159" i="39"/>
  <c r="O159" i="39"/>
  <c r="P159" i="39"/>
  <c r="X142" i="38"/>
  <c r="AH164" i="56"/>
  <c r="I175" i="56"/>
  <c r="X142" i="42"/>
  <c r="X142" i="48"/>
  <c r="J175" i="56"/>
  <c r="W185" i="37"/>
  <c r="X142" i="37"/>
  <c r="D212" i="32"/>
  <c r="I202" i="56"/>
  <c r="J204" i="56"/>
  <c r="I147" i="56"/>
  <c r="I210" i="56"/>
  <c r="I172" i="56"/>
  <c r="J210" i="56"/>
  <c r="I159" i="56"/>
  <c r="I194" i="56"/>
  <c r="I168" i="56"/>
  <c r="I145" i="56"/>
  <c r="J145" i="56"/>
  <c r="I178" i="56"/>
  <c r="I161" i="56"/>
  <c r="I149" i="56"/>
  <c r="J211" i="56"/>
  <c r="J157" i="56"/>
  <c r="J146" i="56"/>
  <c r="J162" i="56"/>
  <c r="I162" i="56"/>
  <c r="J144" i="56"/>
  <c r="J160" i="56"/>
  <c r="I185" i="56"/>
  <c r="I196" i="56"/>
  <c r="I187" i="56"/>
  <c r="I151" i="56"/>
  <c r="I197" i="56"/>
  <c r="J151" i="56"/>
  <c r="I204" i="56"/>
  <c r="I201" i="56"/>
  <c r="I174" i="56"/>
  <c r="I164" i="56"/>
  <c r="I153" i="56"/>
  <c r="I184" i="56"/>
  <c r="J148" i="56"/>
  <c r="I152" i="56"/>
  <c r="I157" i="56"/>
  <c r="I209" i="56"/>
  <c r="I144" i="56"/>
  <c r="I150" i="56"/>
  <c r="I146" i="56"/>
  <c r="I148" i="56"/>
  <c r="I183" i="56"/>
  <c r="I186" i="56"/>
  <c r="I170" i="56"/>
  <c r="J159" i="56"/>
  <c r="I200" i="56"/>
  <c r="J152" i="56"/>
  <c r="J154" i="56"/>
  <c r="I154" i="56"/>
  <c r="I20" i="56"/>
  <c r="J185" i="56"/>
  <c r="J150" i="56"/>
  <c r="J153" i="56"/>
  <c r="I211" i="56"/>
  <c r="J209" i="56"/>
  <c r="I166" i="56"/>
  <c r="I169" i="56"/>
  <c r="I198" i="56"/>
  <c r="I188" i="56"/>
  <c r="I160" i="56"/>
  <c r="I173" i="56"/>
  <c r="J147" i="56"/>
  <c r="J149" i="56"/>
  <c r="I199" i="56"/>
  <c r="I179" i="56"/>
  <c r="I203" i="56"/>
  <c r="J161" i="56"/>
  <c r="I177" i="56"/>
  <c r="I165" i="56"/>
  <c r="X129" i="48"/>
  <c r="P77" i="39"/>
  <c r="O77" i="39"/>
  <c r="Q77" i="39"/>
  <c r="T77" i="39"/>
  <c r="R77" i="39"/>
  <c r="U77" i="39"/>
  <c r="S77" i="39"/>
  <c r="X142" i="49"/>
  <c r="R159" i="39"/>
  <c r="T159" i="39"/>
  <c r="X116" i="52"/>
  <c r="J20" i="56"/>
  <c r="W92" i="39"/>
  <c r="W136" i="39"/>
  <c r="X121" i="52"/>
  <c r="P212" i="56"/>
  <c r="X121" i="47"/>
  <c r="W77" i="39"/>
  <c r="W159" i="39"/>
  <c r="X142" i="39"/>
  <c r="I31" i="35"/>
  <c r="V176" i="37"/>
  <c r="L69" i="37"/>
  <c r="V69" i="37" s="1"/>
  <c r="L122" i="37"/>
  <c r="V122" i="37" s="1"/>
  <c r="V47" i="37"/>
  <c r="L90" i="37"/>
  <c r="S90" i="37" s="1"/>
  <c r="S51" i="37"/>
  <c r="W51" i="37" s="1"/>
  <c r="S47" i="37"/>
  <c r="W90" i="37"/>
  <c r="V90" i="37"/>
  <c r="P187" i="39"/>
  <c r="T187" i="39"/>
  <c r="Q187" i="39"/>
  <c r="J141" i="56" l="1"/>
  <c r="J140" i="56"/>
  <c r="J139" i="56"/>
  <c r="J138" i="56"/>
  <c r="J137" i="56"/>
  <c r="I141" i="56"/>
  <c r="I140" i="56"/>
  <c r="I139" i="56"/>
  <c r="I138" i="56"/>
  <c r="I137" i="56"/>
  <c r="J136" i="56"/>
  <c r="J133" i="56"/>
  <c r="J132" i="56"/>
  <c r="J131" i="56"/>
  <c r="J128" i="56"/>
  <c r="J127" i="56"/>
  <c r="I136" i="56"/>
  <c r="I133" i="56"/>
  <c r="I132" i="56"/>
  <c r="I131" i="56"/>
  <c r="I128" i="56"/>
  <c r="I127" i="56"/>
  <c r="J126" i="56"/>
  <c r="J125" i="56"/>
  <c r="J124" i="56"/>
  <c r="J123" i="56"/>
  <c r="I122" i="56"/>
  <c r="I119" i="56"/>
  <c r="I118" i="56"/>
  <c r="I117" i="56"/>
  <c r="I116" i="56"/>
  <c r="I115" i="56"/>
  <c r="I126" i="56"/>
  <c r="I125" i="56"/>
  <c r="I124" i="56"/>
  <c r="I123" i="56"/>
  <c r="J122" i="56"/>
  <c r="J119" i="56"/>
  <c r="J118" i="56"/>
  <c r="J117" i="56"/>
  <c r="J116" i="56"/>
  <c r="J115" i="56"/>
  <c r="J114" i="56"/>
  <c r="I111" i="56"/>
  <c r="I110" i="56"/>
  <c r="J109" i="56"/>
  <c r="J108" i="56"/>
  <c r="J107" i="56"/>
  <c r="J106" i="56"/>
  <c r="J105" i="56"/>
  <c r="J104" i="56"/>
  <c r="J103" i="56"/>
  <c r="J102" i="56"/>
  <c r="I101" i="56"/>
  <c r="I114" i="56"/>
  <c r="J110" i="56"/>
  <c r="I109" i="56"/>
  <c r="I108" i="56"/>
  <c r="I107" i="56"/>
  <c r="I106" i="56"/>
  <c r="I105" i="56"/>
  <c r="I104" i="56"/>
  <c r="I103" i="56"/>
  <c r="I102" i="56"/>
  <c r="J101" i="56"/>
  <c r="J100" i="56"/>
  <c r="I100" i="56"/>
  <c r="I98" i="56"/>
  <c r="I97" i="56"/>
  <c r="I96" i="56"/>
  <c r="I93" i="56"/>
  <c r="J92" i="56"/>
  <c r="I91" i="56"/>
  <c r="I90" i="56"/>
  <c r="J89" i="56"/>
  <c r="J88" i="56"/>
  <c r="J85" i="56"/>
  <c r="J84" i="56"/>
  <c r="I83" i="56"/>
  <c r="I82" i="56"/>
  <c r="I81" i="56"/>
  <c r="I80" i="56"/>
  <c r="I79" i="56"/>
  <c r="I77" i="56"/>
  <c r="I76" i="56"/>
  <c r="I75" i="56"/>
  <c r="I74" i="56"/>
  <c r="I73" i="56"/>
  <c r="I72" i="56"/>
  <c r="I71" i="56"/>
  <c r="I99" i="56"/>
  <c r="J98" i="56"/>
  <c r="I92" i="56"/>
  <c r="J91" i="56"/>
  <c r="J90" i="56"/>
  <c r="I89" i="56"/>
  <c r="I88" i="56"/>
  <c r="I85" i="56"/>
  <c r="I84" i="56"/>
  <c r="J83" i="56"/>
  <c r="J82" i="56"/>
  <c r="J81" i="56"/>
  <c r="J80" i="56"/>
  <c r="J79" i="56"/>
  <c r="J77" i="56"/>
  <c r="J76" i="56"/>
  <c r="J75" i="56"/>
  <c r="J74" i="56"/>
  <c r="J73" i="56"/>
  <c r="J72" i="56"/>
  <c r="I70" i="56"/>
  <c r="I69" i="56"/>
  <c r="I68" i="56"/>
  <c r="I67" i="56"/>
  <c r="I64" i="56"/>
  <c r="I63" i="56"/>
  <c r="I62" i="56"/>
  <c r="I61" i="56"/>
  <c r="I60" i="56"/>
  <c r="I59" i="56"/>
  <c r="I58" i="56"/>
  <c r="I55" i="56"/>
  <c r="I54" i="56"/>
  <c r="I53" i="56"/>
  <c r="I52" i="56"/>
  <c r="I51" i="56"/>
  <c r="I50" i="56"/>
  <c r="I49" i="56"/>
  <c r="I48" i="56"/>
  <c r="I47" i="56"/>
  <c r="I46" i="56"/>
  <c r="I45" i="56"/>
  <c r="I40" i="56"/>
  <c r="J71" i="56"/>
  <c r="J70" i="56"/>
  <c r="J69" i="56"/>
  <c r="J68" i="56"/>
  <c r="J67" i="56"/>
  <c r="J64" i="56"/>
  <c r="J63" i="56"/>
  <c r="J62" i="56"/>
  <c r="J61" i="56"/>
  <c r="J60" i="56"/>
  <c r="J59" i="56"/>
  <c r="J58" i="56"/>
  <c r="J55" i="56"/>
  <c r="J54" i="56"/>
  <c r="J53" i="56"/>
  <c r="J52" i="56"/>
  <c r="J51" i="56"/>
  <c r="J50" i="56"/>
  <c r="J49" i="56"/>
  <c r="J48" i="56"/>
  <c r="J47" i="56"/>
  <c r="J46" i="56"/>
  <c r="J45" i="56"/>
  <c r="I38" i="56"/>
  <c r="J37" i="56"/>
  <c r="I36" i="56"/>
  <c r="J35" i="56"/>
  <c r="J34" i="56"/>
  <c r="J33" i="56"/>
  <c r="J32" i="56"/>
  <c r="J31" i="56"/>
  <c r="J30" i="56"/>
  <c r="J29" i="56"/>
  <c r="J28" i="56"/>
  <c r="J27" i="56"/>
  <c r="J26" i="56"/>
  <c r="J25" i="56"/>
  <c r="J24" i="56"/>
  <c r="J23" i="56"/>
  <c r="J22" i="56"/>
  <c r="J21" i="56"/>
  <c r="I39" i="56"/>
  <c r="J38" i="56"/>
  <c r="I37" i="56"/>
  <c r="J36" i="56"/>
  <c r="I35" i="56"/>
  <c r="I34" i="56"/>
  <c r="I33" i="56"/>
  <c r="I32" i="56"/>
  <c r="I31" i="56"/>
  <c r="I30" i="56"/>
  <c r="I29" i="56"/>
  <c r="I28" i="56"/>
  <c r="I27" i="56"/>
  <c r="I26" i="56"/>
  <c r="I25" i="56"/>
  <c r="I24" i="56"/>
  <c r="I23" i="56"/>
  <c r="I22" i="56"/>
  <c r="I21" i="56"/>
  <c r="R141" i="56"/>
  <c r="R140" i="56"/>
  <c r="R139" i="56"/>
  <c r="R138" i="56"/>
  <c r="R137" i="56"/>
  <c r="R136" i="56"/>
  <c r="Q141" i="56"/>
  <c r="Q140" i="56"/>
  <c r="Q139" i="56"/>
  <c r="Q138" i="56"/>
  <c r="Q137" i="56"/>
  <c r="Q136" i="56"/>
  <c r="R133" i="56"/>
  <c r="R132" i="56"/>
  <c r="R131" i="56"/>
  <c r="R128" i="56"/>
  <c r="R127" i="56"/>
  <c r="Q133" i="56"/>
  <c r="Q132" i="56"/>
  <c r="Q131" i="56"/>
  <c r="Q128" i="56"/>
  <c r="Q127" i="56"/>
  <c r="R126" i="56"/>
  <c r="R125" i="56"/>
  <c r="R124" i="56"/>
  <c r="R123" i="56"/>
  <c r="Q122" i="56"/>
  <c r="Q119" i="56"/>
  <c r="Q118" i="56"/>
  <c r="Q117" i="56"/>
  <c r="Q116" i="56"/>
  <c r="Q115" i="56"/>
  <c r="Q126" i="56"/>
  <c r="Q125" i="56"/>
  <c r="Q124" i="56"/>
  <c r="Q123" i="56"/>
  <c r="R122" i="56"/>
  <c r="R119" i="56"/>
  <c r="R118" i="56"/>
  <c r="R117" i="56"/>
  <c r="R116" i="56"/>
  <c r="R115" i="56"/>
  <c r="R114" i="56"/>
  <c r="Q111" i="56"/>
  <c r="Q110" i="56"/>
  <c r="R109" i="56"/>
  <c r="R108" i="56"/>
  <c r="R107" i="56"/>
  <c r="R106" i="56"/>
  <c r="R105" i="56"/>
  <c r="R104" i="56"/>
  <c r="R103" i="56"/>
  <c r="R102" i="56"/>
  <c r="Q101" i="56"/>
  <c r="Q100" i="56"/>
  <c r="Q114" i="56"/>
  <c r="R110" i="56"/>
  <c r="Q109" i="56"/>
  <c r="Q108" i="56"/>
  <c r="Q107" i="56"/>
  <c r="Q106" i="56"/>
  <c r="Q105" i="56"/>
  <c r="Q104" i="56"/>
  <c r="Q103" i="56"/>
  <c r="Q102" i="56"/>
  <c r="R101" i="56"/>
  <c r="R100" i="56"/>
  <c r="Q98" i="56"/>
  <c r="Q97" i="56"/>
  <c r="Q96" i="56"/>
  <c r="Q93" i="56"/>
  <c r="R92" i="56"/>
  <c r="Q91" i="56"/>
  <c r="Q90" i="56"/>
  <c r="R89" i="56"/>
  <c r="R88" i="56"/>
  <c r="R85" i="56"/>
  <c r="R84" i="56"/>
  <c r="Q83" i="56"/>
  <c r="Q82" i="56"/>
  <c r="Q81" i="56"/>
  <c r="Q80" i="56"/>
  <c r="Q79" i="56"/>
  <c r="Q77" i="56"/>
  <c r="Q76" i="56"/>
  <c r="Q75" i="56"/>
  <c r="Q74" i="56"/>
  <c r="Q73" i="56"/>
  <c r="Q72" i="56"/>
  <c r="Q71" i="56"/>
  <c r="Q99" i="56"/>
  <c r="R98" i="56"/>
  <c r="Q92" i="56"/>
  <c r="R91" i="56"/>
  <c r="R90" i="56"/>
  <c r="Q89" i="56"/>
  <c r="Q88" i="56"/>
  <c r="Q85" i="56"/>
  <c r="Q84" i="56"/>
  <c r="R83" i="56"/>
  <c r="R82" i="56"/>
  <c r="R81" i="56"/>
  <c r="R80" i="56"/>
  <c r="R79" i="56"/>
  <c r="R77" i="56"/>
  <c r="R76" i="56"/>
  <c r="R75" i="56"/>
  <c r="R74" i="56"/>
  <c r="R73" i="56"/>
  <c r="R72" i="56"/>
  <c r="Q70" i="56"/>
  <c r="Q69" i="56"/>
  <c r="Q68" i="56"/>
  <c r="Q67" i="56"/>
  <c r="Q64" i="56"/>
  <c r="Q63" i="56"/>
  <c r="Q62" i="56"/>
  <c r="Q61" i="56"/>
  <c r="Q60" i="56"/>
  <c r="Q59" i="56"/>
  <c r="Q58" i="56"/>
  <c r="Q55" i="56"/>
  <c r="Q54" i="56"/>
  <c r="Q53" i="56"/>
  <c r="Q52" i="56"/>
  <c r="Q51" i="56"/>
  <c r="Q50" i="56"/>
  <c r="Q49" i="56"/>
  <c r="Q48" i="56"/>
  <c r="Q47" i="56"/>
  <c r="Q46" i="56"/>
  <c r="Q45" i="56"/>
  <c r="Q40" i="56"/>
  <c r="R71" i="56"/>
  <c r="R70" i="56"/>
  <c r="R69" i="56"/>
  <c r="R68" i="56"/>
  <c r="R67" i="56"/>
  <c r="R64" i="56"/>
  <c r="R63" i="56"/>
  <c r="R62" i="56"/>
  <c r="R61" i="56"/>
  <c r="R60" i="56"/>
  <c r="R59" i="56"/>
  <c r="R58" i="56"/>
  <c r="R55" i="56"/>
  <c r="R54" i="56"/>
  <c r="R53" i="56"/>
  <c r="R52" i="56"/>
  <c r="R51" i="56"/>
  <c r="R50" i="56"/>
  <c r="R49" i="56"/>
  <c r="R48" i="56"/>
  <c r="R47" i="56"/>
  <c r="R46" i="56"/>
  <c r="R45" i="56"/>
  <c r="Q38" i="56"/>
  <c r="R37" i="56"/>
  <c r="Q36" i="56"/>
  <c r="R35" i="56"/>
  <c r="R34" i="56"/>
  <c r="R33" i="56"/>
  <c r="R32" i="56"/>
  <c r="R31" i="56"/>
  <c r="R30" i="56"/>
  <c r="R29" i="56"/>
  <c r="R28" i="56"/>
  <c r="R27" i="56"/>
  <c r="R26" i="56"/>
  <c r="R25" i="56"/>
  <c r="R24" i="56"/>
  <c r="R23" i="56"/>
  <c r="R22" i="56"/>
  <c r="R21" i="56"/>
  <c r="Q39" i="56"/>
  <c r="R38" i="56"/>
  <c r="Q37" i="56"/>
  <c r="R36" i="56"/>
  <c r="Q35" i="56"/>
  <c r="Q34" i="56"/>
  <c r="Q33" i="56"/>
  <c r="Q32" i="56"/>
  <c r="Q31" i="56"/>
  <c r="Q30" i="56"/>
  <c r="Q29" i="56"/>
  <c r="Q28" i="56"/>
  <c r="Q27" i="56"/>
  <c r="Q26" i="56"/>
  <c r="Q25" i="56"/>
  <c r="Q24" i="56"/>
  <c r="Q23" i="56"/>
  <c r="Q22" i="56"/>
  <c r="Q21" i="56"/>
  <c r="J111" i="56"/>
  <c r="P141" i="56"/>
  <c r="P140" i="56"/>
  <c r="P139" i="56"/>
  <c r="P138" i="56"/>
  <c r="P137" i="56"/>
  <c r="O141" i="56"/>
  <c r="O140" i="56"/>
  <c r="O139" i="56"/>
  <c r="O138" i="56"/>
  <c r="O137" i="56"/>
  <c r="P136" i="56"/>
  <c r="P133" i="56"/>
  <c r="P132" i="56"/>
  <c r="P131" i="56"/>
  <c r="P128" i="56"/>
  <c r="P127" i="56"/>
  <c r="O136" i="56"/>
  <c r="O133" i="56"/>
  <c r="O132" i="56"/>
  <c r="O131" i="56"/>
  <c r="O128" i="56"/>
  <c r="O127" i="56"/>
  <c r="P126" i="56"/>
  <c r="P125" i="56"/>
  <c r="P124" i="56"/>
  <c r="P123" i="56"/>
  <c r="O122" i="56"/>
  <c r="O119" i="56"/>
  <c r="O118" i="56"/>
  <c r="O117" i="56"/>
  <c r="O116" i="56"/>
  <c r="O115" i="56"/>
  <c r="O126" i="56"/>
  <c r="O125" i="56"/>
  <c r="O124" i="56"/>
  <c r="O123" i="56"/>
  <c r="P122" i="56"/>
  <c r="P119" i="56"/>
  <c r="P118" i="56"/>
  <c r="P117" i="56"/>
  <c r="P116" i="56"/>
  <c r="P115" i="56"/>
  <c r="P114" i="56"/>
  <c r="O111" i="56"/>
  <c r="O114" i="56"/>
  <c r="O110" i="56"/>
  <c r="P109" i="56"/>
  <c r="P108" i="56"/>
  <c r="P107" i="56"/>
  <c r="P106" i="56"/>
  <c r="P105" i="56"/>
  <c r="P104" i="56"/>
  <c r="P103" i="56"/>
  <c r="P102" i="56"/>
  <c r="O101" i="56"/>
  <c r="O100" i="56"/>
  <c r="P110" i="56"/>
  <c r="O109" i="56"/>
  <c r="O108" i="56"/>
  <c r="O107" i="56"/>
  <c r="O106" i="56"/>
  <c r="O105" i="56"/>
  <c r="O104" i="56"/>
  <c r="O103" i="56"/>
  <c r="O102" i="56"/>
  <c r="P101" i="56"/>
  <c r="P100" i="56"/>
  <c r="O99" i="56"/>
  <c r="O98" i="56"/>
  <c r="P92" i="56"/>
  <c r="O91" i="56"/>
  <c r="O90" i="56"/>
  <c r="P89" i="56"/>
  <c r="P88" i="56"/>
  <c r="P85" i="56"/>
  <c r="P84" i="56"/>
  <c r="O83" i="56"/>
  <c r="O82" i="56"/>
  <c r="O81" i="56"/>
  <c r="O80" i="56"/>
  <c r="O79" i="56"/>
  <c r="O77" i="56"/>
  <c r="O76" i="56"/>
  <c r="O75" i="56"/>
  <c r="O74" i="56"/>
  <c r="O73" i="56"/>
  <c r="O72" i="56"/>
  <c r="O71" i="56"/>
  <c r="P98" i="56"/>
  <c r="O97" i="56"/>
  <c r="O96" i="56"/>
  <c r="O93" i="56"/>
  <c r="O92" i="56"/>
  <c r="P91" i="56"/>
  <c r="P90" i="56"/>
  <c r="O89" i="56"/>
  <c r="O88" i="56"/>
  <c r="O85" i="56"/>
  <c r="O84" i="56"/>
  <c r="P83" i="56"/>
  <c r="P82" i="56"/>
  <c r="P81" i="56"/>
  <c r="P80" i="56"/>
  <c r="P79" i="56"/>
  <c r="P77" i="56"/>
  <c r="P76" i="56"/>
  <c r="P75" i="56"/>
  <c r="P74" i="56"/>
  <c r="P73" i="56"/>
  <c r="P72" i="56"/>
  <c r="P71" i="56"/>
  <c r="O70" i="56"/>
  <c r="O69" i="56"/>
  <c r="O68" i="56"/>
  <c r="O67" i="56"/>
  <c r="O64" i="56"/>
  <c r="O63" i="56"/>
  <c r="O62" i="56"/>
  <c r="O61" i="56"/>
  <c r="O60" i="56"/>
  <c r="O59" i="56"/>
  <c r="O58" i="56"/>
  <c r="O55" i="56"/>
  <c r="O54" i="56"/>
  <c r="O53" i="56"/>
  <c r="O52" i="56"/>
  <c r="O51" i="56"/>
  <c r="O50" i="56"/>
  <c r="O49" i="56"/>
  <c r="O48" i="56"/>
  <c r="O47" i="56"/>
  <c r="O46" i="56"/>
  <c r="O45" i="56"/>
  <c r="P70" i="56"/>
  <c r="P69" i="56"/>
  <c r="P68" i="56"/>
  <c r="P67" i="56"/>
  <c r="P64" i="56"/>
  <c r="P63" i="56"/>
  <c r="P62" i="56"/>
  <c r="P61" i="56"/>
  <c r="P60" i="56"/>
  <c r="P59" i="56"/>
  <c r="P58" i="56"/>
  <c r="P55" i="56"/>
  <c r="P54" i="56"/>
  <c r="P53" i="56"/>
  <c r="P52" i="56"/>
  <c r="P51" i="56"/>
  <c r="P50" i="56"/>
  <c r="P49" i="56"/>
  <c r="P48" i="56"/>
  <c r="P47" i="56"/>
  <c r="P46" i="56"/>
  <c r="P45" i="56"/>
  <c r="O40" i="56"/>
  <c r="O39" i="56"/>
  <c r="O38" i="56"/>
  <c r="P37" i="56"/>
  <c r="O36" i="56"/>
  <c r="P35" i="56"/>
  <c r="P34" i="56"/>
  <c r="P33" i="56"/>
  <c r="P32" i="56"/>
  <c r="P31" i="56"/>
  <c r="P30" i="56"/>
  <c r="P29" i="56"/>
  <c r="P28" i="56"/>
  <c r="P27" i="56"/>
  <c r="P26" i="56"/>
  <c r="P25" i="56"/>
  <c r="P24" i="56"/>
  <c r="P23" i="56"/>
  <c r="P22" i="56"/>
  <c r="P21" i="56"/>
  <c r="P38" i="56"/>
  <c r="O37" i="56"/>
  <c r="P36" i="56"/>
  <c r="O35" i="56"/>
  <c r="O34" i="56"/>
  <c r="O33" i="56"/>
  <c r="O32" i="56"/>
  <c r="O31" i="56"/>
  <c r="O30" i="56"/>
  <c r="O29" i="56"/>
  <c r="O28" i="56"/>
  <c r="O27" i="56"/>
  <c r="O26" i="56"/>
  <c r="O25" i="56"/>
  <c r="O24" i="56"/>
  <c r="O23" i="56"/>
  <c r="O22" i="56"/>
  <c r="O21" i="56"/>
  <c r="P40" i="56"/>
  <c r="R40" i="56"/>
  <c r="R39" i="56"/>
  <c r="J39" i="56"/>
  <c r="H141" i="56"/>
  <c r="H140" i="56"/>
  <c r="H139" i="56"/>
  <c r="H138" i="56"/>
  <c r="H137" i="56"/>
  <c r="G141" i="56"/>
  <c r="G140" i="56"/>
  <c r="G139" i="56"/>
  <c r="G138" i="56"/>
  <c r="G137" i="56"/>
  <c r="H136" i="56"/>
  <c r="H133" i="56"/>
  <c r="H132" i="56"/>
  <c r="H131" i="56"/>
  <c r="H128" i="56"/>
  <c r="H127" i="56"/>
  <c r="G136" i="56"/>
  <c r="G133" i="56"/>
  <c r="G132" i="56"/>
  <c r="G131" i="56"/>
  <c r="G128" i="56"/>
  <c r="G127" i="56"/>
  <c r="H126" i="56"/>
  <c r="H125" i="56"/>
  <c r="H124" i="56"/>
  <c r="H123" i="56"/>
  <c r="G122" i="56"/>
  <c r="G119" i="56"/>
  <c r="G118" i="56"/>
  <c r="G117" i="56"/>
  <c r="G116" i="56"/>
  <c r="G115" i="56"/>
  <c r="G126" i="56"/>
  <c r="G125" i="56"/>
  <c r="G124" i="56"/>
  <c r="G123" i="56"/>
  <c r="H122" i="56"/>
  <c r="H119" i="56"/>
  <c r="H118" i="56"/>
  <c r="H117" i="56"/>
  <c r="H116" i="56"/>
  <c r="H115" i="56"/>
  <c r="H114" i="56"/>
  <c r="G111" i="56"/>
  <c r="G114" i="56"/>
  <c r="G110" i="56"/>
  <c r="H109" i="56"/>
  <c r="H108" i="56"/>
  <c r="H107" i="56"/>
  <c r="H106" i="56"/>
  <c r="H105" i="56"/>
  <c r="H104" i="56"/>
  <c r="H103" i="56"/>
  <c r="H102" i="56"/>
  <c r="G101" i="56"/>
  <c r="H110" i="56"/>
  <c r="G109" i="56"/>
  <c r="G108" i="56"/>
  <c r="G107" i="56"/>
  <c r="G106" i="56"/>
  <c r="G105" i="56"/>
  <c r="G104" i="56"/>
  <c r="G103" i="56"/>
  <c r="G102" i="56"/>
  <c r="H101" i="56"/>
  <c r="G100" i="56"/>
  <c r="G99" i="56"/>
  <c r="G98" i="56"/>
  <c r="H92" i="56"/>
  <c r="G91" i="56"/>
  <c r="G90" i="56"/>
  <c r="H89" i="56"/>
  <c r="H88" i="56"/>
  <c r="H85" i="56"/>
  <c r="H84" i="56"/>
  <c r="G83" i="56"/>
  <c r="G82" i="56"/>
  <c r="G81" i="56"/>
  <c r="G80" i="56"/>
  <c r="G79" i="56"/>
  <c r="G77" i="56"/>
  <c r="G76" i="56"/>
  <c r="G75" i="56"/>
  <c r="G74" i="56"/>
  <c r="G73" i="56"/>
  <c r="G72" i="56"/>
  <c r="G71" i="56"/>
  <c r="H100" i="56"/>
  <c r="H98" i="56"/>
  <c r="G97" i="56"/>
  <c r="G96" i="56"/>
  <c r="G93" i="56"/>
  <c r="G92" i="56"/>
  <c r="H91" i="56"/>
  <c r="H90" i="56"/>
  <c r="G89" i="56"/>
  <c r="G88" i="56"/>
  <c r="G85" i="56"/>
  <c r="G84" i="56"/>
  <c r="H83" i="56"/>
  <c r="H82" i="56"/>
  <c r="H81" i="56"/>
  <c r="H80" i="56"/>
  <c r="H79" i="56"/>
  <c r="H77" i="56"/>
  <c r="H76" i="56"/>
  <c r="H75" i="56"/>
  <c r="H74" i="56"/>
  <c r="H73" i="56"/>
  <c r="H72" i="56"/>
  <c r="H71" i="56"/>
  <c r="G70" i="56"/>
  <c r="G69" i="56"/>
  <c r="G68" i="56"/>
  <c r="G67" i="56"/>
  <c r="G64" i="56"/>
  <c r="G63" i="56"/>
  <c r="G62" i="56"/>
  <c r="G61" i="56"/>
  <c r="G60" i="56"/>
  <c r="G59" i="56"/>
  <c r="G58" i="56"/>
  <c r="G55" i="56"/>
  <c r="G54" i="56"/>
  <c r="G53" i="56"/>
  <c r="G52" i="56"/>
  <c r="G51" i="56"/>
  <c r="G50" i="56"/>
  <c r="G49" i="56"/>
  <c r="G48" i="56"/>
  <c r="G47" i="56"/>
  <c r="G46" i="56"/>
  <c r="G45" i="56"/>
  <c r="H70" i="56"/>
  <c r="H69" i="56"/>
  <c r="H68" i="56"/>
  <c r="H67" i="56"/>
  <c r="H64" i="56"/>
  <c r="H63" i="56"/>
  <c r="H62" i="56"/>
  <c r="H61" i="56"/>
  <c r="H60" i="56"/>
  <c r="H59" i="56"/>
  <c r="H58" i="56"/>
  <c r="H55" i="56"/>
  <c r="H54" i="56"/>
  <c r="H53" i="56"/>
  <c r="H52" i="56"/>
  <c r="H51" i="56"/>
  <c r="H50" i="56"/>
  <c r="H49" i="56"/>
  <c r="H48" i="56"/>
  <c r="H47" i="56"/>
  <c r="H46" i="56"/>
  <c r="H45" i="56"/>
  <c r="G40" i="56"/>
  <c r="G39" i="56"/>
  <c r="G38" i="56"/>
  <c r="H37" i="56"/>
  <c r="G36" i="56"/>
  <c r="H35" i="56"/>
  <c r="H34" i="56"/>
  <c r="H33" i="56"/>
  <c r="H32" i="56"/>
  <c r="H31" i="56"/>
  <c r="H30" i="56"/>
  <c r="H29" i="56"/>
  <c r="H28" i="56"/>
  <c r="H27" i="56"/>
  <c r="H26" i="56"/>
  <c r="H25" i="56"/>
  <c r="H24" i="56"/>
  <c r="H23" i="56"/>
  <c r="H22" i="56"/>
  <c r="H21" i="56"/>
  <c r="H38" i="56"/>
  <c r="G37" i="56"/>
  <c r="H36" i="56"/>
  <c r="G35" i="56"/>
  <c r="G34" i="56"/>
  <c r="G33" i="56"/>
  <c r="G32" i="56"/>
  <c r="G31" i="56"/>
  <c r="G30" i="56"/>
  <c r="G29" i="56"/>
  <c r="G28" i="56"/>
  <c r="G27" i="56"/>
  <c r="G26" i="56"/>
  <c r="G25" i="56"/>
  <c r="G24" i="56"/>
  <c r="G23" i="56"/>
  <c r="G22" i="56"/>
  <c r="G21" i="56"/>
  <c r="T141" i="56"/>
  <c r="T140" i="56"/>
  <c r="T139" i="56"/>
  <c r="T138" i="56"/>
  <c r="T137" i="56"/>
  <c r="T136" i="56"/>
  <c r="S141" i="56"/>
  <c r="S140" i="56"/>
  <c r="S139" i="56"/>
  <c r="S138" i="56"/>
  <c r="S137" i="56"/>
  <c r="S136" i="56"/>
  <c r="T133" i="56"/>
  <c r="T132" i="56"/>
  <c r="T131" i="56"/>
  <c r="T128" i="56"/>
  <c r="T127" i="56"/>
  <c r="S133" i="56"/>
  <c r="S132" i="56"/>
  <c r="S131" i="56"/>
  <c r="S128" i="56"/>
  <c r="S127" i="56"/>
  <c r="T126" i="56"/>
  <c r="T125" i="56"/>
  <c r="T124" i="56"/>
  <c r="T123" i="56"/>
  <c r="S122" i="56"/>
  <c r="S119" i="56"/>
  <c r="S118" i="56"/>
  <c r="S117" i="56"/>
  <c r="S116" i="56"/>
  <c r="S115" i="56"/>
  <c r="S126" i="56"/>
  <c r="S125" i="56"/>
  <c r="S124" i="56"/>
  <c r="S123" i="56"/>
  <c r="T122" i="56"/>
  <c r="T119" i="56"/>
  <c r="T118" i="56"/>
  <c r="T117" i="56"/>
  <c r="T116" i="56"/>
  <c r="T115" i="56"/>
  <c r="T114" i="56"/>
  <c r="S111" i="56"/>
  <c r="S114" i="56"/>
  <c r="S110" i="56"/>
  <c r="T109" i="56"/>
  <c r="T108" i="56"/>
  <c r="T107" i="56"/>
  <c r="T106" i="56"/>
  <c r="T105" i="56"/>
  <c r="T104" i="56"/>
  <c r="T103" i="56"/>
  <c r="T102" i="56"/>
  <c r="S101" i="56"/>
  <c r="S100" i="56"/>
  <c r="T110" i="56"/>
  <c r="S109" i="56"/>
  <c r="S108" i="56"/>
  <c r="S107" i="56"/>
  <c r="S106" i="56"/>
  <c r="S105" i="56"/>
  <c r="S104" i="56"/>
  <c r="S103" i="56"/>
  <c r="S102" i="56"/>
  <c r="T101" i="56"/>
  <c r="T100" i="56"/>
  <c r="S99" i="56"/>
  <c r="S98" i="56"/>
  <c r="T92" i="56"/>
  <c r="S91" i="56"/>
  <c r="S90" i="56"/>
  <c r="T89" i="56"/>
  <c r="T88" i="56"/>
  <c r="T85" i="56"/>
  <c r="T84" i="56"/>
  <c r="S83" i="56"/>
  <c r="S82" i="56"/>
  <c r="S81" i="56"/>
  <c r="S80" i="56"/>
  <c r="S79" i="56"/>
  <c r="S77" i="56"/>
  <c r="S76" i="56"/>
  <c r="S75" i="56"/>
  <c r="S74" i="56"/>
  <c r="S73" i="56"/>
  <c r="S72" i="56"/>
  <c r="S71" i="56"/>
  <c r="T98" i="56"/>
  <c r="S97" i="56"/>
  <c r="S96" i="56"/>
  <c r="S93" i="56"/>
  <c r="S92" i="56"/>
  <c r="T91" i="56"/>
  <c r="T90" i="56"/>
  <c r="S89" i="56"/>
  <c r="S88" i="56"/>
  <c r="S85" i="56"/>
  <c r="S84" i="56"/>
  <c r="T83" i="56"/>
  <c r="T82" i="56"/>
  <c r="T81" i="56"/>
  <c r="T80" i="56"/>
  <c r="T79" i="56"/>
  <c r="T77" i="56"/>
  <c r="T76" i="56"/>
  <c r="T75" i="56"/>
  <c r="T74" i="56"/>
  <c r="T73" i="56"/>
  <c r="T72" i="56"/>
  <c r="T71" i="56"/>
  <c r="S70" i="56"/>
  <c r="S69" i="56"/>
  <c r="S68" i="56"/>
  <c r="S67" i="56"/>
  <c r="S64" i="56"/>
  <c r="S63" i="56"/>
  <c r="S62" i="56"/>
  <c r="S61" i="56"/>
  <c r="S60" i="56"/>
  <c r="S59" i="56"/>
  <c r="S58" i="56"/>
  <c r="S55" i="56"/>
  <c r="S54" i="56"/>
  <c r="S53" i="56"/>
  <c r="S52" i="56"/>
  <c r="S51" i="56"/>
  <c r="S50" i="56"/>
  <c r="S49" i="56"/>
  <c r="S48" i="56"/>
  <c r="S47" i="56"/>
  <c r="S46" i="56"/>
  <c r="S45" i="56"/>
  <c r="T70" i="56"/>
  <c r="T69" i="56"/>
  <c r="T68" i="56"/>
  <c r="T67" i="56"/>
  <c r="T64" i="56"/>
  <c r="T63" i="56"/>
  <c r="T62" i="56"/>
  <c r="T61" i="56"/>
  <c r="T60" i="56"/>
  <c r="T59" i="56"/>
  <c r="T58" i="56"/>
  <c r="T55" i="56"/>
  <c r="T54" i="56"/>
  <c r="T53" i="56"/>
  <c r="T52" i="56"/>
  <c r="T51" i="56"/>
  <c r="T50" i="56"/>
  <c r="T49" i="56"/>
  <c r="T48" i="56"/>
  <c r="T47" i="56"/>
  <c r="T46" i="56"/>
  <c r="T45" i="56"/>
  <c r="S40" i="56"/>
  <c r="S39" i="56"/>
  <c r="S38" i="56"/>
  <c r="T37" i="56"/>
  <c r="S36" i="56"/>
  <c r="T35" i="56"/>
  <c r="T34" i="56"/>
  <c r="T33" i="56"/>
  <c r="T32" i="56"/>
  <c r="T31" i="56"/>
  <c r="T30" i="56"/>
  <c r="T29" i="56"/>
  <c r="T28" i="56"/>
  <c r="T27" i="56"/>
  <c r="T26" i="56"/>
  <c r="T25" i="56"/>
  <c r="T24" i="56"/>
  <c r="T23" i="56"/>
  <c r="T22" i="56"/>
  <c r="T21" i="56"/>
  <c r="T38" i="56"/>
  <c r="S37" i="56"/>
  <c r="T36" i="56"/>
  <c r="S35" i="56"/>
  <c r="S34" i="56"/>
  <c r="S33" i="56"/>
  <c r="S32" i="56"/>
  <c r="S31" i="56"/>
  <c r="S30" i="56"/>
  <c r="S29" i="56"/>
  <c r="S28" i="56"/>
  <c r="S27" i="56"/>
  <c r="S26" i="56"/>
  <c r="S25" i="56"/>
  <c r="S24" i="56"/>
  <c r="S23" i="56"/>
  <c r="S22" i="56"/>
  <c r="S21" i="56"/>
  <c r="T111" i="56"/>
  <c r="T99" i="56"/>
  <c r="T96" i="56"/>
  <c r="T97" i="56"/>
  <c r="T93" i="56"/>
  <c r="T40" i="56"/>
  <c r="T39" i="56"/>
  <c r="AB141" i="56"/>
  <c r="AB140" i="56"/>
  <c r="AB139" i="56"/>
  <c r="AB138" i="56"/>
  <c r="AB137" i="56"/>
  <c r="AB136" i="56"/>
  <c r="AA141" i="56"/>
  <c r="AA140" i="56"/>
  <c r="AA139" i="56"/>
  <c r="AA138" i="56"/>
  <c r="AA137" i="56"/>
  <c r="AA136" i="56"/>
  <c r="AB133" i="56"/>
  <c r="AB132" i="56"/>
  <c r="AB131" i="56"/>
  <c r="AB128" i="56"/>
  <c r="AB127" i="56"/>
  <c r="AA133" i="56"/>
  <c r="AA132" i="56"/>
  <c r="AA131" i="56"/>
  <c r="AA128" i="56"/>
  <c r="AA127" i="56"/>
  <c r="AB126" i="56"/>
  <c r="AB125" i="56"/>
  <c r="AB124" i="56"/>
  <c r="AB123" i="56"/>
  <c r="AA122" i="56"/>
  <c r="AA119" i="56"/>
  <c r="AA118" i="56"/>
  <c r="AA117" i="56"/>
  <c r="AA116" i="56"/>
  <c r="AA115" i="56"/>
  <c r="AA114" i="56"/>
  <c r="AA126" i="56"/>
  <c r="AA125" i="56"/>
  <c r="AA124" i="56"/>
  <c r="AA123" i="56"/>
  <c r="AB122" i="56"/>
  <c r="AB119" i="56"/>
  <c r="AB118" i="56"/>
  <c r="AB117" i="56"/>
  <c r="AB116" i="56"/>
  <c r="AB115" i="56"/>
  <c r="AB114" i="56"/>
  <c r="AA111" i="56"/>
  <c r="AA110" i="56"/>
  <c r="AB109" i="56"/>
  <c r="AB108" i="56"/>
  <c r="AB107" i="56"/>
  <c r="AB106" i="56"/>
  <c r="AB105" i="56"/>
  <c r="AB104" i="56"/>
  <c r="AB103" i="56"/>
  <c r="AB102" i="56"/>
  <c r="AA100" i="56"/>
  <c r="AB111" i="56"/>
  <c r="AB110" i="56"/>
  <c r="AA109" i="56"/>
  <c r="AA108" i="56"/>
  <c r="AA107" i="56"/>
  <c r="AA106" i="56"/>
  <c r="AA105" i="56"/>
  <c r="AA104" i="56"/>
  <c r="AA103" i="56"/>
  <c r="AA102" i="56"/>
  <c r="AA101" i="56"/>
  <c r="AB100" i="56"/>
  <c r="AB99" i="56"/>
  <c r="AA98" i="56"/>
  <c r="AA97" i="56"/>
  <c r="AA96" i="56"/>
  <c r="AA93" i="56"/>
  <c r="AB92" i="56"/>
  <c r="AA91" i="56"/>
  <c r="AA90" i="56"/>
  <c r="AA89" i="56"/>
  <c r="AB88" i="56"/>
  <c r="AB85" i="56"/>
  <c r="AB84" i="56"/>
  <c r="AA82" i="56"/>
  <c r="AA81" i="56"/>
  <c r="AA80" i="56"/>
  <c r="AA79" i="56"/>
  <c r="AA77" i="56"/>
  <c r="AA76" i="56"/>
  <c r="AA75" i="56"/>
  <c r="AA74" i="56"/>
  <c r="AA73" i="56"/>
  <c r="AA72" i="56"/>
  <c r="AA71" i="56"/>
  <c r="AA99" i="56"/>
  <c r="AB98" i="56"/>
  <c r="AB97" i="56"/>
  <c r="AB96" i="56"/>
  <c r="AB93" i="56"/>
  <c r="AA92" i="56"/>
  <c r="AB91" i="56"/>
  <c r="AB90" i="56"/>
  <c r="AA88" i="56"/>
  <c r="AA85" i="56"/>
  <c r="AA84" i="56"/>
  <c r="AA83" i="56"/>
  <c r="AB82" i="56"/>
  <c r="AB81" i="56"/>
  <c r="AB80" i="56"/>
  <c r="AB79" i="56"/>
  <c r="AB77" i="56"/>
  <c r="AB76" i="56"/>
  <c r="AB75" i="56"/>
  <c r="AB74" i="56"/>
  <c r="AB73" i="56"/>
  <c r="AB72" i="56"/>
  <c r="AB71" i="56"/>
  <c r="AA70" i="56"/>
  <c r="AA69" i="56"/>
  <c r="AA68" i="56"/>
  <c r="AA67" i="56"/>
  <c r="AA64" i="56"/>
  <c r="AA63" i="56"/>
  <c r="AA62" i="56"/>
  <c r="AA61" i="56"/>
  <c r="AA60" i="56"/>
  <c r="AA59" i="56"/>
  <c r="AA58" i="56"/>
  <c r="AA55" i="56"/>
  <c r="AA54" i="56"/>
  <c r="AA53" i="56"/>
  <c r="AA52" i="56"/>
  <c r="AA51" i="56"/>
  <c r="AA50" i="56"/>
  <c r="AA49" i="56"/>
  <c r="AA48" i="56"/>
  <c r="AA47" i="56"/>
  <c r="AA46" i="56"/>
  <c r="AA45" i="56"/>
  <c r="AA40" i="56"/>
  <c r="AB39" i="56"/>
  <c r="AB70" i="56"/>
  <c r="AB69" i="56"/>
  <c r="AB68" i="56"/>
  <c r="AB67" i="56"/>
  <c r="AB64" i="56"/>
  <c r="AB63" i="56"/>
  <c r="AB62" i="56"/>
  <c r="AB61" i="56"/>
  <c r="AB60" i="56"/>
  <c r="AB59" i="56"/>
  <c r="AB58" i="56"/>
  <c r="AB55" i="56"/>
  <c r="AB54" i="56"/>
  <c r="AB53" i="56"/>
  <c r="AB52" i="56"/>
  <c r="AB51" i="56"/>
  <c r="AB50" i="56"/>
  <c r="AB49" i="56"/>
  <c r="AB48" i="56"/>
  <c r="AB47" i="56"/>
  <c r="AB46" i="56"/>
  <c r="AB45" i="56"/>
  <c r="AB40" i="56"/>
  <c r="AA38" i="56"/>
  <c r="AA37" i="56"/>
  <c r="AA35" i="56"/>
  <c r="AB34" i="56"/>
  <c r="AB33" i="56"/>
  <c r="AB32" i="56"/>
  <c r="AB31" i="56"/>
  <c r="AB30" i="56"/>
  <c r="AB29" i="56"/>
  <c r="AB28" i="56"/>
  <c r="AB27" i="56"/>
  <c r="AB26" i="56"/>
  <c r="AB25" i="56"/>
  <c r="AB24" i="56"/>
  <c r="AB23" i="56"/>
  <c r="AB22" i="56"/>
  <c r="AB21" i="56"/>
  <c r="AA39" i="56"/>
  <c r="AB38" i="56"/>
  <c r="AA36" i="56"/>
  <c r="AA34" i="56"/>
  <c r="AA33" i="56"/>
  <c r="AA32" i="56"/>
  <c r="AA31" i="56"/>
  <c r="AA30" i="56"/>
  <c r="AA29" i="56"/>
  <c r="AA28" i="56"/>
  <c r="AA27" i="56"/>
  <c r="AA26" i="56"/>
  <c r="AA25" i="56"/>
  <c r="AA24" i="56"/>
  <c r="AA23" i="56"/>
  <c r="AA22" i="56"/>
  <c r="AA21" i="56"/>
  <c r="AF141" i="56"/>
  <c r="AF140" i="56"/>
  <c r="AF139" i="56"/>
  <c r="AF138" i="56"/>
  <c r="AF137" i="56"/>
  <c r="AF136" i="56"/>
  <c r="AE141" i="56"/>
  <c r="AE140" i="56"/>
  <c r="AE139" i="56"/>
  <c r="AE138" i="56"/>
  <c r="AE137" i="56"/>
  <c r="AE136" i="56"/>
  <c r="AF133" i="56"/>
  <c r="AF132" i="56"/>
  <c r="AF131" i="56"/>
  <c r="AF128" i="56"/>
  <c r="AF127" i="56"/>
  <c r="AF126" i="56"/>
  <c r="AE133" i="56"/>
  <c r="AE132" i="56"/>
  <c r="AE131" i="56"/>
  <c r="AE128" i="56"/>
  <c r="AE127" i="56"/>
  <c r="AE126" i="56"/>
  <c r="AF125" i="56"/>
  <c r="AF124" i="56"/>
  <c r="AF123" i="56"/>
  <c r="AE122" i="56"/>
  <c r="AE119" i="56"/>
  <c r="AE118" i="56"/>
  <c r="AE117" i="56"/>
  <c r="AE116" i="56"/>
  <c r="AE115" i="56"/>
  <c r="AE114" i="56"/>
  <c r="AE125" i="56"/>
  <c r="AE124" i="56"/>
  <c r="AE123" i="56"/>
  <c r="AF122" i="56"/>
  <c r="AF119" i="56"/>
  <c r="AF118" i="56"/>
  <c r="AF117" i="56"/>
  <c r="AF116" i="56"/>
  <c r="AF115" i="56"/>
  <c r="AF114" i="56"/>
  <c r="AE111" i="56"/>
  <c r="AE110" i="56"/>
  <c r="AF109" i="56"/>
  <c r="AF108" i="56"/>
  <c r="AF107" i="56"/>
  <c r="AF106" i="56"/>
  <c r="AF105" i="56"/>
  <c r="AF104" i="56"/>
  <c r="AF103" i="56"/>
  <c r="AF102" i="56"/>
  <c r="AE100" i="56"/>
  <c r="AF111" i="56"/>
  <c r="AF110" i="56"/>
  <c r="AE109" i="56"/>
  <c r="AE108" i="56"/>
  <c r="AE107" i="56"/>
  <c r="AE106" i="56"/>
  <c r="AE105" i="56"/>
  <c r="AE104" i="56"/>
  <c r="AE103" i="56"/>
  <c r="AE102" i="56"/>
  <c r="AE101" i="56"/>
  <c r="AF100" i="56"/>
  <c r="AF99" i="56"/>
  <c r="AE98" i="56"/>
  <c r="AE97" i="56"/>
  <c r="AE96" i="56"/>
  <c r="AE93" i="56"/>
  <c r="AF92" i="56"/>
  <c r="AE91" i="56"/>
  <c r="AE90" i="56"/>
  <c r="AE89" i="56"/>
  <c r="AF88" i="56"/>
  <c r="AF85" i="56"/>
  <c r="AF84" i="56"/>
  <c r="AE82" i="56"/>
  <c r="AE81" i="56"/>
  <c r="AE80" i="56"/>
  <c r="AE79" i="56"/>
  <c r="AE77" i="56"/>
  <c r="AE76" i="56"/>
  <c r="AE75" i="56"/>
  <c r="AE74" i="56"/>
  <c r="AE73" i="56"/>
  <c r="AE72" i="56"/>
  <c r="AE71" i="56"/>
  <c r="AE99" i="56"/>
  <c r="AF98" i="56"/>
  <c r="AF97" i="56"/>
  <c r="AF96" i="56"/>
  <c r="AF93" i="56"/>
  <c r="AE92" i="56"/>
  <c r="AF91" i="56"/>
  <c r="AF90" i="56"/>
  <c r="AE88" i="56"/>
  <c r="AE85" i="56"/>
  <c r="AE84" i="56"/>
  <c r="AE83" i="56"/>
  <c r="AF82" i="56"/>
  <c r="AF81" i="56"/>
  <c r="AF80" i="56"/>
  <c r="AF79" i="56"/>
  <c r="AF77" i="56"/>
  <c r="AF76" i="56"/>
  <c r="AF75" i="56"/>
  <c r="AF74" i="56"/>
  <c r="AF73" i="56"/>
  <c r="AF72" i="56"/>
  <c r="AF71" i="56"/>
  <c r="AE70" i="56"/>
  <c r="AE69" i="56"/>
  <c r="AE68" i="56"/>
  <c r="AE67" i="56"/>
  <c r="AE64" i="56"/>
  <c r="AE63" i="56"/>
  <c r="AE62" i="56"/>
  <c r="AE61" i="56"/>
  <c r="AE60" i="56"/>
  <c r="AE59" i="56"/>
  <c r="AE58" i="56"/>
  <c r="AE55" i="56"/>
  <c r="AE54" i="56"/>
  <c r="AE53" i="56"/>
  <c r="AE52" i="56"/>
  <c r="AE51" i="56"/>
  <c r="AE50" i="56"/>
  <c r="AE49" i="56"/>
  <c r="AE48" i="56"/>
  <c r="AE47" i="56"/>
  <c r="AE46" i="56"/>
  <c r="AE45" i="56"/>
  <c r="AE40" i="56"/>
  <c r="AF39" i="56"/>
  <c r="AF70" i="56"/>
  <c r="AF69" i="56"/>
  <c r="AF68" i="56"/>
  <c r="AF67" i="56"/>
  <c r="AF64" i="56"/>
  <c r="AF63" i="56"/>
  <c r="AF62" i="56"/>
  <c r="AF61" i="56"/>
  <c r="AF60" i="56"/>
  <c r="AF59" i="56"/>
  <c r="AF58" i="56"/>
  <c r="AF55" i="56"/>
  <c r="AF54" i="56"/>
  <c r="AF53" i="56"/>
  <c r="AF52" i="56"/>
  <c r="AF51" i="56"/>
  <c r="AF50" i="56"/>
  <c r="AF49" i="56"/>
  <c r="AF48" i="56"/>
  <c r="AF47" i="56"/>
  <c r="AF46" i="56"/>
  <c r="AF45" i="56"/>
  <c r="AF40" i="56"/>
  <c r="AE38" i="56"/>
  <c r="AE37" i="56"/>
  <c r="AE35" i="56"/>
  <c r="AF34" i="56"/>
  <c r="AF33" i="56"/>
  <c r="AF32" i="56"/>
  <c r="AF31" i="56"/>
  <c r="AF30" i="56"/>
  <c r="AF29" i="56"/>
  <c r="AF28" i="56"/>
  <c r="AF27" i="56"/>
  <c r="AF26" i="56"/>
  <c r="AF25" i="56"/>
  <c r="AF24" i="56"/>
  <c r="AF23" i="56"/>
  <c r="AF22" i="56"/>
  <c r="AF21" i="56"/>
  <c r="AE39" i="56"/>
  <c r="AF38" i="56"/>
  <c r="AE36" i="56"/>
  <c r="AE34" i="56"/>
  <c r="AE33" i="56"/>
  <c r="AE32" i="56"/>
  <c r="AE31" i="56"/>
  <c r="AE30" i="56"/>
  <c r="AE29" i="56"/>
  <c r="AE28" i="56"/>
  <c r="AE27" i="56"/>
  <c r="AE26" i="56"/>
  <c r="AE25" i="56"/>
  <c r="AE24" i="56"/>
  <c r="AE23" i="56"/>
  <c r="AE22" i="56"/>
  <c r="AE21" i="56"/>
  <c r="AJ141" i="56"/>
  <c r="AJ140" i="56"/>
  <c r="AJ139" i="56"/>
  <c r="AJ138" i="56"/>
  <c r="AJ137" i="56"/>
  <c r="AJ136" i="56"/>
  <c r="AI141" i="56"/>
  <c r="AI140" i="56"/>
  <c r="AI139" i="56"/>
  <c r="AI138" i="56"/>
  <c r="AI137" i="56"/>
  <c r="AI136" i="56"/>
  <c r="AJ133" i="56"/>
  <c r="AJ132" i="56"/>
  <c r="AJ131" i="56"/>
  <c r="AJ128" i="56"/>
  <c r="AJ127" i="56"/>
  <c r="AJ126" i="56"/>
  <c r="AI133" i="56"/>
  <c r="AI132" i="56"/>
  <c r="AI131" i="56"/>
  <c r="AI128" i="56"/>
  <c r="AI127" i="56"/>
  <c r="AI126" i="56"/>
  <c r="AJ125" i="56"/>
  <c r="AJ124" i="56"/>
  <c r="AJ123" i="56"/>
  <c r="AI122" i="56"/>
  <c r="AI119" i="56"/>
  <c r="AI118" i="56"/>
  <c r="AI117" i="56"/>
  <c r="AI116" i="56"/>
  <c r="AI115" i="56"/>
  <c r="AI114" i="56"/>
  <c r="AI125" i="56"/>
  <c r="AI124" i="56"/>
  <c r="AI123" i="56"/>
  <c r="AJ122" i="56"/>
  <c r="AJ119" i="56"/>
  <c r="AJ118" i="56"/>
  <c r="AJ117" i="56"/>
  <c r="AJ116" i="56"/>
  <c r="AJ115" i="56"/>
  <c r="AJ114" i="56"/>
  <c r="AI111" i="56"/>
  <c r="AI110" i="56"/>
  <c r="AJ108" i="56"/>
  <c r="AJ107" i="56"/>
  <c r="AJ106" i="56"/>
  <c r="AJ105" i="56"/>
  <c r="AJ104" i="56"/>
  <c r="AJ103" i="56"/>
  <c r="AJ102" i="56"/>
  <c r="AJ101" i="56"/>
  <c r="AI100" i="56"/>
  <c r="AJ111" i="56"/>
  <c r="AJ110" i="56"/>
  <c r="AI109" i="56"/>
  <c r="AI108" i="56"/>
  <c r="AI107" i="56"/>
  <c r="AI106" i="56"/>
  <c r="AI105" i="56"/>
  <c r="AI104" i="56"/>
  <c r="AI103" i="56"/>
  <c r="AI102" i="56"/>
  <c r="AI101" i="56"/>
  <c r="AJ100" i="56"/>
  <c r="AJ99" i="56"/>
  <c r="AI98" i="56"/>
  <c r="AI97" i="56"/>
  <c r="AI96" i="56"/>
  <c r="AI93" i="56"/>
  <c r="AJ92" i="56"/>
  <c r="AI91" i="56"/>
  <c r="AI90" i="56"/>
  <c r="AI89" i="56"/>
  <c r="AJ88" i="56"/>
  <c r="AJ85" i="56"/>
  <c r="AJ84" i="56"/>
  <c r="AJ83" i="56"/>
  <c r="AI82" i="56"/>
  <c r="AI81" i="56"/>
  <c r="AI80" i="56"/>
  <c r="AI79" i="56"/>
  <c r="AI77" i="56"/>
  <c r="AI76" i="56"/>
  <c r="AI75" i="56"/>
  <c r="AI74" i="56"/>
  <c r="AI73" i="56"/>
  <c r="AI72" i="56"/>
  <c r="AI71" i="56"/>
  <c r="AI70" i="56"/>
  <c r="AI99" i="56"/>
  <c r="AJ98" i="56"/>
  <c r="AJ96" i="56"/>
  <c r="AJ93" i="56"/>
  <c r="AI92" i="56"/>
  <c r="AJ90" i="56"/>
  <c r="AJ89" i="56"/>
  <c r="AI88" i="56"/>
  <c r="AI85" i="56"/>
  <c r="AI84" i="56"/>
  <c r="AI83" i="56"/>
  <c r="AJ82" i="56"/>
  <c r="AJ81" i="56"/>
  <c r="AJ80" i="56"/>
  <c r="AJ79" i="56"/>
  <c r="AJ77" i="56"/>
  <c r="AJ76" i="56"/>
  <c r="AJ75" i="56"/>
  <c r="AJ74" i="56"/>
  <c r="AJ73" i="56"/>
  <c r="AJ72" i="56"/>
  <c r="AJ71" i="56"/>
  <c r="AJ70" i="56"/>
  <c r="AI69" i="56"/>
  <c r="AI68" i="56"/>
  <c r="AI67" i="56"/>
  <c r="AI64" i="56"/>
  <c r="AI63" i="56"/>
  <c r="AI62" i="56"/>
  <c r="AI61" i="56"/>
  <c r="AI60" i="56"/>
  <c r="AI59" i="56"/>
  <c r="AI58" i="56"/>
  <c r="AI55" i="56"/>
  <c r="AI54" i="56"/>
  <c r="AI53" i="56"/>
  <c r="AI52" i="56"/>
  <c r="AI51" i="56"/>
  <c r="AI50" i="56"/>
  <c r="AI49" i="56"/>
  <c r="AI48" i="56"/>
  <c r="AI47" i="56"/>
  <c r="AI46" i="56"/>
  <c r="AI45" i="56"/>
  <c r="AI40" i="56"/>
  <c r="AJ69" i="56"/>
  <c r="AJ68" i="56"/>
  <c r="AJ67" i="56"/>
  <c r="AJ64" i="56"/>
  <c r="AJ63" i="56"/>
  <c r="AJ62" i="56"/>
  <c r="AJ61" i="56"/>
  <c r="AJ60" i="56"/>
  <c r="AJ59" i="56"/>
  <c r="AJ58" i="56"/>
  <c r="AJ55" i="56"/>
  <c r="AJ54" i="56"/>
  <c r="AJ53" i="56"/>
  <c r="AJ52" i="56"/>
  <c r="AJ51" i="56"/>
  <c r="AJ50" i="56"/>
  <c r="AJ49" i="56"/>
  <c r="AJ48" i="56"/>
  <c r="AJ47" i="56"/>
  <c r="AJ46" i="56"/>
  <c r="AJ45" i="56"/>
  <c r="AI38" i="56"/>
  <c r="AI37" i="56"/>
  <c r="AJ36" i="56"/>
  <c r="AI35" i="56"/>
  <c r="AJ34" i="56"/>
  <c r="AJ33" i="56"/>
  <c r="AJ32" i="56"/>
  <c r="AJ31" i="56"/>
  <c r="AJ30" i="56"/>
  <c r="AJ29" i="56"/>
  <c r="AJ28" i="56"/>
  <c r="AJ27" i="56"/>
  <c r="AJ26" i="56"/>
  <c r="AJ25" i="56"/>
  <c r="AJ24" i="56"/>
  <c r="AJ23" i="56"/>
  <c r="AJ22" i="56"/>
  <c r="AJ21" i="56"/>
  <c r="AI39" i="56"/>
  <c r="AJ38" i="56"/>
  <c r="AJ37" i="56"/>
  <c r="AI36" i="56"/>
  <c r="AJ35" i="56"/>
  <c r="AI34" i="56"/>
  <c r="AI33" i="56"/>
  <c r="AI32" i="56"/>
  <c r="AI31" i="56"/>
  <c r="AI30" i="56"/>
  <c r="AI29" i="56"/>
  <c r="AI28" i="56"/>
  <c r="AI27" i="56"/>
  <c r="AI26" i="56"/>
  <c r="AI25" i="56"/>
  <c r="AI24" i="56"/>
  <c r="AI23" i="56"/>
  <c r="AI22" i="56"/>
  <c r="AI21" i="56"/>
  <c r="AF36" i="56"/>
  <c r="R96" i="56"/>
  <c r="R99" i="56"/>
  <c r="P39" i="56"/>
  <c r="G199" i="56"/>
  <c r="V141" i="56"/>
  <c r="V140" i="56"/>
  <c r="V139" i="56"/>
  <c r="V138" i="56"/>
  <c r="V137" i="56"/>
  <c r="V136" i="56"/>
  <c r="U141" i="56"/>
  <c r="U140" i="56"/>
  <c r="U139" i="56"/>
  <c r="U138" i="56"/>
  <c r="U137" i="56"/>
  <c r="U136" i="56"/>
  <c r="V133" i="56"/>
  <c r="V132" i="56"/>
  <c r="V131" i="56"/>
  <c r="V128" i="56"/>
  <c r="V127" i="56"/>
  <c r="U133" i="56"/>
  <c r="U132" i="56"/>
  <c r="U131" i="56"/>
  <c r="U128" i="56"/>
  <c r="U127" i="56"/>
  <c r="V126" i="56"/>
  <c r="V125" i="56"/>
  <c r="V124" i="56"/>
  <c r="V123" i="56"/>
  <c r="U122" i="56"/>
  <c r="U119" i="56"/>
  <c r="U118" i="56"/>
  <c r="U117" i="56"/>
  <c r="U116" i="56"/>
  <c r="U115" i="56"/>
  <c r="U126" i="56"/>
  <c r="U125" i="56"/>
  <c r="U124" i="56"/>
  <c r="U123" i="56"/>
  <c r="V122" i="56"/>
  <c r="V119" i="56"/>
  <c r="V118" i="56"/>
  <c r="V117" i="56"/>
  <c r="V116" i="56"/>
  <c r="V115" i="56"/>
  <c r="V114" i="56"/>
  <c r="V111" i="56"/>
  <c r="U110" i="56"/>
  <c r="V109" i="56"/>
  <c r="V108" i="56"/>
  <c r="V107" i="56"/>
  <c r="V106" i="56"/>
  <c r="V105" i="56"/>
  <c r="V104" i="56"/>
  <c r="V103" i="56"/>
  <c r="V102" i="56"/>
  <c r="U101" i="56"/>
  <c r="U100" i="56"/>
  <c r="U114" i="56"/>
  <c r="U111" i="56"/>
  <c r="V110" i="56"/>
  <c r="U109" i="56"/>
  <c r="U108" i="56"/>
  <c r="U107" i="56"/>
  <c r="U106" i="56"/>
  <c r="U105" i="56"/>
  <c r="U104" i="56"/>
  <c r="U103" i="56"/>
  <c r="U102" i="56"/>
  <c r="V100" i="56"/>
  <c r="V99" i="56"/>
  <c r="U98" i="56"/>
  <c r="U97" i="56"/>
  <c r="U96" i="56"/>
  <c r="U93" i="56"/>
  <c r="V92" i="56"/>
  <c r="U91" i="56"/>
  <c r="U90" i="56"/>
  <c r="V88" i="56"/>
  <c r="V85" i="56"/>
  <c r="V84" i="56"/>
  <c r="U83" i="56"/>
  <c r="U82" i="56"/>
  <c r="U81" i="56"/>
  <c r="U80" i="56"/>
  <c r="U79" i="56"/>
  <c r="U77" i="56"/>
  <c r="U76" i="56"/>
  <c r="U75" i="56"/>
  <c r="U74" i="56"/>
  <c r="U73" i="56"/>
  <c r="U72" i="56"/>
  <c r="U71" i="56"/>
  <c r="U99" i="56"/>
  <c r="V98" i="56"/>
  <c r="V97" i="56"/>
  <c r="V96" i="56"/>
  <c r="V93" i="56"/>
  <c r="U92" i="56"/>
  <c r="V91" i="56"/>
  <c r="V90" i="56"/>
  <c r="U89" i="56"/>
  <c r="U88" i="56"/>
  <c r="U85" i="56"/>
  <c r="U84" i="56"/>
  <c r="V82" i="56"/>
  <c r="V81" i="56"/>
  <c r="V80" i="56"/>
  <c r="V79" i="56"/>
  <c r="V77" i="56"/>
  <c r="V76" i="56"/>
  <c r="V75" i="56"/>
  <c r="V74" i="56"/>
  <c r="V73" i="56"/>
  <c r="V72" i="56"/>
  <c r="U70" i="56"/>
  <c r="U69" i="56"/>
  <c r="U68" i="56"/>
  <c r="U67" i="56"/>
  <c r="U64" i="56"/>
  <c r="U63" i="56"/>
  <c r="U62" i="56"/>
  <c r="U61" i="56"/>
  <c r="U60" i="56"/>
  <c r="U59" i="56"/>
  <c r="U58" i="56"/>
  <c r="U55" i="56"/>
  <c r="U54" i="56"/>
  <c r="U53" i="56"/>
  <c r="U52" i="56"/>
  <c r="U51" i="56"/>
  <c r="U50" i="56"/>
  <c r="U49" i="56"/>
  <c r="U48" i="56"/>
  <c r="U47" i="56"/>
  <c r="U46" i="56"/>
  <c r="U45" i="56"/>
  <c r="U40" i="56"/>
  <c r="V71" i="56"/>
  <c r="V70" i="56"/>
  <c r="V69" i="56"/>
  <c r="V68" i="56"/>
  <c r="V67" i="56"/>
  <c r="V64" i="56"/>
  <c r="V63" i="56"/>
  <c r="V62" i="56"/>
  <c r="V61" i="56"/>
  <c r="V60" i="56"/>
  <c r="V59" i="56"/>
  <c r="V58" i="56"/>
  <c r="V55" i="56"/>
  <c r="V54" i="56"/>
  <c r="V53" i="56"/>
  <c r="V52" i="56"/>
  <c r="V51" i="56"/>
  <c r="V50" i="56"/>
  <c r="V49" i="56"/>
  <c r="V48" i="56"/>
  <c r="V47" i="56"/>
  <c r="V46" i="56"/>
  <c r="V45" i="56"/>
  <c r="V40" i="56"/>
  <c r="V39" i="56"/>
  <c r="U38" i="56"/>
  <c r="U36" i="56"/>
  <c r="V34" i="56"/>
  <c r="V33" i="56"/>
  <c r="V32" i="56"/>
  <c r="V31" i="56"/>
  <c r="V30" i="56"/>
  <c r="V29" i="56"/>
  <c r="V28" i="56"/>
  <c r="V27" i="56"/>
  <c r="V26" i="56"/>
  <c r="V25" i="56"/>
  <c r="V24" i="56"/>
  <c r="V23" i="56"/>
  <c r="V22" i="56"/>
  <c r="V21" i="56"/>
  <c r="U39" i="56"/>
  <c r="V38" i="56"/>
  <c r="U37" i="56"/>
  <c r="U35" i="56"/>
  <c r="U34" i="56"/>
  <c r="U33" i="56"/>
  <c r="U32" i="56"/>
  <c r="U31" i="56"/>
  <c r="U30" i="56"/>
  <c r="U29" i="56"/>
  <c r="U28" i="56"/>
  <c r="U27" i="56"/>
  <c r="U26" i="56"/>
  <c r="U25" i="56"/>
  <c r="U24" i="56"/>
  <c r="U23" i="56"/>
  <c r="U22" i="56"/>
  <c r="U21" i="56"/>
  <c r="AD141" i="56"/>
  <c r="AD140" i="56"/>
  <c r="AD139" i="56"/>
  <c r="AD138" i="56"/>
  <c r="AD137" i="56"/>
  <c r="AD136" i="56"/>
  <c r="AC141" i="56"/>
  <c r="AC140" i="56"/>
  <c r="AC139" i="56"/>
  <c r="AC138" i="56"/>
  <c r="AC137" i="56"/>
  <c r="AC136" i="56"/>
  <c r="AD133" i="56"/>
  <c r="AD132" i="56"/>
  <c r="AD131" i="56"/>
  <c r="AD128" i="56"/>
  <c r="AD127" i="56"/>
  <c r="AD126" i="56"/>
  <c r="AC133" i="56"/>
  <c r="AC132" i="56"/>
  <c r="AC131" i="56"/>
  <c r="AC128" i="56"/>
  <c r="AC127" i="56"/>
  <c r="AC126" i="56"/>
  <c r="AD125" i="56"/>
  <c r="AD124" i="56"/>
  <c r="AD123" i="56"/>
  <c r="AC122" i="56"/>
  <c r="AC119" i="56"/>
  <c r="AC118" i="56"/>
  <c r="AC117" i="56"/>
  <c r="AC116" i="56"/>
  <c r="AC115" i="56"/>
  <c r="AC114" i="56"/>
  <c r="AC125" i="56"/>
  <c r="AC124" i="56"/>
  <c r="AC123" i="56"/>
  <c r="AD122" i="56"/>
  <c r="AD119" i="56"/>
  <c r="AD118" i="56"/>
  <c r="AD117" i="56"/>
  <c r="AD116" i="56"/>
  <c r="AD115" i="56"/>
  <c r="AD114" i="56"/>
  <c r="AC111" i="56"/>
  <c r="AD111" i="56"/>
  <c r="AC110" i="56"/>
  <c r="AD109" i="56"/>
  <c r="AD108" i="56"/>
  <c r="AD107" i="56"/>
  <c r="AD106" i="56"/>
  <c r="AD105" i="56"/>
  <c r="AD104" i="56"/>
  <c r="AD103" i="56"/>
  <c r="AD102" i="56"/>
  <c r="AC101" i="56"/>
  <c r="AC100" i="56"/>
  <c r="AD110" i="56"/>
  <c r="AC109" i="56"/>
  <c r="AC108" i="56"/>
  <c r="AC107" i="56"/>
  <c r="AC106" i="56"/>
  <c r="AC105" i="56"/>
  <c r="AC104" i="56"/>
  <c r="AC103" i="56"/>
  <c r="AC102" i="56"/>
  <c r="AD100" i="56"/>
  <c r="AD99" i="56"/>
  <c r="AC98" i="56"/>
  <c r="AC97" i="56"/>
  <c r="AC96" i="56"/>
  <c r="AC93" i="56"/>
  <c r="AD92" i="56"/>
  <c r="AC91" i="56"/>
  <c r="AC90" i="56"/>
  <c r="AD88" i="56"/>
  <c r="AD85" i="56"/>
  <c r="AD84" i="56"/>
  <c r="AC83" i="56"/>
  <c r="AC82" i="56"/>
  <c r="AC81" i="56"/>
  <c r="AC80" i="56"/>
  <c r="AC79" i="56"/>
  <c r="AC77" i="56"/>
  <c r="AC76" i="56"/>
  <c r="AC75" i="56"/>
  <c r="AC74" i="56"/>
  <c r="AC73" i="56"/>
  <c r="AC72" i="56"/>
  <c r="AC71" i="56"/>
  <c r="AC99" i="56"/>
  <c r="AD98" i="56"/>
  <c r="AD97" i="56"/>
  <c r="AD96" i="56"/>
  <c r="AD93" i="56"/>
  <c r="AC92" i="56"/>
  <c r="AD91" i="56"/>
  <c r="AD90" i="56"/>
  <c r="AC89" i="56"/>
  <c r="AC88" i="56"/>
  <c r="AC85" i="56"/>
  <c r="AC84" i="56"/>
  <c r="AD82" i="56"/>
  <c r="AD81" i="56"/>
  <c r="AD80" i="56"/>
  <c r="AD79" i="56"/>
  <c r="AD77" i="56"/>
  <c r="AD76" i="56"/>
  <c r="AD75" i="56"/>
  <c r="AD74" i="56"/>
  <c r="AD73" i="56"/>
  <c r="AD72" i="56"/>
  <c r="AD71" i="56"/>
  <c r="AC70" i="56"/>
  <c r="AC69" i="56"/>
  <c r="AC68" i="56"/>
  <c r="AC67" i="56"/>
  <c r="AC64" i="56"/>
  <c r="AC63" i="56"/>
  <c r="AC62" i="56"/>
  <c r="AC61" i="56"/>
  <c r="AC60" i="56"/>
  <c r="AC59" i="56"/>
  <c r="AC58" i="56"/>
  <c r="AC55" i="56"/>
  <c r="AC54" i="56"/>
  <c r="AC53" i="56"/>
  <c r="AC52" i="56"/>
  <c r="AC51" i="56"/>
  <c r="AC50" i="56"/>
  <c r="AC49" i="56"/>
  <c r="AC48" i="56"/>
  <c r="AC47" i="56"/>
  <c r="AC46" i="56"/>
  <c r="AC45" i="56"/>
  <c r="AC40" i="56"/>
  <c r="AD39" i="56"/>
  <c r="AD70" i="56"/>
  <c r="AD69" i="56"/>
  <c r="AD68" i="56"/>
  <c r="AD67" i="56"/>
  <c r="AD64" i="56"/>
  <c r="AD63" i="56"/>
  <c r="AD62" i="56"/>
  <c r="AD61" i="56"/>
  <c r="AD60" i="56"/>
  <c r="AD59" i="56"/>
  <c r="AD58" i="56"/>
  <c r="AD55" i="56"/>
  <c r="AD54" i="56"/>
  <c r="AD53" i="56"/>
  <c r="AD52" i="56"/>
  <c r="AD51" i="56"/>
  <c r="AD50" i="56"/>
  <c r="AD49" i="56"/>
  <c r="AD48" i="56"/>
  <c r="AD47" i="56"/>
  <c r="AD46" i="56"/>
  <c r="AD45" i="56"/>
  <c r="AD40" i="56"/>
  <c r="AC39" i="56"/>
  <c r="AC38" i="56"/>
  <c r="AC36" i="56"/>
  <c r="AD34" i="56"/>
  <c r="AD33" i="56"/>
  <c r="AD32" i="56"/>
  <c r="AD31" i="56"/>
  <c r="AD30" i="56"/>
  <c r="AD29" i="56"/>
  <c r="AD28" i="56"/>
  <c r="AD27" i="56"/>
  <c r="AD26" i="56"/>
  <c r="AD25" i="56"/>
  <c r="AD24" i="56"/>
  <c r="AD23" i="56"/>
  <c r="AD22" i="56"/>
  <c r="AD21" i="56"/>
  <c r="AD38" i="56"/>
  <c r="AC37" i="56"/>
  <c r="AC35" i="56"/>
  <c r="AC34" i="56"/>
  <c r="AC33" i="56"/>
  <c r="AC32" i="56"/>
  <c r="AC31" i="56"/>
  <c r="AC30" i="56"/>
  <c r="AC29" i="56"/>
  <c r="AC28" i="56"/>
  <c r="AC27" i="56"/>
  <c r="AC26" i="56"/>
  <c r="AC25" i="56"/>
  <c r="AC24" i="56"/>
  <c r="AC23" i="56"/>
  <c r="AC22" i="56"/>
  <c r="AC21" i="56"/>
  <c r="AH141" i="56"/>
  <c r="AH140" i="56"/>
  <c r="AH139" i="56"/>
  <c r="AH138" i="56"/>
  <c r="AH137" i="56"/>
  <c r="AH136" i="56"/>
  <c r="AG141" i="56"/>
  <c r="AG140" i="56"/>
  <c r="AG139" i="56"/>
  <c r="AG138" i="56"/>
  <c r="AG137" i="56"/>
  <c r="AG136" i="56"/>
  <c r="AH133" i="56"/>
  <c r="AH132" i="56"/>
  <c r="AH131" i="56"/>
  <c r="AH128" i="56"/>
  <c r="AH127" i="56"/>
  <c r="AH126" i="56"/>
  <c r="AG133" i="56"/>
  <c r="AG132" i="56"/>
  <c r="AG131" i="56"/>
  <c r="AG128" i="56"/>
  <c r="AG127" i="56"/>
  <c r="AG126" i="56"/>
  <c r="AH125" i="56"/>
  <c r="AH124" i="56"/>
  <c r="AH123" i="56"/>
  <c r="AG122" i="56"/>
  <c r="AG119" i="56"/>
  <c r="AG118" i="56"/>
  <c r="AG117" i="56"/>
  <c r="AG116" i="56"/>
  <c r="AG115" i="56"/>
  <c r="AG114" i="56"/>
  <c r="AG125" i="56"/>
  <c r="AG124" i="56"/>
  <c r="AG123" i="56"/>
  <c r="AH122" i="56"/>
  <c r="AH119" i="56"/>
  <c r="AH118" i="56"/>
  <c r="AH117" i="56"/>
  <c r="AH116" i="56"/>
  <c r="AH115" i="56"/>
  <c r="AH114" i="56"/>
  <c r="AG111" i="56"/>
  <c r="AH111" i="56"/>
  <c r="AG110" i="56"/>
  <c r="AH109" i="56"/>
  <c r="AH108" i="56"/>
  <c r="AH107" i="56"/>
  <c r="AH106" i="56"/>
  <c r="AH105" i="56"/>
  <c r="AH104" i="56"/>
  <c r="AH103" i="56"/>
  <c r="AH102" i="56"/>
  <c r="AG101" i="56"/>
  <c r="AG100" i="56"/>
  <c r="AH110" i="56"/>
  <c r="AG109" i="56"/>
  <c r="AG108" i="56"/>
  <c r="AG107" i="56"/>
  <c r="AG106" i="56"/>
  <c r="AG105" i="56"/>
  <c r="AG104" i="56"/>
  <c r="AG103" i="56"/>
  <c r="AG102" i="56"/>
  <c r="AH100" i="56"/>
  <c r="AH99" i="56"/>
  <c r="AG98" i="56"/>
  <c r="AG97" i="56"/>
  <c r="AG96" i="56"/>
  <c r="AG93" i="56"/>
  <c r="AH92" i="56"/>
  <c r="AG91" i="56"/>
  <c r="AG90" i="56"/>
  <c r="AH88" i="56"/>
  <c r="AH85" i="56"/>
  <c r="AH84" i="56"/>
  <c r="AG83" i="56"/>
  <c r="AG82" i="56"/>
  <c r="AG81" i="56"/>
  <c r="AG80" i="56"/>
  <c r="AG79" i="56"/>
  <c r="AG77" i="56"/>
  <c r="AG76" i="56"/>
  <c r="AG75" i="56"/>
  <c r="AG74" i="56"/>
  <c r="AG73" i="56"/>
  <c r="AG72" i="56"/>
  <c r="AG71" i="56"/>
  <c r="AG99" i="56"/>
  <c r="AH98" i="56"/>
  <c r="AH97" i="56"/>
  <c r="AH96" i="56"/>
  <c r="AH93" i="56"/>
  <c r="AG92" i="56"/>
  <c r="AH91" i="56"/>
  <c r="AH90" i="56"/>
  <c r="AG89" i="56"/>
  <c r="AG88" i="56"/>
  <c r="AG85" i="56"/>
  <c r="AG84" i="56"/>
  <c r="AH82" i="56"/>
  <c r="AH81" i="56"/>
  <c r="AH80" i="56"/>
  <c r="AH79" i="56"/>
  <c r="AH77" i="56"/>
  <c r="AH76" i="56"/>
  <c r="AH75" i="56"/>
  <c r="AH74" i="56"/>
  <c r="AH73" i="56"/>
  <c r="AH72" i="56"/>
  <c r="AH71" i="56"/>
  <c r="AG70" i="56"/>
  <c r="AG69" i="56"/>
  <c r="AG68" i="56"/>
  <c r="AG67" i="56"/>
  <c r="AG64" i="56"/>
  <c r="AG63" i="56"/>
  <c r="AG62" i="56"/>
  <c r="AG61" i="56"/>
  <c r="AG60" i="56"/>
  <c r="AG59" i="56"/>
  <c r="AG58" i="56"/>
  <c r="AG55" i="56"/>
  <c r="AG54" i="56"/>
  <c r="AG53" i="56"/>
  <c r="AG52" i="56"/>
  <c r="AG51" i="56"/>
  <c r="AG50" i="56"/>
  <c r="AG49" i="56"/>
  <c r="AG48" i="56"/>
  <c r="AG47" i="56"/>
  <c r="AG46" i="56"/>
  <c r="AG45" i="56"/>
  <c r="AG40" i="56"/>
  <c r="AH39" i="56"/>
  <c r="AH70" i="56"/>
  <c r="AH69" i="56"/>
  <c r="AH68" i="56"/>
  <c r="AH67" i="56"/>
  <c r="AH64" i="56"/>
  <c r="AH63" i="56"/>
  <c r="AH62" i="56"/>
  <c r="AH61" i="56"/>
  <c r="AH60" i="56"/>
  <c r="AH59" i="56"/>
  <c r="AH58" i="56"/>
  <c r="AH55" i="56"/>
  <c r="AH54" i="56"/>
  <c r="AH53" i="56"/>
  <c r="AH52" i="56"/>
  <c r="AH51" i="56"/>
  <c r="AH50" i="56"/>
  <c r="AH49" i="56"/>
  <c r="AH48" i="56"/>
  <c r="AH47" i="56"/>
  <c r="AH46" i="56"/>
  <c r="AH45" i="56"/>
  <c r="AH40" i="56"/>
  <c r="AG39" i="56"/>
  <c r="AG38" i="56"/>
  <c r="AG36" i="56"/>
  <c r="AH34" i="56"/>
  <c r="AH33" i="56"/>
  <c r="AH32" i="56"/>
  <c r="AH31" i="56"/>
  <c r="AH30" i="56"/>
  <c r="AH29" i="56"/>
  <c r="AH28" i="56"/>
  <c r="AH27" i="56"/>
  <c r="AH26" i="56"/>
  <c r="AH25" i="56"/>
  <c r="AH24" i="56"/>
  <c r="AH23" i="56"/>
  <c r="AH22" i="56"/>
  <c r="AH21" i="56"/>
  <c r="AH38" i="56"/>
  <c r="AG37" i="56"/>
  <c r="AG35" i="56"/>
  <c r="AG34" i="56"/>
  <c r="AG33" i="56"/>
  <c r="AG32" i="56"/>
  <c r="AG31" i="56"/>
  <c r="AG30" i="56"/>
  <c r="AG29" i="56"/>
  <c r="AG28" i="56"/>
  <c r="AG27" i="56"/>
  <c r="AG26" i="56"/>
  <c r="AG25" i="56"/>
  <c r="AG24" i="56"/>
  <c r="AG23" i="56"/>
  <c r="AG22" i="56"/>
  <c r="AG21" i="56"/>
  <c r="Q184" i="39"/>
  <c r="O184" i="39"/>
  <c r="P89" i="46"/>
  <c r="U89" i="46"/>
  <c r="S89" i="46"/>
  <c r="Q188" i="48"/>
  <c r="O188" i="48"/>
  <c r="W188" i="48" s="1"/>
  <c r="P188" i="56" s="1"/>
  <c r="R188" i="37"/>
  <c r="P188" i="37"/>
  <c r="O188" i="37"/>
  <c r="Q89" i="44"/>
  <c r="P97" i="54"/>
  <c r="O86" i="52"/>
  <c r="W86" i="52" s="1"/>
  <c r="T86" i="52"/>
  <c r="O188" i="38"/>
  <c r="S188" i="38"/>
  <c r="P188" i="38"/>
  <c r="Q94" i="54"/>
  <c r="W94" i="54" s="1"/>
  <c r="S94" i="54"/>
  <c r="G188" i="39"/>
  <c r="T188" i="36"/>
  <c r="Q188" i="36"/>
  <c r="T96" i="48"/>
  <c r="O96" i="48"/>
  <c r="U101" i="46"/>
  <c r="U111" i="49"/>
  <c r="S101" i="46"/>
  <c r="W101" i="46" s="1"/>
  <c r="AF101" i="56" s="1"/>
  <c r="P111" i="49"/>
  <c r="Q111" i="49"/>
  <c r="W111" i="49" s="1"/>
  <c r="R111" i="56" s="1"/>
  <c r="R111" i="49"/>
  <c r="P101" i="47"/>
  <c r="Q111" i="37"/>
  <c r="O111" i="37"/>
  <c r="O101" i="47"/>
  <c r="T182" i="54"/>
  <c r="W182" i="54" s="1"/>
  <c r="T111" i="37"/>
  <c r="U101" i="47"/>
  <c r="W188" i="51"/>
  <c r="O184" i="51"/>
  <c r="R184" i="51"/>
  <c r="S184" i="51"/>
  <c r="T184" i="51"/>
  <c r="U184" i="51"/>
  <c r="P184" i="51"/>
  <c r="Q184" i="51"/>
  <c r="U186" i="51"/>
  <c r="T186" i="51"/>
  <c r="P186" i="51"/>
  <c r="R186" i="51"/>
  <c r="S186" i="51"/>
  <c r="O186" i="51"/>
  <c r="Q186" i="51"/>
  <c r="O184" i="43"/>
  <c r="S184" i="43"/>
  <c r="U184" i="43"/>
  <c r="R184" i="43"/>
  <c r="Q184" i="43"/>
  <c r="P184" i="43"/>
  <c r="T184" i="43"/>
  <c r="Q186" i="43"/>
  <c r="U186" i="43"/>
  <c r="P186" i="43"/>
  <c r="T186" i="43"/>
  <c r="O186" i="43"/>
  <c r="S186" i="43"/>
  <c r="R186" i="43"/>
  <c r="W179" i="32"/>
  <c r="H179" i="56" s="1"/>
  <c r="W162" i="52"/>
  <c r="V179" i="56" s="1"/>
  <c r="T179" i="48"/>
  <c r="O179" i="36"/>
  <c r="P179" i="48"/>
  <c r="U179" i="48"/>
  <c r="W183" i="48"/>
  <c r="P183" i="56" s="1"/>
  <c r="W183" i="39"/>
  <c r="W45" i="47"/>
  <c r="W166" i="44"/>
  <c r="AB183" i="56" s="1"/>
  <c r="W166" i="47"/>
  <c r="AH183" i="56" s="1"/>
  <c r="W166" i="46"/>
  <c r="AF183" i="56" s="1"/>
  <c r="W166" i="52"/>
  <c r="V183" i="56" s="1"/>
  <c r="W183" i="36"/>
  <c r="J183" i="56" s="1"/>
  <c r="T45" i="52"/>
  <c r="P55" i="49"/>
  <c r="P45" i="52"/>
  <c r="O55" i="49"/>
  <c r="R55" i="48"/>
  <c r="G37" i="35"/>
  <c r="G46" i="35" s="1"/>
  <c r="F46" i="35"/>
  <c r="W99" i="37"/>
  <c r="W47" i="32"/>
  <c r="W47" i="48"/>
  <c r="E50" i="56"/>
  <c r="E31" i="56"/>
  <c r="E53" i="38"/>
  <c r="E32" i="38"/>
  <c r="E25" i="38"/>
  <c r="E27" i="38"/>
  <c r="E47" i="38"/>
  <c r="E39" i="56"/>
  <c r="E26" i="38"/>
  <c r="E36" i="38"/>
  <c r="E20" i="38"/>
  <c r="E52" i="56"/>
  <c r="J187" i="56"/>
  <c r="P204" i="56"/>
  <c r="T209" i="56"/>
  <c r="Z210" i="56"/>
  <c r="H168" i="56"/>
  <c r="Q170" i="45"/>
  <c r="S170" i="45"/>
  <c r="P170" i="45"/>
  <c r="W108" i="39"/>
  <c r="W98" i="39"/>
  <c r="W104" i="48"/>
  <c r="W102" i="48"/>
  <c r="W165" i="37"/>
  <c r="W164" i="37"/>
  <c r="W98" i="37"/>
  <c r="W102" i="37"/>
  <c r="W101" i="37"/>
  <c r="W98" i="42"/>
  <c r="W102" i="42"/>
  <c r="W100" i="42"/>
  <c r="W104" i="36"/>
  <c r="W100" i="36"/>
  <c r="W154" i="43"/>
  <c r="Z154" i="56" s="1"/>
  <c r="W126" i="43"/>
  <c r="W157" i="43"/>
  <c r="Z157" i="56" s="1"/>
  <c r="Z179" i="56"/>
  <c r="W153" i="43"/>
  <c r="Z153" i="56" s="1"/>
  <c r="W147" i="43"/>
  <c r="Z147" i="56" s="1"/>
  <c r="W133" i="43"/>
  <c r="W82" i="43"/>
  <c r="W76" i="43"/>
  <c r="W79" i="43"/>
  <c r="Z175" i="56"/>
  <c r="Z165" i="56"/>
  <c r="W63" i="43"/>
  <c r="W160" i="43"/>
  <c r="Z160" i="56" s="1"/>
  <c r="Z144" i="56"/>
  <c r="Q150" i="43"/>
  <c r="O64" i="43"/>
  <c r="Q159" i="43"/>
  <c r="Q127" i="43"/>
  <c r="O77" i="43"/>
  <c r="S152" i="43"/>
  <c r="Q161" i="43"/>
  <c r="O125" i="43"/>
  <c r="R125" i="43"/>
  <c r="Z178" i="56"/>
  <c r="T152" i="43"/>
  <c r="U161" i="43"/>
  <c r="U150" i="43"/>
  <c r="R64" i="43"/>
  <c r="O159" i="43"/>
  <c r="P159" i="43"/>
  <c r="U127" i="43"/>
  <c r="U77" i="43"/>
  <c r="Q77" i="43"/>
  <c r="Q152" i="43"/>
  <c r="P161" i="43"/>
  <c r="U125" i="43"/>
  <c r="S161" i="43"/>
  <c r="S127" i="43"/>
  <c r="E77" i="43"/>
  <c r="E75" i="43"/>
  <c r="T64" i="43"/>
  <c r="T159" i="43"/>
  <c r="Z169" i="56"/>
  <c r="T150" i="43"/>
  <c r="U159" i="43"/>
  <c r="P127" i="43"/>
  <c r="W127" i="43" s="1"/>
  <c r="W74" i="43"/>
  <c r="T77" i="43"/>
  <c r="O150" i="43"/>
  <c r="U152" i="43"/>
  <c r="T161" i="43"/>
  <c r="S125" i="43"/>
  <c r="E93" i="43"/>
  <c r="E92" i="43"/>
  <c r="E91" i="43"/>
  <c r="E90" i="43"/>
  <c r="E89" i="43"/>
  <c r="E88" i="43"/>
  <c r="E111" i="43"/>
  <c r="E110" i="43"/>
  <c r="E109" i="43"/>
  <c r="E108" i="43"/>
  <c r="E107" i="43"/>
  <c r="E106" i="43"/>
  <c r="E105" i="43"/>
  <c r="E104" i="43"/>
  <c r="E103" i="43"/>
  <c r="E102" i="43"/>
  <c r="E101" i="43"/>
  <c r="E100" i="43"/>
  <c r="E99" i="43"/>
  <c r="E98" i="43"/>
  <c r="E97" i="43"/>
  <c r="E96" i="43"/>
  <c r="W148" i="43"/>
  <c r="Z148" i="56" s="1"/>
  <c r="W85" i="43"/>
  <c r="Z166" i="56"/>
  <c r="W124" i="43"/>
  <c r="Z170" i="56"/>
  <c r="W209" i="43"/>
  <c r="O212" i="43"/>
  <c r="E119" i="51"/>
  <c r="E118" i="51"/>
  <c r="E117" i="51"/>
  <c r="E116" i="51"/>
  <c r="E115" i="51"/>
  <c r="E114" i="51"/>
  <c r="W145" i="51"/>
  <c r="T145" i="56" s="1"/>
  <c r="W151" i="51"/>
  <c r="T151" i="56" s="1"/>
  <c r="W162" i="51"/>
  <c r="T162" i="56" s="1"/>
  <c r="W82" i="51"/>
  <c r="W77" i="51"/>
  <c r="W125" i="51"/>
  <c r="W73" i="51"/>
  <c r="W128" i="51"/>
  <c r="W127" i="51"/>
  <c r="W81" i="51"/>
  <c r="W123" i="51"/>
  <c r="T124" i="51"/>
  <c r="R74" i="51"/>
  <c r="S159" i="51"/>
  <c r="U159" i="51"/>
  <c r="O64" i="51"/>
  <c r="T154" i="51"/>
  <c r="P76" i="51"/>
  <c r="W153" i="51"/>
  <c r="T153" i="56" s="1"/>
  <c r="T126" i="51"/>
  <c r="S152" i="51"/>
  <c r="O148" i="51"/>
  <c r="O146" i="51"/>
  <c r="S146" i="51"/>
  <c r="W160" i="51"/>
  <c r="T144" i="51"/>
  <c r="R144" i="51"/>
  <c r="R126" i="51"/>
  <c r="S154" i="51"/>
  <c r="R150" i="51"/>
  <c r="U148" i="51"/>
  <c r="T150" i="51"/>
  <c r="E72" i="51"/>
  <c r="E71" i="51"/>
  <c r="E70" i="51"/>
  <c r="E69" i="51"/>
  <c r="E68" i="51"/>
  <c r="E67" i="51"/>
  <c r="Q124" i="51"/>
  <c r="P124" i="51"/>
  <c r="P74" i="51"/>
  <c r="P159" i="51"/>
  <c r="O159" i="51"/>
  <c r="P64" i="51"/>
  <c r="T164" i="56"/>
  <c r="U154" i="51"/>
  <c r="S76" i="51"/>
  <c r="Q74" i="51"/>
  <c r="T152" i="51"/>
  <c r="Q148" i="51"/>
  <c r="Q146" i="51"/>
  <c r="T148" i="51"/>
  <c r="R132" i="51"/>
  <c r="Q132" i="51"/>
  <c r="O124" i="51"/>
  <c r="P154" i="51"/>
  <c r="Q152" i="51"/>
  <c r="U150" i="51"/>
  <c r="P150" i="51"/>
  <c r="P146" i="51"/>
  <c r="S144" i="51"/>
  <c r="R76" i="51"/>
  <c r="E62" i="51"/>
  <c r="E61" i="51"/>
  <c r="E60" i="51"/>
  <c r="E59" i="51"/>
  <c r="E58" i="51"/>
  <c r="E111" i="51"/>
  <c r="E110" i="51"/>
  <c r="E109" i="51"/>
  <c r="E108" i="51"/>
  <c r="E107" i="51"/>
  <c r="E106" i="51"/>
  <c r="E105" i="51"/>
  <c r="E104" i="51"/>
  <c r="E103" i="51"/>
  <c r="E102" i="51"/>
  <c r="E101" i="51"/>
  <c r="E100" i="51"/>
  <c r="E99" i="51"/>
  <c r="E98" i="51"/>
  <c r="E97" i="51"/>
  <c r="E96" i="51"/>
  <c r="E47" i="51"/>
  <c r="E55" i="51"/>
  <c r="E53" i="51"/>
  <c r="E46" i="51"/>
  <c r="E45" i="51"/>
  <c r="E51" i="51"/>
  <c r="E50" i="51"/>
  <c r="E49" i="51"/>
  <c r="E54" i="51"/>
  <c r="E52" i="51"/>
  <c r="E48" i="51"/>
  <c r="R124" i="51"/>
  <c r="O74" i="51"/>
  <c r="Q159" i="51"/>
  <c r="U64" i="51"/>
  <c r="Q126" i="51"/>
  <c r="U146" i="51"/>
  <c r="U152" i="51"/>
  <c r="T146" i="51"/>
  <c r="P126" i="51"/>
  <c r="U126" i="51"/>
  <c r="U132" i="51"/>
  <c r="O132" i="51"/>
  <c r="P132" i="51"/>
  <c r="P152" i="51"/>
  <c r="S150" i="51"/>
  <c r="Q144" i="51"/>
  <c r="Q76" i="51"/>
  <c r="E93" i="51"/>
  <c r="E92" i="51"/>
  <c r="E91" i="51"/>
  <c r="E90" i="51"/>
  <c r="E89" i="51"/>
  <c r="E88" i="51"/>
  <c r="W102" i="49"/>
  <c r="T183" i="56"/>
  <c r="X112" i="51"/>
  <c r="T185" i="56"/>
  <c r="W83" i="51"/>
  <c r="T174" i="56"/>
  <c r="W146" i="51"/>
  <c r="T146" i="56" s="1"/>
  <c r="W85" i="51"/>
  <c r="X208" i="51"/>
  <c r="W212" i="51"/>
  <c r="W152" i="51"/>
  <c r="T152" i="56" s="1"/>
  <c r="E40" i="51"/>
  <c r="E33" i="51"/>
  <c r="E30" i="51"/>
  <c r="E27" i="51"/>
  <c r="E24" i="51"/>
  <c r="E20" i="51"/>
  <c r="E39" i="51"/>
  <c r="E36" i="51"/>
  <c r="E29" i="51"/>
  <c r="E26" i="51"/>
  <c r="E23" i="51"/>
  <c r="E38" i="51"/>
  <c r="E35" i="51"/>
  <c r="E32" i="51"/>
  <c r="E25" i="51"/>
  <c r="E22" i="51"/>
  <c r="E37" i="51"/>
  <c r="E34" i="51"/>
  <c r="E31" i="51"/>
  <c r="E28" i="51"/>
  <c r="E21" i="51"/>
  <c r="W157" i="51"/>
  <c r="T157" i="56" s="1"/>
  <c r="T169" i="56"/>
  <c r="W80" i="51"/>
  <c r="W147" i="51"/>
  <c r="T147" i="56" s="1"/>
  <c r="W63" i="51"/>
  <c r="W144" i="51"/>
  <c r="T144" i="56" s="1"/>
  <c r="W161" i="51"/>
  <c r="T161" i="56" s="1"/>
  <c r="W131" i="51"/>
  <c r="T166" i="56"/>
  <c r="W133" i="51"/>
  <c r="W79" i="51"/>
  <c r="W165" i="38"/>
  <c r="P165" i="49"/>
  <c r="W165" i="49" s="1"/>
  <c r="R165" i="56" s="1"/>
  <c r="W169" i="37"/>
  <c r="W174" i="38"/>
  <c r="W164" i="49"/>
  <c r="V174" i="37"/>
  <c r="W177" i="37"/>
  <c r="W177" i="48"/>
  <c r="P177" i="56" s="1"/>
  <c r="W164" i="36"/>
  <c r="J164" i="56" s="1"/>
  <c r="R172" i="42"/>
  <c r="S167" i="42"/>
  <c r="W177" i="42"/>
  <c r="V178" i="49"/>
  <c r="V175" i="48"/>
  <c r="O175" i="56" s="1"/>
  <c r="U173" i="42"/>
  <c r="U173" i="36"/>
  <c r="W173" i="49"/>
  <c r="R170" i="36"/>
  <c r="W172" i="38"/>
  <c r="W178" i="32"/>
  <c r="H178" i="56" s="1"/>
  <c r="U168" i="48"/>
  <c r="T170" i="42"/>
  <c r="S166" i="42"/>
  <c r="Q178" i="38"/>
  <c r="Q178" i="39"/>
  <c r="S178" i="39"/>
  <c r="O177" i="36"/>
  <c r="P178" i="49"/>
  <c r="T178" i="38"/>
  <c r="U161" i="45"/>
  <c r="O161" i="45"/>
  <c r="U161" i="47"/>
  <c r="T178" i="39"/>
  <c r="V176" i="49"/>
  <c r="Q176" i="56" s="1"/>
  <c r="R178" i="38"/>
  <c r="U178" i="38"/>
  <c r="P178" i="38"/>
  <c r="T161" i="45"/>
  <c r="R178" i="39"/>
  <c r="O178" i="39"/>
  <c r="V176" i="42"/>
  <c r="Q161" i="45"/>
  <c r="R161" i="45"/>
  <c r="O161" i="47"/>
  <c r="W161" i="47" s="1"/>
  <c r="AH178" i="56" s="1"/>
  <c r="R161" i="47"/>
  <c r="P161" i="47"/>
  <c r="S161" i="45"/>
  <c r="V178" i="37"/>
  <c r="U178" i="39"/>
  <c r="V176" i="39"/>
  <c r="V176" i="36"/>
  <c r="I176" i="56" s="1"/>
  <c r="W171" i="54"/>
  <c r="S173" i="42"/>
  <c r="W173" i="42" s="1"/>
  <c r="G173" i="39"/>
  <c r="R173" i="39" s="1"/>
  <c r="S172" i="42"/>
  <c r="W151" i="52"/>
  <c r="V168" i="56" s="1"/>
  <c r="O168" i="48"/>
  <c r="Q168" i="48"/>
  <c r="S168" i="48"/>
  <c r="P168" i="48"/>
  <c r="T168" i="48"/>
  <c r="O170" i="42"/>
  <c r="W157" i="52"/>
  <c r="T174" i="48"/>
  <c r="W174" i="37"/>
  <c r="W172" i="54"/>
  <c r="S174" i="48"/>
  <c r="W174" i="48" s="1"/>
  <c r="P174" i="56" s="1"/>
  <c r="W154" i="52"/>
  <c r="V171" i="56" s="1"/>
  <c r="T171" i="49"/>
  <c r="W154" i="47"/>
  <c r="AH171" i="56" s="1"/>
  <c r="W149" i="47"/>
  <c r="AH166" i="56" s="1"/>
  <c r="W149" i="46"/>
  <c r="AF166" i="56" s="1"/>
  <c r="W164" i="54"/>
  <c r="S165" i="39"/>
  <c r="R165" i="39"/>
  <c r="U165" i="39"/>
  <c r="T165" i="39"/>
  <c r="P165" i="39"/>
  <c r="O165" i="39"/>
  <c r="Q174" i="39"/>
  <c r="T174" i="39"/>
  <c r="O174" i="39"/>
  <c r="S174" i="39"/>
  <c r="Q165" i="39"/>
  <c r="W164" i="32"/>
  <c r="H164" i="56" s="1"/>
  <c r="W163" i="54"/>
  <c r="W170" i="54"/>
  <c r="Z168" i="56"/>
  <c r="Z173" i="56"/>
  <c r="S169" i="39"/>
  <c r="W173" i="37"/>
  <c r="P168" i="37"/>
  <c r="O172" i="36"/>
  <c r="P170" i="36"/>
  <c r="W165" i="48"/>
  <c r="P165" i="56" s="1"/>
  <c r="W172" i="36"/>
  <c r="J172" i="56" s="1"/>
  <c r="T172" i="56"/>
  <c r="W161" i="46"/>
  <c r="AF178" i="56" s="1"/>
  <c r="W167" i="54"/>
  <c r="W151" i="46"/>
  <c r="AF168" i="56" s="1"/>
  <c r="W147" i="45"/>
  <c r="W152" i="45"/>
  <c r="Z167" i="56"/>
  <c r="W150" i="52"/>
  <c r="V167" i="56" s="1"/>
  <c r="W168" i="38"/>
  <c r="P174" i="39"/>
  <c r="R169" i="39"/>
  <c r="W172" i="49"/>
  <c r="W170" i="49"/>
  <c r="W168" i="49"/>
  <c r="P173" i="48"/>
  <c r="W173" i="48" s="1"/>
  <c r="P173" i="56" s="1"/>
  <c r="P170" i="37"/>
  <c r="W170" i="37" s="1"/>
  <c r="O168" i="37"/>
  <c r="O171" i="42"/>
  <c r="O173" i="36"/>
  <c r="W168" i="36"/>
  <c r="J168" i="56" s="1"/>
  <c r="W170" i="39"/>
  <c r="W168" i="42"/>
  <c r="Z172" i="56"/>
  <c r="W151" i="45"/>
  <c r="AD168" i="56" s="1"/>
  <c r="W169" i="54"/>
  <c r="W152" i="47"/>
  <c r="AH169" i="56" s="1"/>
  <c r="W148" i="46"/>
  <c r="AF165" i="56" s="1"/>
  <c r="W153" i="46"/>
  <c r="AF170" i="56" s="1"/>
  <c r="W161" i="45"/>
  <c r="W173" i="38"/>
  <c r="R174" i="39"/>
  <c r="U169" i="39"/>
  <c r="Q169" i="39"/>
  <c r="O178" i="49"/>
  <c r="R178" i="48"/>
  <c r="W178" i="48" s="1"/>
  <c r="P178" i="56" s="1"/>
  <c r="T168" i="37"/>
  <c r="Q172" i="42"/>
  <c r="W172" i="42" s="1"/>
  <c r="P167" i="42"/>
  <c r="P166" i="42"/>
  <c r="W166" i="36"/>
  <c r="J166" i="56" s="1"/>
  <c r="W148" i="52"/>
  <c r="W155" i="47"/>
  <c r="AH172" i="56" s="1"/>
  <c r="W166" i="54"/>
  <c r="W155" i="46"/>
  <c r="AF172" i="56" s="1"/>
  <c r="Z171" i="56"/>
  <c r="W149" i="52"/>
  <c r="V166" i="56" s="1"/>
  <c r="U174" i="39"/>
  <c r="T169" i="39"/>
  <c r="P169" i="39"/>
  <c r="W166" i="49"/>
  <c r="R166" i="56" s="1"/>
  <c r="W178" i="37"/>
  <c r="W166" i="37"/>
  <c r="S169" i="42"/>
  <c r="W169" i="42" s="1"/>
  <c r="O167" i="42"/>
  <c r="R166" i="42"/>
  <c r="P165" i="42"/>
  <c r="W165" i="42" s="1"/>
  <c r="W174" i="36"/>
  <c r="J174" i="56" s="1"/>
  <c r="T170" i="36"/>
  <c r="W170" i="36" s="1"/>
  <c r="J170" i="56" s="1"/>
  <c r="O169" i="36"/>
  <c r="W169" i="36" s="1"/>
  <c r="J169" i="56" s="1"/>
  <c r="W170" i="42"/>
  <c r="S168" i="39"/>
  <c r="T168" i="39"/>
  <c r="R168" i="39"/>
  <c r="W178" i="49"/>
  <c r="W172" i="48"/>
  <c r="P172" i="56" s="1"/>
  <c r="W164" i="48"/>
  <c r="P164" i="56" s="1"/>
  <c r="W178" i="42"/>
  <c r="S172" i="39"/>
  <c r="U172" i="39"/>
  <c r="O172" i="39"/>
  <c r="T172" i="39"/>
  <c r="O166" i="39"/>
  <c r="Q166" i="39"/>
  <c r="S166" i="39"/>
  <c r="U166" i="39"/>
  <c r="P166" i="39"/>
  <c r="R166" i="39"/>
  <c r="T166" i="39"/>
  <c r="W178" i="36"/>
  <c r="J178" i="56" s="1"/>
  <c r="P167" i="39"/>
  <c r="O167" i="39"/>
  <c r="Q167" i="39"/>
  <c r="P171" i="39"/>
  <c r="R177" i="49"/>
  <c r="V176" i="48"/>
  <c r="O176" i="56" s="1"/>
  <c r="U104" i="37"/>
  <c r="W104" i="37" s="1"/>
  <c r="S100" i="37"/>
  <c r="U101" i="42"/>
  <c r="S102" i="36"/>
  <c r="W102" i="36" s="1"/>
  <c r="U100" i="37"/>
  <c r="R101" i="42"/>
  <c r="W95" i="45"/>
  <c r="W91" i="54"/>
  <c r="AJ91" i="56" s="1"/>
  <c r="W79" i="52"/>
  <c r="W89" i="42"/>
  <c r="W88" i="39"/>
  <c r="W78" i="47"/>
  <c r="P88" i="37"/>
  <c r="T88" i="37"/>
  <c r="T78" i="46"/>
  <c r="U78" i="46"/>
  <c r="P89" i="36"/>
  <c r="T89" i="36"/>
  <c r="R88" i="49"/>
  <c r="S88" i="49"/>
  <c r="T88" i="49"/>
  <c r="P88" i="49"/>
  <c r="R78" i="46"/>
  <c r="O89" i="36"/>
  <c r="P82" i="39"/>
  <c r="R82" i="39"/>
  <c r="W74" i="36"/>
  <c r="W80" i="48"/>
  <c r="W76" i="39"/>
  <c r="W73" i="43"/>
  <c r="W65" i="52"/>
  <c r="W70" i="47"/>
  <c r="W70" i="46"/>
  <c r="W77" i="38"/>
  <c r="S85" i="49"/>
  <c r="W81" i="49"/>
  <c r="P74" i="37"/>
  <c r="W81" i="42"/>
  <c r="R80" i="42"/>
  <c r="G74" i="39"/>
  <c r="W80" i="42"/>
  <c r="W73" i="54"/>
  <c r="W73" i="42"/>
  <c r="W85" i="38"/>
  <c r="W65" i="46"/>
  <c r="W78" i="54"/>
  <c r="W74" i="47"/>
  <c r="W69" i="45"/>
  <c r="W83" i="38"/>
  <c r="W76" i="38"/>
  <c r="W84" i="49"/>
  <c r="U83" i="49"/>
  <c r="W83" i="37"/>
  <c r="W77" i="37"/>
  <c r="W67" i="52"/>
  <c r="W81" i="38"/>
  <c r="W74" i="52"/>
  <c r="W75" i="38"/>
  <c r="U74" i="49"/>
  <c r="U74" i="37"/>
  <c r="W85" i="42"/>
  <c r="W74" i="46"/>
  <c r="W71" i="46"/>
  <c r="W75" i="51"/>
  <c r="W65" i="47"/>
  <c r="W85" i="32"/>
  <c r="W84" i="32"/>
  <c r="W75" i="43"/>
  <c r="W79" i="38"/>
  <c r="W84" i="38"/>
  <c r="O74" i="49"/>
  <c r="W74" i="49" s="1"/>
  <c r="R83" i="48"/>
  <c r="W84" i="42"/>
  <c r="W81" i="36"/>
  <c r="W80" i="36"/>
  <c r="O77" i="36"/>
  <c r="W77" i="36" s="1"/>
  <c r="P72" i="44"/>
  <c r="W72" i="44" s="1"/>
  <c r="Q84" i="48"/>
  <c r="Q79" i="48"/>
  <c r="T81" i="48"/>
  <c r="P81" i="48"/>
  <c r="Q82" i="48"/>
  <c r="T82" i="48"/>
  <c r="U81" i="37"/>
  <c r="W81" i="37" s="1"/>
  <c r="R73" i="36"/>
  <c r="S82" i="39"/>
  <c r="T82" i="39"/>
  <c r="E80" i="39"/>
  <c r="T76" i="49"/>
  <c r="O73" i="49"/>
  <c r="W73" i="49" s="1"/>
  <c r="P85" i="48"/>
  <c r="W85" i="48" s="1"/>
  <c r="O84" i="48"/>
  <c r="O83" i="48"/>
  <c r="S76" i="48"/>
  <c r="W76" i="48" s="1"/>
  <c r="Q76" i="37"/>
  <c r="Q74" i="37"/>
  <c r="W74" i="37" s="1"/>
  <c r="U83" i="36"/>
  <c r="G80" i="39"/>
  <c r="P73" i="36"/>
  <c r="Q76" i="49"/>
  <c r="S84" i="48"/>
  <c r="S79" i="48"/>
  <c r="R81" i="48"/>
  <c r="O82" i="48"/>
  <c r="R82" i="48"/>
  <c r="P76" i="37"/>
  <c r="O83" i="36"/>
  <c r="T73" i="36"/>
  <c r="E85" i="39"/>
  <c r="Q82" i="39"/>
  <c r="E82" i="39"/>
  <c r="P85" i="49"/>
  <c r="W85" i="49" s="1"/>
  <c r="O83" i="49"/>
  <c r="W83" i="49" s="1"/>
  <c r="U82" i="49"/>
  <c r="W82" i="49" s="1"/>
  <c r="S76" i="49"/>
  <c r="S75" i="49"/>
  <c r="W75" i="49" s="1"/>
  <c r="U84" i="48"/>
  <c r="Q83" i="48"/>
  <c r="U79" i="48"/>
  <c r="S76" i="37"/>
  <c r="O82" i="39"/>
  <c r="W82" i="39" s="1"/>
  <c r="P83" i="48"/>
  <c r="R84" i="48"/>
  <c r="U81" i="48"/>
  <c r="U76" i="37"/>
  <c r="U82" i="39"/>
  <c r="T79" i="48"/>
  <c r="P79" i="48"/>
  <c r="W48" i="37"/>
  <c r="W45" i="36"/>
  <c r="W48" i="49"/>
  <c r="W48" i="32"/>
  <c r="R48" i="39"/>
  <c r="Q48" i="48"/>
  <c r="O48" i="39"/>
  <c r="P48" i="48"/>
  <c r="Q47" i="37"/>
  <c r="U47" i="39"/>
  <c r="Q48" i="39"/>
  <c r="T48" i="39"/>
  <c r="T48" i="48"/>
  <c r="R48" i="36"/>
  <c r="W48" i="36" s="1"/>
  <c r="T45" i="54"/>
  <c r="P45" i="54"/>
  <c r="U45" i="39"/>
  <c r="P45" i="39"/>
  <c r="T41" i="46"/>
  <c r="P41" i="46"/>
  <c r="Q45" i="37"/>
  <c r="O45" i="37"/>
  <c r="O48" i="48"/>
  <c r="R47" i="37"/>
  <c r="R47" i="39"/>
  <c r="S48" i="39"/>
  <c r="T45" i="39"/>
  <c r="U45" i="37"/>
  <c r="T45" i="37"/>
  <c r="R183" i="56"/>
  <c r="Q203" i="56"/>
  <c r="R161" i="56"/>
  <c r="Q145" i="56"/>
  <c r="Q165" i="56"/>
  <c r="R153" i="56"/>
  <c r="Q162" i="56"/>
  <c r="R184" i="56"/>
  <c r="Q198" i="56"/>
  <c r="Q210" i="56"/>
  <c r="Q150" i="56"/>
  <c r="Q201" i="56"/>
  <c r="R162" i="56"/>
  <c r="Q209" i="56"/>
  <c r="Q178" i="56"/>
  <c r="R164" i="56"/>
  <c r="R147" i="56"/>
  <c r="R149" i="56"/>
  <c r="Q170" i="56"/>
  <c r="R209" i="56"/>
  <c r="Q187" i="56"/>
  <c r="Q168" i="56"/>
  <c r="Q161" i="56"/>
  <c r="R154" i="56"/>
  <c r="Q204" i="56"/>
  <c r="R169" i="56"/>
  <c r="Q188" i="56"/>
  <c r="R148" i="56"/>
  <c r="Q20" i="56"/>
  <c r="Q159" i="56"/>
  <c r="R20" i="56"/>
  <c r="R150" i="56"/>
  <c r="Q173" i="56"/>
  <c r="Q149" i="56"/>
  <c r="Q152" i="56"/>
  <c r="R185" i="56"/>
  <c r="W187" i="32"/>
  <c r="H187" i="56" s="1"/>
  <c r="P170" i="52"/>
  <c r="Q187" i="49"/>
  <c r="R187" i="49"/>
  <c r="P187" i="49"/>
  <c r="U187" i="48"/>
  <c r="P187" i="48"/>
  <c r="Q187" i="48"/>
  <c r="O187" i="48"/>
  <c r="U187" i="38"/>
  <c r="T187" i="38"/>
  <c r="Q170" i="47"/>
  <c r="S170" i="47"/>
  <c r="Q170" i="44"/>
  <c r="O170" i="44"/>
  <c r="O187" i="38"/>
  <c r="P187" i="38"/>
  <c r="P170" i="47"/>
  <c r="U170" i="47"/>
  <c r="R170" i="47"/>
  <c r="I195" i="56"/>
  <c r="V177" i="56"/>
  <c r="V184" i="56"/>
  <c r="V145" i="56"/>
  <c r="U199" i="56"/>
  <c r="V159" i="56"/>
  <c r="V148" i="56"/>
  <c r="V157" i="56"/>
  <c r="U159" i="56"/>
  <c r="U168" i="56"/>
  <c r="V147" i="56"/>
  <c r="U152" i="56"/>
  <c r="U183" i="56"/>
  <c r="U150" i="56"/>
  <c r="U175" i="56"/>
  <c r="V188" i="56"/>
  <c r="V174" i="56"/>
  <c r="V165" i="56"/>
  <c r="U203" i="56"/>
  <c r="U198" i="56"/>
  <c r="V146" i="56"/>
  <c r="U204" i="56"/>
  <c r="U187" i="56"/>
  <c r="U169" i="56"/>
  <c r="U171" i="56"/>
  <c r="U166" i="56"/>
  <c r="U154" i="56"/>
  <c r="V150" i="56"/>
  <c r="V185" i="56"/>
  <c r="V152" i="56"/>
  <c r="V169" i="56"/>
  <c r="U185" i="56"/>
  <c r="U194" i="56"/>
  <c r="U144" i="56"/>
  <c r="U145" i="56"/>
  <c r="V144" i="56"/>
  <c r="U170" i="56"/>
  <c r="V211" i="56"/>
  <c r="U186" i="56"/>
  <c r="U188" i="56"/>
  <c r="U20" i="56"/>
  <c r="V172" i="56"/>
  <c r="U197" i="56"/>
  <c r="V209" i="56"/>
  <c r="U148" i="56"/>
  <c r="U172" i="56"/>
  <c r="U176" i="56"/>
  <c r="U157" i="56"/>
  <c r="V164" i="56"/>
  <c r="S176" i="56"/>
  <c r="T210" i="56"/>
  <c r="T212" i="56" s="1"/>
  <c r="S199" i="56"/>
  <c r="S187" i="56"/>
  <c r="S173" i="56"/>
  <c r="S166" i="56"/>
  <c r="S151" i="56"/>
  <c r="S20" i="56"/>
  <c r="T160" i="56"/>
  <c r="T204" i="56"/>
  <c r="S167" i="56"/>
  <c r="S157" i="56"/>
  <c r="S201" i="56"/>
  <c r="S149" i="56"/>
  <c r="S162" i="56"/>
  <c r="S209" i="56"/>
  <c r="S185" i="56"/>
  <c r="S153" i="56"/>
  <c r="S164" i="56"/>
  <c r="S184" i="56"/>
  <c r="S211" i="56"/>
  <c r="T149" i="56"/>
  <c r="S154" i="56"/>
  <c r="S168" i="56"/>
  <c r="S194" i="56"/>
  <c r="S186" i="56"/>
  <c r="S145" i="56"/>
  <c r="S169" i="56"/>
  <c r="T188" i="56"/>
  <c r="U179" i="38"/>
  <c r="T179" i="38"/>
  <c r="Q179" i="38"/>
  <c r="W177" i="54"/>
  <c r="Q162" i="46"/>
  <c r="U162" i="46"/>
  <c r="Q162" i="45"/>
  <c r="R179" i="42"/>
  <c r="Q179" i="48"/>
  <c r="S179" i="48"/>
  <c r="S179" i="36"/>
  <c r="W79" i="39"/>
  <c r="W79" i="37"/>
  <c r="U103" i="39"/>
  <c r="Q103" i="39"/>
  <c r="S187" i="42"/>
  <c r="R187" i="42"/>
  <c r="S101" i="45"/>
  <c r="Q101" i="45"/>
  <c r="O101" i="45"/>
  <c r="P101" i="45"/>
  <c r="T111" i="48"/>
  <c r="O111" i="48"/>
  <c r="R111" i="48"/>
  <c r="V55" i="32"/>
  <c r="L63" i="38"/>
  <c r="P53" i="54"/>
  <c r="T53" i="54"/>
  <c r="S53" i="54"/>
  <c r="U53" i="54"/>
  <c r="U59" i="44"/>
  <c r="P59" i="44"/>
  <c r="S59" i="44"/>
  <c r="T59" i="44"/>
  <c r="R59" i="44"/>
  <c r="O59" i="44"/>
  <c r="S69" i="48"/>
  <c r="U69" i="48"/>
  <c r="P69" i="48"/>
  <c r="Q69" i="48"/>
  <c r="O69" i="48"/>
  <c r="R69" i="48"/>
  <c r="T47" i="36"/>
  <c r="R47" i="36"/>
  <c r="Q47" i="36"/>
  <c r="O47" i="36"/>
  <c r="U47" i="36"/>
  <c r="S47" i="36"/>
  <c r="R175" i="37"/>
  <c r="Q175" i="37"/>
  <c r="P175" i="37"/>
  <c r="T175" i="37"/>
  <c r="R80" i="44"/>
  <c r="S80" i="44"/>
  <c r="Q80" i="44"/>
  <c r="U80" i="44"/>
  <c r="O80" i="44"/>
  <c r="W80" i="44" s="1"/>
  <c r="U167" i="45"/>
  <c r="R167" i="45"/>
  <c r="P167" i="45"/>
  <c r="Q167" i="45"/>
  <c r="O167" i="45"/>
  <c r="P60" i="44"/>
  <c r="R60" i="44"/>
  <c r="T83" i="44"/>
  <c r="R83" i="44"/>
  <c r="S83" i="44"/>
  <c r="O9" i="48"/>
  <c r="I32" i="35"/>
  <c r="H32" i="35" s="1"/>
  <c r="T103" i="39"/>
  <c r="O175" i="37"/>
  <c r="Q62" i="42"/>
  <c r="R62" i="42"/>
  <c r="O62" i="42"/>
  <c r="U62" i="42"/>
  <c r="P62" i="42"/>
  <c r="T62" i="42"/>
  <c r="O92" i="36"/>
  <c r="U92" i="36"/>
  <c r="Q67" i="42"/>
  <c r="S67" i="42"/>
  <c r="U67" i="42"/>
  <c r="T67" i="42"/>
  <c r="R123" i="36"/>
  <c r="U123" i="36"/>
  <c r="G123" i="39"/>
  <c r="Q123" i="36"/>
  <c r="O123" i="36"/>
  <c r="O110" i="52"/>
  <c r="Q110" i="52"/>
  <c r="P110" i="52"/>
  <c r="U110" i="52"/>
  <c r="S110" i="52"/>
  <c r="X121" i="44"/>
  <c r="O61" i="39"/>
  <c r="R103" i="39"/>
  <c r="Q139" i="36"/>
  <c r="G139" i="39"/>
  <c r="O139" i="36"/>
  <c r="T139" i="36"/>
  <c r="P139" i="36"/>
  <c r="R139" i="36"/>
  <c r="S117" i="42"/>
  <c r="R117" i="42"/>
  <c r="P117" i="42"/>
  <c r="T117" i="42"/>
  <c r="U117" i="42"/>
  <c r="T99" i="36"/>
  <c r="U99" i="36"/>
  <c r="Q99" i="36"/>
  <c r="G99" i="39"/>
  <c r="S99" i="36"/>
  <c r="P99" i="36"/>
  <c r="Q99" i="38"/>
  <c r="P99" i="38"/>
  <c r="S99" i="38"/>
  <c r="O99" i="38"/>
  <c r="R99" i="38"/>
  <c r="S78" i="44"/>
  <c r="Q78" i="44"/>
  <c r="R78" i="44"/>
  <c r="U78" i="44"/>
  <c r="T78" i="44"/>
  <c r="O78" i="44"/>
  <c r="O88" i="48"/>
  <c r="S88" i="48"/>
  <c r="R88" i="48"/>
  <c r="Q88" i="48"/>
  <c r="T88" i="48"/>
  <c r="R61" i="37"/>
  <c r="Q61" i="37"/>
  <c r="S61" i="37"/>
  <c r="P61" i="37"/>
  <c r="U61" i="37"/>
  <c r="Q51" i="48"/>
  <c r="P51" i="48"/>
  <c r="O51" i="48"/>
  <c r="T51" i="48"/>
  <c r="R51" i="48"/>
  <c r="Q51" i="38"/>
  <c r="O51" i="38"/>
  <c r="T51" i="38"/>
  <c r="P51" i="38"/>
  <c r="R51" i="38"/>
  <c r="P43" i="45"/>
  <c r="U43" i="45"/>
  <c r="R43" i="45"/>
  <c r="Q43" i="45"/>
  <c r="T43" i="45"/>
  <c r="R179" i="49"/>
  <c r="T179" i="49"/>
  <c r="U179" i="49"/>
  <c r="S179" i="49"/>
  <c r="P179" i="49"/>
  <c r="O179" i="49"/>
  <c r="P179" i="36"/>
  <c r="R179" i="36"/>
  <c r="G179" i="39"/>
  <c r="R179" i="39" s="1"/>
  <c r="T179" i="36"/>
  <c r="U137" i="48"/>
  <c r="S137" i="48"/>
  <c r="T137" i="48"/>
  <c r="T137" i="37"/>
  <c r="O137" i="37"/>
  <c r="Q137" i="37"/>
  <c r="R137" i="37"/>
  <c r="P137" i="37"/>
  <c r="T135" i="54"/>
  <c r="Q135" i="54"/>
  <c r="P135" i="54"/>
  <c r="R135" i="54"/>
  <c r="S135" i="54"/>
  <c r="P86" i="46"/>
  <c r="S86" i="46"/>
  <c r="Q86" i="46"/>
  <c r="U86" i="46"/>
  <c r="O86" i="46"/>
  <c r="O86" i="47"/>
  <c r="U86" i="47"/>
  <c r="R86" i="47"/>
  <c r="P86" i="47"/>
  <c r="Q86" i="47"/>
  <c r="S86" i="47"/>
  <c r="O71" i="42"/>
  <c r="U71" i="42"/>
  <c r="P71" i="42"/>
  <c r="S71" i="42"/>
  <c r="Q71" i="42"/>
  <c r="Q69" i="54"/>
  <c r="R69" i="54"/>
  <c r="O69" i="54"/>
  <c r="P71" i="37"/>
  <c r="R71" i="37"/>
  <c r="U71" i="37"/>
  <c r="S71" i="37"/>
  <c r="T71" i="37"/>
  <c r="U57" i="54"/>
  <c r="T57" i="54"/>
  <c r="R57" i="54"/>
  <c r="P57" i="54"/>
  <c r="S57" i="54"/>
  <c r="R49" i="49"/>
  <c r="U49" i="49"/>
  <c r="P49" i="49"/>
  <c r="O49" i="49"/>
  <c r="Q49" i="49"/>
  <c r="V55" i="36"/>
  <c r="S55" i="36"/>
  <c r="W55" i="36" s="1"/>
  <c r="P181" i="54"/>
  <c r="O181" i="54"/>
  <c r="T181" i="54"/>
  <c r="S181" i="54"/>
  <c r="W49" i="32"/>
  <c r="H212" i="56"/>
  <c r="W105" i="32"/>
  <c r="W59" i="32"/>
  <c r="W70" i="32"/>
  <c r="S111" i="39"/>
  <c r="T96" i="39"/>
  <c r="P96" i="39"/>
  <c r="O96" i="39"/>
  <c r="U96" i="39"/>
  <c r="S96" i="39"/>
  <c r="O115" i="39"/>
  <c r="Q96" i="39"/>
  <c r="W106" i="47"/>
  <c r="P179" i="39"/>
  <c r="O9" i="37"/>
  <c r="V167" i="32"/>
  <c r="G167" i="56" s="1"/>
  <c r="S69" i="37"/>
  <c r="W69" i="37" s="1"/>
  <c r="V167" i="39"/>
  <c r="R96" i="39"/>
  <c r="O71" i="39"/>
  <c r="U71" i="39"/>
  <c r="T61" i="36"/>
  <c r="Q61" i="36"/>
  <c r="T78" i="52"/>
  <c r="O78" i="52"/>
  <c r="O89" i="44"/>
  <c r="S89" i="44"/>
  <c r="O97" i="54"/>
  <c r="T97" i="54"/>
  <c r="P115" i="54"/>
  <c r="S115" i="54"/>
  <c r="O137" i="54"/>
  <c r="U53" i="42"/>
  <c r="Q95" i="52"/>
  <c r="U95" i="52"/>
  <c r="U119" i="36"/>
  <c r="G119" i="39"/>
  <c r="Q44" i="45"/>
  <c r="O44" i="45"/>
  <c r="S103" i="38"/>
  <c r="P103" i="38"/>
  <c r="S138" i="54"/>
  <c r="W90" i="49"/>
  <c r="W188" i="38"/>
  <c r="Q105" i="52"/>
  <c r="O105" i="52"/>
  <c r="W49" i="39"/>
  <c r="W49" i="52"/>
  <c r="R115" i="48"/>
  <c r="U115" i="48"/>
  <c r="T162" i="47"/>
  <c r="U162" i="47"/>
  <c r="R49" i="38"/>
  <c r="T49" i="38"/>
  <c r="S59" i="38"/>
  <c r="T59" i="38"/>
  <c r="P49" i="46"/>
  <c r="P49" i="45"/>
  <c r="Q49" i="45"/>
  <c r="S61" i="45"/>
  <c r="O61" i="45"/>
  <c r="O96" i="36"/>
  <c r="P96" i="36"/>
  <c r="U115" i="49"/>
  <c r="R115" i="49"/>
  <c r="P115" i="38"/>
  <c r="O115" i="38"/>
  <c r="P162" i="45"/>
  <c r="R162" i="45"/>
  <c r="S179" i="42"/>
  <c r="W89" i="36"/>
  <c r="W93" i="44"/>
  <c r="W59" i="49"/>
  <c r="Q89" i="46"/>
  <c r="W89" i="46" s="1"/>
  <c r="AF89" i="56" s="1"/>
  <c r="O141" i="48"/>
  <c r="T89" i="52"/>
  <c r="U89" i="52"/>
  <c r="T187" i="37"/>
  <c r="Q187" i="37"/>
  <c r="R187" i="37"/>
  <c r="P187" i="37"/>
  <c r="U187" i="37"/>
  <c r="O170" i="46"/>
  <c r="T170" i="46"/>
  <c r="S170" i="46"/>
  <c r="Q170" i="46"/>
  <c r="R170" i="46"/>
  <c r="G118" i="39"/>
  <c r="P118" i="36"/>
  <c r="U118" i="36"/>
  <c r="O118" i="36"/>
  <c r="Q118" i="36"/>
  <c r="S118" i="36"/>
  <c r="Q118" i="49"/>
  <c r="R118" i="49"/>
  <c r="U118" i="49"/>
  <c r="T118" i="49"/>
  <c r="O118" i="49"/>
  <c r="R93" i="47"/>
  <c r="P93" i="47"/>
  <c r="S93" i="47"/>
  <c r="Q93" i="47"/>
  <c r="O93" i="47"/>
  <c r="R89" i="38"/>
  <c r="Q89" i="38"/>
  <c r="U89" i="38"/>
  <c r="P89" i="38"/>
  <c r="O89" i="38"/>
  <c r="Q52" i="47"/>
  <c r="O52" i="47"/>
  <c r="P52" i="48"/>
  <c r="O52" i="48"/>
  <c r="T52" i="48"/>
  <c r="S52" i="48"/>
  <c r="U52" i="48"/>
  <c r="R52" i="48"/>
  <c r="T51" i="44"/>
  <c r="O51" i="44"/>
  <c r="R51" i="44"/>
  <c r="Q188" i="42"/>
  <c r="P188" i="42"/>
  <c r="R188" i="42"/>
  <c r="T188" i="42"/>
  <c r="U141" i="49"/>
  <c r="R141" i="49"/>
  <c r="Q141" i="49"/>
  <c r="T141" i="49"/>
  <c r="P141" i="49"/>
  <c r="O141" i="49"/>
  <c r="R124" i="45"/>
  <c r="U124" i="45"/>
  <c r="Q124" i="45"/>
  <c r="S124" i="45"/>
  <c r="Q119" i="37"/>
  <c r="T119" i="37"/>
  <c r="P119" i="37"/>
  <c r="R119" i="37"/>
  <c r="P57" i="45"/>
  <c r="W57" i="45" s="1"/>
  <c r="T57" i="45"/>
  <c r="U57" i="52"/>
  <c r="S57" i="52"/>
  <c r="R57" i="52"/>
  <c r="Q57" i="52"/>
  <c r="P57" i="52"/>
  <c r="Q57" i="47"/>
  <c r="P57" i="47"/>
  <c r="T57" i="47"/>
  <c r="S57" i="47"/>
  <c r="O57" i="47"/>
  <c r="S45" i="42"/>
  <c r="R45" i="42"/>
  <c r="Q45" i="42"/>
  <c r="P45" i="42"/>
  <c r="O45" i="42"/>
  <c r="T45" i="42"/>
  <c r="Q41" i="52"/>
  <c r="S41" i="52"/>
  <c r="P41" i="52"/>
  <c r="R41" i="52"/>
  <c r="O41" i="52"/>
  <c r="T162" i="46"/>
  <c r="R162" i="46"/>
  <c r="U137" i="42"/>
  <c r="Q137" i="42"/>
  <c r="O137" i="42"/>
  <c r="T137" i="42"/>
  <c r="R137" i="42"/>
  <c r="S115" i="36"/>
  <c r="P115" i="36"/>
  <c r="O115" i="36"/>
  <c r="P71" i="48"/>
  <c r="R71" i="48"/>
  <c r="U71" i="48"/>
  <c r="T71" i="48"/>
  <c r="O71" i="48"/>
  <c r="S71" i="48"/>
  <c r="T49" i="37"/>
  <c r="U49" i="37"/>
  <c r="S49" i="37"/>
  <c r="P49" i="37"/>
  <c r="Q116" i="54"/>
  <c r="T116" i="54"/>
  <c r="O32" i="36"/>
  <c r="W32" i="36" s="1"/>
  <c r="G32" i="39"/>
  <c r="O32" i="39" s="1"/>
  <c r="W32" i="39" s="1"/>
  <c r="P118" i="38"/>
  <c r="U118" i="38"/>
  <c r="Q118" i="38"/>
  <c r="R118" i="38"/>
  <c r="P123" i="37"/>
  <c r="R123" i="37"/>
  <c r="R121" i="54"/>
  <c r="P121" i="54"/>
  <c r="Q110" i="46"/>
  <c r="R110" i="46"/>
  <c r="P45" i="45"/>
  <c r="S45" i="45"/>
  <c r="O69" i="49"/>
  <c r="U69" i="49"/>
  <c r="R69" i="49"/>
  <c r="P69" i="49"/>
  <c r="Q69" i="49"/>
  <c r="R69" i="36"/>
  <c r="T69" i="36"/>
  <c r="G69" i="39"/>
  <c r="U69" i="36"/>
  <c r="P69" i="36"/>
  <c r="Q69" i="36"/>
  <c r="S47" i="42"/>
  <c r="U47" i="42"/>
  <c r="O47" i="42"/>
  <c r="R47" i="42"/>
  <c r="Q47" i="42"/>
  <c r="T47" i="49"/>
  <c r="Q47" i="49"/>
  <c r="P47" i="49"/>
  <c r="S47" i="49"/>
  <c r="O47" i="49"/>
  <c r="R47" i="49"/>
  <c r="Q184" i="38"/>
  <c r="P184" i="38"/>
  <c r="G177" i="39"/>
  <c r="T177" i="36"/>
  <c r="Q177" i="36"/>
  <c r="S177" i="36"/>
  <c r="P177" i="36"/>
  <c r="R177" i="36"/>
  <c r="O114" i="36"/>
  <c r="T114" i="36"/>
  <c r="G114" i="39"/>
  <c r="U114" i="36"/>
  <c r="R114" i="36"/>
  <c r="P114" i="36"/>
  <c r="T48" i="54"/>
  <c r="S48" i="54"/>
  <c r="U60" i="52"/>
  <c r="Q60" i="52"/>
  <c r="S60" i="52"/>
  <c r="R60" i="52"/>
  <c r="T60" i="52"/>
  <c r="U93" i="36"/>
  <c r="O93" i="36"/>
  <c r="Q93" i="36"/>
  <c r="T93" i="49"/>
  <c r="O93" i="49"/>
  <c r="P93" i="49"/>
  <c r="S93" i="49"/>
  <c r="U93" i="49"/>
  <c r="O136" i="48"/>
  <c r="R136" i="48"/>
  <c r="T136" i="48"/>
  <c r="P136" i="48"/>
  <c r="Q136" i="48"/>
  <c r="S123" i="45"/>
  <c r="W123" i="45" s="1"/>
  <c r="T123" i="45"/>
  <c r="U123" i="45"/>
  <c r="R123" i="45"/>
  <c r="U48" i="45"/>
  <c r="T48" i="45"/>
  <c r="O61" i="36"/>
  <c r="U61" i="36"/>
  <c r="R78" i="52"/>
  <c r="Q78" i="52"/>
  <c r="U89" i="44"/>
  <c r="T89" i="44"/>
  <c r="U97" i="54"/>
  <c r="Q115" i="54"/>
  <c r="T115" i="54"/>
  <c r="U137" i="54"/>
  <c r="Q137" i="54"/>
  <c r="P53" i="42"/>
  <c r="R53" i="42"/>
  <c r="T95" i="52"/>
  <c r="P95" i="52"/>
  <c r="R119" i="36"/>
  <c r="U44" i="45"/>
  <c r="O103" i="38"/>
  <c r="U103" i="38"/>
  <c r="R138" i="54"/>
  <c r="O138" i="54"/>
  <c r="P105" i="52"/>
  <c r="S115" i="48"/>
  <c r="P162" i="47"/>
  <c r="Q162" i="47"/>
  <c r="S49" i="38"/>
  <c r="P59" i="38"/>
  <c r="O59" i="38"/>
  <c r="O49" i="46"/>
  <c r="R49" i="46"/>
  <c r="O49" i="45"/>
  <c r="R49" i="45"/>
  <c r="T61" i="45"/>
  <c r="R96" i="36"/>
  <c r="T96" i="36"/>
  <c r="O115" i="49"/>
  <c r="S115" i="49"/>
  <c r="R115" i="38"/>
  <c r="T162" i="45"/>
  <c r="U162" i="45"/>
  <c r="Q179" i="42"/>
  <c r="T179" i="42"/>
  <c r="U119" i="37"/>
  <c r="Q52" i="48"/>
  <c r="U93" i="47"/>
  <c r="P137" i="42"/>
  <c r="T41" i="52"/>
  <c r="O188" i="42"/>
  <c r="O187" i="37"/>
  <c r="O49" i="37"/>
  <c r="P170" i="46"/>
  <c r="S69" i="49"/>
  <c r="Q104" i="44"/>
  <c r="U104" i="44"/>
  <c r="S104" i="44"/>
  <c r="T104" i="44"/>
  <c r="P104" i="44"/>
  <c r="S104" i="47"/>
  <c r="Q104" i="47"/>
  <c r="R104" i="47"/>
  <c r="P104" i="47"/>
  <c r="U104" i="47"/>
  <c r="T104" i="47"/>
  <c r="P61" i="36"/>
  <c r="U78" i="52"/>
  <c r="S97" i="54"/>
  <c r="O115" i="54"/>
  <c r="W115" i="54" s="1"/>
  <c r="P137" i="54"/>
  <c r="Q53" i="42"/>
  <c r="P119" i="36"/>
  <c r="P44" i="45"/>
  <c r="T103" i="38"/>
  <c r="T138" i="54"/>
  <c r="T105" i="52"/>
  <c r="T115" i="48"/>
  <c r="R162" i="47"/>
  <c r="U49" i="38"/>
  <c r="Q59" i="38"/>
  <c r="S49" i="46"/>
  <c r="P61" i="45"/>
  <c r="U96" i="36"/>
  <c r="Q115" i="38"/>
  <c r="S162" i="45"/>
  <c r="U179" i="42"/>
  <c r="U45" i="42"/>
  <c r="O119" i="37"/>
  <c r="T89" i="38"/>
  <c r="O57" i="52"/>
  <c r="W57" i="52" s="1"/>
  <c r="S187" i="37"/>
  <c r="U45" i="48"/>
  <c r="W45" i="48" s="1"/>
  <c r="U170" i="46"/>
  <c r="S118" i="38"/>
  <c r="P47" i="42"/>
  <c r="W51" i="39"/>
  <c r="W67" i="42"/>
  <c r="W101" i="44"/>
  <c r="AB101" i="56" s="1"/>
  <c r="W58" i="48"/>
  <c r="W96" i="37"/>
  <c r="W101" i="47"/>
  <c r="AH101" i="56" s="1"/>
  <c r="W111" i="37"/>
  <c r="W45" i="52"/>
  <c r="W83" i="44"/>
  <c r="AB83" i="56" s="1"/>
  <c r="V51" i="37"/>
  <c r="P20" i="56"/>
  <c r="J65536" i="57"/>
  <c r="W140" i="48"/>
  <c r="AN140" i="48"/>
  <c r="W55" i="48"/>
  <c r="W58" i="39"/>
  <c r="W67" i="39"/>
  <c r="W175" i="49"/>
  <c r="R175" i="56" s="1"/>
  <c r="W47" i="54"/>
  <c r="W69" i="42"/>
  <c r="W105" i="45"/>
  <c r="W48" i="39"/>
  <c r="W89" i="45"/>
  <c r="AD89" i="56" s="1"/>
  <c r="AN140" i="39"/>
  <c r="W58" i="38"/>
  <c r="W110" i="46"/>
  <c r="W52" i="36"/>
  <c r="W89" i="48"/>
  <c r="W93" i="46"/>
  <c r="W170" i="52"/>
  <c r="V187" i="56" s="1"/>
  <c r="W103" i="48"/>
  <c r="W55" i="39"/>
  <c r="W136" i="49"/>
  <c r="W82" i="45"/>
  <c r="W111" i="48"/>
  <c r="P111" i="56" s="1"/>
  <c r="W88" i="38"/>
  <c r="W45" i="39"/>
  <c r="W103" i="36"/>
  <c r="W103" i="49"/>
  <c r="W185" i="54"/>
  <c r="AJ187" i="56" s="1"/>
  <c r="W59" i="39"/>
  <c r="W121" i="54"/>
  <c r="AI173" i="56"/>
  <c r="AJ161" i="56"/>
  <c r="AJ169" i="56"/>
  <c r="AJ147" i="56"/>
  <c r="AI152" i="56"/>
  <c r="AI202" i="56"/>
  <c r="AI199" i="56"/>
  <c r="AI146" i="56"/>
  <c r="AI183" i="56"/>
  <c r="AI149" i="56"/>
  <c r="AJ170" i="56"/>
  <c r="AI203" i="56"/>
  <c r="AI168" i="56"/>
  <c r="AI196" i="56"/>
  <c r="AI194" i="56"/>
  <c r="AI159" i="56"/>
  <c r="AI171" i="56"/>
  <c r="AI200" i="56"/>
  <c r="AI169" i="56"/>
  <c r="AI179" i="56"/>
  <c r="AJ151" i="56"/>
  <c r="AI187" i="56"/>
  <c r="AI185" i="56"/>
  <c r="AI151" i="56"/>
  <c r="AJ173" i="56"/>
  <c r="AJ172" i="56"/>
  <c r="AJ146" i="56"/>
  <c r="AJ149" i="56"/>
  <c r="AJ159" i="56"/>
  <c r="AI165" i="56"/>
  <c r="AI144" i="56"/>
  <c r="AJ168" i="56"/>
  <c r="AI188" i="56"/>
  <c r="AI204" i="56"/>
  <c r="AI160" i="56"/>
  <c r="AI177" i="56"/>
  <c r="AI195" i="56"/>
  <c r="AJ174" i="56"/>
  <c r="AI170" i="56"/>
  <c r="AI198" i="56"/>
  <c r="AI178" i="56"/>
  <c r="AI147" i="56"/>
  <c r="AJ167" i="56"/>
  <c r="AJ164" i="56"/>
  <c r="AI157" i="56"/>
  <c r="AI167" i="56"/>
  <c r="AI175" i="56"/>
  <c r="AI184" i="56"/>
  <c r="AI20" i="56"/>
  <c r="AJ150" i="56"/>
  <c r="AI154" i="56"/>
  <c r="AI164" i="56"/>
  <c r="AI201" i="56"/>
  <c r="AI161" i="56"/>
  <c r="AI211" i="56"/>
  <c r="AI150" i="56"/>
  <c r="AI162" i="56"/>
  <c r="AJ157" i="56"/>
  <c r="AJ165" i="56"/>
  <c r="AJ185" i="56"/>
  <c r="AJ166" i="56"/>
  <c r="AJ153" i="56"/>
  <c r="AI209" i="56"/>
  <c r="AJ154" i="56"/>
  <c r="AI176" i="56"/>
  <c r="AJ211" i="56"/>
  <c r="AI153" i="56"/>
  <c r="AI174" i="56"/>
  <c r="AI148" i="56"/>
  <c r="AJ160" i="56"/>
  <c r="AJ145" i="56"/>
  <c r="AJ171" i="56"/>
  <c r="AJ210" i="56"/>
  <c r="AJ162" i="56"/>
  <c r="AI172" i="56"/>
  <c r="AI186" i="56"/>
  <c r="AI210" i="56"/>
  <c r="AJ178" i="56"/>
  <c r="AJ148" i="56"/>
  <c r="AJ144" i="56"/>
  <c r="AJ175" i="56"/>
  <c r="AJ179" i="56"/>
  <c r="AJ184" i="56"/>
  <c r="H36" i="35"/>
  <c r="Q179" i="56"/>
  <c r="Q175" i="56"/>
  <c r="R211" i="56"/>
  <c r="Q185" i="56"/>
  <c r="R159" i="56"/>
  <c r="Q151" i="56"/>
  <c r="Q197" i="56"/>
  <c r="Q174" i="56"/>
  <c r="R210" i="56"/>
  <c r="R168" i="56"/>
  <c r="Q148" i="56"/>
  <c r="Q183" i="56"/>
  <c r="Q184" i="56"/>
  <c r="R152" i="56"/>
  <c r="Q164" i="56"/>
  <c r="R188" i="56"/>
  <c r="Q196" i="56"/>
  <c r="R172" i="56"/>
  <c r="Q160" i="56"/>
  <c r="Q195" i="56"/>
  <c r="Q199" i="56"/>
  <c r="Q147" i="56"/>
  <c r="R178" i="56"/>
  <c r="Q153" i="56"/>
  <c r="Q146" i="56"/>
  <c r="Q194" i="56"/>
  <c r="R204" i="56"/>
  <c r="R170" i="56"/>
  <c r="Q166" i="56"/>
  <c r="Q169" i="56"/>
  <c r="R157" i="56"/>
  <c r="R160" i="56"/>
  <c r="Q200" i="56"/>
  <c r="R151" i="56"/>
  <c r="R146" i="56"/>
  <c r="R145" i="56"/>
  <c r="Q202" i="56"/>
  <c r="Q157" i="56"/>
  <c r="Q172" i="56"/>
  <c r="R173" i="56"/>
  <c r="Q154" i="56"/>
  <c r="Q186" i="56"/>
  <c r="AC160" i="56"/>
  <c r="AD167" i="56"/>
  <c r="AC173" i="56"/>
  <c r="AC184" i="56"/>
  <c r="AC194" i="56"/>
  <c r="AC152" i="56"/>
  <c r="AC165" i="56"/>
  <c r="AC145" i="56"/>
  <c r="AD210" i="56"/>
  <c r="AD164" i="56"/>
  <c r="AD169" i="56"/>
  <c r="AD161" i="56"/>
  <c r="AD144" i="56"/>
  <c r="AD178" i="56"/>
  <c r="AD165" i="56"/>
  <c r="AC166" i="56"/>
  <c r="AC178" i="56"/>
  <c r="AC197" i="56"/>
  <c r="AC195" i="56"/>
  <c r="AC175" i="56"/>
  <c r="AC199" i="56"/>
  <c r="AD166" i="56"/>
  <c r="AC168" i="56"/>
  <c r="AC201" i="56"/>
  <c r="AC174" i="56"/>
  <c r="AC20" i="56"/>
  <c r="AD153" i="56"/>
  <c r="AD173" i="56"/>
  <c r="AD149" i="56"/>
  <c r="AD147" i="56"/>
  <c r="AD154" i="56"/>
  <c r="AC146" i="56"/>
  <c r="AC157" i="56"/>
  <c r="AD211" i="56"/>
  <c r="AC177" i="56"/>
  <c r="AC162" i="56"/>
  <c r="AC171" i="56"/>
  <c r="AC172" i="56"/>
  <c r="AC176" i="56"/>
  <c r="AC148" i="56"/>
  <c r="AC170" i="56"/>
  <c r="AC203" i="56"/>
  <c r="AC153" i="56"/>
  <c r="AC179" i="56"/>
  <c r="AC185" i="56"/>
  <c r="AC204" i="56"/>
  <c r="AC147" i="56"/>
  <c r="AD145" i="56"/>
  <c r="AD157" i="56"/>
  <c r="AD170" i="56"/>
  <c r="AD159" i="56"/>
  <c r="AD160" i="56"/>
  <c r="AJ20" i="56"/>
  <c r="AH212" i="56"/>
  <c r="W79" i="49"/>
  <c r="L38" i="35"/>
  <c r="M63" i="35"/>
  <c r="J63" i="35"/>
  <c r="J212" i="56"/>
  <c r="L33" i="35"/>
  <c r="W79" i="48"/>
  <c r="R167" i="42"/>
  <c r="W167" i="42" s="1"/>
  <c r="V167" i="42"/>
  <c r="V52" i="37"/>
  <c r="S52" i="37"/>
  <c r="X102" i="45"/>
  <c r="R167" i="39"/>
  <c r="W167" i="39" s="1"/>
  <c r="R167" i="48"/>
  <c r="X134" i="51"/>
  <c r="R167" i="32"/>
  <c r="W167" i="32" s="1"/>
  <c r="W47" i="37"/>
  <c r="W48" i="52"/>
  <c r="U169" i="44"/>
  <c r="R169" i="44"/>
  <c r="O169" i="44"/>
  <c r="Q169" i="44"/>
  <c r="T169" i="44"/>
  <c r="S169" i="44"/>
  <c r="P169" i="44"/>
  <c r="P169" i="47"/>
  <c r="S169" i="47"/>
  <c r="Q169" i="47"/>
  <c r="U169" i="47"/>
  <c r="O169" i="47"/>
  <c r="T169" i="47"/>
  <c r="R169" i="47"/>
  <c r="W105" i="52"/>
  <c r="W62" i="48"/>
  <c r="W105" i="49"/>
  <c r="W52" i="39"/>
  <c r="T111" i="39"/>
  <c r="O111" i="39"/>
  <c r="R111" i="39"/>
  <c r="Q111" i="39"/>
  <c r="U111" i="39"/>
  <c r="W55" i="38"/>
  <c r="W175" i="39"/>
  <c r="W179" i="37"/>
  <c r="R61" i="39"/>
  <c r="Q61" i="39"/>
  <c r="P61" i="39"/>
  <c r="S61" i="39"/>
  <c r="U61" i="39"/>
  <c r="W105" i="38"/>
  <c r="O89" i="39"/>
  <c r="S89" i="39"/>
  <c r="P89" i="39"/>
  <c r="Q89" i="39"/>
  <c r="T89" i="39"/>
  <c r="R89" i="39"/>
  <c r="W187" i="49"/>
  <c r="R187" i="56" s="1"/>
  <c r="W67" i="38"/>
  <c r="W47" i="38"/>
  <c r="W49" i="47"/>
  <c r="W80" i="45"/>
  <c r="W124" i="46"/>
  <c r="X121" i="46" s="1"/>
  <c r="W60" i="54"/>
  <c r="G40" i="39"/>
  <c r="O40" i="39" s="1"/>
  <c r="W40" i="39" s="1"/>
  <c r="O40" i="36"/>
  <c r="W40" i="36" s="1"/>
  <c r="J40" i="56" s="1"/>
  <c r="O49" i="42"/>
  <c r="T49" i="42"/>
  <c r="R49" i="42"/>
  <c r="P49" i="42"/>
  <c r="Q49" i="42"/>
  <c r="S49" i="42"/>
  <c r="T51" i="47"/>
  <c r="O51" i="47"/>
  <c r="U51" i="47"/>
  <c r="S51" i="47"/>
  <c r="P51" i="47"/>
  <c r="U140" i="36"/>
  <c r="T140" i="36"/>
  <c r="S140" i="36"/>
  <c r="Q140" i="36"/>
  <c r="P140" i="36"/>
  <c r="O140" i="36"/>
  <c r="I33" i="35"/>
  <c r="O9" i="49"/>
  <c r="F30" i="35"/>
  <c r="E30" i="35"/>
  <c r="F31" i="35"/>
  <c r="G31" i="35" s="1"/>
  <c r="E31" i="35"/>
  <c r="E43" i="35"/>
  <c r="F43" i="35"/>
  <c r="G43" i="35" s="1"/>
  <c r="G22" i="48"/>
  <c r="O22" i="48" s="1"/>
  <c r="W22" i="48" s="1"/>
  <c r="G22" i="38"/>
  <c r="O22" i="38" s="1"/>
  <c r="G22" i="42"/>
  <c r="O22" i="42" s="1"/>
  <c r="G22" i="47"/>
  <c r="O22" i="47" s="1"/>
  <c r="W22" i="47" s="1"/>
  <c r="G22" i="46"/>
  <c r="O22" i="46" s="1"/>
  <c r="W22" i="46" s="1"/>
  <c r="O22" i="32"/>
  <c r="G22" i="44"/>
  <c r="O22" i="44" s="1"/>
  <c r="G22" i="52"/>
  <c r="O22" i="52" s="1"/>
  <c r="W22" i="52" s="1"/>
  <c r="G22" i="54"/>
  <c r="O22" i="54" s="1"/>
  <c r="G22" i="36"/>
  <c r="G22" i="45"/>
  <c r="O22" i="45" s="1"/>
  <c r="W22" i="45" s="1"/>
  <c r="G24" i="48"/>
  <c r="O24" i="48" s="1"/>
  <c r="W24" i="48" s="1"/>
  <c r="O24" i="32"/>
  <c r="W24" i="32" s="1"/>
  <c r="G24" i="54"/>
  <c r="O24" i="54" s="1"/>
  <c r="W24" i="54" s="1"/>
  <c r="G24" i="38"/>
  <c r="O24" i="38" s="1"/>
  <c r="W24" i="38" s="1"/>
  <c r="G24" i="49"/>
  <c r="O24" i="49" s="1"/>
  <c r="W24" i="49" s="1"/>
  <c r="G24" i="36"/>
  <c r="G24" i="37"/>
  <c r="O24" i="37" s="1"/>
  <c r="W24" i="37" s="1"/>
  <c r="G24" i="42"/>
  <c r="O24" i="42" s="1"/>
  <c r="W24" i="42" s="1"/>
  <c r="G23" i="47"/>
  <c r="O23" i="47" s="1"/>
  <c r="W23" i="47" s="1"/>
  <c r="G26" i="42"/>
  <c r="O26" i="42" s="1"/>
  <c r="W26" i="42" s="1"/>
  <c r="G23" i="44"/>
  <c r="O23" i="44" s="1"/>
  <c r="W23" i="44" s="1"/>
  <c r="G26" i="49"/>
  <c r="O26" i="49" s="1"/>
  <c r="W26" i="49" s="1"/>
  <c r="O26" i="32"/>
  <c r="W26" i="32" s="1"/>
  <c r="G26" i="38"/>
  <c r="O26" i="38" s="1"/>
  <c r="W26" i="38" s="1"/>
  <c r="G26" i="36"/>
  <c r="G26" i="37"/>
  <c r="O26" i="37" s="1"/>
  <c r="W26" i="37" s="1"/>
  <c r="G23" i="46"/>
  <c r="O23" i="46" s="1"/>
  <c r="W23" i="46" s="1"/>
  <c r="G23" i="45"/>
  <c r="O23" i="45" s="1"/>
  <c r="G26" i="54"/>
  <c r="O26" i="54" s="1"/>
  <c r="W26" i="54" s="1"/>
  <c r="G23" i="52"/>
  <c r="O23" i="52" s="1"/>
  <c r="W23" i="52" s="1"/>
  <c r="G26" i="48"/>
  <c r="O26" i="48" s="1"/>
  <c r="W26" i="48" s="1"/>
  <c r="G25" i="52"/>
  <c r="O25" i="52" s="1"/>
  <c r="W25" i="52" s="1"/>
  <c r="G25" i="46"/>
  <c r="O25" i="46" s="1"/>
  <c r="W25" i="46" s="1"/>
  <c r="G28" i="37"/>
  <c r="O28" i="37" s="1"/>
  <c r="W28" i="37" s="1"/>
  <c r="O28" i="32"/>
  <c r="W28" i="32" s="1"/>
  <c r="G28" i="42"/>
  <c r="O28" i="42" s="1"/>
  <c r="W28" i="42" s="1"/>
  <c r="G28" i="49"/>
  <c r="O28" i="49" s="1"/>
  <c r="W28" i="49" s="1"/>
  <c r="G28" i="48"/>
  <c r="O28" i="48" s="1"/>
  <c r="W28" i="48" s="1"/>
  <c r="G28" i="36"/>
  <c r="G28" i="38"/>
  <c r="O28" i="38" s="1"/>
  <c r="W28" i="38" s="1"/>
  <c r="G25" i="47"/>
  <c r="O25" i="47" s="1"/>
  <c r="W25" i="47" s="1"/>
  <c r="G25" i="45"/>
  <c r="O25" i="45" s="1"/>
  <c r="W25" i="45" s="1"/>
  <c r="G25" i="44"/>
  <c r="O25" i="44" s="1"/>
  <c r="W25" i="44" s="1"/>
  <c r="G30" i="37"/>
  <c r="O30" i="37" s="1"/>
  <c r="W30" i="37" s="1"/>
  <c r="G30" i="48"/>
  <c r="O30" i="48" s="1"/>
  <c r="W30" i="48" s="1"/>
  <c r="G27" i="45"/>
  <c r="O27" i="45" s="1"/>
  <c r="W27" i="45" s="1"/>
  <c r="G27" i="44"/>
  <c r="O27" i="44" s="1"/>
  <c r="W27" i="44" s="1"/>
  <c r="G30" i="49"/>
  <c r="O30" i="49" s="1"/>
  <c r="W30" i="49" s="1"/>
  <c r="G30" i="42"/>
  <c r="O30" i="42" s="1"/>
  <c r="W30" i="42" s="1"/>
  <c r="G27" i="52"/>
  <c r="O27" i="52" s="1"/>
  <c r="W27" i="52" s="1"/>
  <c r="G27" i="47"/>
  <c r="O27" i="47" s="1"/>
  <c r="W27" i="47" s="1"/>
  <c r="O30" i="32"/>
  <c r="W30" i="32" s="1"/>
  <c r="G30" i="38"/>
  <c r="O30" i="38" s="1"/>
  <c r="W30" i="38" s="1"/>
  <c r="G30" i="36"/>
  <c r="G27" i="46"/>
  <c r="O27" i="46" s="1"/>
  <c r="W27" i="46" s="1"/>
  <c r="G30" i="46"/>
  <c r="O30" i="46" s="1"/>
  <c r="W30" i="46" s="1"/>
  <c r="G33" i="36"/>
  <c r="G33" i="48"/>
  <c r="O33" i="48" s="1"/>
  <c r="W33" i="48" s="1"/>
  <c r="G33" i="49"/>
  <c r="O33" i="49" s="1"/>
  <c r="W33" i="49" s="1"/>
  <c r="G30" i="47"/>
  <c r="O30" i="47" s="1"/>
  <c r="W30" i="47" s="1"/>
  <c r="G30" i="44"/>
  <c r="O30" i="44" s="1"/>
  <c r="W30" i="44" s="1"/>
  <c r="G33" i="38"/>
  <c r="O33" i="38" s="1"/>
  <c r="W33" i="38" s="1"/>
  <c r="O33" i="32"/>
  <c r="W33" i="32" s="1"/>
  <c r="G33" i="54"/>
  <c r="O33" i="54" s="1"/>
  <c r="W33" i="54" s="1"/>
  <c r="G30" i="52"/>
  <c r="O30" i="52" s="1"/>
  <c r="W30" i="52" s="1"/>
  <c r="G30" i="45"/>
  <c r="O30" i="45" s="1"/>
  <c r="W30" i="45" s="1"/>
  <c r="G33" i="37"/>
  <c r="O33" i="37" s="1"/>
  <c r="W33" i="37" s="1"/>
  <c r="G33" i="42"/>
  <c r="O33" i="42" s="1"/>
  <c r="W33" i="42" s="1"/>
  <c r="G32" i="44"/>
  <c r="O32" i="44" s="1"/>
  <c r="W32" i="44" s="1"/>
  <c r="G35" i="38"/>
  <c r="O35" i="38" s="1"/>
  <c r="W35" i="38" s="1"/>
  <c r="G32" i="47"/>
  <c r="O32" i="47" s="1"/>
  <c r="W32" i="47" s="1"/>
  <c r="G35" i="54"/>
  <c r="O35" i="54" s="1"/>
  <c r="W35" i="54" s="1"/>
  <c r="G35" i="36"/>
  <c r="G35" i="49"/>
  <c r="O35" i="49" s="1"/>
  <c r="G32" i="46"/>
  <c r="O32" i="46" s="1"/>
  <c r="W32" i="46" s="1"/>
  <c r="G35" i="42"/>
  <c r="O35" i="42" s="1"/>
  <c r="W35" i="42" s="1"/>
  <c r="G35" i="37"/>
  <c r="O35" i="37" s="1"/>
  <c r="W35" i="37" s="1"/>
  <c r="G32" i="52"/>
  <c r="O32" i="52" s="1"/>
  <c r="O35" i="32"/>
  <c r="W35" i="32" s="1"/>
  <c r="G33" i="52"/>
  <c r="O33" i="52" s="1"/>
  <c r="W33" i="52" s="1"/>
  <c r="G37" i="48"/>
  <c r="O37" i="48" s="1"/>
  <c r="W37" i="48" s="1"/>
  <c r="G37" i="42"/>
  <c r="O37" i="42" s="1"/>
  <c r="W37" i="42" s="1"/>
  <c r="G37" i="38"/>
  <c r="O37" i="38" s="1"/>
  <c r="W37" i="38" s="1"/>
  <c r="G33" i="47"/>
  <c r="O33" i="47" s="1"/>
  <c r="W33" i="47" s="1"/>
  <c r="G37" i="54"/>
  <c r="O37" i="54" s="1"/>
  <c r="W37" i="54" s="1"/>
  <c r="G37" i="36"/>
  <c r="G37" i="37"/>
  <c r="O37" i="37" s="1"/>
  <c r="W37" i="37" s="1"/>
  <c r="G33" i="46"/>
  <c r="O33" i="46" s="1"/>
  <c r="W33" i="46" s="1"/>
  <c r="G33" i="44"/>
  <c r="O33" i="44" s="1"/>
  <c r="W33" i="44" s="1"/>
  <c r="O37" i="32"/>
  <c r="W37" i="32" s="1"/>
  <c r="G37" i="49"/>
  <c r="O37" i="49" s="1"/>
  <c r="W37" i="49" s="1"/>
  <c r="G33" i="45"/>
  <c r="O33" i="45" s="1"/>
  <c r="W33" i="45" s="1"/>
  <c r="V39" i="32"/>
  <c r="O39" i="32"/>
  <c r="W39" i="32" s="1"/>
  <c r="H39" i="56" s="1"/>
  <c r="G46" i="38"/>
  <c r="S46" i="32"/>
  <c r="Q46" i="32"/>
  <c r="O46" i="32"/>
  <c r="G46" i="48"/>
  <c r="U46" i="32"/>
  <c r="G46" i="49"/>
  <c r="R46" i="32"/>
  <c r="G46" i="54"/>
  <c r="T46" i="32"/>
  <c r="G46" i="36"/>
  <c r="G46" i="42"/>
  <c r="G46" i="37"/>
  <c r="G46" i="39"/>
  <c r="P46" i="32"/>
  <c r="G50" i="54"/>
  <c r="G42" i="45"/>
  <c r="U50" i="32"/>
  <c r="G50" i="39"/>
  <c r="G50" i="48"/>
  <c r="G42" i="46"/>
  <c r="O50" i="32"/>
  <c r="P50" i="32"/>
  <c r="G42" i="44"/>
  <c r="G50" i="38"/>
  <c r="G50" i="37"/>
  <c r="Q50" i="32"/>
  <c r="R50" i="32"/>
  <c r="T50" i="32"/>
  <c r="G50" i="36"/>
  <c r="G42" i="52"/>
  <c r="G42" i="47"/>
  <c r="G50" i="49"/>
  <c r="G50" i="42"/>
  <c r="Q54" i="32"/>
  <c r="G54" i="39"/>
  <c r="G54" i="36"/>
  <c r="P54" i="32"/>
  <c r="G54" i="37"/>
  <c r="G54" i="38"/>
  <c r="O54" i="32"/>
  <c r="G54" i="48"/>
  <c r="U54" i="32"/>
  <c r="G54" i="49"/>
  <c r="T54" i="32"/>
  <c r="R54" i="32"/>
  <c r="G54" i="42"/>
  <c r="G60" i="38"/>
  <c r="G50" i="45"/>
  <c r="G50" i="46"/>
  <c r="G58" i="54"/>
  <c r="R60" i="32"/>
  <c r="G60" i="36"/>
  <c r="G50" i="44"/>
  <c r="Q60" i="32"/>
  <c r="S60" i="32"/>
  <c r="G60" i="37"/>
  <c r="G60" i="49"/>
  <c r="G50" i="47"/>
  <c r="T60" i="32"/>
  <c r="P60" i="32"/>
  <c r="G60" i="48"/>
  <c r="O60" i="32"/>
  <c r="G60" i="42"/>
  <c r="G50" i="52"/>
  <c r="U60" i="32"/>
  <c r="G68" i="38"/>
  <c r="G68" i="36"/>
  <c r="G68" i="49"/>
  <c r="O68" i="32"/>
  <c r="G68" i="37"/>
  <c r="G66" i="54"/>
  <c r="G58" i="52"/>
  <c r="G58" i="46"/>
  <c r="G58" i="44"/>
  <c r="S68" i="32"/>
  <c r="Q68" i="32"/>
  <c r="G68" i="42"/>
  <c r="G68" i="48"/>
  <c r="R68" i="32"/>
  <c r="U68" i="32"/>
  <c r="P68" i="32"/>
  <c r="G58" i="45"/>
  <c r="T68" i="32"/>
  <c r="G58" i="47"/>
  <c r="G62" i="44"/>
  <c r="O72" i="32"/>
  <c r="G62" i="47"/>
  <c r="R72" i="32"/>
  <c r="G70" i="54"/>
  <c r="G72" i="42"/>
  <c r="T72" i="32"/>
  <c r="U72" i="32"/>
  <c r="Q72" i="32"/>
  <c r="G62" i="45"/>
  <c r="G72" i="37"/>
  <c r="G72" i="49"/>
  <c r="G72" i="36"/>
  <c r="G72" i="48"/>
  <c r="G72" i="38"/>
  <c r="P72" i="32"/>
  <c r="G62" i="52"/>
  <c r="G62" i="46"/>
  <c r="G91" i="38"/>
  <c r="G81" i="45"/>
  <c r="G91" i="48"/>
  <c r="G91" i="36"/>
  <c r="G91" i="42"/>
  <c r="Q91" i="32"/>
  <c r="O91" i="32"/>
  <c r="G91" i="37"/>
  <c r="R91" i="32"/>
  <c r="T91" i="32"/>
  <c r="G81" i="52"/>
  <c r="G81" i="46"/>
  <c r="G81" i="44"/>
  <c r="G91" i="49"/>
  <c r="G89" i="54"/>
  <c r="G81" i="47"/>
  <c r="P91" i="32"/>
  <c r="S91" i="32"/>
  <c r="G87" i="47"/>
  <c r="G97" i="48"/>
  <c r="G95" i="54"/>
  <c r="U97" i="32"/>
  <c r="O97" i="32"/>
  <c r="G97" i="36"/>
  <c r="G97" i="42"/>
  <c r="G87" i="46"/>
  <c r="G87" i="52"/>
  <c r="G87" i="45"/>
  <c r="G97" i="49"/>
  <c r="T97" i="32"/>
  <c r="Q97" i="32"/>
  <c r="G87" i="44"/>
  <c r="G97" i="37"/>
  <c r="S97" i="32"/>
  <c r="R97" i="32"/>
  <c r="G97" i="38"/>
  <c r="P97" i="32"/>
  <c r="G106" i="36"/>
  <c r="G106" i="37"/>
  <c r="G96" i="44"/>
  <c r="G96" i="46"/>
  <c r="T106" i="32"/>
  <c r="P106" i="32"/>
  <c r="G106" i="49"/>
  <c r="G96" i="52"/>
  <c r="U106" i="32"/>
  <c r="G96" i="45"/>
  <c r="R106" i="32"/>
  <c r="G106" i="48"/>
  <c r="Q106" i="32"/>
  <c r="G106" i="42"/>
  <c r="G106" i="38"/>
  <c r="G104" i="54"/>
  <c r="G96" i="47"/>
  <c r="S106" i="32"/>
  <c r="O106" i="32"/>
  <c r="P116" i="32"/>
  <c r="G116" i="42"/>
  <c r="Q116" i="32"/>
  <c r="S116" i="32"/>
  <c r="G116" i="36"/>
  <c r="G116" i="38"/>
  <c r="G114" i="54"/>
  <c r="T116" i="32"/>
  <c r="U116" i="32"/>
  <c r="R116" i="32"/>
  <c r="G116" i="49"/>
  <c r="O116" i="32"/>
  <c r="G116" i="48"/>
  <c r="G116" i="37"/>
  <c r="G109" i="46"/>
  <c r="G122" i="48"/>
  <c r="G109" i="44"/>
  <c r="G109" i="45"/>
  <c r="U122" i="32"/>
  <c r="Q122" i="32"/>
  <c r="O122" i="32"/>
  <c r="T122" i="32"/>
  <c r="G122" i="42"/>
  <c r="P122" i="32"/>
  <c r="S122" i="32"/>
  <c r="G122" i="36"/>
  <c r="G122" i="37"/>
  <c r="G109" i="47"/>
  <c r="G120" i="54"/>
  <c r="G122" i="38"/>
  <c r="G109" i="52"/>
  <c r="G122" i="43"/>
  <c r="R122" i="32"/>
  <c r="G122" i="49"/>
  <c r="G122" i="51"/>
  <c r="G138" i="48"/>
  <c r="G138" i="37"/>
  <c r="R138" i="32"/>
  <c r="G138" i="49"/>
  <c r="T138" i="32"/>
  <c r="Q138" i="32"/>
  <c r="G138" i="36"/>
  <c r="G138" i="38"/>
  <c r="G138" i="42"/>
  <c r="P138" i="32"/>
  <c r="G136" i="54"/>
  <c r="S138" i="32"/>
  <c r="U138" i="32"/>
  <c r="O138" i="32"/>
  <c r="G159" i="46"/>
  <c r="G176" i="36"/>
  <c r="G176" i="42"/>
  <c r="T176" i="32"/>
  <c r="G159" i="45"/>
  <c r="G174" i="54"/>
  <c r="G176" i="38"/>
  <c r="R176" i="32"/>
  <c r="O176" i="32"/>
  <c r="S176" i="32"/>
  <c r="G176" i="49"/>
  <c r="G176" i="48"/>
  <c r="G159" i="47"/>
  <c r="G176" i="37"/>
  <c r="Q176" i="32"/>
  <c r="P176" i="32"/>
  <c r="G159" i="52"/>
  <c r="U176" i="32"/>
  <c r="R186" i="32"/>
  <c r="G186" i="49"/>
  <c r="G186" i="38"/>
  <c r="G186" i="48"/>
  <c r="U186" i="32"/>
  <c r="G169" i="45"/>
  <c r="Q186" i="32"/>
  <c r="G184" i="54"/>
  <c r="G186" i="36"/>
  <c r="O186" i="32"/>
  <c r="G169" i="46"/>
  <c r="G186" i="42"/>
  <c r="P186" i="32"/>
  <c r="G186" i="37"/>
  <c r="G169" i="52"/>
  <c r="R183" i="42"/>
  <c r="U183" i="42"/>
  <c r="Q183" i="42"/>
  <c r="T183" i="42"/>
  <c r="S183" i="42"/>
  <c r="S49" i="49"/>
  <c r="W49" i="49" s="1"/>
  <c r="L122" i="49"/>
  <c r="L71" i="49"/>
  <c r="L92" i="49"/>
  <c r="S183" i="38"/>
  <c r="P183" i="38"/>
  <c r="U183" i="38"/>
  <c r="Q183" i="38"/>
  <c r="T183" i="38"/>
  <c r="R183" i="38"/>
  <c r="O183" i="38"/>
  <c r="W105" i="37"/>
  <c r="S118" i="48"/>
  <c r="Q118" i="48"/>
  <c r="U118" i="48"/>
  <c r="O118" i="48"/>
  <c r="P118" i="48"/>
  <c r="U103" i="42"/>
  <c r="R103" i="42"/>
  <c r="T103" i="42"/>
  <c r="Q103" i="42"/>
  <c r="S103" i="42"/>
  <c r="O103" i="42"/>
  <c r="P93" i="45"/>
  <c r="O93" i="45"/>
  <c r="R93" i="45"/>
  <c r="T93" i="45"/>
  <c r="Q93" i="45"/>
  <c r="O101" i="54"/>
  <c r="T101" i="54"/>
  <c r="U101" i="54"/>
  <c r="R101" i="54"/>
  <c r="P101" i="54"/>
  <c r="T79" i="47"/>
  <c r="U79" i="47"/>
  <c r="P79" i="47"/>
  <c r="R79" i="47"/>
  <c r="S79" i="47"/>
  <c r="O79" i="47"/>
  <c r="P52" i="47"/>
  <c r="S52" i="47"/>
  <c r="T52" i="47"/>
  <c r="R52" i="47"/>
  <c r="U52" i="47"/>
  <c r="U52" i="37"/>
  <c r="R52" i="37"/>
  <c r="T52" i="37"/>
  <c r="P52" i="37"/>
  <c r="Q52" i="37"/>
  <c r="Q86" i="45"/>
  <c r="P86" i="45"/>
  <c r="T86" i="45"/>
  <c r="U86" i="45"/>
  <c r="S86" i="45"/>
  <c r="R86" i="45"/>
  <c r="O59" i="37"/>
  <c r="Q59" i="37"/>
  <c r="P59" i="37"/>
  <c r="R59" i="37"/>
  <c r="Q106" i="46"/>
  <c r="P106" i="46"/>
  <c r="U103" i="54"/>
  <c r="R103" i="54"/>
  <c r="Q80" i="46"/>
  <c r="P80" i="46"/>
  <c r="U53" i="48"/>
  <c r="Q53" i="48"/>
  <c r="R41" i="44"/>
  <c r="T41" i="44"/>
  <c r="W69" i="48"/>
  <c r="W69" i="36"/>
  <c r="W99" i="32"/>
  <c r="H99" i="56" s="1"/>
  <c r="O82" i="44"/>
  <c r="U82" i="44"/>
  <c r="W45" i="32"/>
  <c r="W92" i="32"/>
  <c r="P184" i="36"/>
  <c r="R184" i="36"/>
  <c r="L41" i="35"/>
  <c r="M66" i="35"/>
  <c r="L35" i="35"/>
  <c r="M60" i="35"/>
  <c r="W13" i="56"/>
  <c r="L39" i="35"/>
  <c r="M64" i="35"/>
  <c r="M67" i="35"/>
  <c r="L42" i="35"/>
  <c r="L34" i="35"/>
  <c r="L40" i="35"/>
  <c r="M65" i="35"/>
  <c r="U187" i="39"/>
  <c r="O187" i="39"/>
  <c r="R187" i="39"/>
  <c r="H167" i="56"/>
  <c r="S187" i="39"/>
  <c r="V167" i="48"/>
  <c r="W29" i="47"/>
  <c r="W32" i="52"/>
  <c r="W32" i="37"/>
  <c r="O41" i="37"/>
  <c r="W35" i="49"/>
  <c r="W23" i="45"/>
  <c r="O37" i="45"/>
  <c r="W27" i="48"/>
  <c r="W22" i="54"/>
  <c r="W29" i="46"/>
  <c r="X141" i="56" l="1"/>
  <c r="X140" i="56"/>
  <c r="X139" i="56"/>
  <c r="X138" i="56"/>
  <c r="X137" i="56"/>
  <c r="X136" i="56"/>
  <c r="W141" i="56"/>
  <c r="W140" i="56"/>
  <c r="W139" i="56"/>
  <c r="W138" i="56"/>
  <c r="W137" i="56"/>
  <c r="W136" i="56"/>
  <c r="X133" i="56"/>
  <c r="X132" i="56"/>
  <c r="X131" i="56"/>
  <c r="X128" i="56"/>
  <c r="X127" i="56"/>
  <c r="W133" i="56"/>
  <c r="W132" i="56"/>
  <c r="W131" i="56"/>
  <c r="W128" i="56"/>
  <c r="W127" i="56"/>
  <c r="X126" i="56"/>
  <c r="X125" i="56"/>
  <c r="X124" i="56"/>
  <c r="X123" i="56"/>
  <c r="W122" i="56"/>
  <c r="W119" i="56"/>
  <c r="W118" i="56"/>
  <c r="W117" i="56"/>
  <c r="W116" i="56"/>
  <c r="W115" i="56"/>
  <c r="W126" i="56"/>
  <c r="W125" i="56"/>
  <c r="W124" i="56"/>
  <c r="W123" i="56"/>
  <c r="X122" i="56"/>
  <c r="X119" i="56"/>
  <c r="X118" i="56"/>
  <c r="X117" i="56"/>
  <c r="X116" i="56"/>
  <c r="X115" i="56"/>
  <c r="X114" i="56"/>
  <c r="W114" i="56"/>
  <c r="W111" i="56"/>
  <c r="W110" i="56"/>
  <c r="X109" i="56"/>
  <c r="X108" i="56"/>
  <c r="X107" i="56"/>
  <c r="X106" i="56"/>
  <c r="X105" i="56"/>
  <c r="X104" i="56"/>
  <c r="X103" i="56"/>
  <c r="X102" i="56"/>
  <c r="X101" i="56"/>
  <c r="W100" i="56"/>
  <c r="X110" i="56"/>
  <c r="W109" i="56"/>
  <c r="W108" i="56"/>
  <c r="W107" i="56"/>
  <c r="W106" i="56"/>
  <c r="W105" i="56"/>
  <c r="W104" i="56"/>
  <c r="W103" i="56"/>
  <c r="W102" i="56"/>
  <c r="W101" i="56"/>
  <c r="X100" i="56"/>
  <c r="W98" i="56"/>
  <c r="W97" i="56"/>
  <c r="W96" i="56"/>
  <c r="W93" i="56"/>
  <c r="X92" i="56"/>
  <c r="W91" i="56"/>
  <c r="W90" i="56"/>
  <c r="W89" i="56"/>
  <c r="X88" i="56"/>
  <c r="X85" i="56"/>
  <c r="X84" i="56"/>
  <c r="X83" i="56"/>
  <c r="W82" i="56"/>
  <c r="W81" i="56"/>
  <c r="W80" i="56"/>
  <c r="W79" i="56"/>
  <c r="W77" i="56"/>
  <c r="W76" i="56"/>
  <c r="W75" i="56"/>
  <c r="W74" i="56"/>
  <c r="W73" i="56"/>
  <c r="W72" i="56"/>
  <c r="W71" i="56"/>
  <c r="W99" i="56"/>
  <c r="X98" i="56"/>
  <c r="W92" i="56"/>
  <c r="X91" i="56"/>
  <c r="X90" i="56"/>
  <c r="X89" i="56"/>
  <c r="W88" i="56"/>
  <c r="W85" i="56"/>
  <c r="W84" i="56"/>
  <c r="W83" i="56"/>
  <c r="X82" i="56"/>
  <c r="X81" i="56"/>
  <c r="X80" i="56"/>
  <c r="X79" i="56"/>
  <c r="X77" i="56"/>
  <c r="X76" i="56"/>
  <c r="X75" i="56"/>
  <c r="X74" i="56"/>
  <c r="X73" i="56"/>
  <c r="X72" i="56"/>
  <c r="X71" i="56"/>
  <c r="W70" i="56"/>
  <c r="W69" i="56"/>
  <c r="W68" i="56"/>
  <c r="W67" i="56"/>
  <c r="W64" i="56"/>
  <c r="W63" i="56"/>
  <c r="W62" i="56"/>
  <c r="W61" i="56"/>
  <c r="W60" i="56"/>
  <c r="W59" i="56"/>
  <c r="W58" i="56"/>
  <c r="W55" i="56"/>
  <c r="W54" i="56"/>
  <c r="W53" i="56"/>
  <c r="W52" i="56"/>
  <c r="W51" i="56"/>
  <c r="W50" i="56"/>
  <c r="W49" i="56"/>
  <c r="W48" i="56"/>
  <c r="W47" i="56"/>
  <c r="W46" i="56"/>
  <c r="W45" i="56"/>
  <c r="W40" i="56"/>
  <c r="X70" i="56"/>
  <c r="X69" i="56"/>
  <c r="X68" i="56"/>
  <c r="X67" i="56"/>
  <c r="X64" i="56"/>
  <c r="X63" i="56"/>
  <c r="X62" i="56"/>
  <c r="X61" i="56"/>
  <c r="X60" i="56"/>
  <c r="X59" i="56"/>
  <c r="X58" i="56"/>
  <c r="X55" i="56"/>
  <c r="X54" i="56"/>
  <c r="X53" i="56"/>
  <c r="X52" i="56"/>
  <c r="X51" i="56"/>
  <c r="X50" i="56"/>
  <c r="X49" i="56"/>
  <c r="X48" i="56"/>
  <c r="X47" i="56"/>
  <c r="X46" i="56"/>
  <c r="X45" i="56"/>
  <c r="W38" i="56"/>
  <c r="W37" i="56"/>
  <c r="X36" i="56"/>
  <c r="W35" i="56"/>
  <c r="X34" i="56"/>
  <c r="X33" i="56"/>
  <c r="X32" i="56"/>
  <c r="X31" i="56"/>
  <c r="X30" i="56"/>
  <c r="X29" i="56"/>
  <c r="X28" i="56"/>
  <c r="X27" i="56"/>
  <c r="X26" i="56"/>
  <c r="X25" i="56"/>
  <c r="X24" i="56"/>
  <c r="X23" i="56"/>
  <c r="X22" i="56"/>
  <c r="X21" i="56"/>
  <c r="W39" i="56"/>
  <c r="X38" i="56"/>
  <c r="X37" i="56"/>
  <c r="W36" i="56"/>
  <c r="X35" i="56"/>
  <c r="W34" i="56"/>
  <c r="W33" i="56"/>
  <c r="W32" i="56"/>
  <c r="W31" i="56"/>
  <c r="W30" i="56"/>
  <c r="W29" i="56"/>
  <c r="W28" i="56"/>
  <c r="W27" i="56"/>
  <c r="W26" i="56"/>
  <c r="W25" i="56"/>
  <c r="W24" i="56"/>
  <c r="W23" i="56"/>
  <c r="W22" i="56"/>
  <c r="W21" i="56"/>
  <c r="X111" i="56"/>
  <c r="X40" i="56"/>
  <c r="X39" i="56"/>
  <c r="X96" i="56"/>
  <c r="W188" i="42"/>
  <c r="W186" i="51"/>
  <c r="T186" i="56" s="1"/>
  <c r="W96" i="48"/>
  <c r="P96" i="56" s="1"/>
  <c r="W188" i="36"/>
  <c r="J188" i="56" s="1"/>
  <c r="O188" i="39"/>
  <c r="Q188" i="39"/>
  <c r="T188" i="39"/>
  <c r="P188" i="39"/>
  <c r="R188" i="39"/>
  <c r="U188" i="39"/>
  <c r="S188" i="39"/>
  <c r="W188" i="37"/>
  <c r="W184" i="39"/>
  <c r="W184" i="43"/>
  <c r="Z184" i="56" s="1"/>
  <c r="W184" i="51"/>
  <c r="T184" i="56" s="1"/>
  <c r="W186" i="43"/>
  <c r="L37" i="35"/>
  <c r="W55" i="49"/>
  <c r="W53" i="54"/>
  <c r="W48" i="48"/>
  <c r="O41" i="54"/>
  <c r="W86" i="46"/>
  <c r="W49" i="37"/>
  <c r="W45" i="54"/>
  <c r="W170" i="45"/>
  <c r="AD187" i="56" s="1"/>
  <c r="W100" i="37"/>
  <c r="W101" i="42"/>
  <c r="W178" i="39"/>
  <c r="W169" i="39"/>
  <c r="W103" i="39"/>
  <c r="W184" i="38"/>
  <c r="W150" i="43"/>
  <c r="Z150" i="56" s="1"/>
  <c r="X129" i="43"/>
  <c r="W152" i="43"/>
  <c r="Z152" i="56" s="1"/>
  <c r="W161" i="43"/>
  <c r="Z161" i="56" s="1"/>
  <c r="W159" i="43"/>
  <c r="Z159" i="56" s="1"/>
  <c r="Z183" i="56"/>
  <c r="W64" i="43"/>
  <c r="W77" i="43"/>
  <c r="X112" i="43"/>
  <c r="Z185" i="56"/>
  <c r="W125" i="43"/>
  <c r="Z209" i="56"/>
  <c r="Z212" i="56" s="1"/>
  <c r="W212" i="43"/>
  <c r="X208" i="43"/>
  <c r="T171" i="56"/>
  <c r="W154" i="51"/>
  <c r="T154" i="56" s="1"/>
  <c r="T173" i="56"/>
  <c r="W132" i="51"/>
  <c r="W126" i="51"/>
  <c r="W150" i="51"/>
  <c r="T150" i="56" s="1"/>
  <c r="W124" i="51"/>
  <c r="T165" i="56"/>
  <c r="W159" i="51"/>
  <c r="T159" i="56" s="1"/>
  <c r="T179" i="56"/>
  <c r="W148" i="51"/>
  <c r="T148" i="56" s="1"/>
  <c r="T167" i="56"/>
  <c r="W74" i="51"/>
  <c r="W76" i="51"/>
  <c r="W64" i="51"/>
  <c r="D212" i="51"/>
  <c r="E13" i="51"/>
  <c r="M59" i="35" s="1"/>
  <c r="W173" i="36"/>
  <c r="J173" i="56" s="1"/>
  <c r="W175" i="37"/>
  <c r="W178" i="38"/>
  <c r="W165" i="39"/>
  <c r="Q173" i="39"/>
  <c r="U173" i="39"/>
  <c r="P173" i="39"/>
  <c r="T173" i="39"/>
  <c r="O173" i="39"/>
  <c r="S173" i="39"/>
  <c r="T168" i="56"/>
  <c r="W168" i="48"/>
  <c r="P168" i="56" s="1"/>
  <c r="W174" i="39"/>
  <c r="W168" i="37"/>
  <c r="W162" i="47"/>
  <c r="AH179" i="56" s="1"/>
  <c r="W172" i="39"/>
  <c r="W168" i="39"/>
  <c r="W166" i="42"/>
  <c r="W179" i="48"/>
  <c r="P179" i="56" s="1"/>
  <c r="W179" i="38"/>
  <c r="W166" i="39"/>
  <c r="W177" i="36"/>
  <c r="J177" i="56" s="1"/>
  <c r="T177" i="56"/>
  <c r="AN138" i="54"/>
  <c r="W137" i="48"/>
  <c r="W116" i="54"/>
  <c r="W101" i="45"/>
  <c r="AD101" i="56" s="1"/>
  <c r="W103" i="38"/>
  <c r="W89" i="52"/>
  <c r="V89" i="56" s="1"/>
  <c r="W92" i="36"/>
  <c r="W78" i="46"/>
  <c r="W88" i="37"/>
  <c r="W88" i="49"/>
  <c r="W76" i="49"/>
  <c r="S74" i="39"/>
  <c r="Q74" i="39"/>
  <c r="U74" i="39"/>
  <c r="R74" i="39"/>
  <c r="T74" i="39"/>
  <c r="O74" i="39"/>
  <c r="P74" i="39"/>
  <c r="W83" i="36"/>
  <c r="W73" i="36"/>
  <c r="W76" i="37"/>
  <c r="T80" i="39"/>
  <c r="P80" i="39"/>
  <c r="R80" i="39"/>
  <c r="Q80" i="39"/>
  <c r="S80" i="39"/>
  <c r="O80" i="39"/>
  <c r="U80" i="39"/>
  <c r="W83" i="48"/>
  <c r="W81" i="48"/>
  <c r="W82" i="48"/>
  <c r="W84" i="48"/>
  <c r="W71" i="39"/>
  <c r="W49" i="46"/>
  <c r="W49" i="45"/>
  <c r="W45" i="45"/>
  <c r="W51" i="48"/>
  <c r="W47" i="49"/>
  <c r="W47" i="39"/>
  <c r="W45" i="37"/>
  <c r="W41" i="46"/>
  <c r="V212" i="56"/>
  <c r="W187" i="48"/>
  <c r="P187" i="56" s="1"/>
  <c r="T187" i="56"/>
  <c r="W187" i="42"/>
  <c r="W170" i="47"/>
  <c r="AH187" i="56" s="1"/>
  <c r="W170" i="44"/>
  <c r="AB187" i="56" s="1"/>
  <c r="W187" i="38"/>
  <c r="W187" i="37"/>
  <c r="O179" i="39"/>
  <c r="Q179" i="39"/>
  <c r="T179" i="39"/>
  <c r="W103" i="54"/>
  <c r="W43" i="45"/>
  <c r="W61" i="37"/>
  <c r="W88" i="48"/>
  <c r="W99" i="38"/>
  <c r="X99" i="56" s="1"/>
  <c r="W99" i="36"/>
  <c r="J99" i="56" s="1"/>
  <c r="W117" i="42"/>
  <c r="W47" i="36"/>
  <c r="W59" i="44"/>
  <c r="S63" i="38"/>
  <c r="W63" i="38" s="1"/>
  <c r="V63" i="38"/>
  <c r="W57" i="54"/>
  <c r="W71" i="37"/>
  <c r="W71" i="42"/>
  <c r="W137" i="37"/>
  <c r="W179" i="36"/>
  <c r="J179" i="56" s="1"/>
  <c r="W78" i="44"/>
  <c r="W110" i="52"/>
  <c r="U123" i="39"/>
  <c r="O123" i="39"/>
  <c r="T123" i="39"/>
  <c r="P123" i="39"/>
  <c r="R123" i="39"/>
  <c r="Q123" i="39"/>
  <c r="W62" i="42"/>
  <c r="W60" i="44"/>
  <c r="T175" i="56"/>
  <c r="W118" i="38"/>
  <c r="W69" i="54"/>
  <c r="W179" i="49"/>
  <c r="R179" i="56" s="1"/>
  <c r="P99" i="39"/>
  <c r="T99" i="39"/>
  <c r="O99" i="39"/>
  <c r="R99" i="39"/>
  <c r="U99" i="39"/>
  <c r="S99" i="39"/>
  <c r="Q99" i="39"/>
  <c r="W139" i="36"/>
  <c r="W167" i="45"/>
  <c r="AD184" i="56" s="1"/>
  <c r="W41" i="44"/>
  <c r="W181" i="54"/>
  <c r="AJ183" i="56" s="1"/>
  <c r="W86" i="47"/>
  <c r="W135" i="54"/>
  <c r="U179" i="39"/>
  <c r="S179" i="39"/>
  <c r="S139" i="39"/>
  <c r="U139" i="39"/>
  <c r="Q139" i="39"/>
  <c r="O139" i="39"/>
  <c r="T139" i="39"/>
  <c r="R139" i="39"/>
  <c r="P139" i="39"/>
  <c r="AD212" i="56"/>
  <c r="W95" i="52"/>
  <c r="W61" i="36"/>
  <c r="W136" i="48"/>
  <c r="W93" i="49"/>
  <c r="R93" i="56" s="1"/>
  <c r="O93" i="39"/>
  <c r="Q93" i="39"/>
  <c r="P93" i="39"/>
  <c r="U93" i="39"/>
  <c r="R93" i="39"/>
  <c r="T93" i="39"/>
  <c r="W48" i="54"/>
  <c r="W47" i="42"/>
  <c r="W57" i="47"/>
  <c r="W124" i="45"/>
  <c r="X121" i="45" s="1"/>
  <c r="W51" i="44"/>
  <c r="W118" i="36"/>
  <c r="W170" i="46"/>
  <c r="AF187" i="56" s="1"/>
  <c r="W162" i="45"/>
  <c r="AD179" i="56" s="1"/>
  <c r="W96" i="39"/>
  <c r="W179" i="42"/>
  <c r="W138" i="54"/>
  <c r="Q114" i="39"/>
  <c r="S114" i="39"/>
  <c r="P114" i="39"/>
  <c r="O114" i="39"/>
  <c r="U114" i="39"/>
  <c r="R114" i="39"/>
  <c r="T114" i="39"/>
  <c r="U177" i="39"/>
  <c r="O177" i="39"/>
  <c r="S177" i="39"/>
  <c r="R177" i="39"/>
  <c r="T177" i="39"/>
  <c r="Q177" i="39"/>
  <c r="P177" i="39"/>
  <c r="W69" i="49"/>
  <c r="W41" i="52"/>
  <c r="W115" i="38"/>
  <c r="W44" i="45"/>
  <c r="W137" i="54"/>
  <c r="W97" i="54"/>
  <c r="AJ97" i="56" s="1"/>
  <c r="W78" i="52"/>
  <c r="W118" i="48"/>
  <c r="W138" i="32"/>
  <c r="W60" i="32"/>
  <c r="W115" i="49"/>
  <c r="W59" i="38"/>
  <c r="W48" i="45"/>
  <c r="W60" i="52"/>
  <c r="Q69" i="39"/>
  <c r="U69" i="39"/>
  <c r="O69" i="39"/>
  <c r="S69" i="39"/>
  <c r="R69" i="39"/>
  <c r="T69" i="39"/>
  <c r="P69" i="39"/>
  <c r="W71" i="48"/>
  <c r="W52" i="48"/>
  <c r="W89" i="38"/>
  <c r="W61" i="45"/>
  <c r="W49" i="38"/>
  <c r="W115" i="48"/>
  <c r="W86" i="45"/>
  <c r="W104" i="47"/>
  <c r="W104" i="44"/>
  <c r="W115" i="36"/>
  <c r="W162" i="46"/>
  <c r="AF179" i="56" s="1"/>
  <c r="W45" i="42"/>
  <c r="W141" i="49"/>
  <c r="W93" i="47"/>
  <c r="P118" i="39"/>
  <c r="Q118" i="39"/>
  <c r="T118" i="39"/>
  <c r="O118" i="39"/>
  <c r="R118" i="39"/>
  <c r="S118" i="39"/>
  <c r="U118" i="39"/>
  <c r="W96" i="36"/>
  <c r="J96" i="56" s="1"/>
  <c r="R119" i="39"/>
  <c r="T119" i="39"/>
  <c r="O119" i="39"/>
  <c r="Q119" i="39"/>
  <c r="U119" i="39"/>
  <c r="P119" i="39"/>
  <c r="W89" i="44"/>
  <c r="AB89" i="56" s="1"/>
  <c r="R212" i="56"/>
  <c r="AJ212" i="56"/>
  <c r="W52" i="47"/>
  <c r="Z187" i="56"/>
  <c r="W169" i="47"/>
  <c r="S171" i="32"/>
  <c r="W171" i="32" s="1"/>
  <c r="H171" i="56" s="1"/>
  <c r="V171" i="32"/>
  <c r="W184" i="36"/>
  <c r="V140" i="49"/>
  <c r="S140" i="49"/>
  <c r="W140" i="49" s="1"/>
  <c r="Q176" i="37"/>
  <c r="T176" i="37"/>
  <c r="U176" i="37"/>
  <c r="P176" i="37"/>
  <c r="O176" i="37"/>
  <c r="R176" i="37"/>
  <c r="R176" i="42"/>
  <c r="U176" i="42"/>
  <c r="S176" i="42"/>
  <c r="Q176" i="42"/>
  <c r="O176" i="42"/>
  <c r="T176" i="42"/>
  <c r="P176" i="42"/>
  <c r="W122" i="32"/>
  <c r="U104" i="54"/>
  <c r="Q104" i="54"/>
  <c r="R104" i="54"/>
  <c r="O104" i="54"/>
  <c r="T104" i="54"/>
  <c r="S104" i="54"/>
  <c r="P104" i="54"/>
  <c r="Q96" i="46"/>
  <c r="S96" i="46"/>
  <c r="U96" i="46"/>
  <c r="O96" i="46"/>
  <c r="T96" i="46"/>
  <c r="P96" i="46"/>
  <c r="R96" i="46"/>
  <c r="W91" i="32"/>
  <c r="P72" i="36"/>
  <c r="G72" i="39"/>
  <c r="O72" i="36"/>
  <c r="R72" i="36"/>
  <c r="Q72" i="36"/>
  <c r="T72" i="36"/>
  <c r="U72" i="36"/>
  <c r="X56" i="32"/>
  <c r="O46" i="37"/>
  <c r="Q46" i="37"/>
  <c r="U46" i="37"/>
  <c r="T46" i="37"/>
  <c r="S46" i="37"/>
  <c r="P46" i="37"/>
  <c r="R46" i="37"/>
  <c r="G35" i="39"/>
  <c r="O35" i="39" s="1"/>
  <c r="W35" i="39" s="1"/>
  <c r="O35" i="36"/>
  <c r="W35" i="36" s="1"/>
  <c r="O41" i="51"/>
  <c r="O37" i="46"/>
  <c r="O37" i="47"/>
  <c r="J184" i="56"/>
  <c r="W59" i="37"/>
  <c r="W52" i="37"/>
  <c r="W101" i="54"/>
  <c r="W93" i="45"/>
  <c r="V177" i="49"/>
  <c r="Q177" i="56" s="1"/>
  <c r="S177" i="49"/>
  <c r="W177" i="49" s="1"/>
  <c r="R177" i="56" s="1"/>
  <c r="V122" i="49"/>
  <c r="S122" i="49"/>
  <c r="T186" i="42"/>
  <c r="U186" i="42"/>
  <c r="P186" i="42"/>
  <c r="S186" i="42"/>
  <c r="Q186" i="42"/>
  <c r="O186" i="42"/>
  <c r="R186" i="42"/>
  <c r="T184" i="54"/>
  <c r="Q184" i="54"/>
  <c r="S184" i="54"/>
  <c r="P184" i="54"/>
  <c r="U184" i="54"/>
  <c r="R184" i="54"/>
  <c r="O184" i="54"/>
  <c r="T186" i="48"/>
  <c r="U186" i="48"/>
  <c r="P186" i="48"/>
  <c r="R186" i="48"/>
  <c r="S186" i="48"/>
  <c r="O186" i="48"/>
  <c r="Q186" i="48"/>
  <c r="O176" i="49"/>
  <c r="R176" i="49"/>
  <c r="P176" i="49"/>
  <c r="T176" i="49"/>
  <c r="U176" i="49"/>
  <c r="Q176" i="49"/>
  <c r="S176" i="49"/>
  <c r="T159" i="46"/>
  <c r="U159" i="46"/>
  <c r="S159" i="46"/>
  <c r="Q159" i="46"/>
  <c r="O159" i="46"/>
  <c r="R159" i="46"/>
  <c r="P159" i="46"/>
  <c r="P136" i="54"/>
  <c r="R136" i="54"/>
  <c r="Q136" i="54"/>
  <c r="T136" i="54"/>
  <c r="U136" i="54"/>
  <c r="O136" i="54"/>
  <c r="S136" i="54"/>
  <c r="R138" i="36"/>
  <c r="U138" i="36"/>
  <c r="P138" i="36"/>
  <c r="S138" i="36"/>
  <c r="G138" i="39"/>
  <c r="Q138" i="36"/>
  <c r="O138" i="36"/>
  <c r="T138" i="36"/>
  <c r="R122" i="49"/>
  <c r="U122" i="49"/>
  <c r="T122" i="49"/>
  <c r="P122" i="49"/>
  <c r="O122" i="49"/>
  <c r="Q122" i="49"/>
  <c r="R122" i="38"/>
  <c r="T122" i="38"/>
  <c r="Q122" i="38"/>
  <c r="S122" i="38"/>
  <c r="P122" i="38"/>
  <c r="U122" i="38"/>
  <c r="O122" i="38"/>
  <c r="P122" i="36"/>
  <c r="T122" i="36"/>
  <c r="O122" i="36"/>
  <c r="R122" i="36"/>
  <c r="U122" i="36"/>
  <c r="Q122" i="36"/>
  <c r="S122" i="36"/>
  <c r="O109" i="45"/>
  <c r="P109" i="45"/>
  <c r="T109" i="45"/>
  <c r="U109" i="45"/>
  <c r="S109" i="45"/>
  <c r="R109" i="45"/>
  <c r="Q109" i="45"/>
  <c r="P116" i="37"/>
  <c r="R116" i="37"/>
  <c r="Q116" i="37"/>
  <c r="T116" i="37"/>
  <c r="O116" i="37"/>
  <c r="U116" i="37"/>
  <c r="O116" i="38"/>
  <c r="T116" i="38"/>
  <c r="Q116" i="38"/>
  <c r="P116" i="38"/>
  <c r="R116" i="38"/>
  <c r="U116" i="38"/>
  <c r="S116" i="38"/>
  <c r="P116" i="42"/>
  <c r="S116" i="42"/>
  <c r="U116" i="42"/>
  <c r="R116" i="42"/>
  <c r="O116" i="42"/>
  <c r="T116" i="42"/>
  <c r="Q116" i="42"/>
  <c r="S96" i="47"/>
  <c r="P96" i="47"/>
  <c r="U96" i="47"/>
  <c r="R96" i="47"/>
  <c r="O96" i="47"/>
  <c r="Q96" i="47"/>
  <c r="T96" i="47"/>
  <c r="Q106" i="37"/>
  <c r="R106" i="37"/>
  <c r="T106" i="37"/>
  <c r="S106" i="37"/>
  <c r="O106" i="37"/>
  <c r="U106" i="37"/>
  <c r="P106" i="37"/>
  <c r="T97" i="38"/>
  <c r="U97" i="38"/>
  <c r="P97" i="38"/>
  <c r="R97" i="38"/>
  <c r="S97" i="38"/>
  <c r="Q97" i="38"/>
  <c r="O97" i="38"/>
  <c r="Q87" i="44"/>
  <c r="T87" i="44"/>
  <c r="O87" i="44"/>
  <c r="S87" i="44"/>
  <c r="P87" i="44"/>
  <c r="R87" i="44"/>
  <c r="U87" i="44"/>
  <c r="R87" i="46"/>
  <c r="T87" i="46"/>
  <c r="P87" i="46"/>
  <c r="Q87" i="46"/>
  <c r="U87" i="46"/>
  <c r="O87" i="46"/>
  <c r="S87" i="46"/>
  <c r="T81" i="52"/>
  <c r="R81" i="52"/>
  <c r="O81" i="52"/>
  <c r="Q81" i="52"/>
  <c r="P81" i="52"/>
  <c r="S81" i="52"/>
  <c r="U81" i="52"/>
  <c r="P91" i="37"/>
  <c r="S91" i="37"/>
  <c r="R91" i="37"/>
  <c r="Q91" i="37"/>
  <c r="T91" i="37"/>
  <c r="O91" i="37"/>
  <c r="U91" i="37"/>
  <c r="U91" i="36"/>
  <c r="G91" i="39"/>
  <c r="Q91" i="36"/>
  <c r="R91" i="36"/>
  <c r="T91" i="36"/>
  <c r="P91" i="36"/>
  <c r="S91" i="36"/>
  <c r="O91" i="36"/>
  <c r="T62" i="46"/>
  <c r="P62" i="46"/>
  <c r="U62" i="46"/>
  <c r="R62" i="46"/>
  <c r="S62" i="46"/>
  <c r="Q62" i="46"/>
  <c r="O62" i="46"/>
  <c r="Q72" i="48"/>
  <c r="O72" i="48"/>
  <c r="U72" i="48"/>
  <c r="T72" i="48"/>
  <c r="P72" i="48"/>
  <c r="R72" i="48"/>
  <c r="U72" i="37"/>
  <c r="Q72" i="37"/>
  <c r="T72" i="37"/>
  <c r="R72" i="37"/>
  <c r="P72" i="37"/>
  <c r="O72" i="37"/>
  <c r="S70" i="54"/>
  <c r="R70" i="54"/>
  <c r="P70" i="54"/>
  <c r="U70" i="54"/>
  <c r="Q70" i="54"/>
  <c r="T70" i="54"/>
  <c r="O70" i="54"/>
  <c r="R62" i="44"/>
  <c r="O62" i="44"/>
  <c r="T62" i="44"/>
  <c r="Q62" i="44"/>
  <c r="U62" i="44"/>
  <c r="P62" i="44"/>
  <c r="S62" i="44"/>
  <c r="S68" i="42"/>
  <c r="U68" i="42"/>
  <c r="Q68" i="42"/>
  <c r="P68" i="42"/>
  <c r="T68" i="42"/>
  <c r="O68" i="42"/>
  <c r="R68" i="42"/>
  <c r="O58" i="46"/>
  <c r="S58" i="46"/>
  <c r="R58" i="46"/>
  <c r="U58" i="46"/>
  <c r="Q58" i="46"/>
  <c r="P58" i="46"/>
  <c r="T58" i="46"/>
  <c r="S66" i="54"/>
  <c r="R66" i="54"/>
  <c r="P66" i="54"/>
  <c r="U66" i="54"/>
  <c r="T66" i="54"/>
  <c r="O66" i="54"/>
  <c r="Q66" i="54"/>
  <c r="Q68" i="36"/>
  <c r="G68" i="39"/>
  <c r="O68" i="36"/>
  <c r="U68" i="36"/>
  <c r="T68" i="36"/>
  <c r="S68" i="36"/>
  <c r="R68" i="36"/>
  <c r="P68" i="36"/>
  <c r="O60" i="42"/>
  <c r="R60" i="42"/>
  <c r="Q60" i="42"/>
  <c r="S60" i="42"/>
  <c r="P60" i="42"/>
  <c r="T60" i="42"/>
  <c r="U60" i="42"/>
  <c r="T60" i="37"/>
  <c r="P60" i="37"/>
  <c r="U60" i="37"/>
  <c r="Q60" i="37"/>
  <c r="R60" i="37"/>
  <c r="O60" i="37"/>
  <c r="S60" i="37"/>
  <c r="P50" i="46"/>
  <c r="U50" i="46"/>
  <c r="S50" i="46"/>
  <c r="T50" i="46"/>
  <c r="Q50" i="46"/>
  <c r="O50" i="46"/>
  <c r="R50" i="46"/>
  <c r="O54" i="42"/>
  <c r="U54" i="42"/>
  <c r="R54" i="42"/>
  <c r="Q54" i="42"/>
  <c r="P54" i="42"/>
  <c r="T54" i="42"/>
  <c r="P54" i="37"/>
  <c r="R54" i="37"/>
  <c r="U54" i="37"/>
  <c r="Q54" i="37"/>
  <c r="O54" i="37"/>
  <c r="T54" i="37"/>
  <c r="U42" i="47"/>
  <c r="R42" i="47"/>
  <c r="Q42" i="47"/>
  <c r="T42" i="47"/>
  <c r="O42" i="47"/>
  <c r="S42" i="47"/>
  <c r="P42" i="47"/>
  <c r="R50" i="37"/>
  <c r="Q50" i="37"/>
  <c r="O50" i="37"/>
  <c r="P50" i="37"/>
  <c r="U50" i="37"/>
  <c r="T50" i="37"/>
  <c r="U46" i="39"/>
  <c r="P46" i="39"/>
  <c r="T46" i="39"/>
  <c r="Q46" i="39"/>
  <c r="O46" i="39"/>
  <c r="R46" i="39"/>
  <c r="S46" i="39"/>
  <c r="AN46" i="32"/>
  <c r="T190" i="32"/>
  <c r="T214" i="32" s="1"/>
  <c r="U190" i="32"/>
  <c r="U214" i="32" s="1"/>
  <c r="W22" i="32"/>
  <c r="O41" i="32"/>
  <c r="O41" i="38"/>
  <c r="W22" i="38"/>
  <c r="M13" i="56"/>
  <c r="N111" i="56" s="1"/>
  <c r="H31" i="35"/>
  <c r="W51" i="47"/>
  <c r="W111" i="39"/>
  <c r="X102" i="52"/>
  <c r="W169" i="44"/>
  <c r="Q169" i="52"/>
  <c r="U169" i="52"/>
  <c r="T169" i="52"/>
  <c r="P169" i="52"/>
  <c r="O169" i="52"/>
  <c r="R169" i="52"/>
  <c r="S169" i="52"/>
  <c r="T138" i="37"/>
  <c r="P138" i="37"/>
  <c r="U138" i="37"/>
  <c r="Q138" i="37"/>
  <c r="R138" i="37"/>
  <c r="O138" i="37"/>
  <c r="R120" i="54"/>
  <c r="O120" i="54"/>
  <c r="T120" i="54"/>
  <c r="P120" i="54"/>
  <c r="Q120" i="54"/>
  <c r="S120" i="54"/>
  <c r="U120" i="54"/>
  <c r="Q109" i="44"/>
  <c r="O109" i="44"/>
  <c r="S109" i="44"/>
  <c r="T109" i="44"/>
  <c r="P109" i="44"/>
  <c r="R109" i="44"/>
  <c r="U109" i="44"/>
  <c r="G116" i="39"/>
  <c r="P116" i="36"/>
  <c r="S116" i="36"/>
  <c r="T116" i="36"/>
  <c r="O116" i="36"/>
  <c r="U116" i="36"/>
  <c r="Q116" i="36"/>
  <c r="R116" i="36"/>
  <c r="Q106" i="48"/>
  <c r="U106" i="48"/>
  <c r="T106" i="48"/>
  <c r="O106" i="48"/>
  <c r="P106" i="48"/>
  <c r="R106" i="48"/>
  <c r="S106" i="48"/>
  <c r="Q95" i="54"/>
  <c r="P95" i="54"/>
  <c r="T95" i="54"/>
  <c r="O95" i="54"/>
  <c r="R95" i="54"/>
  <c r="S95" i="54"/>
  <c r="U95" i="54"/>
  <c r="R91" i="49"/>
  <c r="P91" i="49"/>
  <c r="T91" i="49"/>
  <c r="U91" i="49"/>
  <c r="O91" i="49"/>
  <c r="Q91" i="49"/>
  <c r="S91" i="49"/>
  <c r="T91" i="48"/>
  <c r="S91" i="48"/>
  <c r="P91" i="48"/>
  <c r="O91" i="48"/>
  <c r="R91" i="48"/>
  <c r="Q91" i="48"/>
  <c r="U91" i="48"/>
  <c r="O62" i="45"/>
  <c r="Q62" i="45"/>
  <c r="S62" i="45"/>
  <c r="P62" i="45"/>
  <c r="R62" i="45"/>
  <c r="U62" i="45"/>
  <c r="T62" i="45"/>
  <c r="S68" i="37"/>
  <c r="P68" i="37"/>
  <c r="Q68" i="37"/>
  <c r="T68" i="37"/>
  <c r="U68" i="37"/>
  <c r="R68" i="37"/>
  <c r="O68" i="37"/>
  <c r="O50" i="47"/>
  <c r="Q50" i="47"/>
  <c r="R50" i="47"/>
  <c r="U50" i="47"/>
  <c r="T50" i="47"/>
  <c r="P50" i="47"/>
  <c r="S50" i="47"/>
  <c r="R50" i="45"/>
  <c r="S50" i="45"/>
  <c r="P50" i="45"/>
  <c r="T50" i="45"/>
  <c r="U50" i="45"/>
  <c r="Q50" i="45"/>
  <c r="O50" i="45"/>
  <c r="Q54" i="48"/>
  <c r="T54" i="48"/>
  <c r="O54" i="48"/>
  <c r="U54" i="48"/>
  <c r="P54" i="48"/>
  <c r="R54" i="48"/>
  <c r="P50" i="38"/>
  <c r="R50" i="38"/>
  <c r="O50" i="38"/>
  <c r="U50" i="38"/>
  <c r="T50" i="38"/>
  <c r="Q50" i="38"/>
  <c r="Q42" i="45"/>
  <c r="R42" i="45"/>
  <c r="O42" i="45"/>
  <c r="S42" i="45"/>
  <c r="U42" i="45"/>
  <c r="P42" i="45"/>
  <c r="T42" i="45"/>
  <c r="Q46" i="54"/>
  <c r="O46" i="54"/>
  <c r="P46" i="54"/>
  <c r="S46" i="54"/>
  <c r="R46" i="54"/>
  <c r="U46" i="54"/>
  <c r="T46" i="54"/>
  <c r="P46" i="48"/>
  <c r="Q46" i="48"/>
  <c r="T46" i="48"/>
  <c r="O46" i="48"/>
  <c r="S46" i="48"/>
  <c r="R46" i="48"/>
  <c r="U46" i="48"/>
  <c r="R46" i="38"/>
  <c r="O46" i="38"/>
  <c r="P46" i="38"/>
  <c r="T46" i="38"/>
  <c r="Q46" i="38"/>
  <c r="S46" i="38"/>
  <c r="U46" i="38"/>
  <c r="O33" i="36"/>
  <c r="W33" i="36" s="1"/>
  <c r="G33" i="39"/>
  <c r="O33" i="39" s="1"/>
  <c r="W33" i="39" s="1"/>
  <c r="G30" i="39"/>
  <c r="O30" i="39" s="1"/>
  <c r="O30" i="36"/>
  <c r="W30" i="36" s="1"/>
  <c r="AH186" i="56"/>
  <c r="X164" i="47"/>
  <c r="S176" i="37"/>
  <c r="W82" i="44"/>
  <c r="W79" i="47"/>
  <c r="W103" i="42"/>
  <c r="S52" i="49"/>
  <c r="W52" i="49" s="1"/>
  <c r="V52" i="49"/>
  <c r="V71" i="49"/>
  <c r="S71" i="49"/>
  <c r="W71" i="49" s="1"/>
  <c r="V118" i="49"/>
  <c r="S118" i="49"/>
  <c r="W118" i="49" s="1"/>
  <c r="W183" i="42"/>
  <c r="Q186" i="37"/>
  <c r="U186" i="37"/>
  <c r="S186" i="37"/>
  <c r="T186" i="37"/>
  <c r="P186" i="37"/>
  <c r="O186" i="37"/>
  <c r="R186" i="37"/>
  <c r="W186" i="32"/>
  <c r="O169" i="45"/>
  <c r="Q169" i="45"/>
  <c r="T169" i="45"/>
  <c r="P169" i="45"/>
  <c r="U169" i="45"/>
  <c r="S169" i="45"/>
  <c r="R169" i="45"/>
  <c r="S186" i="49"/>
  <c r="T186" i="49"/>
  <c r="U186" i="49"/>
  <c r="O186" i="49"/>
  <c r="P186" i="49"/>
  <c r="R186" i="49"/>
  <c r="Q186" i="49"/>
  <c r="S159" i="52"/>
  <c r="Q159" i="52"/>
  <c r="P159" i="52"/>
  <c r="O159" i="52"/>
  <c r="T159" i="52"/>
  <c r="R159" i="52"/>
  <c r="U159" i="52"/>
  <c r="P159" i="47"/>
  <c r="S159" i="47"/>
  <c r="T159" i="47"/>
  <c r="U159" i="47"/>
  <c r="R159" i="47"/>
  <c r="Q159" i="47"/>
  <c r="O159" i="47"/>
  <c r="T174" i="54"/>
  <c r="P174" i="54"/>
  <c r="S174" i="54"/>
  <c r="Q174" i="54"/>
  <c r="O174" i="54"/>
  <c r="R174" i="54"/>
  <c r="U174" i="54"/>
  <c r="U138" i="42"/>
  <c r="S138" i="42"/>
  <c r="Q138" i="42"/>
  <c r="P138" i="42"/>
  <c r="O138" i="42"/>
  <c r="T138" i="42"/>
  <c r="R138" i="42"/>
  <c r="Q138" i="48"/>
  <c r="O138" i="48"/>
  <c r="P138" i="48"/>
  <c r="S138" i="48"/>
  <c r="U138" i="48"/>
  <c r="T138" i="48"/>
  <c r="R138" i="48"/>
  <c r="P122" i="43"/>
  <c r="T122" i="43"/>
  <c r="Q122" i="43"/>
  <c r="R122" i="43"/>
  <c r="S122" i="43"/>
  <c r="O122" i="43"/>
  <c r="U122" i="43"/>
  <c r="Q109" i="47"/>
  <c r="O109" i="47"/>
  <c r="S109" i="47"/>
  <c r="R109" i="47"/>
  <c r="P109" i="47"/>
  <c r="T109" i="47"/>
  <c r="U109" i="47"/>
  <c r="U122" i="48"/>
  <c r="T122" i="48"/>
  <c r="R122" i="48"/>
  <c r="P122" i="48"/>
  <c r="Q122" i="48"/>
  <c r="S122" i="48"/>
  <c r="O122" i="48"/>
  <c r="W116" i="32"/>
  <c r="W106" i="32"/>
  <c r="R106" i="38"/>
  <c r="S106" i="38"/>
  <c r="O106" i="38"/>
  <c r="Q106" i="38"/>
  <c r="U106" i="38"/>
  <c r="P106" i="38"/>
  <c r="T106" i="38"/>
  <c r="P106" i="49"/>
  <c r="T106" i="49"/>
  <c r="R106" i="49"/>
  <c r="O106" i="49"/>
  <c r="Q106" i="49"/>
  <c r="U106" i="49"/>
  <c r="S106" i="49"/>
  <c r="Q96" i="44"/>
  <c r="P96" i="44"/>
  <c r="U96" i="44"/>
  <c r="T96" i="44"/>
  <c r="R96" i="44"/>
  <c r="S96" i="44"/>
  <c r="O96" i="44"/>
  <c r="S106" i="36"/>
  <c r="G106" i="39"/>
  <c r="P106" i="36"/>
  <c r="Q106" i="36"/>
  <c r="O106" i="36"/>
  <c r="R106" i="36"/>
  <c r="T106" i="36"/>
  <c r="U106" i="36"/>
  <c r="Q87" i="45"/>
  <c r="R87" i="45"/>
  <c r="T87" i="45"/>
  <c r="U87" i="45"/>
  <c r="S87" i="45"/>
  <c r="O87" i="45"/>
  <c r="P87" i="45"/>
  <c r="R97" i="36"/>
  <c r="S97" i="36"/>
  <c r="T97" i="36"/>
  <c r="O97" i="36"/>
  <c r="G97" i="39"/>
  <c r="P97" i="36"/>
  <c r="U97" i="36"/>
  <c r="Q97" i="36"/>
  <c r="U97" i="48"/>
  <c r="T97" i="48"/>
  <c r="R97" i="48"/>
  <c r="S97" i="48"/>
  <c r="O97" i="48"/>
  <c r="P97" i="48"/>
  <c r="Q97" i="48"/>
  <c r="Q81" i="47"/>
  <c r="O81" i="47"/>
  <c r="P81" i="47"/>
  <c r="S81" i="47"/>
  <c r="T81" i="47"/>
  <c r="U81" i="47"/>
  <c r="R81" i="47"/>
  <c r="Q81" i="44"/>
  <c r="O81" i="44"/>
  <c r="U81" i="44"/>
  <c r="T81" i="44"/>
  <c r="S81" i="44"/>
  <c r="P81" i="44"/>
  <c r="R81" i="44"/>
  <c r="R81" i="45"/>
  <c r="P81" i="45"/>
  <c r="U81" i="45"/>
  <c r="Q81" i="45"/>
  <c r="T81" i="45"/>
  <c r="O81" i="45"/>
  <c r="S81" i="45"/>
  <c r="S62" i="47"/>
  <c r="O62" i="47"/>
  <c r="P62" i="47"/>
  <c r="T62" i="47"/>
  <c r="R62" i="47"/>
  <c r="U62" i="47"/>
  <c r="Q62" i="47"/>
  <c r="W68" i="32"/>
  <c r="S60" i="48"/>
  <c r="T60" i="48"/>
  <c r="R60" i="48"/>
  <c r="U60" i="48"/>
  <c r="P60" i="48"/>
  <c r="O60" i="48"/>
  <c r="Q60" i="48"/>
  <c r="R60" i="38"/>
  <c r="O60" i="38"/>
  <c r="P60" i="38"/>
  <c r="S60" i="38"/>
  <c r="U60" i="38"/>
  <c r="Q60" i="38"/>
  <c r="T60" i="38"/>
  <c r="U54" i="36"/>
  <c r="Q54" i="36"/>
  <c r="R54" i="36"/>
  <c r="T54" i="36"/>
  <c r="O54" i="36"/>
  <c r="P54" i="36"/>
  <c r="O50" i="42"/>
  <c r="P50" i="42"/>
  <c r="Q50" i="42"/>
  <c r="U50" i="42"/>
  <c r="T50" i="42"/>
  <c r="R50" i="42"/>
  <c r="O42" i="52"/>
  <c r="R42" i="52"/>
  <c r="Q42" i="52"/>
  <c r="S42" i="52"/>
  <c r="P42" i="52"/>
  <c r="T42" i="52"/>
  <c r="U42" i="52"/>
  <c r="Q42" i="44"/>
  <c r="U42" i="44"/>
  <c r="T42" i="44"/>
  <c r="P42" i="44"/>
  <c r="S42" i="44"/>
  <c r="O42" i="44"/>
  <c r="R42" i="44"/>
  <c r="Q50" i="48"/>
  <c r="P50" i="48"/>
  <c r="U50" i="48"/>
  <c r="O50" i="48"/>
  <c r="T50" i="48"/>
  <c r="R50" i="48"/>
  <c r="T50" i="54"/>
  <c r="S50" i="54"/>
  <c r="O50" i="54"/>
  <c r="P50" i="54"/>
  <c r="U50" i="54"/>
  <c r="R50" i="54"/>
  <c r="Q50" i="54"/>
  <c r="R46" i="42"/>
  <c r="P46" i="42"/>
  <c r="U46" i="42"/>
  <c r="O46" i="42"/>
  <c r="T46" i="42"/>
  <c r="Q46" i="42"/>
  <c r="S46" i="42"/>
  <c r="R190" i="32"/>
  <c r="R214" i="32" s="1"/>
  <c r="W46" i="32"/>
  <c r="O190" i="32"/>
  <c r="O28" i="36"/>
  <c r="W28" i="36" s="1"/>
  <c r="G28" i="39"/>
  <c r="O28" i="39" s="1"/>
  <c r="W28" i="39" s="1"/>
  <c r="G26" i="39"/>
  <c r="O26" i="39" s="1"/>
  <c r="W26" i="39" s="1"/>
  <c r="O26" i="36"/>
  <c r="W26" i="36" s="1"/>
  <c r="O22" i="36"/>
  <c r="G22" i="39"/>
  <c r="O22" i="39" s="1"/>
  <c r="W22" i="39" s="1"/>
  <c r="O41" i="43"/>
  <c r="K13" i="56"/>
  <c r="H30" i="35"/>
  <c r="E27" i="35"/>
  <c r="H33" i="35"/>
  <c r="W89" i="39"/>
  <c r="R167" i="38"/>
  <c r="W167" i="38" s="1"/>
  <c r="V167" i="38"/>
  <c r="W167" i="56" s="1"/>
  <c r="R167" i="36"/>
  <c r="W167" i="36" s="1"/>
  <c r="V167" i="36"/>
  <c r="W167" i="48"/>
  <c r="S169" i="46"/>
  <c r="Q169" i="46"/>
  <c r="U169" i="46"/>
  <c r="R169" i="46"/>
  <c r="T169" i="46"/>
  <c r="P169" i="46"/>
  <c r="O169" i="46"/>
  <c r="S186" i="38"/>
  <c r="R186" i="38"/>
  <c r="U186" i="38"/>
  <c r="T186" i="38"/>
  <c r="Q186" i="38"/>
  <c r="O186" i="38"/>
  <c r="P186" i="38"/>
  <c r="S176" i="38"/>
  <c r="R176" i="38"/>
  <c r="T176" i="38"/>
  <c r="U176" i="38"/>
  <c r="P176" i="38"/>
  <c r="Q176" i="38"/>
  <c r="O176" i="38"/>
  <c r="P116" i="48"/>
  <c r="S116" i="48"/>
  <c r="Q116" i="48"/>
  <c r="R116" i="48"/>
  <c r="O116" i="48"/>
  <c r="U116" i="48"/>
  <c r="T116" i="48"/>
  <c r="R96" i="52"/>
  <c r="S96" i="52"/>
  <c r="P96" i="52"/>
  <c r="O96" i="52"/>
  <c r="T96" i="52"/>
  <c r="Q96" i="52"/>
  <c r="U96" i="52"/>
  <c r="U97" i="42"/>
  <c r="Q97" i="42"/>
  <c r="T97" i="42"/>
  <c r="S97" i="42"/>
  <c r="O97" i="42"/>
  <c r="P97" i="42"/>
  <c r="R97" i="42"/>
  <c r="O62" i="52"/>
  <c r="Q62" i="52"/>
  <c r="S62" i="52"/>
  <c r="U62" i="52"/>
  <c r="T62" i="52"/>
  <c r="R62" i="52"/>
  <c r="P62" i="52"/>
  <c r="U58" i="47"/>
  <c r="S58" i="47"/>
  <c r="T58" i="47"/>
  <c r="Q58" i="47"/>
  <c r="P58" i="47"/>
  <c r="O58" i="47"/>
  <c r="R58" i="47"/>
  <c r="O68" i="38"/>
  <c r="P68" i="38"/>
  <c r="T68" i="38"/>
  <c r="R68" i="38"/>
  <c r="Q68" i="38"/>
  <c r="U68" i="38"/>
  <c r="S68" i="38"/>
  <c r="R60" i="36"/>
  <c r="U60" i="36"/>
  <c r="Q60" i="36"/>
  <c r="T60" i="36"/>
  <c r="G60" i="39"/>
  <c r="P60" i="36"/>
  <c r="O60" i="36"/>
  <c r="S60" i="36"/>
  <c r="S42" i="46"/>
  <c r="T42" i="46"/>
  <c r="U42" i="46"/>
  <c r="O42" i="46"/>
  <c r="P42" i="46"/>
  <c r="Q42" i="46"/>
  <c r="R42" i="46"/>
  <c r="R167" i="37"/>
  <c r="W167" i="37" s="1"/>
  <c r="V167" i="37"/>
  <c r="O41" i="48"/>
  <c r="O41" i="49"/>
  <c r="O37" i="52"/>
  <c r="W80" i="46"/>
  <c r="W106" i="46"/>
  <c r="W183" i="38"/>
  <c r="X183" i="56" s="1"/>
  <c r="V92" i="49"/>
  <c r="S92" i="49"/>
  <c r="W92" i="49" s="1"/>
  <c r="S53" i="49"/>
  <c r="W53" i="49" s="1"/>
  <c r="V53" i="49"/>
  <c r="V51" i="49"/>
  <c r="S51" i="49"/>
  <c r="W51" i="49" s="1"/>
  <c r="T186" i="36"/>
  <c r="O186" i="36"/>
  <c r="G186" i="39"/>
  <c r="U186" i="36"/>
  <c r="P186" i="36"/>
  <c r="Q186" i="36"/>
  <c r="R186" i="36"/>
  <c r="S186" i="36"/>
  <c r="R176" i="48"/>
  <c r="Q176" i="48"/>
  <c r="T176" i="48"/>
  <c r="U176" i="48"/>
  <c r="O176" i="48"/>
  <c r="S176" i="48"/>
  <c r="P176" i="48"/>
  <c r="W176" i="32"/>
  <c r="U159" i="45"/>
  <c r="S159" i="45"/>
  <c r="R159" i="45"/>
  <c r="Q159" i="45"/>
  <c r="O159" i="45"/>
  <c r="P159" i="45"/>
  <c r="T159" i="45"/>
  <c r="U176" i="36"/>
  <c r="O176" i="36"/>
  <c r="R176" i="36"/>
  <c r="S176" i="36"/>
  <c r="G176" i="39"/>
  <c r="Q176" i="36"/>
  <c r="P176" i="36"/>
  <c r="T176" i="36"/>
  <c r="S138" i="38"/>
  <c r="O138" i="38"/>
  <c r="R138" i="38"/>
  <c r="Q138" i="38"/>
  <c r="U138" i="38"/>
  <c r="P138" i="38"/>
  <c r="T138" i="38"/>
  <c r="S138" i="49"/>
  <c r="R138" i="49"/>
  <c r="Q138" i="49"/>
  <c r="T138" i="49"/>
  <c r="O138" i="49"/>
  <c r="U138" i="49"/>
  <c r="P138" i="49"/>
  <c r="U122" i="51"/>
  <c r="T122" i="51"/>
  <c r="Q122" i="51"/>
  <c r="P122" i="51"/>
  <c r="R122" i="51"/>
  <c r="O122" i="51"/>
  <c r="S122" i="51"/>
  <c r="U109" i="52"/>
  <c r="S109" i="52"/>
  <c r="R109" i="52"/>
  <c r="P109" i="52"/>
  <c r="T109" i="52"/>
  <c r="Q109" i="52"/>
  <c r="O109" i="52"/>
  <c r="Q122" i="37"/>
  <c r="U122" i="37"/>
  <c r="R122" i="37"/>
  <c r="T122" i="37"/>
  <c r="O122" i="37"/>
  <c r="P122" i="37"/>
  <c r="S122" i="37"/>
  <c r="O122" i="42"/>
  <c r="T122" i="42"/>
  <c r="P122" i="42"/>
  <c r="S122" i="42"/>
  <c r="R122" i="42"/>
  <c r="U122" i="42"/>
  <c r="Q122" i="42"/>
  <c r="P109" i="46"/>
  <c r="R109" i="46"/>
  <c r="S109" i="46"/>
  <c r="T109" i="46"/>
  <c r="O109" i="46"/>
  <c r="U109" i="46"/>
  <c r="Q109" i="46"/>
  <c r="S116" i="49"/>
  <c r="O116" i="49"/>
  <c r="T116" i="49"/>
  <c r="P116" i="49"/>
  <c r="Q116" i="49"/>
  <c r="R116" i="49"/>
  <c r="U116" i="49"/>
  <c r="S114" i="54"/>
  <c r="O114" i="54"/>
  <c r="T114" i="54"/>
  <c r="P114" i="54"/>
  <c r="R114" i="54"/>
  <c r="Q114" i="54"/>
  <c r="U114" i="54"/>
  <c r="Q106" i="42"/>
  <c r="T106" i="42"/>
  <c r="S106" i="42"/>
  <c r="R106" i="42"/>
  <c r="O106" i="42"/>
  <c r="P106" i="42"/>
  <c r="U106" i="42"/>
  <c r="R96" i="45"/>
  <c r="S96" i="45"/>
  <c r="Q96" i="45"/>
  <c r="P96" i="45"/>
  <c r="T96" i="45"/>
  <c r="O96" i="45"/>
  <c r="U96" i="45"/>
  <c r="U97" i="37"/>
  <c r="S97" i="37"/>
  <c r="R97" i="37"/>
  <c r="O97" i="37"/>
  <c r="Q97" i="37"/>
  <c r="P97" i="37"/>
  <c r="T97" i="37"/>
  <c r="U97" i="49"/>
  <c r="R97" i="49"/>
  <c r="P97" i="49"/>
  <c r="S97" i="49"/>
  <c r="Q97" i="49"/>
  <c r="O97" i="49"/>
  <c r="T97" i="49"/>
  <c r="S87" i="52"/>
  <c r="U87" i="52"/>
  <c r="Q87" i="52"/>
  <c r="O87" i="52"/>
  <c r="P87" i="52"/>
  <c r="T87" i="52"/>
  <c r="R87" i="52"/>
  <c r="W97" i="32"/>
  <c r="H97" i="56" s="1"/>
  <c r="T87" i="47"/>
  <c r="S87" i="47"/>
  <c r="U87" i="47"/>
  <c r="P87" i="47"/>
  <c r="R87" i="47"/>
  <c r="O87" i="47"/>
  <c r="Q87" i="47"/>
  <c r="O89" i="54"/>
  <c r="R89" i="54"/>
  <c r="S89" i="54"/>
  <c r="P89" i="54"/>
  <c r="U89" i="54"/>
  <c r="T89" i="54"/>
  <c r="Q89" i="54"/>
  <c r="P81" i="46"/>
  <c r="T81" i="46"/>
  <c r="O81" i="46"/>
  <c r="U81" i="46"/>
  <c r="Q81" i="46"/>
  <c r="R81" i="46"/>
  <c r="S81" i="46"/>
  <c r="U91" i="42"/>
  <c r="R91" i="42"/>
  <c r="Q91" i="42"/>
  <c r="P91" i="42"/>
  <c r="T91" i="42"/>
  <c r="O91" i="42"/>
  <c r="S91" i="42"/>
  <c r="S91" i="38"/>
  <c r="R91" i="38"/>
  <c r="T91" i="38"/>
  <c r="O91" i="38"/>
  <c r="Q91" i="38"/>
  <c r="U91" i="38"/>
  <c r="P91" i="38"/>
  <c r="O72" i="38"/>
  <c r="U72" i="38"/>
  <c r="T72" i="38"/>
  <c r="Q72" i="38"/>
  <c r="R72" i="38"/>
  <c r="P72" i="38"/>
  <c r="P72" i="49"/>
  <c r="U72" i="49"/>
  <c r="S72" i="49"/>
  <c r="T72" i="49"/>
  <c r="R72" i="49"/>
  <c r="Q72" i="49"/>
  <c r="O72" i="49"/>
  <c r="Q72" i="42"/>
  <c r="R72" i="42"/>
  <c r="O72" i="42"/>
  <c r="T72" i="42"/>
  <c r="P72" i="42"/>
  <c r="U72" i="42"/>
  <c r="Q58" i="45"/>
  <c r="S58" i="45"/>
  <c r="P58" i="45"/>
  <c r="T58" i="45"/>
  <c r="U58" i="45"/>
  <c r="O58" i="45"/>
  <c r="R58" i="45"/>
  <c r="P68" i="48"/>
  <c r="Q68" i="48"/>
  <c r="T68" i="48"/>
  <c r="S68" i="48"/>
  <c r="R68" i="48"/>
  <c r="O68" i="48"/>
  <c r="U68" i="48"/>
  <c r="Q58" i="44"/>
  <c r="R58" i="44"/>
  <c r="O58" i="44"/>
  <c r="T58" i="44"/>
  <c r="P58" i="44"/>
  <c r="U58" i="44"/>
  <c r="S58" i="44"/>
  <c r="P58" i="52"/>
  <c r="T58" i="52"/>
  <c r="R58" i="52"/>
  <c r="S58" i="52"/>
  <c r="Q58" i="52"/>
  <c r="O58" i="52"/>
  <c r="U58" i="52"/>
  <c r="P68" i="49"/>
  <c r="T68" i="49"/>
  <c r="S68" i="49"/>
  <c r="U68" i="49"/>
  <c r="R68" i="49"/>
  <c r="Q68" i="49"/>
  <c r="O68" i="49"/>
  <c r="P50" i="52"/>
  <c r="U50" i="52"/>
  <c r="R50" i="52"/>
  <c r="O50" i="52"/>
  <c r="T50" i="52"/>
  <c r="Q50" i="52"/>
  <c r="S50" i="52"/>
  <c r="T60" i="49"/>
  <c r="U60" i="49"/>
  <c r="S60" i="49"/>
  <c r="R60" i="49"/>
  <c r="P60" i="49"/>
  <c r="O60" i="49"/>
  <c r="Q60" i="49"/>
  <c r="T50" i="44"/>
  <c r="T173" i="44" s="1"/>
  <c r="T197" i="44" s="1"/>
  <c r="S50" i="44"/>
  <c r="O50" i="44"/>
  <c r="R50" i="44"/>
  <c r="P50" i="44"/>
  <c r="U50" i="44"/>
  <c r="Q50" i="44"/>
  <c r="O58" i="54"/>
  <c r="P58" i="54"/>
  <c r="R58" i="54"/>
  <c r="S58" i="54"/>
  <c r="T58" i="54"/>
  <c r="U58" i="54"/>
  <c r="Q58" i="54"/>
  <c r="Q54" i="49"/>
  <c r="P54" i="49"/>
  <c r="O54" i="49"/>
  <c r="T54" i="49"/>
  <c r="U54" i="49"/>
  <c r="R54" i="49"/>
  <c r="S54" i="49"/>
  <c r="Q54" i="38"/>
  <c r="P54" i="38"/>
  <c r="O54" i="38"/>
  <c r="R54" i="38"/>
  <c r="U54" i="38"/>
  <c r="T54" i="38"/>
  <c r="P54" i="39"/>
  <c r="T54" i="39"/>
  <c r="O54" i="39"/>
  <c r="U54" i="39"/>
  <c r="Q54" i="39"/>
  <c r="R54" i="39"/>
  <c r="S50" i="49"/>
  <c r="Q50" i="49"/>
  <c r="P50" i="49"/>
  <c r="R50" i="49"/>
  <c r="T50" i="49"/>
  <c r="U50" i="49"/>
  <c r="O50" i="49"/>
  <c r="R50" i="36"/>
  <c r="U50" i="36"/>
  <c r="T50" i="36"/>
  <c r="O50" i="36"/>
  <c r="Q50" i="36"/>
  <c r="P50" i="36"/>
  <c r="R50" i="39"/>
  <c r="P50" i="39"/>
  <c r="U50" i="39"/>
  <c r="O50" i="39"/>
  <c r="T50" i="39"/>
  <c r="Q50" i="39"/>
  <c r="P190" i="32"/>
  <c r="P214" i="32" s="1"/>
  <c r="Q46" i="36"/>
  <c r="P46" i="36"/>
  <c r="S46" i="36"/>
  <c r="U46" i="36"/>
  <c r="T46" i="36"/>
  <c r="O46" i="36"/>
  <c r="R46" i="36"/>
  <c r="R46" i="49"/>
  <c r="U46" i="49"/>
  <c r="Q46" i="49"/>
  <c r="T46" i="49"/>
  <c r="P46" i="49"/>
  <c r="S46" i="49"/>
  <c r="O46" i="49"/>
  <c r="Q190" i="32"/>
  <c r="Q214" i="32" s="1"/>
  <c r="O37" i="36"/>
  <c r="W37" i="36" s="1"/>
  <c r="G37" i="39"/>
  <c r="O37" i="39" s="1"/>
  <c r="W37" i="39" s="1"/>
  <c r="O24" i="36"/>
  <c r="W24" i="36" s="1"/>
  <c r="G24" i="39"/>
  <c r="O24" i="39" s="1"/>
  <c r="W24" i="39" s="1"/>
  <c r="W22" i="44"/>
  <c r="O37" i="44"/>
  <c r="W22" i="42"/>
  <c r="O41" i="42"/>
  <c r="AK13" i="56"/>
  <c r="H43" i="35"/>
  <c r="H46" i="35" s="1"/>
  <c r="I46" i="35" s="1"/>
  <c r="G30" i="35"/>
  <c r="F27" i="35"/>
  <c r="W140" i="36"/>
  <c r="AN140" i="36"/>
  <c r="W49" i="42"/>
  <c r="W61" i="39"/>
  <c r="R167" i="49"/>
  <c r="W167" i="49" s="1"/>
  <c r="V167" i="49"/>
  <c r="Q167" i="56" s="1"/>
  <c r="W203" i="56"/>
  <c r="W144" i="56"/>
  <c r="W194" i="56"/>
  <c r="W195" i="56"/>
  <c r="W170" i="56"/>
  <c r="X162" i="56"/>
  <c r="W172" i="56"/>
  <c r="W154" i="56"/>
  <c r="W185" i="56"/>
  <c r="W199" i="56"/>
  <c r="W184" i="56"/>
  <c r="W198" i="56"/>
  <c r="W159" i="56"/>
  <c r="X150" i="56"/>
  <c r="W200" i="56"/>
  <c r="W210" i="56"/>
  <c r="W161" i="56"/>
  <c r="X154" i="56"/>
  <c r="W174" i="56"/>
  <c r="W145" i="56"/>
  <c r="W151" i="56"/>
  <c r="X187" i="56"/>
  <c r="W165" i="56"/>
  <c r="W186" i="56"/>
  <c r="X144" i="56"/>
  <c r="W204" i="56"/>
  <c r="X161" i="56"/>
  <c r="X153" i="56"/>
  <c r="W149" i="56"/>
  <c r="X166" i="56"/>
  <c r="W178" i="56"/>
  <c r="W153" i="56"/>
  <c r="W168" i="56"/>
  <c r="W211" i="56"/>
  <c r="X204" i="56"/>
  <c r="W150" i="56"/>
  <c r="W202" i="56"/>
  <c r="X174" i="56"/>
  <c r="W201" i="56"/>
  <c r="X170" i="56"/>
  <c r="X210" i="56"/>
  <c r="W187" i="56"/>
  <c r="X188" i="56"/>
  <c r="X179" i="56"/>
  <c r="X145" i="56"/>
  <c r="X157" i="56"/>
  <c r="W188" i="56"/>
  <c r="W152" i="56"/>
  <c r="X148" i="56"/>
  <c r="W166" i="56"/>
  <c r="X147" i="56"/>
  <c r="W157" i="56"/>
  <c r="X152" i="56"/>
  <c r="W148" i="56"/>
  <c r="X209" i="56"/>
  <c r="W162" i="56"/>
  <c r="X149" i="56"/>
  <c r="X211" i="56"/>
  <c r="W183" i="56"/>
  <c r="X173" i="56"/>
  <c r="X20" i="56"/>
  <c r="X185" i="56"/>
  <c r="W197" i="56"/>
  <c r="W169" i="56"/>
  <c r="W20" i="56"/>
  <c r="X164" i="56"/>
  <c r="X159" i="56"/>
  <c r="W173" i="56"/>
  <c r="W175" i="56"/>
  <c r="W176" i="56"/>
  <c r="W179" i="56"/>
  <c r="W146" i="56"/>
  <c r="X146" i="56"/>
  <c r="X178" i="56"/>
  <c r="W164" i="56"/>
  <c r="W209" i="56"/>
  <c r="W160" i="56"/>
  <c r="X168" i="56"/>
  <c r="W196" i="56"/>
  <c r="X160" i="56"/>
  <c r="X151" i="56"/>
  <c r="X172" i="56"/>
  <c r="X169" i="56"/>
  <c r="W147" i="56"/>
  <c r="X184" i="56"/>
  <c r="AM13" i="56"/>
  <c r="X165" i="56"/>
  <c r="X175" i="56"/>
  <c r="W41" i="48"/>
  <c r="P41" i="56"/>
  <c r="X18" i="48"/>
  <c r="R41" i="56"/>
  <c r="X18" i="49"/>
  <c r="W41" i="49"/>
  <c r="E7" i="49" s="1"/>
  <c r="W37" i="52"/>
  <c r="V37" i="56" s="1"/>
  <c r="X18" i="52"/>
  <c r="W41" i="54"/>
  <c r="X18" i="54"/>
  <c r="X18" i="45"/>
  <c r="W37" i="45"/>
  <c r="AD37" i="56" s="1"/>
  <c r="X18" i="37"/>
  <c r="W41" i="37"/>
  <c r="X167" i="56"/>
  <c r="W187" i="39"/>
  <c r="X18" i="46"/>
  <c r="W37" i="46"/>
  <c r="AF37" i="56" s="1"/>
  <c r="X18" i="47"/>
  <c r="W37" i="47"/>
  <c r="AH37" i="56" s="1"/>
  <c r="O167" i="56"/>
  <c r="AL141" i="56" l="1"/>
  <c r="AL140" i="56"/>
  <c r="AL139" i="56"/>
  <c r="AL138" i="56"/>
  <c r="AL137" i="56"/>
  <c r="AL136" i="56"/>
  <c r="AK141" i="56"/>
  <c r="AK140" i="56"/>
  <c r="AK139" i="56"/>
  <c r="AK138" i="56"/>
  <c r="AK137" i="56"/>
  <c r="AK136" i="56"/>
  <c r="AL133" i="56"/>
  <c r="AL132" i="56"/>
  <c r="AL131" i="56"/>
  <c r="AL128" i="56"/>
  <c r="AL127" i="56"/>
  <c r="AL126" i="56"/>
  <c r="AK133" i="56"/>
  <c r="AK132" i="56"/>
  <c r="AK131" i="56"/>
  <c r="AK128" i="56"/>
  <c r="AK127" i="56"/>
  <c r="AK126" i="56"/>
  <c r="AL125" i="56"/>
  <c r="AL124" i="56"/>
  <c r="AL123" i="56"/>
  <c r="AK122" i="56"/>
  <c r="AK119" i="56"/>
  <c r="AK118" i="56"/>
  <c r="AK117" i="56"/>
  <c r="AK116" i="56"/>
  <c r="AK115" i="56"/>
  <c r="AK114" i="56"/>
  <c r="AK125" i="56"/>
  <c r="AK124" i="56"/>
  <c r="AK123" i="56"/>
  <c r="AL119" i="56"/>
  <c r="AL118" i="56"/>
  <c r="AL117" i="56"/>
  <c r="AL116" i="56"/>
  <c r="AL115" i="56"/>
  <c r="AL114" i="56"/>
  <c r="AK111" i="56"/>
  <c r="AK110" i="56"/>
  <c r="AK109" i="56"/>
  <c r="AL108" i="56"/>
  <c r="AL107" i="56"/>
  <c r="AL106" i="56"/>
  <c r="AL105" i="56"/>
  <c r="AL104" i="56"/>
  <c r="AL103" i="56"/>
  <c r="AL102" i="56"/>
  <c r="AL101" i="56"/>
  <c r="AK100" i="56"/>
  <c r="AL110" i="56"/>
  <c r="AL109" i="56"/>
  <c r="AK108" i="56"/>
  <c r="AK107" i="56"/>
  <c r="AK106" i="56"/>
  <c r="AK105" i="56"/>
  <c r="AK104" i="56"/>
  <c r="AK103" i="56"/>
  <c r="AK102" i="56"/>
  <c r="AK101" i="56"/>
  <c r="AL100" i="56"/>
  <c r="AK98" i="56"/>
  <c r="AK96" i="56"/>
  <c r="AK93" i="56"/>
  <c r="AL92" i="56"/>
  <c r="AL91" i="56"/>
  <c r="AK90" i="56"/>
  <c r="AK89" i="56"/>
  <c r="AL88" i="56"/>
  <c r="AL85" i="56"/>
  <c r="AL84" i="56"/>
  <c r="AL83" i="56"/>
  <c r="AK82" i="56"/>
  <c r="AK81" i="56"/>
  <c r="AK80" i="56"/>
  <c r="AK79" i="56"/>
  <c r="AK77" i="56"/>
  <c r="AK76" i="56"/>
  <c r="AK75" i="56"/>
  <c r="AK74" i="56"/>
  <c r="AK73" i="56"/>
  <c r="AK72" i="56"/>
  <c r="AK71" i="56"/>
  <c r="AK70" i="56"/>
  <c r="AK99" i="56"/>
  <c r="AL98" i="56"/>
  <c r="AK97" i="56"/>
  <c r="AK92" i="56"/>
  <c r="AK91" i="56"/>
  <c r="AL90" i="56"/>
  <c r="AL89" i="56"/>
  <c r="AK88" i="56"/>
  <c r="AK85" i="56"/>
  <c r="AK84" i="56"/>
  <c r="AK83" i="56"/>
  <c r="AL82" i="56"/>
  <c r="AL81" i="56"/>
  <c r="AL80" i="56"/>
  <c r="AL79" i="56"/>
  <c r="AL77" i="56"/>
  <c r="AL76" i="56"/>
  <c r="AL75" i="56"/>
  <c r="AL74" i="56"/>
  <c r="AL73" i="56"/>
  <c r="AL72" i="56"/>
  <c r="AL71" i="56"/>
  <c r="AK69" i="56"/>
  <c r="AK68" i="56"/>
  <c r="AK67" i="56"/>
  <c r="AK64" i="56"/>
  <c r="AK63" i="56"/>
  <c r="AK62" i="56"/>
  <c r="AK61" i="56"/>
  <c r="AK60" i="56"/>
  <c r="AK59" i="56"/>
  <c r="AK58" i="56"/>
  <c r="AK55" i="56"/>
  <c r="AK54" i="56"/>
  <c r="AK53" i="56"/>
  <c r="AK52" i="56"/>
  <c r="AK51" i="56"/>
  <c r="AK50" i="56"/>
  <c r="AK49" i="56"/>
  <c r="AK48" i="56"/>
  <c r="AK47" i="56"/>
  <c r="AK46" i="56"/>
  <c r="AK45" i="56"/>
  <c r="AK39" i="56"/>
  <c r="AL70" i="56"/>
  <c r="AL69" i="56"/>
  <c r="AL68" i="56"/>
  <c r="AL67" i="56"/>
  <c r="AL64" i="56"/>
  <c r="AL63" i="56"/>
  <c r="AL62" i="56"/>
  <c r="AL61" i="56"/>
  <c r="AL60" i="56"/>
  <c r="AL59" i="56"/>
  <c r="AL58" i="56"/>
  <c r="AL55" i="56"/>
  <c r="AL54" i="56"/>
  <c r="AL53" i="56"/>
  <c r="AL52" i="56"/>
  <c r="AL51" i="56"/>
  <c r="AL50" i="56"/>
  <c r="AL49" i="56"/>
  <c r="AL48" i="56"/>
  <c r="AL47" i="56"/>
  <c r="AL46" i="56"/>
  <c r="AL45" i="56"/>
  <c r="AK40" i="56"/>
  <c r="AK38" i="56"/>
  <c r="AK37" i="56"/>
  <c r="AL36" i="56"/>
  <c r="AK35" i="56"/>
  <c r="AL34" i="56"/>
  <c r="AL33" i="56"/>
  <c r="AL32" i="56"/>
  <c r="AL31" i="56"/>
  <c r="AL30" i="56"/>
  <c r="AL29" i="56"/>
  <c r="AL28" i="56"/>
  <c r="AL27" i="56"/>
  <c r="AL26" i="56"/>
  <c r="AL25" i="56"/>
  <c r="AL24" i="56"/>
  <c r="AL23" i="56"/>
  <c r="AL22" i="56"/>
  <c r="AL21" i="56"/>
  <c r="AL38" i="56"/>
  <c r="AL37" i="56"/>
  <c r="AK36" i="56"/>
  <c r="AL35" i="56"/>
  <c r="AK34" i="56"/>
  <c r="AK33" i="56"/>
  <c r="AK32" i="56"/>
  <c r="AK31" i="56"/>
  <c r="AK30" i="56"/>
  <c r="AK29" i="56"/>
  <c r="AK28" i="56"/>
  <c r="AK27" i="56"/>
  <c r="AK26" i="56"/>
  <c r="AK25" i="56"/>
  <c r="AK24" i="56"/>
  <c r="AK23" i="56"/>
  <c r="AK22" i="56"/>
  <c r="AK21" i="56"/>
  <c r="AL39" i="56"/>
  <c r="AL122" i="56"/>
  <c r="AL111" i="56"/>
  <c r="AL96" i="56"/>
  <c r="AL40" i="56"/>
  <c r="L167" i="56"/>
  <c r="L141" i="56"/>
  <c r="L140" i="56"/>
  <c r="L139" i="56"/>
  <c r="L138" i="56"/>
  <c r="L137" i="56"/>
  <c r="K141" i="56"/>
  <c r="K140" i="56"/>
  <c r="K139" i="56"/>
  <c r="K138" i="56"/>
  <c r="K137" i="56"/>
  <c r="L136" i="56"/>
  <c r="L133" i="56"/>
  <c r="L132" i="56"/>
  <c r="L131" i="56"/>
  <c r="L128" i="56"/>
  <c r="L127" i="56"/>
  <c r="K136" i="56"/>
  <c r="K133" i="56"/>
  <c r="K132" i="56"/>
  <c r="K131" i="56"/>
  <c r="K128" i="56"/>
  <c r="K127" i="56"/>
  <c r="L126" i="56"/>
  <c r="L125" i="56"/>
  <c r="L124" i="56"/>
  <c r="L123" i="56"/>
  <c r="K122" i="56"/>
  <c r="K119" i="56"/>
  <c r="K118" i="56"/>
  <c r="K117" i="56"/>
  <c r="K116" i="56"/>
  <c r="K115" i="56"/>
  <c r="K126" i="56"/>
  <c r="K125" i="56"/>
  <c r="K124" i="56"/>
  <c r="K123" i="56"/>
  <c r="L122" i="56"/>
  <c r="L119" i="56"/>
  <c r="L118" i="56"/>
  <c r="L117" i="56"/>
  <c r="L116" i="56"/>
  <c r="L115" i="56"/>
  <c r="L114" i="56"/>
  <c r="K111" i="56"/>
  <c r="K114" i="56"/>
  <c r="K110" i="56"/>
  <c r="L109" i="56"/>
  <c r="L108" i="56"/>
  <c r="L107" i="56"/>
  <c r="L106" i="56"/>
  <c r="L105" i="56"/>
  <c r="L104" i="56"/>
  <c r="L103" i="56"/>
  <c r="L102" i="56"/>
  <c r="K101" i="56"/>
  <c r="K100" i="56"/>
  <c r="L110" i="56"/>
  <c r="K109" i="56"/>
  <c r="K108" i="56"/>
  <c r="K107" i="56"/>
  <c r="K106" i="56"/>
  <c r="K105" i="56"/>
  <c r="K104" i="56"/>
  <c r="K103" i="56"/>
  <c r="K102" i="56"/>
  <c r="L101" i="56"/>
  <c r="L100" i="56"/>
  <c r="K99" i="56"/>
  <c r="K98" i="56"/>
  <c r="L92" i="56"/>
  <c r="K91" i="56"/>
  <c r="K90" i="56"/>
  <c r="L89" i="56"/>
  <c r="L88" i="56"/>
  <c r="L85" i="56"/>
  <c r="L84" i="56"/>
  <c r="K83" i="56"/>
  <c r="K82" i="56"/>
  <c r="K81" i="56"/>
  <c r="K80" i="56"/>
  <c r="K79" i="56"/>
  <c r="K77" i="56"/>
  <c r="K76" i="56"/>
  <c r="K75" i="56"/>
  <c r="K74" i="56"/>
  <c r="K73" i="56"/>
  <c r="K72" i="56"/>
  <c r="K71" i="56"/>
  <c r="L98" i="56"/>
  <c r="K97" i="56"/>
  <c r="K96" i="56"/>
  <c r="K93" i="56"/>
  <c r="K92" i="56"/>
  <c r="L91" i="56"/>
  <c r="L90" i="56"/>
  <c r="K89" i="56"/>
  <c r="K88" i="56"/>
  <c r="K85" i="56"/>
  <c r="K84" i="56"/>
  <c r="L83" i="56"/>
  <c r="L82" i="56"/>
  <c r="L81" i="56"/>
  <c r="L80" i="56"/>
  <c r="L79" i="56"/>
  <c r="L77" i="56"/>
  <c r="L76" i="56"/>
  <c r="L75" i="56"/>
  <c r="L74" i="56"/>
  <c r="L73" i="56"/>
  <c r="L72" i="56"/>
  <c r="L71" i="56"/>
  <c r="K70" i="56"/>
  <c r="K69" i="56"/>
  <c r="K68" i="56"/>
  <c r="K67" i="56"/>
  <c r="K64" i="56"/>
  <c r="K63" i="56"/>
  <c r="K62" i="56"/>
  <c r="K61" i="56"/>
  <c r="K60" i="56"/>
  <c r="K59" i="56"/>
  <c r="K58" i="56"/>
  <c r="K55" i="56"/>
  <c r="K54" i="56"/>
  <c r="K53" i="56"/>
  <c r="K52" i="56"/>
  <c r="K51" i="56"/>
  <c r="K50" i="56"/>
  <c r="K49" i="56"/>
  <c r="K48" i="56"/>
  <c r="K47" i="56"/>
  <c r="K46" i="56"/>
  <c r="K45" i="56"/>
  <c r="L70" i="56"/>
  <c r="L69" i="56"/>
  <c r="L68" i="56"/>
  <c r="L67" i="56"/>
  <c r="L64" i="56"/>
  <c r="L63" i="56"/>
  <c r="L62" i="56"/>
  <c r="L61" i="56"/>
  <c r="L60" i="56"/>
  <c r="L59" i="56"/>
  <c r="L58" i="56"/>
  <c r="L55" i="56"/>
  <c r="L54" i="56"/>
  <c r="L53" i="56"/>
  <c r="L52" i="56"/>
  <c r="L51" i="56"/>
  <c r="L50" i="56"/>
  <c r="L49" i="56"/>
  <c r="L48" i="56"/>
  <c r="L47" i="56"/>
  <c r="L46" i="56"/>
  <c r="L45" i="56"/>
  <c r="K39" i="56"/>
  <c r="K38" i="56"/>
  <c r="L37" i="56"/>
  <c r="K36" i="56"/>
  <c r="L35" i="56"/>
  <c r="L34" i="56"/>
  <c r="L33" i="56"/>
  <c r="L32" i="56"/>
  <c r="L31" i="56"/>
  <c r="L30" i="56"/>
  <c r="L29" i="56"/>
  <c r="L28" i="56"/>
  <c r="L27" i="56"/>
  <c r="L26" i="56"/>
  <c r="L25" i="56"/>
  <c r="L24" i="56"/>
  <c r="L23" i="56"/>
  <c r="L22" i="56"/>
  <c r="L21" i="56"/>
  <c r="K40" i="56"/>
  <c r="L38" i="56"/>
  <c r="K37" i="56"/>
  <c r="L36" i="56"/>
  <c r="K35" i="56"/>
  <c r="K34" i="56"/>
  <c r="K33" i="56"/>
  <c r="K32" i="56"/>
  <c r="K31" i="56"/>
  <c r="K30" i="56"/>
  <c r="K29" i="56"/>
  <c r="K28" i="56"/>
  <c r="K27" i="56"/>
  <c r="K26" i="56"/>
  <c r="K25" i="56"/>
  <c r="K24" i="56"/>
  <c r="K23" i="56"/>
  <c r="K22" i="56"/>
  <c r="K21" i="56"/>
  <c r="L96" i="56"/>
  <c r="L111" i="56"/>
  <c r="L99" i="56"/>
  <c r="L39" i="56"/>
  <c r="L40" i="56"/>
  <c r="N179" i="56"/>
  <c r="N141" i="56"/>
  <c r="N140" i="56"/>
  <c r="N139" i="56"/>
  <c r="N138" i="56"/>
  <c r="N137" i="56"/>
  <c r="M141" i="56"/>
  <c r="M140" i="56"/>
  <c r="M139" i="56"/>
  <c r="M138" i="56"/>
  <c r="M137" i="56"/>
  <c r="N136" i="56"/>
  <c r="N133" i="56"/>
  <c r="N132" i="56"/>
  <c r="N131" i="56"/>
  <c r="N128" i="56"/>
  <c r="N127" i="56"/>
  <c r="M136" i="56"/>
  <c r="M133" i="56"/>
  <c r="M132" i="56"/>
  <c r="M131" i="56"/>
  <c r="M128" i="56"/>
  <c r="M127" i="56"/>
  <c r="N126" i="56"/>
  <c r="N125" i="56"/>
  <c r="N124" i="56"/>
  <c r="N123" i="56"/>
  <c r="M122" i="56"/>
  <c r="M119" i="56"/>
  <c r="M118" i="56"/>
  <c r="M117" i="56"/>
  <c r="M116" i="56"/>
  <c r="M115" i="56"/>
  <c r="M126" i="56"/>
  <c r="M125" i="56"/>
  <c r="M124" i="56"/>
  <c r="M123" i="56"/>
  <c r="N122" i="56"/>
  <c r="N119" i="56"/>
  <c r="N118" i="56"/>
  <c r="N117" i="56"/>
  <c r="N116" i="56"/>
  <c r="N115" i="56"/>
  <c r="N114" i="56"/>
  <c r="M110" i="56"/>
  <c r="N109" i="56"/>
  <c r="N108" i="56"/>
  <c r="N107" i="56"/>
  <c r="N106" i="56"/>
  <c r="N105" i="56"/>
  <c r="N104" i="56"/>
  <c r="N103" i="56"/>
  <c r="N102" i="56"/>
  <c r="M101" i="56"/>
  <c r="M100" i="56"/>
  <c r="M114" i="56"/>
  <c r="M111" i="56"/>
  <c r="N110" i="56"/>
  <c r="M109" i="56"/>
  <c r="M108" i="56"/>
  <c r="M107" i="56"/>
  <c r="M106" i="56"/>
  <c r="M105" i="56"/>
  <c r="M104" i="56"/>
  <c r="M103" i="56"/>
  <c r="M102" i="56"/>
  <c r="N101" i="56"/>
  <c r="N100" i="56"/>
  <c r="M98" i="56"/>
  <c r="M97" i="56"/>
  <c r="M96" i="56"/>
  <c r="M93" i="56"/>
  <c r="N92" i="56"/>
  <c r="M91" i="56"/>
  <c r="M90" i="56"/>
  <c r="N89" i="56"/>
  <c r="N88" i="56"/>
  <c r="N85" i="56"/>
  <c r="N84" i="56"/>
  <c r="M83" i="56"/>
  <c r="M82" i="56"/>
  <c r="M81" i="56"/>
  <c r="M80" i="56"/>
  <c r="M79" i="56"/>
  <c r="M77" i="56"/>
  <c r="M76" i="56"/>
  <c r="M75" i="56"/>
  <c r="M74" i="56"/>
  <c r="M73" i="56"/>
  <c r="M72" i="56"/>
  <c r="M71" i="56"/>
  <c r="M99" i="56"/>
  <c r="N98" i="56"/>
  <c r="M92" i="56"/>
  <c r="N91" i="56"/>
  <c r="N90" i="56"/>
  <c r="M89" i="56"/>
  <c r="M88" i="56"/>
  <c r="M85" i="56"/>
  <c r="M84" i="56"/>
  <c r="N83" i="56"/>
  <c r="N82" i="56"/>
  <c r="N81" i="56"/>
  <c r="N80" i="56"/>
  <c r="N79" i="56"/>
  <c r="N77" i="56"/>
  <c r="N76" i="56"/>
  <c r="N75" i="56"/>
  <c r="N74" i="56"/>
  <c r="N73" i="56"/>
  <c r="N72" i="56"/>
  <c r="M70" i="56"/>
  <c r="M69" i="56"/>
  <c r="M68" i="56"/>
  <c r="M67" i="56"/>
  <c r="M64" i="56"/>
  <c r="M63" i="56"/>
  <c r="M62" i="56"/>
  <c r="M61" i="56"/>
  <c r="M60" i="56"/>
  <c r="M59" i="56"/>
  <c r="M58" i="56"/>
  <c r="M55" i="56"/>
  <c r="M54" i="56"/>
  <c r="M53" i="56"/>
  <c r="M52" i="56"/>
  <c r="M51" i="56"/>
  <c r="M50" i="56"/>
  <c r="M49" i="56"/>
  <c r="M48" i="56"/>
  <c r="M47" i="56"/>
  <c r="M46" i="56"/>
  <c r="M45" i="56"/>
  <c r="M40" i="56"/>
  <c r="N71" i="56"/>
  <c r="N70" i="56"/>
  <c r="N69" i="56"/>
  <c r="N68" i="56"/>
  <c r="N67" i="56"/>
  <c r="N64" i="56"/>
  <c r="N63" i="56"/>
  <c r="N62" i="56"/>
  <c r="N61" i="56"/>
  <c r="N60" i="56"/>
  <c r="N59" i="56"/>
  <c r="N58" i="56"/>
  <c r="N55" i="56"/>
  <c r="N54" i="56"/>
  <c r="N53" i="56"/>
  <c r="N52" i="56"/>
  <c r="N51" i="56"/>
  <c r="N50" i="56"/>
  <c r="N49" i="56"/>
  <c r="N48" i="56"/>
  <c r="N47" i="56"/>
  <c r="N46" i="56"/>
  <c r="N45" i="56"/>
  <c r="M38" i="56"/>
  <c r="N37" i="56"/>
  <c r="M36" i="56"/>
  <c r="N35" i="56"/>
  <c r="N34" i="56"/>
  <c r="N33" i="56"/>
  <c r="N32" i="56"/>
  <c r="N31" i="56"/>
  <c r="N30" i="56"/>
  <c r="N29" i="56"/>
  <c r="N28" i="56"/>
  <c r="N27" i="56"/>
  <c r="N26" i="56"/>
  <c r="N25" i="56"/>
  <c r="N24" i="56"/>
  <c r="N23" i="56"/>
  <c r="N22" i="56"/>
  <c r="N21" i="56"/>
  <c r="M39" i="56"/>
  <c r="N38" i="56"/>
  <c r="M37" i="56"/>
  <c r="N36" i="56"/>
  <c r="M35" i="56"/>
  <c r="M34" i="56"/>
  <c r="M33" i="56"/>
  <c r="M32" i="56"/>
  <c r="M31" i="56"/>
  <c r="M30" i="56"/>
  <c r="M29" i="56"/>
  <c r="M28" i="56"/>
  <c r="M27" i="56"/>
  <c r="M26" i="56"/>
  <c r="M25" i="56"/>
  <c r="M24" i="56"/>
  <c r="M23" i="56"/>
  <c r="M22" i="56"/>
  <c r="M21" i="56"/>
  <c r="N40" i="56"/>
  <c r="N39" i="56"/>
  <c r="N96" i="56"/>
  <c r="N99" i="56"/>
  <c r="W188" i="39"/>
  <c r="P190" i="49"/>
  <c r="P214" i="49" s="1"/>
  <c r="X134" i="43"/>
  <c r="X142" i="43"/>
  <c r="D212" i="43"/>
  <c r="E13" i="43"/>
  <c r="M62" i="35" s="1"/>
  <c r="X129" i="51"/>
  <c r="X142" i="51"/>
  <c r="X181" i="51"/>
  <c r="W173" i="39"/>
  <c r="U190" i="36"/>
  <c r="U214" i="36" s="1"/>
  <c r="W74" i="39"/>
  <c r="W80" i="39"/>
  <c r="S173" i="52"/>
  <c r="S197" i="52" s="1"/>
  <c r="W179" i="39"/>
  <c r="AL179" i="56" s="1"/>
  <c r="W139" i="39"/>
  <c r="R190" i="49"/>
  <c r="R214" i="49" s="1"/>
  <c r="P173" i="44"/>
  <c r="P197" i="44" s="1"/>
  <c r="R173" i="52"/>
  <c r="R197" i="52" s="1"/>
  <c r="W58" i="45"/>
  <c r="W72" i="49"/>
  <c r="W109" i="46"/>
  <c r="X107" i="46" s="1"/>
  <c r="W122" i="37"/>
  <c r="W99" i="39"/>
  <c r="AL99" i="56" s="1"/>
  <c r="W118" i="39"/>
  <c r="X102" i="47"/>
  <c r="W177" i="39"/>
  <c r="W114" i="39"/>
  <c r="W70" i="54"/>
  <c r="W91" i="36"/>
  <c r="X102" i="44"/>
  <c r="W69" i="39"/>
  <c r="W60" i="36"/>
  <c r="W176" i="38"/>
  <c r="X176" i="56" s="1"/>
  <c r="T176" i="56"/>
  <c r="U190" i="42"/>
  <c r="U214" i="42" s="1"/>
  <c r="W62" i="47"/>
  <c r="W81" i="47"/>
  <c r="W97" i="48"/>
  <c r="P97" i="56" s="1"/>
  <c r="W96" i="44"/>
  <c r="W159" i="47"/>
  <c r="W104" i="54"/>
  <c r="G171" i="56"/>
  <c r="S171" i="49"/>
  <c r="W171" i="49" s="1"/>
  <c r="R171" i="56" s="1"/>
  <c r="V171" i="49"/>
  <c r="Q171" i="56" s="1"/>
  <c r="W81" i="46"/>
  <c r="R190" i="48"/>
  <c r="R214" i="48" s="1"/>
  <c r="S173" i="47"/>
  <c r="S197" i="47" s="1"/>
  <c r="W91" i="48"/>
  <c r="W106" i="48"/>
  <c r="W120" i="54"/>
  <c r="W116" i="38"/>
  <c r="W138" i="36"/>
  <c r="W136" i="54"/>
  <c r="W159" i="46"/>
  <c r="AF176" i="56" s="1"/>
  <c r="W186" i="48"/>
  <c r="X181" i="48" s="1"/>
  <c r="V171" i="48"/>
  <c r="S171" i="48"/>
  <c r="W171" i="48" s="1"/>
  <c r="P171" i="56" s="1"/>
  <c r="V171" i="36"/>
  <c r="I171" i="56" s="1"/>
  <c r="S171" i="36"/>
  <c r="W171" i="36" s="1"/>
  <c r="J171" i="56" s="1"/>
  <c r="V171" i="39"/>
  <c r="AK171" i="56" s="1"/>
  <c r="S171" i="39"/>
  <c r="W171" i="39" s="1"/>
  <c r="V171" i="42"/>
  <c r="S171" i="42"/>
  <c r="W171" i="42" s="1"/>
  <c r="X41" i="56"/>
  <c r="V171" i="37"/>
  <c r="M171" i="56" s="1"/>
  <c r="S171" i="37"/>
  <c r="W171" i="37" s="1"/>
  <c r="N171" i="56" s="1"/>
  <c r="V171" i="38"/>
  <c r="W171" i="56" s="1"/>
  <c r="S171" i="38"/>
  <c r="W171" i="38" s="1"/>
  <c r="X171" i="56" s="1"/>
  <c r="G27" i="35"/>
  <c r="W54" i="49"/>
  <c r="W186" i="36"/>
  <c r="X163" i="51"/>
  <c r="P190" i="51"/>
  <c r="P214" i="51" s="1"/>
  <c r="Q188" i="54"/>
  <c r="Q212" i="54" s="1"/>
  <c r="R173" i="47"/>
  <c r="R197" i="47" s="1"/>
  <c r="W62" i="45"/>
  <c r="R173" i="46"/>
  <c r="R197" i="46" s="1"/>
  <c r="S190" i="43"/>
  <c r="S214" i="43" s="1"/>
  <c r="X146" i="46"/>
  <c r="P186" i="56"/>
  <c r="W41" i="42"/>
  <c r="X18" i="42"/>
  <c r="AN46" i="49"/>
  <c r="T190" i="49"/>
  <c r="T214" i="49" s="1"/>
  <c r="AN46" i="36"/>
  <c r="R190" i="36"/>
  <c r="R214" i="36" s="1"/>
  <c r="W58" i="54"/>
  <c r="R173" i="44"/>
  <c r="R197" i="44" s="1"/>
  <c r="Q173" i="52"/>
  <c r="Q197" i="52" s="1"/>
  <c r="U173" i="52"/>
  <c r="U197" i="52" s="1"/>
  <c r="W58" i="44"/>
  <c r="W68" i="48"/>
  <c r="W91" i="38"/>
  <c r="W89" i="54"/>
  <c r="X94" i="32"/>
  <c r="W87" i="52"/>
  <c r="W97" i="37"/>
  <c r="N97" i="56" s="1"/>
  <c r="W114" i="54"/>
  <c r="W138" i="38"/>
  <c r="W176" i="36"/>
  <c r="J176" i="56" s="1"/>
  <c r="W159" i="45"/>
  <c r="W176" i="48"/>
  <c r="P176" i="56" s="1"/>
  <c r="W68" i="38"/>
  <c r="W97" i="42"/>
  <c r="L97" i="56" s="1"/>
  <c r="W96" i="52"/>
  <c r="W169" i="46"/>
  <c r="P167" i="56"/>
  <c r="K178" i="56"/>
  <c r="K196" i="56"/>
  <c r="K201" i="56"/>
  <c r="L146" i="56"/>
  <c r="K153" i="56"/>
  <c r="K203" i="56"/>
  <c r="L149" i="56"/>
  <c r="L204" i="56"/>
  <c r="K185" i="56"/>
  <c r="K147" i="56"/>
  <c r="K157" i="56"/>
  <c r="K200" i="56"/>
  <c r="K164" i="56"/>
  <c r="L20" i="56"/>
  <c r="K211" i="56"/>
  <c r="K177" i="56"/>
  <c r="K210" i="56"/>
  <c r="L153" i="56"/>
  <c r="K184" i="56"/>
  <c r="L166" i="56"/>
  <c r="K146" i="56"/>
  <c r="L147" i="56"/>
  <c r="L211" i="56"/>
  <c r="K20" i="56"/>
  <c r="K159" i="56"/>
  <c r="K209" i="56"/>
  <c r="L210" i="56"/>
  <c r="L154" i="56"/>
  <c r="L160" i="56"/>
  <c r="L178" i="56"/>
  <c r="K186" i="56"/>
  <c r="K154" i="56"/>
  <c r="L157" i="56"/>
  <c r="K194" i="56"/>
  <c r="L144" i="56"/>
  <c r="K172" i="56"/>
  <c r="L145" i="56"/>
  <c r="K173" i="56"/>
  <c r="K204" i="56"/>
  <c r="L148" i="56"/>
  <c r="L209" i="56"/>
  <c r="L169" i="56"/>
  <c r="K161" i="56"/>
  <c r="L168" i="56"/>
  <c r="L170" i="56"/>
  <c r="L164" i="56"/>
  <c r="K160" i="56"/>
  <c r="L151" i="56"/>
  <c r="L173" i="56"/>
  <c r="L172" i="56"/>
  <c r="K187" i="56"/>
  <c r="K179" i="56"/>
  <c r="K202" i="56"/>
  <c r="K199" i="56"/>
  <c r="L185" i="56"/>
  <c r="L150" i="56"/>
  <c r="L162" i="56"/>
  <c r="K183" i="56"/>
  <c r="K169" i="56"/>
  <c r="L159" i="56"/>
  <c r="K170" i="56"/>
  <c r="K162" i="56"/>
  <c r="K145" i="56"/>
  <c r="K176" i="56"/>
  <c r="L161" i="56"/>
  <c r="K149" i="56"/>
  <c r="K188" i="56"/>
  <c r="K174" i="56"/>
  <c r="K166" i="56"/>
  <c r="L177" i="56"/>
  <c r="L174" i="56"/>
  <c r="K152" i="56"/>
  <c r="K151" i="56"/>
  <c r="K197" i="56"/>
  <c r="K198" i="56"/>
  <c r="K195" i="56"/>
  <c r="L175" i="56"/>
  <c r="K144" i="56"/>
  <c r="K168" i="56"/>
  <c r="L187" i="56"/>
  <c r="L152" i="56"/>
  <c r="K175" i="56"/>
  <c r="L184" i="56"/>
  <c r="L188" i="56"/>
  <c r="L165" i="56"/>
  <c r="K148" i="56"/>
  <c r="K150" i="56"/>
  <c r="K165" i="56"/>
  <c r="L171" i="56"/>
  <c r="L179" i="56"/>
  <c r="Z41" i="56"/>
  <c r="W41" i="43"/>
  <c r="X18" i="43"/>
  <c r="Q190" i="42"/>
  <c r="Q214" i="42" s="1"/>
  <c r="P190" i="42"/>
  <c r="P214" i="42" s="1"/>
  <c r="T190" i="51"/>
  <c r="T214" i="51" s="1"/>
  <c r="R190" i="51"/>
  <c r="R214" i="51" s="1"/>
  <c r="W60" i="48"/>
  <c r="W81" i="44"/>
  <c r="W97" i="36"/>
  <c r="J97" i="56" s="1"/>
  <c r="W138" i="48"/>
  <c r="W138" i="42"/>
  <c r="W186" i="49"/>
  <c r="W46" i="38"/>
  <c r="P190" i="48"/>
  <c r="P214" i="48" s="1"/>
  <c r="S188" i="54"/>
  <c r="S212" i="54" s="1"/>
  <c r="W42" i="45"/>
  <c r="O173" i="45"/>
  <c r="W50" i="45"/>
  <c r="P173" i="45"/>
  <c r="P197" i="45" s="1"/>
  <c r="P173" i="47"/>
  <c r="P197" i="47" s="1"/>
  <c r="Q173" i="47"/>
  <c r="Q197" i="47" s="1"/>
  <c r="W109" i="44"/>
  <c r="W169" i="52"/>
  <c r="K167" i="56"/>
  <c r="AB186" i="56"/>
  <c r="X164" i="44"/>
  <c r="N174" i="56"/>
  <c r="N162" i="56"/>
  <c r="N164" i="56"/>
  <c r="N145" i="56"/>
  <c r="M168" i="56"/>
  <c r="N169" i="56"/>
  <c r="M210" i="56"/>
  <c r="N211" i="56"/>
  <c r="M145" i="56"/>
  <c r="M184" i="56"/>
  <c r="N159" i="56"/>
  <c r="N149" i="56"/>
  <c r="N160" i="56"/>
  <c r="M188" i="56"/>
  <c r="N187" i="56"/>
  <c r="N161" i="56"/>
  <c r="M160" i="56"/>
  <c r="M157" i="56"/>
  <c r="M161" i="56"/>
  <c r="M195" i="56"/>
  <c r="M185" i="56"/>
  <c r="M148" i="56"/>
  <c r="N173" i="56"/>
  <c r="M211" i="56"/>
  <c r="M209" i="56"/>
  <c r="N151" i="56"/>
  <c r="M159" i="56"/>
  <c r="M164" i="56"/>
  <c r="M187" i="56"/>
  <c r="M201" i="56"/>
  <c r="N154" i="56"/>
  <c r="M183" i="56"/>
  <c r="M154" i="56"/>
  <c r="M169" i="56"/>
  <c r="M20" i="56"/>
  <c r="N147" i="56"/>
  <c r="N152" i="56"/>
  <c r="N209" i="56"/>
  <c r="M174" i="56"/>
  <c r="M150" i="56"/>
  <c r="M166" i="56"/>
  <c r="N178" i="56"/>
  <c r="M146" i="56"/>
  <c r="M203" i="56"/>
  <c r="M186" i="56"/>
  <c r="M144" i="56"/>
  <c r="M177" i="56"/>
  <c r="M173" i="56"/>
  <c r="N204" i="56"/>
  <c r="N146" i="56"/>
  <c r="N166" i="56"/>
  <c r="M178" i="56"/>
  <c r="N144" i="56"/>
  <c r="M152" i="56"/>
  <c r="N148" i="56"/>
  <c r="N172" i="56"/>
  <c r="M153" i="56"/>
  <c r="N153" i="56"/>
  <c r="M149" i="56"/>
  <c r="M199" i="56"/>
  <c r="M198" i="56"/>
  <c r="M200" i="56"/>
  <c r="M204" i="56"/>
  <c r="N210" i="56"/>
  <c r="M162" i="56"/>
  <c r="N168" i="56"/>
  <c r="N157" i="56"/>
  <c r="N20" i="56"/>
  <c r="M147" i="56"/>
  <c r="M172" i="56"/>
  <c r="N183" i="56"/>
  <c r="M170" i="56"/>
  <c r="M179" i="56"/>
  <c r="M194" i="56"/>
  <c r="M175" i="56"/>
  <c r="M202" i="56"/>
  <c r="N170" i="56"/>
  <c r="N185" i="56"/>
  <c r="N184" i="56"/>
  <c r="M197" i="56"/>
  <c r="N150" i="56"/>
  <c r="M151" i="56"/>
  <c r="M196" i="56"/>
  <c r="N175" i="56"/>
  <c r="N165" i="56"/>
  <c r="N177" i="56"/>
  <c r="N188" i="56"/>
  <c r="M176" i="56"/>
  <c r="M165" i="56"/>
  <c r="W42" i="47"/>
  <c r="W50" i="46"/>
  <c r="O173" i="46"/>
  <c r="U173" i="46"/>
  <c r="U197" i="46" s="1"/>
  <c r="Q190" i="43"/>
  <c r="Q214" i="43" s="1"/>
  <c r="O190" i="43"/>
  <c r="W68" i="36"/>
  <c r="W66" i="54"/>
  <c r="W58" i="46"/>
  <c r="W62" i="46"/>
  <c r="W91" i="37"/>
  <c r="W116" i="42"/>
  <c r="AN46" i="37"/>
  <c r="T190" i="37"/>
  <c r="T214" i="37" s="1"/>
  <c r="W96" i="46"/>
  <c r="W176" i="37"/>
  <c r="N176" i="56" s="1"/>
  <c r="N167" i="56"/>
  <c r="E166" i="56"/>
  <c r="E165" i="56"/>
  <c r="U190" i="38"/>
  <c r="U214" i="38" s="1"/>
  <c r="Q97" i="39"/>
  <c r="R97" i="39"/>
  <c r="U97" i="39"/>
  <c r="T97" i="39"/>
  <c r="S97" i="39"/>
  <c r="P97" i="39"/>
  <c r="O97" i="39"/>
  <c r="AH176" i="56"/>
  <c r="X146" i="47"/>
  <c r="H186" i="56"/>
  <c r="X181" i="32"/>
  <c r="L183" i="56"/>
  <c r="X118" i="54"/>
  <c r="AN46" i="39"/>
  <c r="T190" i="43"/>
  <c r="T214" i="43" s="1"/>
  <c r="X132" i="54"/>
  <c r="O190" i="37"/>
  <c r="W46" i="37"/>
  <c r="AN40" i="56"/>
  <c r="R167" i="56"/>
  <c r="W46" i="49"/>
  <c r="O190" i="49"/>
  <c r="Q190" i="49"/>
  <c r="Q214" i="49" s="1"/>
  <c r="W46" i="36"/>
  <c r="O190" i="36"/>
  <c r="P190" i="36"/>
  <c r="P214" i="36" s="1"/>
  <c r="Q173" i="44"/>
  <c r="Q197" i="44" s="1"/>
  <c r="W50" i="44"/>
  <c r="O173" i="44"/>
  <c r="O197" i="44" s="1"/>
  <c r="W60" i="49"/>
  <c r="T173" i="52"/>
  <c r="T197" i="52" s="1"/>
  <c r="P173" i="52"/>
  <c r="P197" i="52" s="1"/>
  <c r="W91" i="42"/>
  <c r="W97" i="49"/>
  <c r="R97" i="56" s="1"/>
  <c r="S176" i="39"/>
  <c r="T176" i="39"/>
  <c r="O176" i="39"/>
  <c r="U176" i="39"/>
  <c r="Q176" i="39"/>
  <c r="P176" i="39"/>
  <c r="R176" i="39"/>
  <c r="H176" i="56"/>
  <c r="X163" i="32"/>
  <c r="X102" i="46"/>
  <c r="Q60" i="39"/>
  <c r="T60" i="39"/>
  <c r="U60" i="39"/>
  <c r="S60" i="39"/>
  <c r="R60" i="39"/>
  <c r="P60" i="39"/>
  <c r="O60" i="39"/>
  <c r="W58" i="47"/>
  <c r="W62" i="52"/>
  <c r="AN46" i="42"/>
  <c r="T190" i="42"/>
  <c r="T214" i="42" s="1"/>
  <c r="R190" i="42"/>
  <c r="R214" i="42" s="1"/>
  <c r="W42" i="44"/>
  <c r="W42" i="52"/>
  <c r="T190" i="38"/>
  <c r="T214" i="38" s="1"/>
  <c r="P190" i="38"/>
  <c r="P214" i="38" s="1"/>
  <c r="U190" i="51"/>
  <c r="U214" i="51" s="1"/>
  <c r="S190" i="51"/>
  <c r="S214" i="51" s="1"/>
  <c r="W87" i="45"/>
  <c r="U106" i="39"/>
  <c r="R106" i="39"/>
  <c r="Q106" i="39"/>
  <c r="O106" i="39"/>
  <c r="S106" i="39"/>
  <c r="P106" i="39"/>
  <c r="T106" i="39"/>
  <c r="W106" i="49"/>
  <c r="W106" i="38"/>
  <c r="W122" i="43"/>
  <c r="W159" i="52"/>
  <c r="W186" i="37"/>
  <c r="W46" i="48"/>
  <c r="O190" i="48"/>
  <c r="AN46" i="54"/>
  <c r="T188" i="54"/>
  <c r="T212" i="54" s="1"/>
  <c r="P188" i="54"/>
  <c r="P212" i="54" s="1"/>
  <c r="Q173" i="45"/>
  <c r="Q197" i="45" s="1"/>
  <c r="S173" i="45"/>
  <c r="S197" i="45" s="1"/>
  <c r="T173" i="47"/>
  <c r="T197" i="47" s="1"/>
  <c r="W50" i="47"/>
  <c r="O173" i="47"/>
  <c r="W91" i="49"/>
  <c r="W95" i="54"/>
  <c r="H41" i="56"/>
  <c r="W41" i="32"/>
  <c r="X18" i="32"/>
  <c r="AN33" i="56"/>
  <c r="W46" i="39"/>
  <c r="Q173" i="46"/>
  <c r="Q197" i="46" s="1"/>
  <c r="P173" i="46"/>
  <c r="P197" i="46" s="1"/>
  <c r="P190" i="43"/>
  <c r="P214" i="43" s="1"/>
  <c r="U68" i="39"/>
  <c r="O68" i="39"/>
  <c r="S68" i="39"/>
  <c r="R68" i="39"/>
  <c r="Q68" i="39"/>
  <c r="T68" i="39"/>
  <c r="P68" i="39"/>
  <c r="W62" i="44"/>
  <c r="S91" i="39"/>
  <c r="P91" i="39"/>
  <c r="Q91" i="39"/>
  <c r="R91" i="39"/>
  <c r="U91" i="39"/>
  <c r="T91" i="39"/>
  <c r="O91" i="39"/>
  <c r="W87" i="46"/>
  <c r="W97" i="38"/>
  <c r="X97" i="56" s="1"/>
  <c r="W96" i="47"/>
  <c r="W109" i="45"/>
  <c r="W122" i="38"/>
  <c r="W122" i="49"/>
  <c r="S138" i="39"/>
  <c r="P138" i="39"/>
  <c r="T138" i="39"/>
  <c r="O138" i="39"/>
  <c r="R138" i="39"/>
  <c r="Q138" i="39"/>
  <c r="U138" i="39"/>
  <c r="W184" i="54"/>
  <c r="W186" i="42"/>
  <c r="L186" i="56" s="1"/>
  <c r="R190" i="37"/>
  <c r="R214" i="37" s="1"/>
  <c r="U190" i="37"/>
  <c r="U214" i="37" s="1"/>
  <c r="W116" i="49"/>
  <c r="X56" i="36"/>
  <c r="J167" i="56"/>
  <c r="H27" i="35"/>
  <c r="I27" i="35" s="1"/>
  <c r="R190" i="38"/>
  <c r="R214" i="38" s="1"/>
  <c r="X76" i="47"/>
  <c r="Q190" i="48"/>
  <c r="Q214" i="48" s="1"/>
  <c r="R188" i="54"/>
  <c r="R212" i="54" s="1"/>
  <c r="T173" i="45"/>
  <c r="T197" i="45" s="1"/>
  <c r="S173" i="46"/>
  <c r="S197" i="46" s="1"/>
  <c r="AF41" i="56"/>
  <c r="AN26" i="56"/>
  <c r="AL151" i="56"/>
  <c r="AN151" i="56" s="1"/>
  <c r="AM37" i="56"/>
  <c r="AK188" i="56"/>
  <c r="AN108" i="56"/>
  <c r="AK151" i="56"/>
  <c r="AM102" i="56"/>
  <c r="AM30" i="56"/>
  <c r="AL172" i="56"/>
  <c r="AN172" i="56" s="1"/>
  <c r="AM36" i="56"/>
  <c r="AM125" i="56"/>
  <c r="AM128" i="56"/>
  <c r="AK150" i="56"/>
  <c r="AM150" i="56" s="1"/>
  <c r="AL174" i="56"/>
  <c r="AK162" i="56"/>
  <c r="AK186" i="56"/>
  <c r="AM109" i="56"/>
  <c r="AN75" i="56"/>
  <c r="AK159" i="56"/>
  <c r="AK147" i="56"/>
  <c r="AM147" i="56" s="1"/>
  <c r="AL160" i="56"/>
  <c r="AN160" i="56" s="1"/>
  <c r="AM73" i="56"/>
  <c r="AM90" i="56"/>
  <c r="AK174" i="56"/>
  <c r="AM24" i="56"/>
  <c r="AK144" i="56"/>
  <c r="AM144" i="56" s="1"/>
  <c r="AM68" i="56"/>
  <c r="AM74" i="56"/>
  <c r="AM79" i="56"/>
  <c r="AK146" i="56"/>
  <c r="AM146" i="56" s="1"/>
  <c r="AM88" i="56"/>
  <c r="AN109" i="56"/>
  <c r="AK168" i="56"/>
  <c r="AN64" i="56"/>
  <c r="AK196" i="56"/>
  <c r="AM196" i="56" s="1"/>
  <c r="AM27" i="56"/>
  <c r="AN124" i="56"/>
  <c r="AK172" i="56"/>
  <c r="AM172" i="56" s="1"/>
  <c r="AM40" i="56"/>
  <c r="AK173" i="56"/>
  <c r="AL166" i="56"/>
  <c r="AL209" i="56"/>
  <c r="AL148" i="56"/>
  <c r="AM82" i="56"/>
  <c r="AM103" i="56"/>
  <c r="AM85" i="56"/>
  <c r="AL157" i="56"/>
  <c r="AN125" i="56"/>
  <c r="AK201" i="56"/>
  <c r="AM201" i="56" s="1"/>
  <c r="AM107" i="56"/>
  <c r="AN100" i="56"/>
  <c r="AM49" i="56"/>
  <c r="AK187" i="56"/>
  <c r="AM187" i="56" s="1"/>
  <c r="AK166" i="56"/>
  <c r="AM166" i="56" s="1"/>
  <c r="AN131" i="56"/>
  <c r="AM46" i="56"/>
  <c r="AK197" i="56"/>
  <c r="AM197" i="56" s="1"/>
  <c r="AK170" i="56"/>
  <c r="AM170" i="56" s="1"/>
  <c r="AK175" i="56"/>
  <c r="AK178" i="56"/>
  <c r="AM178" i="56" s="1"/>
  <c r="AL149" i="56"/>
  <c r="AM47" i="56"/>
  <c r="AL170" i="56"/>
  <c r="AN170" i="56" s="1"/>
  <c r="AM110" i="56"/>
  <c r="AM64" i="56"/>
  <c r="AK198" i="56"/>
  <c r="AM198" i="56" s="1"/>
  <c r="AM91" i="56"/>
  <c r="AM106" i="56"/>
  <c r="AM105" i="56"/>
  <c r="AM101" i="56"/>
  <c r="AN73" i="56"/>
  <c r="AL153" i="56"/>
  <c r="AM58" i="56"/>
  <c r="AM104" i="56"/>
  <c r="AM48" i="56"/>
  <c r="AK177" i="56"/>
  <c r="AM118" i="56"/>
  <c r="AK152" i="56"/>
  <c r="AM152" i="56" s="1"/>
  <c r="AM21" i="56"/>
  <c r="AN128" i="56"/>
  <c r="AK160" i="56"/>
  <c r="AM59" i="56"/>
  <c r="AK164" i="56"/>
  <c r="AM132" i="56"/>
  <c r="AM63" i="56"/>
  <c r="AK194" i="56"/>
  <c r="AM194" i="56" s="1"/>
  <c r="AK199" i="56"/>
  <c r="AM60" i="56"/>
  <c r="AK20" i="56"/>
  <c r="AM20" i="56" s="1"/>
  <c r="AK148" i="56"/>
  <c r="AM148" i="56" s="1"/>
  <c r="AK185" i="56"/>
  <c r="AL161" i="56"/>
  <c r="AK145" i="56"/>
  <c r="AM145" i="56" s="1"/>
  <c r="AN132" i="56"/>
  <c r="AN133" i="56"/>
  <c r="AL145" i="56"/>
  <c r="AN145" i="56" s="1"/>
  <c r="AM96" i="56"/>
  <c r="AK203" i="56"/>
  <c r="AM203" i="56" s="1"/>
  <c r="AN127" i="56"/>
  <c r="AL204" i="56"/>
  <c r="AM26" i="56"/>
  <c r="AL154" i="56"/>
  <c r="AL150" i="56"/>
  <c r="AN150" i="56" s="1"/>
  <c r="AK153" i="56"/>
  <c r="AM153" i="56" s="1"/>
  <c r="AM108" i="56"/>
  <c r="AN81" i="56"/>
  <c r="AM67" i="56"/>
  <c r="AL168" i="56"/>
  <c r="AL211" i="56"/>
  <c r="AN211" i="56" s="1"/>
  <c r="AK161" i="56"/>
  <c r="AM161" i="56" s="1"/>
  <c r="AL152" i="56"/>
  <c r="AN152" i="56" s="1"/>
  <c r="AL144" i="56"/>
  <c r="AN144" i="56" s="1"/>
  <c r="AM71" i="56"/>
  <c r="AL178" i="56"/>
  <c r="AL164" i="56"/>
  <c r="AN164" i="56" s="1"/>
  <c r="AK209" i="56"/>
  <c r="AM209" i="56" s="1"/>
  <c r="AL210" i="56"/>
  <c r="AN210" i="56" s="1"/>
  <c r="AN84" i="56"/>
  <c r="AL162" i="56"/>
  <c r="AN162" i="56" s="1"/>
  <c r="AK210" i="56"/>
  <c r="AM99" i="56"/>
  <c r="AM84" i="56"/>
  <c r="AM81" i="56"/>
  <c r="AN83" i="56"/>
  <c r="AK149" i="56"/>
  <c r="AM149" i="56" s="1"/>
  <c r="AK202" i="56"/>
  <c r="AM202" i="56" s="1"/>
  <c r="AK154" i="56"/>
  <c r="AM154" i="56" s="1"/>
  <c r="AL169" i="56"/>
  <c r="AN76" i="56"/>
  <c r="AK183" i="56"/>
  <c r="AM183" i="56" s="1"/>
  <c r="AK157" i="56"/>
  <c r="AM157" i="56" s="1"/>
  <c r="AK184" i="56"/>
  <c r="AM184" i="56" s="1"/>
  <c r="AK195" i="56"/>
  <c r="AL173" i="56"/>
  <c r="AN173" i="56" s="1"/>
  <c r="AK211" i="56"/>
  <c r="AM211" i="56" s="1"/>
  <c r="AK204" i="56"/>
  <c r="AM204" i="56" s="1"/>
  <c r="AM76" i="56"/>
  <c r="AK169" i="56"/>
  <c r="AM169" i="56" s="1"/>
  <c r="AN85" i="56"/>
  <c r="AM31" i="56"/>
  <c r="AL146" i="56"/>
  <c r="AM75" i="56"/>
  <c r="AK179" i="56"/>
  <c r="AM83" i="56"/>
  <c r="AM89" i="56"/>
  <c r="AN101" i="56"/>
  <c r="AM33" i="56"/>
  <c r="AK200" i="56"/>
  <c r="AM200" i="56" s="1"/>
  <c r="AM45" i="56"/>
  <c r="AN79" i="56"/>
  <c r="AL147" i="56"/>
  <c r="AN104" i="56"/>
  <c r="AK165" i="56"/>
  <c r="AM165" i="56" s="1"/>
  <c r="AM122" i="56"/>
  <c r="AL159" i="56"/>
  <c r="AK176" i="56"/>
  <c r="AN63" i="56"/>
  <c r="AN67" i="56"/>
  <c r="AK167" i="56"/>
  <c r="AN99" i="56"/>
  <c r="AN88" i="56"/>
  <c r="AL177" i="56"/>
  <c r="AN38" i="56"/>
  <c r="AN31" i="56"/>
  <c r="AN29" i="56"/>
  <c r="AL171" i="56"/>
  <c r="AN27" i="56"/>
  <c r="AM55" i="56"/>
  <c r="AL184" i="56"/>
  <c r="AN184" i="56" s="1"/>
  <c r="AL183" i="56"/>
  <c r="AL188" i="56"/>
  <c r="AL185" i="56"/>
  <c r="AN185" i="56" s="1"/>
  <c r="AN39" i="56"/>
  <c r="AN21" i="56"/>
  <c r="AN71" i="56"/>
  <c r="AN140" i="56"/>
  <c r="AN105" i="56"/>
  <c r="AN92" i="56"/>
  <c r="AN45" i="56"/>
  <c r="AN36" i="56"/>
  <c r="AL20" i="56"/>
  <c r="AM22" i="56"/>
  <c r="AL165" i="56"/>
  <c r="AN165" i="56" s="1"/>
  <c r="AN34" i="56"/>
  <c r="X18" i="44"/>
  <c r="W37" i="44"/>
  <c r="AB37" i="56" s="1"/>
  <c r="AB41" i="56" s="1"/>
  <c r="S190" i="49"/>
  <c r="S214" i="49" s="1"/>
  <c r="U190" i="49"/>
  <c r="U214" i="49" s="1"/>
  <c r="T190" i="36"/>
  <c r="T214" i="36" s="1"/>
  <c r="Q190" i="36"/>
  <c r="Q214" i="36" s="1"/>
  <c r="W50" i="49"/>
  <c r="U173" i="44"/>
  <c r="U197" i="44" s="1"/>
  <c r="S173" i="44"/>
  <c r="S197" i="44" s="1"/>
  <c r="W50" i="52"/>
  <c r="O173" i="52"/>
  <c r="W68" i="49"/>
  <c r="W58" i="52"/>
  <c r="W87" i="47"/>
  <c r="W96" i="45"/>
  <c r="W106" i="42"/>
  <c r="W122" i="42"/>
  <c r="W109" i="52"/>
  <c r="W122" i="51"/>
  <c r="W138" i="49"/>
  <c r="T186" i="39"/>
  <c r="P186" i="39"/>
  <c r="Q186" i="39"/>
  <c r="S186" i="39"/>
  <c r="U186" i="39"/>
  <c r="R186" i="39"/>
  <c r="O186" i="39"/>
  <c r="X76" i="46"/>
  <c r="M167" i="56"/>
  <c r="W42" i="46"/>
  <c r="W116" i="48"/>
  <c r="W186" i="38"/>
  <c r="X186" i="56" s="1"/>
  <c r="I167" i="56"/>
  <c r="W22" i="36"/>
  <c r="O41" i="36"/>
  <c r="AN28" i="56"/>
  <c r="O190" i="42"/>
  <c r="W46" i="42"/>
  <c r="W50" i="54"/>
  <c r="Q190" i="38"/>
  <c r="Q214" i="38" s="1"/>
  <c r="W60" i="38"/>
  <c r="O190" i="38"/>
  <c r="O190" i="51"/>
  <c r="Q190" i="51"/>
  <c r="Q214" i="51" s="1"/>
  <c r="W81" i="45"/>
  <c r="W106" i="36"/>
  <c r="W122" i="48"/>
  <c r="W109" i="47"/>
  <c r="W174" i="54"/>
  <c r="W169" i="45"/>
  <c r="AL167" i="56"/>
  <c r="AL175" i="56"/>
  <c r="O41" i="39"/>
  <c r="W30" i="39"/>
  <c r="AN30" i="56" s="1"/>
  <c r="U190" i="48"/>
  <c r="U214" i="48" s="1"/>
  <c r="AN46" i="48"/>
  <c r="T190" i="48"/>
  <c r="T214" i="48" s="1"/>
  <c r="U188" i="54"/>
  <c r="U212" i="54" s="1"/>
  <c r="O188" i="54"/>
  <c r="W46" i="54"/>
  <c r="U173" i="45"/>
  <c r="U197" i="45" s="1"/>
  <c r="R173" i="45"/>
  <c r="R197" i="45" s="1"/>
  <c r="U173" i="47"/>
  <c r="U197" i="47" s="1"/>
  <c r="W68" i="37"/>
  <c r="W116" i="36"/>
  <c r="T116" i="39"/>
  <c r="S116" i="39"/>
  <c r="R116" i="39"/>
  <c r="Q116" i="39"/>
  <c r="O116" i="39"/>
  <c r="P116" i="39"/>
  <c r="U116" i="39"/>
  <c r="W41" i="38"/>
  <c r="X18" i="38"/>
  <c r="AN37" i="56"/>
  <c r="T173" i="46"/>
  <c r="T197" i="46" s="1"/>
  <c r="R190" i="43"/>
  <c r="R214" i="43" s="1"/>
  <c r="U190" i="43"/>
  <c r="U214" i="43" s="1"/>
  <c r="W60" i="37"/>
  <c r="W60" i="42"/>
  <c r="W68" i="42"/>
  <c r="W81" i="52"/>
  <c r="W87" i="44"/>
  <c r="W106" i="37"/>
  <c r="W122" i="36"/>
  <c r="W176" i="49"/>
  <c r="R176" i="56" s="1"/>
  <c r="T41" i="56"/>
  <c r="X18" i="51"/>
  <c r="W41" i="51"/>
  <c r="P190" i="37"/>
  <c r="P214" i="37" s="1"/>
  <c r="Q190" i="37"/>
  <c r="Q214" i="37" s="1"/>
  <c r="P72" i="39"/>
  <c r="T72" i="39"/>
  <c r="Q72" i="39"/>
  <c r="O72" i="39"/>
  <c r="U72" i="39"/>
  <c r="R72" i="39"/>
  <c r="W176" i="42"/>
  <c r="AN140" i="49"/>
  <c r="X212" i="56"/>
  <c r="AN209" i="56"/>
  <c r="E7" i="47"/>
  <c r="L66" i="35" s="1"/>
  <c r="D37" i="47"/>
  <c r="AH41" i="56"/>
  <c r="AN32" i="56"/>
  <c r="D41" i="54"/>
  <c r="E7" i="54"/>
  <c r="L67" i="35" s="1"/>
  <c r="E7" i="52"/>
  <c r="L60" i="35" s="1"/>
  <c r="D37" i="52"/>
  <c r="D37" i="46"/>
  <c r="E7" i="46"/>
  <c r="L65" i="35" s="1"/>
  <c r="AL187" i="56"/>
  <c r="D41" i="37"/>
  <c r="AD41" i="56"/>
  <c r="AN23" i="56"/>
  <c r="AJ41" i="56"/>
  <c r="V41" i="56"/>
  <c r="L58" i="35"/>
  <c r="D41" i="49"/>
  <c r="D37" i="45"/>
  <c r="E7" i="45"/>
  <c r="L64" i="35" s="1"/>
  <c r="D41" i="48"/>
  <c r="AR185" i="56" l="1"/>
  <c r="AR99" i="56"/>
  <c r="AR104" i="56"/>
  <c r="AR79" i="56"/>
  <c r="AR101" i="56"/>
  <c r="AR173" i="56"/>
  <c r="AR83" i="56"/>
  <c r="AR84" i="56"/>
  <c r="AR144" i="56"/>
  <c r="AR81" i="56"/>
  <c r="AR145" i="56"/>
  <c r="AR132" i="56"/>
  <c r="AR128" i="56"/>
  <c r="AR125" i="56"/>
  <c r="AR64" i="56"/>
  <c r="AR109" i="56"/>
  <c r="AR75" i="56"/>
  <c r="AR151" i="56"/>
  <c r="AR209" i="56"/>
  <c r="AR165" i="56"/>
  <c r="AR105" i="56"/>
  <c r="AR184" i="56"/>
  <c r="AR63" i="56"/>
  <c r="AR85" i="56"/>
  <c r="AR76" i="56"/>
  <c r="AR162" i="56"/>
  <c r="AR210" i="56"/>
  <c r="AR164" i="56"/>
  <c r="AR152" i="56"/>
  <c r="AR211" i="56"/>
  <c r="AR150" i="56"/>
  <c r="AR127" i="56"/>
  <c r="AR133" i="56"/>
  <c r="AR73" i="56"/>
  <c r="AR170" i="56"/>
  <c r="AR131" i="56"/>
  <c r="AR100" i="56"/>
  <c r="AR124" i="56"/>
  <c r="AR160" i="56"/>
  <c r="AR172" i="56"/>
  <c r="AR108" i="56"/>
  <c r="AP30" i="56"/>
  <c r="AR30" i="56"/>
  <c r="AP28" i="56"/>
  <c r="AR28" i="56"/>
  <c r="AP34" i="56"/>
  <c r="AR34" i="56"/>
  <c r="AP92" i="56"/>
  <c r="AR92" i="56"/>
  <c r="AP140" i="56"/>
  <c r="AR140" i="56"/>
  <c r="AP21" i="56"/>
  <c r="AR21" i="56"/>
  <c r="AP31" i="56"/>
  <c r="AR31" i="56"/>
  <c r="AP67" i="56"/>
  <c r="AR67" i="56"/>
  <c r="AP23" i="56"/>
  <c r="AR23" i="56"/>
  <c r="AP32" i="56"/>
  <c r="AR32" i="56"/>
  <c r="AP45" i="56"/>
  <c r="AR45" i="56"/>
  <c r="AP71" i="56"/>
  <c r="AR71" i="56"/>
  <c r="AP27" i="56"/>
  <c r="AR27" i="56"/>
  <c r="AP29" i="56"/>
  <c r="AR29" i="56"/>
  <c r="AP38" i="56"/>
  <c r="AR38" i="56"/>
  <c r="AP88" i="56"/>
  <c r="AR88" i="56"/>
  <c r="AP26" i="56"/>
  <c r="AR26" i="56"/>
  <c r="AP33" i="56"/>
  <c r="AR33" i="56"/>
  <c r="AP36" i="56"/>
  <c r="AR36" i="56"/>
  <c r="AP37" i="56"/>
  <c r="AR37" i="56"/>
  <c r="AP39" i="56"/>
  <c r="AR39" i="56"/>
  <c r="AP40" i="56"/>
  <c r="AR40" i="56"/>
  <c r="AM199" i="56"/>
  <c r="X94" i="48"/>
  <c r="AN96" i="56"/>
  <c r="AN35" i="56"/>
  <c r="AN20" i="56"/>
  <c r="AN118" i="56"/>
  <c r="AN62" i="56"/>
  <c r="AM210" i="56"/>
  <c r="AM126" i="56"/>
  <c r="AN154" i="56"/>
  <c r="AN161" i="56"/>
  <c r="AM160" i="56"/>
  <c r="AM92" i="56"/>
  <c r="AN153" i="56"/>
  <c r="AM23" i="56"/>
  <c r="AN157" i="56"/>
  <c r="AM70" i="56"/>
  <c r="AM97" i="56"/>
  <c r="AM188" i="56"/>
  <c r="AN183" i="56"/>
  <c r="AM69" i="56"/>
  <c r="AM100" i="56"/>
  <c r="AM185" i="56"/>
  <c r="AN74" i="56"/>
  <c r="AM61" i="56"/>
  <c r="AN110" i="56"/>
  <c r="AN148" i="56"/>
  <c r="AN166" i="56"/>
  <c r="AM186" i="56"/>
  <c r="AM35" i="56"/>
  <c r="AN188" i="56"/>
  <c r="AN77" i="56"/>
  <c r="AN159" i="56"/>
  <c r="AM29" i="56"/>
  <c r="AN147" i="56"/>
  <c r="AN146" i="56"/>
  <c r="AM131" i="56"/>
  <c r="AM133" i="56"/>
  <c r="AN102" i="56"/>
  <c r="AN204" i="56"/>
  <c r="AM98" i="56"/>
  <c r="AN126" i="56"/>
  <c r="AN80" i="56"/>
  <c r="AM159" i="56"/>
  <c r="AN82" i="56"/>
  <c r="AM124" i="56"/>
  <c r="AM127" i="56"/>
  <c r="AM32" i="56"/>
  <c r="AM80" i="56"/>
  <c r="AN107" i="56"/>
  <c r="K171" i="56"/>
  <c r="AN55" i="56"/>
  <c r="X86" i="51"/>
  <c r="AN48" i="56"/>
  <c r="AM195" i="56"/>
  <c r="V190" i="49"/>
  <c r="AN174" i="56"/>
  <c r="AN179" i="56"/>
  <c r="AN171" i="56"/>
  <c r="AM174" i="56"/>
  <c r="AN175" i="56"/>
  <c r="AM176" i="56"/>
  <c r="AM168" i="56"/>
  <c r="AN169" i="56"/>
  <c r="AM164" i="56"/>
  <c r="AM173" i="56"/>
  <c r="X163" i="36"/>
  <c r="X163" i="48"/>
  <c r="Q190" i="39"/>
  <c r="Q214" i="39" s="1"/>
  <c r="AM179" i="56"/>
  <c r="AN178" i="56"/>
  <c r="AN111" i="56"/>
  <c r="AN69" i="56"/>
  <c r="AN70" i="56"/>
  <c r="AN61" i="56"/>
  <c r="AM162" i="56"/>
  <c r="AN98" i="56"/>
  <c r="AN89" i="56"/>
  <c r="AM151" i="56"/>
  <c r="AN24" i="56"/>
  <c r="W116" i="39"/>
  <c r="W91" i="39"/>
  <c r="U190" i="39"/>
  <c r="U214" i="39" s="1"/>
  <c r="P190" i="39"/>
  <c r="P214" i="39" s="1"/>
  <c r="T190" i="39"/>
  <c r="T214" i="39" s="1"/>
  <c r="X163" i="49"/>
  <c r="X163" i="37"/>
  <c r="AN59" i="56"/>
  <c r="O171" i="56"/>
  <c r="R190" i="39"/>
  <c r="R214" i="39" s="1"/>
  <c r="X181" i="38"/>
  <c r="AN167" i="56"/>
  <c r="AN49" i="56"/>
  <c r="AN103" i="56"/>
  <c r="AM175" i="56"/>
  <c r="AM28" i="56"/>
  <c r="N41" i="56"/>
  <c r="AM77" i="56"/>
  <c r="AN149" i="56"/>
  <c r="AM62" i="56"/>
  <c r="AM34" i="56"/>
  <c r="AM39" i="56"/>
  <c r="AM38" i="56"/>
  <c r="AN168" i="56"/>
  <c r="AM111" i="56"/>
  <c r="AM167" i="56"/>
  <c r="E7" i="51"/>
  <c r="L59" i="35" s="1"/>
  <c r="D41" i="51"/>
  <c r="D41" i="38"/>
  <c r="X84" i="47"/>
  <c r="E7" i="44"/>
  <c r="L63" i="35" s="1"/>
  <c r="D37" i="44"/>
  <c r="X112" i="49"/>
  <c r="X46" i="47"/>
  <c r="V176" i="56"/>
  <c r="X146" i="52"/>
  <c r="X63" i="54"/>
  <c r="V186" i="56"/>
  <c r="X164" i="52"/>
  <c r="X110" i="54"/>
  <c r="AL41" i="56"/>
  <c r="X76" i="52"/>
  <c r="X56" i="42"/>
  <c r="AJ176" i="56"/>
  <c r="X161" i="54"/>
  <c r="X76" i="45"/>
  <c r="X56" i="38"/>
  <c r="W173" i="46"/>
  <c r="X39" i="46"/>
  <c r="X107" i="52"/>
  <c r="AN90" i="56"/>
  <c r="AM25" i="56"/>
  <c r="X84" i="46"/>
  <c r="N186" i="56"/>
  <c r="X181" i="37"/>
  <c r="X65" i="51"/>
  <c r="W60" i="39"/>
  <c r="O190" i="39"/>
  <c r="X94" i="49"/>
  <c r="X46" i="44"/>
  <c r="W190" i="49"/>
  <c r="E9" i="49" s="1"/>
  <c r="X43" i="49"/>
  <c r="W97" i="39"/>
  <c r="AL97" i="56" s="1"/>
  <c r="X55" i="46"/>
  <c r="X46" i="46"/>
  <c r="X43" i="43"/>
  <c r="W190" i="43"/>
  <c r="X56" i="48"/>
  <c r="D41" i="43"/>
  <c r="E7" i="43"/>
  <c r="L62" i="35" s="1"/>
  <c r="D41" i="42"/>
  <c r="J41" i="56"/>
  <c r="W41" i="36"/>
  <c r="X18" i="36"/>
  <c r="X46" i="52"/>
  <c r="X107" i="45"/>
  <c r="X94" i="43"/>
  <c r="X39" i="47"/>
  <c r="W173" i="47"/>
  <c r="X39" i="45"/>
  <c r="W173" i="45"/>
  <c r="X94" i="36"/>
  <c r="L176" i="56"/>
  <c r="X163" i="42"/>
  <c r="X56" i="37"/>
  <c r="X134" i="49"/>
  <c r="X55" i="52"/>
  <c r="AN47" i="56"/>
  <c r="AN58" i="56"/>
  <c r="AM140" i="56"/>
  <c r="AL212" i="56"/>
  <c r="AJ186" i="56"/>
  <c r="X179" i="54"/>
  <c r="W68" i="39"/>
  <c r="X92" i="54"/>
  <c r="Z176" i="56"/>
  <c r="X163" i="43"/>
  <c r="W173" i="44"/>
  <c r="X39" i="44"/>
  <c r="X55" i="47"/>
  <c r="X56" i="49"/>
  <c r="W41" i="39"/>
  <c r="X94" i="51"/>
  <c r="X181" i="42"/>
  <c r="N212" i="56"/>
  <c r="X107" i="44"/>
  <c r="X46" i="45"/>
  <c r="R186" i="56"/>
  <c r="X181" i="49"/>
  <c r="X76" i="44"/>
  <c r="L212" i="56"/>
  <c r="AD176" i="56"/>
  <c r="X146" i="45"/>
  <c r="X94" i="37"/>
  <c r="X84" i="54"/>
  <c r="X55" i="44"/>
  <c r="X54" i="54"/>
  <c r="X55" i="45"/>
  <c r="AN212" i="56"/>
  <c r="X107" i="47"/>
  <c r="X56" i="51"/>
  <c r="X39" i="52"/>
  <c r="W173" i="52"/>
  <c r="W176" i="39"/>
  <c r="X94" i="42"/>
  <c r="AN25" i="56"/>
  <c r="X84" i="44"/>
  <c r="X43" i="54"/>
  <c r="W188" i="54"/>
  <c r="AD186" i="56"/>
  <c r="X164" i="45"/>
  <c r="W186" i="39"/>
  <c r="X120" i="51"/>
  <c r="X65" i="49"/>
  <c r="W190" i="51"/>
  <c r="X43" i="51"/>
  <c r="Z186" i="56"/>
  <c r="X181" i="43"/>
  <c r="W138" i="39"/>
  <c r="X120" i="49"/>
  <c r="X94" i="38"/>
  <c r="D41" i="32"/>
  <c r="X86" i="49"/>
  <c r="X120" i="43"/>
  <c r="W106" i="39"/>
  <c r="AN106" i="56" s="1"/>
  <c r="X84" i="45"/>
  <c r="X65" i="43"/>
  <c r="X18" i="39"/>
  <c r="X56" i="43"/>
  <c r="X86" i="43"/>
  <c r="L41" i="56"/>
  <c r="AF186" i="56"/>
  <c r="X164" i="46"/>
  <c r="X84" i="52"/>
  <c r="J186" i="56"/>
  <c r="X181" i="36"/>
  <c r="AN187" i="56"/>
  <c r="AR187" i="56" l="1"/>
  <c r="AR106" i="56"/>
  <c r="AR58" i="56"/>
  <c r="AR168" i="56"/>
  <c r="AR103" i="56"/>
  <c r="AR167" i="56"/>
  <c r="AR59" i="56"/>
  <c r="AR111" i="56"/>
  <c r="AR169" i="56"/>
  <c r="AR179" i="56"/>
  <c r="AR107" i="56"/>
  <c r="AR126" i="56"/>
  <c r="AR204" i="56"/>
  <c r="AR146" i="56"/>
  <c r="AR77" i="56"/>
  <c r="AR166" i="56"/>
  <c r="AR110" i="56"/>
  <c r="AR74" i="56"/>
  <c r="AR183" i="56"/>
  <c r="AR157" i="56"/>
  <c r="AR153" i="56"/>
  <c r="AR154" i="56"/>
  <c r="AR149" i="56"/>
  <c r="AR98" i="56"/>
  <c r="AR61" i="56"/>
  <c r="AR178" i="56"/>
  <c r="AR175" i="56"/>
  <c r="AR171" i="56"/>
  <c r="AR174" i="56"/>
  <c r="AR82" i="56"/>
  <c r="AR80" i="56"/>
  <c r="AR102" i="56"/>
  <c r="AR147" i="56"/>
  <c r="AR159" i="56"/>
  <c r="AR188" i="56"/>
  <c r="AR148" i="56"/>
  <c r="AR161" i="56"/>
  <c r="AR62" i="56"/>
  <c r="AR96" i="56"/>
  <c r="AP25" i="56"/>
  <c r="AR25" i="56"/>
  <c r="AP47" i="56"/>
  <c r="AR47" i="56"/>
  <c r="AP24" i="56"/>
  <c r="AR24" i="56"/>
  <c r="AP70" i="56"/>
  <c r="AR70" i="56"/>
  <c r="AP48" i="56"/>
  <c r="AR48" i="56"/>
  <c r="AP55" i="56"/>
  <c r="AR55" i="56"/>
  <c r="AP118" i="56"/>
  <c r="AR118" i="56"/>
  <c r="E13" i="56"/>
  <c r="AR212" i="56"/>
  <c r="AP90" i="56"/>
  <c r="AR90" i="56"/>
  <c r="AP49" i="56"/>
  <c r="AR49" i="56"/>
  <c r="AP69" i="56"/>
  <c r="AR69" i="56"/>
  <c r="AP20" i="56"/>
  <c r="AR20" i="56"/>
  <c r="AP89" i="56"/>
  <c r="AR89" i="56"/>
  <c r="AP35" i="56"/>
  <c r="AR35" i="56"/>
  <c r="AM171" i="56"/>
  <c r="X197" i="44"/>
  <c r="AN22" i="56"/>
  <c r="AN91" i="56"/>
  <c r="AN122" i="56"/>
  <c r="AB190" i="56"/>
  <c r="AB214" i="56" s="1"/>
  <c r="R190" i="56"/>
  <c r="AL186" i="56"/>
  <c r="AN186" i="56" s="1"/>
  <c r="X181" i="39"/>
  <c r="V190" i="56"/>
  <c r="D173" i="45"/>
  <c r="E9" i="45"/>
  <c r="I64" i="35" s="1"/>
  <c r="D173" i="47"/>
  <c r="E9" i="47"/>
  <c r="I66" i="35" s="1"/>
  <c r="D190" i="43"/>
  <c r="E9" i="43"/>
  <c r="I62" i="35" s="1"/>
  <c r="I58" i="35"/>
  <c r="D190" i="49"/>
  <c r="D173" i="46"/>
  <c r="E9" i="46"/>
  <c r="I65" i="35" s="1"/>
  <c r="D188" i="54"/>
  <c r="E9" i="54"/>
  <c r="I67" i="35" s="1"/>
  <c r="AJ190" i="56"/>
  <c r="AL176" i="56"/>
  <c r="AN176" i="56" s="1"/>
  <c r="X163" i="39"/>
  <c r="D41" i="39"/>
  <c r="AN68" i="56"/>
  <c r="AD190" i="56"/>
  <c r="AH190" i="56"/>
  <c r="D41" i="36"/>
  <c r="AF190" i="56"/>
  <c r="AN60" i="56"/>
  <c r="X56" i="39"/>
  <c r="E9" i="51"/>
  <c r="I59" i="35" s="1"/>
  <c r="D190" i="51"/>
  <c r="T190" i="56"/>
  <c r="E9" i="52"/>
  <c r="I60" i="35" s="1"/>
  <c r="D173" i="52"/>
  <c r="D173" i="44"/>
  <c r="W197" i="44"/>
  <c r="D197" i="44" s="1"/>
  <c r="E5" i="44" s="1"/>
  <c r="E9" i="44"/>
  <c r="I63" i="35" s="1"/>
  <c r="AN46" i="56"/>
  <c r="Z190" i="56"/>
  <c r="AN97" i="56"/>
  <c r="X94" i="39"/>
  <c r="AR176" i="56" l="1"/>
  <c r="AR68" i="56"/>
  <c r="AP46" i="56"/>
  <c r="AR46" i="56"/>
  <c r="AP59" i="56"/>
  <c r="AQ59" i="56" s="1"/>
  <c r="AR60" i="56"/>
  <c r="AP91" i="56"/>
  <c r="AR91" i="56"/>
  <c r="AP22" i="56"/>
  <c r="AR22" i="56"/>
  <c r="AP97" i="56"/>
  <c r="AP98" i="56" s="1"/>
  <c r="AR97" i="56"/>
  <c r="AP184" i="56"/>
  <c r="AP185" i="56" s="1"/>
  <c r="AR186" i="56"/>
  <c r="AP122" i="56"/>
  <c r="AR122" i="56"/>
  <c r="AN41" i="56"/>
  <c r="AP68" i="56"/>
  <c r="C59" i="35"/>
  <c r="H59" i="35"/>
  <c r="C58" i="35"/>
  <c r="H58" i="35"/>
  <c r="C63" i="35"/>
  <c r="E63" i="35" s="1"/>
  <c r="H63" i="35"/>
  <c r="F63" i="35" s="1"/>
  <c r="G63" i="35" s="1"/>
  <c r="C60" i="35"/>
  <c r="H60" i="35"/>
  <c r="H65" i="35"/>
  <c r="C65" i="35"/>
  <c r="C62" i="35"/>
  <c r="H62" i="35"/>
  <c r="H64" i="35"/>
  <c r="C64" i="35"/>
  <c r="AP60" i="56"/>
  <c r="C67" i="35"/>
  <c r="H67" i="35"/>
  <c r="C66" i="35"/>
  <c r="H66" i="35"/>
  <c r="E7" i="56" l="1"/>
  <c r="AR41" i="56"/>
  <c r="G193" i="54"/>
  <c r="O193" i="54" s="1"/>
  <c r="W193" i="54" s="1"/>
  <c r="AJ195" i="56" s="1"/>
  <c r="G195" i="37"/>
  <c r="O195" i="37" s="1"/>
  <c r="W195" i="37" s="1"/>
  <c r="N195" i="56" s="1"/>
  <c r="G195" i="36"/>
  <c r="G195" i="39" s="1"/>
  <c r="G178" i="46"/>
  <c r="O178" i="46" s="1"/>
  <c r="W178" i="46" s="1"/>
  <c r="AF195" i="56" s="1"/>
  <c r="G195" i="48"/>
  <c r="O195" i="48" s="1"/>
  <c r="W195" i="48" s="1"/>
  <c r="P195" i="56" s="1"/>
  <c r="G178" i="45"/>
  <c r="O178" i="45" s="1"/>
  <c r="W178" i="45" s="1"/>
  <c r="AD195" i="56" s="1"/>
  <c r="O195" i="38"/>
  <c r="W195" i="38" s="1"/>
  <c r="X195" i="56" s="1"/>
  <c r="G195" i="49"/>
  <c r="O195" i="49" s="1"/>
  <c r="W195" i="49" s="1"/>
  <c r="R195" i="56" s="1"/>
  <c r="G195" i="51"/>
  <c r="O195" i="51" s="1"/>
  <c r="W195" i="51" s="1"/>
  <c r="T195" i="56" s="1"/>
  <c r="G195" i="42"/>
  <c r="O195" i="42" s="1"/>
  <c r="W195" i="42" s="1"/>
  <c r="L195" i="56" s="1"/>
  <c r="O195" i="32"/>
  <c r="W195" i="32" s="1"/>
  <c r="H195" i="56" s="1"/>
  <c r="G178" i="52"/>
  <c r="O178" i="52" s="1"/>
  <c r="W178" i="52" s="1"/>
  <c r="V195" i="56" s="1"/>
  <c r="O195" i="43"/>
  <c r="W195" i="43" s="1"/>
  <c r="Z195" i="56" s="1"/>
  <c r="G178" i="47"/>
  <c r="O178" i="47" s="1"/>
  <c r="W178" i="47" s="1"/>
  <c r="AH195" i="56" s="1"/>
  <c r="O200" i="43" l="1"/>
  <c r="W200" i="43" s="1"/>
  <c r="Z200" i="56" s="1"/>
  <c r="G200" i="36"/>
  <c r="G200" i="39" s="1"/>
  <c r="G183" i="46"/>
  <c r="O183" i="46" s="1"/>
  <c r="W183" i="46" s="1"/>
  <c r="AF200" i="56" s="1"/>
  <c r="G200" i="51"/>
  <c r="O200" i="51" s="1"/>
  <c r="W200" i="51" s="1"/>
  <c r="T200" i="56" s="1"/>
  <c r="G183" i="45"/>
  <c r="O183" i="45" s="1"/>
  <c r="W183" i="45" s="1"/>
  <c r="AD200" i="56" s="1"/>
  <c r="G200" i="37"/>
  <c r="O200" i="37" s="1"/>
  <c r="W200" i="37" s="1"/>
  <c r="N200" i="56" s="1"/>
  <c r="G198" i="54"/>
  <c r="O198" i="54" s="1"/>
  <c r="W198" i="54" s="1"/>
  <c r="AJ200" i="56" s="1"/>
  <c r="G200" i="42"/>
  <c r="O200" i="42" s="1"/>
  <c r="W200" i="42" s="1"/>
  <c r="L200" i="56" s="1"/>
  <c r="G183" i="52"/>
  <c r="O183" i="52" s="1"/>
  <c r="W183" i="52" s="1"/>
  <c r="V200" i="56" s="1"/>
  <c r="G183" i="47"/>
  <c r="O183" i="47" s="1"/>
  <c r="W183" i="47" s="1"/>
  <c r="AH200" i="56" s="1"/>
  <c r="G200" i="48"/>
  <c r="O200" i="48" s="1"/>
  <c r="W200" i="48" s="1"/>
  <c r="P200" i="56" s="1"/>
  <c r="O200" i="38"/>
  <c r="W200" i="38" s="1"/>
  <c r="X200" i="56" s="1"/>
  <c r="G200" i="49"/>
  <c r="O200" i="49" s="1"/>
  <c r="W200" i="49" s="1"/>
  <c r="R200" i="56" s="1"/>
  <c r="O200" i="32"/>
  <c r="W200" i="32" s="1"/>
  <c r="H200" i="56" s="1"/>
  <c r="O195" i="39"/>
  <c r="W195" i="39" s="1"/>
  <c r="AL195" i="56" s="1"/>
  <c r="O195" i="36"/>
  <c r="W195" i="36" s="1"/>
  <c r="J195" i="56" s="1"/>
  <c r="G177" i="45"/>
  <c r="O177" i="45" s="1"/>
  <c r="G194" i="48"/>
  <c r="O194" i="48" s="1"/>
  <c r="G177" i="52"/>
  <c r="O177" i="52" s="1"/>
  <c r="G194" i="43"/>
  <c r="O194" i="43" s="1"/>
  <c r="G177" i="46"/>
  <c r="O177" i="46" s="1"/>
  <c r="G192" i="54"/>
  <c r="O192" i="54" s="1"/>
  <c r="G194" i="51"/>
  <c r="O194" i="51" s="1"/>
  <c r="G194" i="36"/>
  <c r="G194" i="49"/>
  <c r="O194" i="49" s="1"/>
  <c r="O194" i="32"/>
  <c r="G194" i="37"/>
  <c r="O194" i="37" s="1"/>
  <c r="G177" i="47"/>
  <c r="O177" i="47" s="1"/>
  <c r="G194" i="42"/>
  <c r="O194" i="42" s="1"/>
  <c r="O194" i="38"/>
  <c r="G179" i="47"/>
  <c r="O179" i="47" s="1"/>
  <c r="W179" i="47" s="1"/>
  <c r="AH196" i="56" s="1"/>
  <c r="G196" i="37"/>
  <c r="O196" i="37" s="1"/>
  <c r="W196" i="37" s="1"/>
  <c r="N196" i="56" s="1"/>
  <c r="G196" i="51"/>
  <c r="O196" i="51" s="1"/>
  <c r="W196" i="51" s="1"/>
  <c r="T196" i="56" s="1"/>
  <c r="G179" i="45"/>
  <c r="O179" i="45" s="1"/>
  <c r="W179" i="45" s="1"/>
  <c r="AD196" i="56" s="1"/>
  <c r="G194" i="54"/>
  <c r="O194" i="54" s="1"/>
  <c r="W194" i="54" s="1"/>
  <c r="AJ196" i="56" s="1"/>
  <c r="G196" i="48"/>
  <c r="O196" i="48" s="1"/>
  <c r="W196" i="48" s="1"/>
  <c r="P196" i="56" s="1"/>
  <c r="G179" i="46"/>
  <c r="O179" i="46" s="1"/>
  <c r="W179" i="46" s="1"/>
  <c r="AF196" i="56" s="1"/>
  <c r="O196" i="32"/>
  <c r="W196" i="32" s="1"/>
  <c r="H196" i="56" s="1"/>
  <c r="G196" i="49"/>
  <c r="O196" i="49" s="1"/>
  <c r="W196" i="49" s="1"/>
  <c r="R196" i="56" s="1"/>
  <c r="G179" i="52"/>
  <c r="O179" i="52" s="1"/>
  <c r="W179" i="52" s="1"/>
  <c r="V196" i="56" s="1"/>
  <c r="O196" i="43"/>
  <c r="W196" i="43" s="1"/>
  <c r="Z196" i="56" s="1"/>
  <c r="G196" i="36"/>
  <c r="O196" i="38"/>
  <c r="W196" i="38" s="1"/>
  <c r="X196" i="56" s="1"/>
  <c r="G196" i="42"/>
  <c r="O196" i="42" s="1"/>
  <c r="W196" i="42" s="1"/>
  <c r="L196" i="56" s="1"/>
  <c r="AN195" i="56" l="1"/>
  <c r="G201" i="36"/>
  <c r="G201" i="39" s="1"/>
  <c r="O201" i="32"/>
  <c r="W201" i="32" s="1"/>
  <c r="H201" i="56" s="1"/>
  <c r="G201" i="42"/>
  <c r="O201" i="42" s="1"/>
  <c r="W201" i="42" s="1"/>
  <c r="L201" i="56" s="1"/>
  <c r="G184" i="45"/>
  <c r="O184" i="45" s="1"/>
  <c r="W184" i="45" s="1"/>
  <c r="AD201" i="56" s="1"/>
  <c r="G199" i="54"/>
  <c r="O199" i="54" s="1"/>
  <c r="W199" i="54" s="1"/>
  <c r="AJ201" i="56" s="1"/>
  <c r="G201" i="49"/>
  <c r="O201" i="49" s="1"/>
  <c r="W201" i="49" s="1"/>
  <c r="R201" i="56" s="1"/>
  <c r="G201" i="48"/>
  <c r="O201" i="48" s="1"/>
  <c r="W201" i="48" s="1"/>
  <c r="P201" i="56" s="1"/>
  <c r="G184" i="52"/>
  <c r="O184" i="52" s="1"/>
  <c r="W184" i="52" s="1"/>
  <c r="V201" i="56" s="1"/>
  <c r="G184" i="47"/>
  <c r="O184" i="47" s="1"/>
  <c r="W184" i="47" s="1"/>
  <c r="AH201" i="56" s="1"/>
  <c r="G184" i="46"/>
  <c r="O184" i="46" s="1"/>
  <c r="W184" i="46" s="1"/>
  <c r="AF201" i="56" s="1"/>
  <c r="O201" i="38"/>
  <c r="W201" i="38" s="1"/>
  <c r="X201" i="56" s="1"/>
  <c r="G201" i="51"/>
  <c r="O201" i="51" s="1"/>
  <c r="W201" i="51" s="1"/>
  <c r="T201" i="56" s="1"/>
  <c r="O201" i="43"/>
  <c r="W201" i="43" s="1"/>
  <c r="Z201" i="56" s="1"/>
  <c r="G201" i="37"/>
  <c r="O201" i="37" s="1"/>
  <c r="W201" i="37" s="1"/>
  <c r="N201" i="56" s="1"/>
  <c r="W194" i="37"/>
  <c r="W194" i="51"/>
  <c r="W177" i="52"/>
  <c r="W194" i="38"/>
  <c r="W194" i="32"/>
  <c r="W192" i="54"/>
  <c r="W194" i="48"/>
  <c r="W194" i="42"/>
  <c r="W194" i="49"/>
  <c r="W177" i="46"/>
  <c r="W177" i="45"/>
  <c r="O202" i="38"/>
  <c r="W202" i="38" s="1"/>
  <c r="X202" i="56" s="1"/>
  <c r="O202" i="43"/>
  <c r="W202" i="43" s="1"/>
  <c r="Z202" i="56" s="1"/>
  <c r="G202" i="42"/>
  <c r="O202" i="42" s="1"/>
  <c r="W202" i="42" s="1"/>
  <c r="L202" i="56" s="1"/>
  <c r="G200" i="54"/>
  <c r="O200" i="54" s="1"/>
  <c r="W200" i="54" s="1"/>
  <c r="AJ202" i="56" s="1"/>
  <c r="G185" i="52"/>
  <c r="O185" i="52" s="1"/>
  <c r="W185" i="52" s="1"/>
  <c r="V202" i="56" s="1"/>
  <c r="G185" i="46"/>
  <c r="O185" i="46" s="1"/>
  <c r="W185" i="46" s="1"/>
  <c r="AF202" i="56" s="1"/>
  <c r="G185" i="47"/>
  <c r="O185" i="47" s="1"/>
  <c r="W185" i="47" s="1"/>
  <c r="AH202" i="56" s="1"/>
  <c r="G185" i="45"/>
  <c r="O185" i="45" s="1"/>
  <c r="W185" i="45" s="1"/>
  <c r="AD202" i="56" s="1"/>
  <c r="G202" i="51"/>
  <c r="O202" i="51" s="1"/>
  <c r="W202" i="51" s="1"/>
  <c r="T202" i="56" s="1"/>
  <c r="G202" i="49"/>
  <c r="O202" i="49" s="1"/>
  <c r="W202" i="49" s="1"/>
  <c r="R202" i="56" s="1"/>
  <c r="O202" i="32"/>
  <c r="W202" i="32" s="1"/>
  <c r="H202" i="56" s="1"/>
  <c r="G202" i="37"/>
  <c r="O202" i="37" s="1"/>
  <c r="W202" i="37" s="1"/>
  <c r="N202" i="56" s="1"/>
  <c r="G202" i="48"/>
  <c r="O202" i="48" s="1"/>
  <c r="W202" i="48" s="1"/>
  <c r="P202" i="56" s="1"/>
  <c r="G202" i="36"/>
  <c r="G202" i="39" s="1"/>
  <c r="O196" i="39"/>
  <c r="W196" i="39" s="1"/>
  <c r="AL196" i="56" s="1"/>
  <c r="O196" i="36"/>
  <c r="W196" i="36" s="1"/>
  <c r="J196" i="56" s="1"/>
  <c r="W177" i="47"/>
  <c r="G194" i="39"/>
  <c r="O194" i="39" s="1"/>
  <c r="O194" i="36"/>
  <c r="W194" i="43"/>
  <c r="O200" i="39"/>
  <c r="W200" i="39" s="1"/>
  <c r="AL200" i="56" s="1"/>
  <c r="O200" i="36"/>
  <c r="W200" i="36" s="1"/>
  <c r="J200" i="56" s="1"/>
  <c r="G182" i="46"/>
  <c r="O182" i="46" s="1"/>
  <c r="W182" i="46" s="1"/>
  <c r="AF199" i="56" s="1"/>
  <c r="O199" i="38"/>
  <c r="W199" i="38" s="1"/>
  <c r="X199" i="56" s="1"/>
  <c r="G199" i="42"/>
  <c r="O199" i="42" s="1"/>
  <c r="W199" i="42" s="1"/>
  <c r="L199" i="56" s="1"/>
  <c r="G199" i="48"/>
  <c r="O199" i="48" s="1"/>
  <c r="W199" i="48" s="1"/>
  <c r="P199" i="56" s="1"/>
  <c r="G199" i="49"/>
  <c r="O199" i="49" s="1"/>
  <c r="W199" i="49" s="1"/>
  <c r="R199" i="56" s="1"/>
  <c r="G199" i="36"/>
  <c r="G199" i="39" s="1"/>
  <c r="G199" i="51"/>
  <c r="O199" i="51" s="1"/>
  <c r="W199" i="51" s="1"/>
  <c r="T199" i="56" s="1"/>
  <c r="G182" i="52"/>
  <c r="O182" i="52" s="1"/>
  <c r="W182" i="52" s="1"/>
  <c r="V199" i="56" s="1"/>
  <c r="G197" i="54"/>
  <c r="O197" i="54" s="1"/>
  <c r="W197" i="54" s="1"/>
  <c r="AJ199" i="56" s="1"/>
  <c r="O199" i="43"/>
  <c r="W199" i="43" s="1"/>
  <c r="Z199" i="56" s="1"/>
  <c r="O199" i="32"/>
  <c r="W199" i="32" s="1"/>
  <c r="H199" i="56" s="1"/>
  <c r="G182" i="45"/>
  <c r="O182" i="45" s="1"/>
  <c r="W182" i="45" s="1"/>
  <c r="AD199" i="56" s="1"/>
  <c r="G199" i="37"/>
  <c r="O199" i="37" s="1"/>
  <c r="W199" i="37" s="1"/>
  <c r="N199" i="56" s="1"/>
  <c r="G182" i="47"/>
  <c r="O182" i="47" s="1"/>
  <c r="W182" i="47" s="1"/>
  <c r="AH199" i="56" s="1"/>
  <c r="AR195" i="56" l="1"/>
  <c r="AN200" i="56"/>
  <c r="AN196" i="56"/>
  <c r="Z194" i="56"/>
  <c r="AH194" i="56"/>
  <c r="AF194" i="56"/>
  <c r="L194" i="56"/>
  <c r="W194" i="36"/>
  <c r="AD194" i="56"/>
  <c r="AJ194" i="56"/>
  <c r="X194" i="56"/>
  <c r="T194" i="56"/>
  <c r="O201" i="36"/>
  <c r="W201" i="36" s="1"/>
  <c r="J201" i="56" s="1"/>
  <c r="O201" i="39"/>
  <c r="W201" i="39" s="1"/>
  <c r="AL201" i="56" s="1"/>
  <c r="G197" i="51"/>
  <c r="O197" i="51" s="1"/>
  <c r="G180" i="45"/>
  <c r="O180" i="45" s="1"/>
  <c r="G180" i="52"/>
  <c r="O180" i="52" s="1"/>
  <c r="G197" i="37"/>
  <c r="O197" i="37" s="1"/>
  <c r="O197" i="32"/>
  <c r="G197" i="48"/>
  <c r="O197" i="48" s="1"/>
  <c r="G195" i="54"/>
  <c r="O195" i="54" s="1"/>
  <c r="G197" i="49"/>
  <c r="O197" i="49" s="1"/>
  <c r="G180" i="46"/>
  <c r="O180" i="46" s="1"/>
  <c r="G197" i="36"/>
  <c r="G197" i="39" s="1"/>
  <c r="G180" i="47"/>
  <c r="O180" i="47" s="1"/>
  <c r="O197" i="43"/>
  <c r="G197" i="42"/>
  <c r="O197" i="42" s="1"/>
  <c r="O197" i="38"/>
  <c r="W194" i="39"/>
  <c r="R194" i="56"/>
  <c r="H194" i="56"/>
  <c r="O199" i="39"/>
  <c r="W199" i="39" s="1"/>
  <c r="AL199" i="56" s="1"/>
  <c r="O199" i="36"/>
  <c r="W199" i="36" s="1"/>
  <c r="J199" i="56" s="1"/>
  <c r="O202" i="39"/>
  <c r="W202" i="39" s="1"/>
  <c r="AL202" i="56" s="1"/>
  <c r="O202" i="36"/>
  <c r="W202" i="36" s="1"/>
  <c r="J202" i="56" s="1"/>
  <c r="P194" i="56"/>
  <c r="V194" i="56"/>
  <c r="N194" i="56"/>
  <c r="AR196" i="56" l="1"/>
  <c r="AR200" i="56"/>
  <c r="AN202" i="56"/>
  <c r="AN201" i="56"/>
  <c r="AN199" i="56"/>
  <c r="AL194" i="56"/>
  <c r="W180" i="47"/>
  <c r="W195" i="54"/>
  <c r="W180" i="52"/>
  <c r="W197" i="38"/>
  <c r="O197" i="36"/>
  <c r="O197" i="39"/>
  <c r="W197" i="48"/>
  <c r="W180" i="45"/>
  <c r="J194" i="56"/>
  <c r="W197" i="42"/>
  <c r="W180" i="46"/>
  <c r="W197" i="32"/>
  <c r="W197" i="51"/>
  <c r="W197" i="43"/>
  <c r="W197" i="49"/>
  <c r="W197" i="37"/>
  <c r="AR199" i="56" l="1"/>
  <c r="AR201" i="56"/>
  <c r="AR202" i="56"/>
  <c r="P197" i="56"/>
  <c r="X197" i="56"/>
  <c r="V197" i="56"/>
  <c r="AH197" i="56"/>
  <c r="N197" i="56"/>
  <c r="G181" i="47"/>
  <c r="O181" i="47" s="1"/>
  <c r="G181" i="52"/>
  <c r="O181" i="52" s="1"/>
  <c r="G198" i="48"/>
  <c r="O198" i="48" s="1"/>
  <c r="G196" i="54"/>
  <c r="O196" i="54" s="1"/>
  <c r="O198" i="38"/>
  <c r="G198" i="49"/>
  <c r="O198" i="49" s="1"/>
  <c r="G198" i="51"/>
  <c r="O198" i="51" s="1"/>
  <c r="G181" i="45"/>
  <c r="O181" i="45" s="1"/>
  <c r="G198" i="42"/>
  <c r="O198" i="42" s="1"/>
  <c r="O198" i="32"/>
  <c r="G198" i="36"/>
  <c r="G198" i="39" s="1"/>
  <c r="G181" i="46"/>
  <c r="O181" i="46" s="1"/>
  <c r="O198" i="43"/>
  <c r="G198" i="37"/>
  <c r="O198" i="37" s="1"/>
  <c r="T197" i="56"/>
  <c r="AF197" i="56"/>
  <c r="W197" i="39"/>
  <c r="Z197" i="56"/>
  <c r="AD197" i="56"/>
  <c r="W197" i="36"/>
  <c r="AJ197" i="56"/>
  <c r="R197" i="56"/>
  <c r="H197" i="56"/>
  <c r="L197" i="56"/>
  <c r="AN194" i="56"/>
  <c r="AR194" i="56" l="1"/>
  <c r="O203" i="32"/>
  <c r="W203" i="32" s="1"/>
  <c r="H203" i="56" s="1"/>
  <c r="G201" i="54"/>
  <c r="O201" i="54" s="1"/>
  <c r="W201" i="54" s="1"/>
  <c r="AJ203" i="56" s="1"/>
  <c r="O203" i="43"/>
  <c r="W203" i="43" s="1"/>
  <c r="Z203" i="56" s="1"/>
  <c r="G186" i="45"/>
  <c r="O186" i="45" s="1"/>
  <c r="W186" i="45" s="1"/>
  <c r="AD203" i="56" s="1"/>
  <c r="G186" i="46"/>
  <c r="O186" i="46" s="1"/>
  <c r="W186" i="46" s="1"/>
  <c r="AF203" i="56" s="1"/>
  <c r="G203" i="48"/>
  <c r="O203" i="48" s="1"/>
  <c r="W203" i="48" s="1"/>
  <c r="P203" i="56" s="1"/>
  <c r="G203" i="37"/>
  <c r="O203" i="37" s="1"/>
  <c r="W203" i="37" s="1"/>
  <c r="N203" i="56" s="1"/>
  <c r="G203" i="49"/>
  <c r="O203" i="49" s="1"/>
  <c r="W203" i="49" s="1"/>
  <c r="R203" i="56" s="1"/>
  <c r="G186" i="47"/>
  <c r="O186" i="47" s="1"/>
  <c r="W186" i="47" s="1"/>
  <c r="AH203" i="56" s="1"/>
  <c r="G203" i="42"/>
  <c r="O203" i="42" s="1"/>
  <c r="W203" i="42" s="1"/>
  <c r="L203" i="56" s="1"/>
  <c r="O203" i="38"/>
  <c r="W203" i="38" s="1"/>
  <c r="X203" i="56" s="1"/>
  <c r="G203" i="51"/>
  <c r="O203" i="51" s="1"/>
  <c r="W203" i="51" s="1"/>
  <c r="T203" i="56" s="1"/>
  <c r="G203" i="36"/>
  <c r="G203" i="39" s="1"/>
  <c r="G186" i="52"/>
  <c r="O186" i="52" s="1"/>
  <c r="W186" i="52" s="1"/>
  <c r="V203" i="56" s="1"/>
  <c r="AL197" i="56"/>
  <c r="W198" i="43"/>
  <c r="W198" i="42"/>
  <c r="O206" i="42"/>
  <c r="O214" i="42" s="1"/>
  <c r="W198" i="38"/>
  <c r="W181" i="47"/>
  <c r="W181" i="46"/>
  <c r="O189" i="46"/>
  <c r="O197" i="46" s="1"/>
  <c r="W181" i="45"/>
  <c r="O189" i="45"/>
  <c r="O197" i="45" s="1"/>
  <c r="W196" i="54"/>
  <c r="O204" i="54"/>
  <c r="O212" i="54" s="1"/>
  <c r="O198" i="36"/>
  <c r="O198" i="39"/>
  <c r="W198" i="51"/>
  <c r="W198" i="48"/>
  <c r="J197" i="56"/>
  <c r="W198" i="37"/>
  <c r="W198" i="32"/>
  <c r="O206" i="32"/>
  <c r="O214" i="32" s="1"/>
  <c r="W198" i="49"/>
  <c r="O206" i="49"/>
  <c r="O214" i="49" s="1"/>
  <c r="W181" i="52"/>
  <c r="O189" i="47" l="1"/>
  <c r="O197" i="47" s="1"/>
  <c r="O206" i="48"/>
  <c r="O214" i="48" s="1"/>
  <c r="O206" i="51"/>
  <c r="O214" i="51" s="1"/>
  <c r="O206" i="38"/>
  <c r="O214" i="38" s="1"/>
  <c r="O206" i="37"/>
  <c r="O214" i="37" s="1"/>
  <c r="O206" i="43"/>
  <c r="O214" i="43" s="1"/>
  <c r="O189" i="52"/>
  <c r="O197" i="52" s="1"/>
  <c r="O203" i="39"/>
  <c r="W203" i="39" s="1"/>
  <c r="AL203" i="56" s="1"/>
  <c r="O203" i="36"/>
  <c r="W203" i="36" s="1"/>
  <c r="J203" i="56" s="1"/>
  <c r="V198" i="56"/>
  <c r="V206" i="56" s="1"/>
  <c r="V214" i="56" s="1"/>
  <c r="W189" i="52"/>
  <c r="X175" i="52"/>
  <c r="X197" i="52" s="1"/>
  <c r="H198" i="56"/>
  <c r="H206" i="56" s="1"/>
  <c r="W206" i="32"/>
  <c r="X192" i="32"/>
  <c r="T198" i="56"/>
  <c r="T206" i="56" s="1"/>
  <c r="T214" i="56" s="1"/>
  <c r="X192" i="51"/>
  <c r="X214" i="51" s="1"/>
  <c r="W206" i="51"/>
  <c r="R198" i="56"/>
  <c r="R206" i="56" s="1"/>
  <c r="R214" i="56" s="1"/>
  <c r="W206" i="49"/>
  <c r="E11" i="49" s="1"/>
  <c r="X192" i="49"/>
  <c r="X214" i="49" s="1"/>
  <c r="N198" i="56"/>
  <c r="N206" i="56" s="1"/>
  <c r="W206" i="37"/>
  <c r="X192" i="37"/>
  <c r="P198" i="56"/>
  <c r="P206" i="56" s="1"/>
  <c r="W206" i="48"/>
  <c r="X192" i="48"/>
  <c r="W198" i="36"/>
  <c r="O206" i="36"/>
  <c r="O214" i="36" s="1"/>
  <c r="AD198" i="56"/>
  <c r="AD206" i="56" s="1"/>
  <c r="AD214" i="56" s="1"/>
  <c r="X175" i="45"/>
  <c r="X197" i="45" s="1"/>
  <c r="W189" i="45"/>
  <c r="AH198" i="56"/>
  <c r="AH206" i="56" s="1"/>
  <c r="AH214" i="56" s="1"/>
  <c r="X175" i="47"/>
  <c r="X197" i="47" s="1"/>
  <c r="W189" i="47"/>
  <c r="L198" i="56"/>
  <c r="L206" i="56" s="1"/>
  <c r="X192" i="42"/>
  <c r="W206" i="42"/>
  <c r="W198" i="39"/>
  <c r="AJ198" i="56"/>
  <c r="AJ206" i="56" s="1"/>
  <c r="AJ214" i="56" s="1"/>
  <c r="W204" i="54"/>
  <c r="X190" i="54"/>
  <c r="X212" i="54" s="1"/>
  <c r="AF198" i="56"/>
  <c r="AF206" i="56" s="1"/>
  <c r="AF214" i="56" s="1"/>
  <c r="W189" i="46"/>
  <c r="X175" i="46"/>
  <c r="X197" i="46" s="1"/>
  <c r="AN197" i="56"/>
  <c r="X198" i="56"/>
  <c r="X206" i="56" s="1"/>
  <c r="W206" i="38"/>
  <c r="X192" i="38"/>
  <c r="Z198" i="56"/>
  <c r="Z206" i="56" s="1"/>
  <c r="Z214" i="56" s="1"/>
  <c r="X192" i="43"/>
  <c r="X214" i="43" s="1"/>
  <c r="W206" i="43"/>
  <c r="AR197" i="56" l="1"/>
  <c r="O206" i="39"/>
  <c r="O214" i="39" s="1"/>
  <c r="AN203" i="56"/>
  <c r="AL198" i="56"/>
  <c r="W206" i="39"/>
  <c r="X192" i="39"/>
  <c r="W197" i="45"/>
  <c r="D197" i="45" s="1"/>
  <c r="E5" i="45" s="1"/>
  <c r="E11" i="45"/>
  <c r="K64" i="35" s="1"/>
  <c r="D189" i="45"/>
  <c r="J198" i="56"/>
  <c r="J206" i="56" s="1"/>
  <c r="X192" i="36"/>
  <c r="W206" i="36"/>
  <c r="D204" i="54"/>
  <c r="E11" i="54"/>
  <c r="K67" i="35" s="1"/>
  <c r="W212" i="54"/>
  <c r="D212" i="54" s="1"/>
  <c r="E5" i="54" s="1"/>
  <c r="W197" i="47"/>
  <c r="D197" i="47" s="1"/>
  <c r="E5" i="47" s="1"/>
  <c r="E11" i="47"/>
  <c r="K66" i="35" s="1"/>
  <c r="D189" i="47"/>
  <c r="D206" i="49"/>
  <c r="K58" i="35"/>
  <c r="W214" i="49"/>
  <c r="D214" i="49" s="1"/>
  <c r="E5" i="49" s="1"/>
  <c r="E11" i="43"/>
  <c r="K62" i="35" s="1"/>
  <c r="D206" i="43"/>
  <c r="W214" i="43"/>
  <c r="D214" i="43" s="1"/>
  <c r="E5" i="43" s="1"/>
  <c r="D206" i="38"/>
  <c r="W197" i="46"/>
  <c r="D197" i="46" s="1"/>
  <c r="E5" i="46" s="1"/>
  <c r="E11" i="46"/>
  <c r="K65" i="35" s="1"/>
  <c r="D189" i="46"/>
  <c r="D206" i="42"/>
  <c r="D206" i="48"/>
  <c r="D206" i="37"/>
  <c r="E11" i="52"/>
  <c r="K60" i="35" s="1"/>
  <c r="D189" i="52"/>
  <c r="W197" i="52"/>
  <c r="D197" i="52" s="1"/>
  <c r="E5" i="52" s="1"/>
  <c r="D206" i="51"/>
  <c r="E11" i="51"/>
  <c r="K59" i="35" s="1"/>
  <c r="W214" i="51"/>
  <c r="D214" i="51" s="1"/>
  <c r="E5" i="51" s="1"/>
  <c r="D206" i="32"/>
  <c r="AR203" i="56" l="1"/>
  <c r="D62" i="35"/>
  <c r="E62" i="35" s="1"/>
  <c r="J62" i="35"/>
  <c r="F62" i="35" s="1"/>
  <c r="G62" i="35" s="1"/>
  <c r="J67" i="35"/>
  <c r="F67" i="35" s="1"/>
  <c r="G67" i="35" s="1"/>
  <c r="D67" i="35"/>
  <c r="E67" i="35" s="1"/>
  <c r="D65" i="35"/>
  <c r="E65" i="35" s="1"/>
  <c r="J65" i="35"/>
  <c r="F65" i="35" s="1"/>
  <c r="G65" i="35" s="1"/>
  <c r="D66" i="35"/>
  <c r="E66" i="35" s="1"/>
  <c r="J66" i="35"/>
  <c r="F66" i="35" s="1"/>
  <c r="G66" i="35" s="1"/>
  <c r="D206" i="39"/>
  <c r="D59" i="35"/>
  <c r="E59" i="35" s="1"/>
  <c r="J59" i="35"/>
  <c r="F59" i="35" s="1"/>
  <c r="G59" i="35" s="1"/>
  <c r="D60" i="35"/>
  <c r="E60" i="35" s="1"/>
  <c r="J60" i="35"/>
  <c r="F60" i="35" s="1"/>
  <c r="G60" i="35" s="1"/>
  <c r="D58" i="35"/>
  <c r="E58" i="35" s="1"/>
  <c r="J58" i="35"/>
  <c r="F58" i="35" s="1"/>
  <c r="G58" i="35" s="1"/>
  <c r="D206" i="36"/>
  <c r="J64" i="35"/>
  <c r="F64" i="35" s="1"/>
  <c r="G64" i="35" s="1"/>
  <c r="D64" i="35"/>
  <c r="E64" i="35" s="1"/>
  <c r="AN198" i="56"/>
  <c r="AL206" i="56"/>
  <c r="AN206" i="56" l="1"/>
  <c r="AR198" i="56"/>
  <c r="AR206" i="56" l="1"/>
  <c r="E11" i="56"/>
  <c r="V50" i="38"/>
  <c r="S119" i="38"/>
  <c r="W119" i="38" s="1"/>
  <c r="E13" i="38"/>
  <c r="M61" i="35" s="1"/>
  <c r="S123" i="38"/>
  <c r="W123" i="38" s="1"/>
  <c r="V123" i="38"/>
  <c r="M36" i="35"/>
  <c r="L36" i="35" s="1"/>
  <c r="V53" i="38"/>
  <c r="V51" i="38"/>
  <c r="AM51" i="56" s="1"/>
  <c r="V52" i="38"/>
  <c r="AM52" i="56" s="1"/>
  <c r="V93" i="38"/>
  <c r="S141" i="38"/>
  <c r="W141" i="38" s="1"/>
  <c r="V54" i="38"/>
  <c r="V72" i="38"/>
  <c r="E7" i="38"/>
  <c r="L61" i="35" s="1"/>
  <c r="V177" i="38"/>
  <c r="W177" i="56" s="1"/>
  <c r="AM177" i="56" s="1"/>
  <c r="S177" i="38"/>
  <c r="W177" i="38" s="1"/>
  <c r="X163" i="38" s="1"/>
  <c r="E11" i="38"/>
  <c r="K61" i="35" s="1"/>
  <c r="K36" i="35"/>
  <c r="J36" i="35" s="1"/>
  <c r="S50" i="38"/>
  <c r="W50" i="38" s="1"/>
  <c r="S72" i="38" l="1"/>
  <c r="S190" i="38" s="1"/>
  <c r="S214" i="38" s="1"/>
  <c r="S93" i="38"/>
  <c r="W93" i="38" s="1"/>
  <c r="X93" i="56" s="1"/>
  <c r="S53" i="38"/>
  <c r="W53" i="38" s="1"/>
  <c r="M71" i="35"/>
  <c r="X112" i="38"/>
  <c r="D61" i="35"/>
  <c r="J61" i="35"/>
  <c r="X134" i="38"/>
  <c r="X86" i="38"/>
  <c r="X120" i="38"/>
  <c r="S52" i="38"/>
  <c r="W52" i="38" s="1"/>
  <c r="AN52" i="56" s="1"/>
  <c r="X177" i="56"/>
  <c r="AN177" i="56" s="1"/>
  <c r="W72" i="38"/>
  <c r="S54" i="38"/>
  <c r="W54" i="38" s="1"/>
  <c r="V141" i="38"/>
  <c r="S51" i="38"/>
  <c r="W51" i="38" s="1"/>
  <c r="AN51" i="56" s="1"/>
  <c r="V119" i="38"/>
  <c r="AP52" i="56" l="1"/>
  <c r="AR52" i="56"/>
  <c r="AP51" i="56"/>
  <c r="AR51" i="56"/>
  <c r="AP165" i="56"/>
  <c r="AP166" i="56" s="1"/>
  <c r="AR177" i="56"/>
  <c r="D71" i="35"/>
  <c r="W190" i="38"/>
  <c r="X65" i="38"/>
  <c r="X43" i="38"/>
  <c r="X214" i="38" l="1"/>
  <c r="X190" i="56"/>
  <c r="X214" i="56" s="1"/>
  <c r="W214" i="38"/>
  <c r="D214" i="38" s="1"/>
  <c r="E5" i="38" s="1"/>
  <c r="E9" i="38"/>
  <c r="I61" i="35" s="1"/>
  <c r="D190" i="38"/>
  <c r="C61" i="35" l="1"/>
  <c r="H61" i="35"/>
  <c r="F61" i="35" l="1"/>
  <c r="H71" i="35"/>
  <c r="C71" i="35"/>
  <c r="E61" i="35"/>
  <c r="E71" i="35" l="1"/>
  <c r="G61" i="35"/>
  <c r="F71" i="35"/>
  <c r="V50" i="39" l="1"/>
  <c r="E7" i="39"/>
  <c r="L68" i="35" s="1"/>
  <c r="S50" i="39"/>
  <c r="W50" i="39" s="1"/>
  <c r="E13" i="39"/>
  <c r="M68" i="35" s="1"/>
  <c r="E11" i="39"/>
  <c r="K68" i="35" s="1"/>
  <c r="V123" i="39"/>
  <c r="M43" i="35"/>
  <c r="L43" i="35" s="1"/>
  <c r="S119" i="39"/>
  <c r="W119" i="39" s="1"/>
  <c r="V119" i="39"/>
  <c r="S93" i="39"/>
  <c r="W93" i="39" s="1"/>
  <c r="AL93" i="56" s="1"/>
  <c r="S141" i="39"/>
  <c r="W141" i="39" s="1"/>
  <c r="V72" i="39"/>
  <c r="S72" i="39"/>
  <c r="W72" i="39" s="1"/>
  <c r="S137" i="39" l="1"/>
  <c r="W137" i="39" s="1"/>
  <c r="V137" i="39"/>
  <c r="X86" i="39"/>
  <c r="X65" i="39"/>
  <c r="D68" i="35"/>
  <c r="J68" i="35"/>
  <c r="L54" i="39"/>
  <c r="K43" i="35"/>
  <c r="J43" i="35" s="1"/>
  <c r="V141" i="39"/>
  <c r="S123" i="39"/>
  <c r="W123" i="39" s="1"/>
  <c r="V93" i="39"/>
  <c r="S115" i="39" l="1"/>
  <c r="W115" i="39" s="1"/>
  <c r="V115" i="39"/>
  <c r="X120" i="39"/>
  <c r="S54" i="39"/>
  <c r="V54" i="39"/>
  <c r="X134" i="39"/>
  <c r="X112" i="39" l="1"/>
  <c r="V190" i="39"/>
  <c r="W54" i="39"/>
  <c r="S190" i="39"/>
  <c r="S214" i="39" s="1"/>
  <c r="W190" i="39" l="1"/>
  <c r="X43" i="39"/>
  <c r="X214" i="39" s="1"/>
  <c r="E9" i="39" l="1"/>
  <c r="I68" i="35" s="1"/>
  <c r="W214" i="39"/>
  <c r="D214" i="39" s="1"/>
  <c r="E5" i="39" s="1"/>
  <c r="D190" i="39"/>
  <c r="AL190" i="56"/>
  <c r="AL214" i="56" s="1"/>
  <c r="C68" i="35" l="1"/>
  <c r="H68" i="35"/>
  <c r="F68" i="35" l="1"/>
  <c r="E68" i="35"/>
  <c r="G68" i="35" l="1"/>
  <c r="V114" i="32"/>
  <c r="S114" i="32"/>
  <c r="W114" i="32" s="1"/>
  <c r="V54" i="32"/>
  <c r="S54" i="32"/>
  <c r="W54" i="32" s="1"/>
  <c r="S136" i="32"/>
  <c r="W136" i="32" s="1"/>
  <c r="V53" i="32"/>
  <c r="K28" i="35"/>
  <c r="J28" i="35"/>
  <c r="J46" i="35"/>
  <c r="K46" i="35" s="1"/>
  <c r="J71" i="35" s="1"/>
  <c r="L50" i="37"/>
  <c r="E13" i="37" l="1"/>
  <c r="M56" i="35" s="1"/>
  <c r="E7" i="37"/>
  <c r="L56" i="35" s="1"/>
  <c r="L141" i="37"/>
  <c r="L123" i="37"/>
  <c r="O6" i="37"/>
  <c r="V50" i="37"/>
  <c r="S50" i="37"/>
  <c r="R6" i="37"/>
  <c r="M31" i="35" s="1"/>
  <c r="L31" i="35" s="1"/>
  <c r="L72" i="37"/>
  <c r="E11" i="37"/>
  <c r="K56" i="35" s="1"/>
  <c r="L119" i="37"/>
  <c r="L93" i="37"/>
  <c r="E11" i="32"/>
  <c r="K53" i="35" s="1"/>
  <c r="S53" i="32"/>
  <c r="W53" i="32" s="1"/>
  <c r="L50" i="48"/>
  <c r="L50" i="42"/>
  <c r="V50" i="32"/>
  <c r="E7" i="32"/>
  <c r="L53" i="35" s="1"/>
  <c r="L50" i="36"/>
  <c r="M28" i="35"/>
  <c r="L28" i="35" s="1"/>
  <c r="S50" i="32"/>
  <c r="E13" i="32"/>
  <c r="M53" i="35" s="1"/>
  <c r="V136" i="32"/>
  <c r="L46" i="35" l="1"/>
  <c r="M46" i="35" s="1"/>
  <c r="L71" i="35" s="1"/>
  <c r="J56" i="35"/>
  <c r="D56" i="35"/>
  <c r="S141" i="37"/>
  <c r="W141" i="37" s="1"/>
  <c r="V141" i="37"/>
  <c r="D53" i="35"/>
  <c r="J53" i="35"/>
  <c r="V72" i="37"/>
  <c r="S72" i="37"/>
  <c r="W72" i="37" s="1"/>
  <c r="K31" i="35"/>
  <c r="J31" i="35" s="1"/>
  <c r="L54" i="37"/>
  <c r="L138" i="37"/>
  <c r="L53" i="37"/>
  <c r="L116" i="37"/>
  <c r="L123" i="42"/>
  <c r="V50" i="42"/>
  <c r="L72" i="42"/>
  <c r="E7" i="42"/>
  <c r="L55" i="35" s="1"/>
  <c r="L141" i="42"/>
  <c r="E13" i="42"/>
  <c r="M55" i="35" s="1"/>
  <c r="E11" i="42"/>
  <c r="K55" i="35" s="1"/>
  <c r="L93" i="42"/>
  <c r="R6" i="42"/>
  <c r="M30" i="35" s="1"/>
  <c r="L30" i="35" s="1"/>
  <c r="S50" i="42"/>
  <c r="L119" i="42"/>
  <c r="O6" i="42"/>
  <c r="S93" i="37"/>
  <c r="W93" i="37" s="1"/>
  <c r="N93" i="56" s="1"/>
  <c r="V93" i="37"/>
  <c r="S123" i="32"/>
  <c r="W123" i="32" s="1"/>
  <c r="V123" i="32"/>
  <c r="V141" i="32"/>
  <c r="S141" i="32"/>
  <c r="W141" i="32" s="1"/>
  <c r="R6" i="36"/>
  <c r="M29" i="35" s="1"/>
  <c r="L29" i="35" s="1"/>
  <c r="L141" i="36"/>
  <c r="L123" i="36"/>
  <c r="E7" i="36"/>
  <c r="L54" i="35" s="1"/>
  <c r="L119" i="36"/>
  <c r="V50" i="36"/>
  <c r="E13" i="36"/>
  <c r="M54" i="35" s="1"/>
  <c r="L72" i="36"/>
  <c r="L93" i="36"/>
  <c r="S50" i="36"/>
  <c r="O6" i="36"/>
  <c r="E11" i="36"/>
  <c r="K54" i="35" s="1"/>
  <c r="V72" i="32"/>
  <c r="S72" i="32"/>
  <c r="W72" i="32" s="1"/>
  <c r="W50" i="32"/>
  <c r="S119" i="32"/>
  <c r="W119" i="32" s="1"/>
  <c r="V119" i="32"/>
  <c r="S93" i="32"/>
  <c r="W93" i="32" s="1"/>
  <c r="H93" i="56" s="1"/>
  <c r="V93" i="32"/>
  <c r="E7" i="48"/>
  <c r="L57" i="35" s="1"/>
  <c r="E13" i="48"/>
  <c r="M57" i="35" s="1"/>
  <c r="L119" i="48"/>
  <c r="L123" i="48"/>
  <c r="E11" i="48"/>
  <c r="K57" i="35" s="1"/>
  <c r="V50" i="48"/>
  <c r="L141" i="48"/>
  <c r="R6" i="48"/>
  <c r="M32" i="35" s="1"/>
  <c r="L32" i="35" s="1"/>
  <c r="L72" i="48"/>
  <c r="S50" i="48"/>
  <c r="L93" i="48"/>
  <c r="O6" i="48"/>
  <c r="S119" i="37"/>
  <c r="W119" i="37" s="1"/>
  <c r="V119" i="37"/>
  <c r="W50" i="37"/>
  <c r="S123" i="37"/>
  <c r="W123" i="37" s="1"/>
  <c r="V123" i="37"/>
  <c r="L27" i="35" l="1"/>
  <c r="M27" i="35" s="1"/>
  <c r="M70" i="35"/>
  <c r="L70" i="35"/>
  <c r="X120" i="37"/>
  <c r="W50" i="48"/>
  <c r="S141" i="48"/>
  <c r="W141" i="48" s="1"/>
  <c r="V141" i="48"/>
  <c r="V119" i="48"/>
  <c r="S119" i="48"/>
  <c r="W119" i="48" s="1"/>
  <c r="X86" i="32"/>
  <c r="S190" i="32"/>
  <c r="S214" i="32" s="1"/>
  <c r="K29" i="35"/>
  <c r="J29" i="35" s="1"/>
  <c r="L114" i="36"/>
  <c r="L54" i="36"/>
  <c r="L53" i="36"/>
  <c r="L136" i="36"/>
  <c r="S72" i="36"/>
  <c r="W72" i="36" s="1"/>
  <c r="V72" i="36"/>
  <c r="S119" i="36"/>
  <c r="W119" i="36" s="1"/>
  <c r="V119" i="36"/>
  <c r="X86" i="37"/>
  <c r="W50" i="42"/>
  <c r="V72" i="42"/>
  <c r="S72" i="42"/>
  <c r="W72" i="42" s="1"/>
  <c r="L52" i="35"/>
  <c r="V54" i="37"/>
  <c r="S54" i="37"/>
  <c r="W54" i="37" s="1"/>
  <c r="S72" i="48"/>
  <c r="W72" i="48" s="1"/>
  <c r="V72" i="48"/>
  <c r="X65" i="32"/>
  <c r="W50" i="36"/>
  <c r="M52" i="35"/>
  <c r="L54" i="42"/>
  <c r="L137" i="42"/>
  <c r="L53" i="42"/>
  <c r="K30" i="35"/>
  <c r="J30" i="35" s="1"/>
  <c r="L115" i="42"/>
  <c r="V141" i="42"/>
  <c r="S141" i="42"/>
  <c r="W141" i="42" s="1"/>
  <c r="S116" i="37"/>
  <c r="W116" i="37" s="1"/>
  <c r="V116" i="37"/>
  <c r="AM116" i="56" s="1"/>
  <c r="V190" i="32"/>
  <c r="K32" i="35"/>
  <c r="J32" i="35" s="1"/>
  <c r="L53" i="48"/>
  <c r="L139" i="48"/>
  <c r="L54" i="48"/>
  <c r="L117" i="48"/>
  <c r="J57" i="35"/>
  <c r="D57" i="35"/>
  <c r="X112" i="32"/>
  <c r="S123" i="36"/>
  <c r="W123" i="36" s="1"/>
  <c r="V123" i="36"/>
  <c r="X120" i="32"/>
  <c r="V119" i="42"/>
  <c r="AM119" i="56" s="1"/>
  <c r="S119" i="42"/>
  <c r="W119" i="42" s="1"/>
  <c r="S93" i="42"/>
  <c r="W93" i="42" s="1"/>
  <c r="L93" i="56" s="1"/>
  <c r="V93" i="42"/>
  <c r="V123" i="42"/>
  <c r="S123" i="42"/>
  <c r="W123" i="42" s="1"/>
  <c r="V53" i="37"/>
  <c r="S53" i="37"/>
  <c r="X65" i="37"/>
  <c r="S93" i="48"/>
  <c r="W93" i="48" s="1"/>
  <c r="P93" i="56" s="1"/>
  <c r="V93" i="48"/>
  <c r="S123" i="48"/>
  <c r="W123" i="48" s="1"/>
  <c r="V123" i="48"/>
  <c r="X43" i="32"/>
  <c r="W190" i="32"/>
  <c r="J54" i="35"/>
  <c r="D54" i="35"/>
  <c r="V93" i="36"/>
  <c r="S93" i="36"/>
  <c r="W93" i="36" s="1"/>
  <c r="J93" i="56" s="1"/>
  <c r="V141" i="36"/>
  <c r="AM141" i="56" s="1"/>
  <c r="S141" i="36"/>
  <c r="W141" i="36" s="1"/>
  <c r="X134" i="32"/>
  <c r="J55" i="35"/>
  <c r="D55" i="35"/>
  <c r="S138" i="37"/>
  <c r="W138" i="37" s="1"/>
  <c r="V138" i="37"/>
  <c r="AM138" i="56" s="1"/>
  <c r="AM72" i="56"/>
  <c r="AM50" i="56" l="1"/>
  <c r="AN141" i="56"/>
  <c r="AN119" i="56"/>
  <c r="AM93" i="56"/>
  <c r="AM123" i="56"/>
  <c r="D52" i="35"/>
  <c r="J70" i="35"/>
  <c r="X120" i="42"/>
  <c r="V117" i="48"/>
  <c r="AM117" i="56" s="1"/>
  <c r="S117" i="48"/>
  <c r="W117" i="48" s="1"/>
  <c r="D70" i="35"/>
  <c r="S115" i="42"/>
  <c r="W115" i="42" s="1"/>
  <c r="V115" i="42"/>
  <c r="AM115" i="56" s="1"/>
  <c r="S54" i="42"/>
  <c r="W54" i="42" s="1"/>
  <c r="V54" i="42"/>
  <c r="J52" i="35"/>
  <c r="K52" i="35" s="1"/>
  <c r="K70" i="35" s="1"/>
  <c r="S53" i="36"/>
  <c r="V53" i="36"/>
  <c r="X214" i="32"/>
  <c r="X86" i="48"/>
  <c r="X120" i="36"/>
  <c r="V54" i="48"/>
  <c r="S54" i="48"/>
  <c r="W54" i="48" s="1"/>
  <c r="X65" i="42"/>
  <c r="V54" i="36"/>
  <c r="S54" i="36"/>
  <c r="W54" i="36" s="1"/>
  <c r="X134" i="37"/>
  <c r="AN138" i="56"/>
  <c r="X86" i="36"/>
  <c r="H190" i="56"/>
  <c r="H214" i="56" s="1"/>
  <c r="X120" i="48"/>
  <c r="W53" i="37"/>
  <c r="S190" i="37"/>
  <c r="S214" i="37" s="1"/>
  <c r="S139" i="48"/>
  <c r="W139" i="48" s="1"/>
  <c r="V139" i="48"/>
  <c r="AM139" i="56" s="1"/>
  <c r="V53" i="42"/>
  <c r="S53" i="42"/>
  <c r="X65" i="36"/>
  <c r="S114" i="36"/>
  <c r="W114" i="36" s="1"/>
  <c r="V114" i="36"/>
  <c r="AM114" i="56" s="1"/>
  <c r="AN123" i="56"/>
  <c r="D190" i="32"/>
  <c r="W214" i="32"/>
  <c r="D214" i="32" s="1"/>
  <c r="E5" i="32" s="1"/>
  <c r="E9" i="32"/>
  <c r="I53" i="35" s="1"/>
  <c r="V190" i="37"/>
  <c r="X86" i="42"/>
  <c r="V53" i="48"/>
  <c r="S53" i="48"/>
  <c r="X112" i="37"/>
  <c r="AN116" i="56"/>
  <c r="V137" i="42"/>
  <c r="AM137" i="56" s="1"/>
  <c r="S137" i="42"/>
  <c r="W137" i="42" s="1"/>
  <c r="X65" i="48"/>
  <c r="AM54" i="56"/>
  <c r="V136" i="36"/>
  <c r="AM136" i="56" s="1"/>
  <c r="S136" i="36"/>
  <c r="W136" i="36" s="1"/>
  <c r="J27" i="35"/>
  <c r="K27" i="35" s="1"/>
  <c r="AP123" i="56" l="1"/>
  <c r="AR123" i="56"/>
  <c r="AP119" i="56"/>
  <c r="AR119" i="56"/>
  <c r="AP116" i="56"/>
  <c r="AR116" i="56"/>
  <c r="AP138" i="56"/>
  <c r="AR138" i="56"/>
  <c r="AP141" i="56"/>
  <c r="AR141" i="56"/>
  <c r="AN93" i="56"/>
  <c r="AN72" i="56"/>
  <c r="AN54" i="56"/>
  <c r="W53" i="42"/>
  <c r="S190" i="42"/>
  <c r="S214" i="42" s="1"/>
  <c r="W53" i="36"/>
  <c r="S190" i="36"/>
  <c r="S214" i="36" s="1"/>
  <c r="AN114" i="56"/>
  <c r="X112" i="36"/>
  <c r="V190" i="42"/>
  <c r="X43" i="37"/>
  <c r="X214" i="37" s="1"/>
  <c r="W190" i="37"/>
  <c r="X112" i="42"/>
  <c r="AN115" i="56"/>
  <c r="C53" i="35"/>
  <c r="H53" i="35"/>
  <c r="X134" i="36"/>
  <c r="AN136" i="56"/>
  <c r="X134" i="42"/>
  <c r="AN137" i="56"/>
  <c r="W53" i="48"/>
  <c r="S190" i="48"/>
  <c r="S214" i="48" s="1"/>
  <c r="V190" i="48"/>
  <c r="X134" i="48"/>
  <c r="AN139" i="56"/>
  <c r="AN50" i="56"/>
  <c r="AM53" i="56"/>
  <c r="V190" i="36"/>
  <c r="X112" i="48"/>
  <c r="AN117" i="56"/>
  <c r="AR50" i="56" l="1"/>
  <c r="AP139" i="56"/>
  <c r="AR139" i="56"/>
  <c r="AP54" i="56"/>
  <c r="AR54" i="56"/>
  <c r="AP93" i="56"/>
  <c r="AR93" i="56"/>
  <c r="AP117" i="56"/>
  <c r="AR117" i="56"/>
  <c r="AP137" i="56"/>
  <c r="AR137" i="56"/>
  <c r="AP136" i="56"/>
  <c r="AR136" i="56"/>
  <c r="AP115" i="56"/>
  <c r="AR115" i="56"/>
  <c r="AP114" i="56"/>
  <c r="AR114" i="56"/>
  <c r="AP72" i="56"/>
  <c r="AR72" i="56"/>
  <c r="E53" i="35"/>
  <c r="P190" i="56"/>
  <c r="P214" i="56" s="1"/>
  <c r="W190" i="48"/>
  <c r="X43" i="48"/>
  <c r="X214" i="48" s="1"/>
  <c r="D190" i="37"/>
  <c r="W214" i="37"/>
  <c r="D214" i="37" s="1"/>
  <c r="E5" i="37" s="1"/>
  <c r="E9" i="37"/>
  <c r="I56" i="35" s="1"/>
  <c r="J190" i="56"/>
  <c r="J214" i="56" s="1"/>
  <c r="X43" i="36"/>
  <c r="X214" i="36" s="1"/>
  <c r="W190" i="36"/>
  <c r="AP50" i="56"/>
  <c r="F53" i="35"/>
  <c r="N190" i="56"/>
  <c r="N214" i="56" s="1"/>
  <c r="L190" i="56"/>
  <c r="L214" i="56" s="1"/>
  <c r="X43" i="42"/>
  <c r="X214" i="42" s="1"/>
  <c r="W190" i="42"/>
  <c r="D190" i="36" l="1"/>
  <c r="W214" i="36"/>
  <c r="D214" i="36" s="1"/>
  <c r="E5" i="36" s="1"/>
  <c r="E9" i="36"/>
  <c r="I54" i="35" s="1"/>
  <c r="D190" i="42"/>
  <c r="W214" i="42"/>
  <c r="D214" i="42" s="1"/>
  <c r="E5" i="42" s="1"/>
  <c r="E9" i="42"/>
  <c r="I55" i="35" s="1"/>
  <c r="AN53" i="56"/>
  <c r="G53" i="35"/>
  <c r="C56" i="35"/>
  <c r="E56" i="35" s="1"/>
  <c r="H56" i="35"/>
  <c r="F56" i="35" s="1"/>
  <c r="G56" i="35" s="1"/>
  <c r="D190" i="48"/>
  <c r="W214" i="48"/>
  <c r="D214" i="48" s="1"/>
  <c r="E5" i="48" s="1"/>
  <c r="E9" i="48"/>
  <c r="I57" i="35" s="1"/>
  <c r="AR53" i="56" l="1"/>
  <c r="H55" i="35"/>
  <c r="F55" i="35" s="1"/>
  <c r="G55" i="35" s="1"/>
  <c r="C55" i="35"/>
  <c r="E55" i="35" s="1"/>
  <c r="C54" i="35"/>
  <c r="H54" i="35"/>
  <c r="C57" i="35"/>
  <c r="E57" i="35" s="1"/>
  <c r="H57" i="35"/>
  <c r="F57" i="35" s="1"/>
  <c r="G57" i="35" s="1"/>
  <c r="AP53" i="56"/>
  <c r="AN190" i="56"/>
  <c r="AR190" i="56" l="1"/>
  <c r="F54" i="35"/>
  <c r="H70" i="35"/>
  <c r="H52" i="35"/>
  <c r="I52" i="35" s="1"/>
  <c r="I70" i="35" s="1"/>
  <c r="E54" i="35"/>
  <c r="C52" i="35"/>
  <c r="C70" i="35"/>
  <c r="AN214" i="56"/>
  <c r="E9" i="56"/>
  <c r="E5" i="56" s="1"/>
  <c r="AR214" i="56" l="1"/>
  <c r="E52" i="35"/>
  <c r="E70" i="35"/>
  <c r="G54" i="35"/>
  <c r="G70" i="35" s="1"/>
  <c r="F70" i="35"/>
  <c r="F52" i="35"/>
  <c r="G52" i="35" s="1"/>
  <c r="F5" i="56" l="1"/>
  <c r="E47" i="35"/>
</calcChain>
</file>

<file path=xl/sharedStrings.xml><?xml version="1.0" encoding="utf-8"?>
<sst xmlns="http://schemas.openxmlformats.org/spreadsheetml/2006/main" count="2431" uniqueCount="327">
  <si>
    <t xml:space="preserve">м </t>
  </si>
  <si>
    <t>ОТБОР КЕРНА</t>
  </si>
  <si>
    <t>Прочее</t>
  </si>
  <si>
    <t>м</t>
  </si>
  <si>
    <t>Кондуктор</t>
  </si>
  <si>
    <t>СТАТЬЯ ЗАТРАТ</t>
  </si>
  <si>
    <t>сут</t>
  </si>
  <si>
    <t>операция</t>
  </si>
  <si>
    <t xml:space="preserve">операция </t>
  </si>
  <si>
    <t>шт</t>
  </si>
  <si>
    <t xml:space="preserve">ПОДРОБНАЯ СМЕТНАЯ СТОИМОСТЬ СКВАЖИНЫ </t>
  </si>
  <si>
    <t>Перед забуркой</t>
  </si>
  <si>
    <t xml:space="preserve">Направление </t>
  </si>
  <si>
    <t>Хвостовик</t>
  </si>
  <si>
    <t xml:space="preserve"> Тип скважины:</t>
  </si>
  <si>
    <t>КОЛИЧЕСТВО</t>
  </si>
  <si>
    <t>СТОИМОСТЬ</t>
  </si>
  <si>
    <t>ВСЕГО</t>
  </si>
  <si>
    <t xml:space="preserve"> КОД</t>
  </si>
  <si>
    <t>добавочный код</t>
  </si>
  <si>
    <t>ОПИСАНИЕ</t>
  </si>
  <si>
    <t>Подрядчик</t>
  </si>
  <si>
    <t>Единица измерения</t>
  </si>
  <si>
    <t>Руб. / Ед.изм.</t>
  </si>
  <si>
    <t xml:space="preserve">Количество </t>
  </si>
  <si>
    <t>Стоимость (руб)</t>
  </si>
  <si>
    <t>СУПЕРВАЙЗИНГ:</t>
  </si>
  <si>
    <t>ПОДРЯДЧИК ПО ГИС:</t>
  </si>
  <si>
    <t>СТАНЦИЯ  ГТИ:</t>
  </si>
  <si>
    <t xml:space="preserve"> ПОДРЯДЧИК ПО ЦЕМЕНТИРОВАНИЮ:</t>
  </si>
  <si>
    <t>ПОДРЯДЧИК ПО БУРОВЫМ РАСТВОРАМ:</t>
  </si>
  <si>
    <t>ПОДРЯДЧИК ПО ДОЛОТАМ:</t>
  </si>
  <si>
    <t>МАТЕРИАЛЫ ПРЕДОСТАВЛЯЕМЫЕ ЗАКАЗЧИКОМ:</t>
  </si>
  <si>
    <t>393,7 мм долото для бурения под направление (долото+сервис)</t>
  </si>
  <si>
    <t>295,3 мм долото для бурения под кондуктор (долото+сервис)</t>
  </si>
  <si>
    <t>220,7 мм долото для бурения эксплуатационную колонну (долото+сервис)</t>
  </si>
  <si>
    <t xml:space="preserve"> ДРУГИЕ УСЛУГИ:</t>
  </si>
  <si>
    <t>ГИС под эксплуатационную колонну 178 мм (Стандартный комплекс, ИК (если несертифицированная телесистема))</t>
  </si>
  <si>
    <t>Время бурения секции, сут:</t>
  </si>
  <si>
    <t>Диаметр долота, мм:</t>
  </si>
  <si>
    <t>Диаметр колонны, мм:</t>
  </si>
  <si>
    <t>Примечание:</t>
  </si>
  <si>
    <t>Исходные данные</t>
  </si>
  <si>
    <t>Отбор неизолированного керна</t>
  </si>
  <si>
    <t>Отбор изолированного керна</t>
  </si>
  <si>
    <t>ДРУГИЕ РАСХОДЫ</t>
  </si>
  <si>
    <t>ГИС под хвостовик 114 мм (Стандартный комплекс, ИК (если несертифицированная телесистема))</t>
  </si>
  <si>
    <t>нецементируемые хвостовики 114 мм.</t>
  </si>
  <si>
    <t>хвостовик 127 мм. С прямым цементированием</t>
  </si>
  <si>
    <t>хвостовик 102, 114 мм. С прямым цементированием</t>
  </si>
  <si>
    <t>хвостовик 114 мм. Не цементируемый</t>
  </si>
  <si>
    <t>Хвостовик 114, 102 с ступенчатым цементированием</t>
  </si>
  <si>
    <t xml:space="preserve">Технологическое дежурство отряда </t>
  </si>
  <si>
    <t>сут.</t>
  </si>
  <si>
    <t>550 мм долото для бурения под направление (долото+сервис)</t>
  </si>
  <si>
    <t xml:space="preserve"> </t>
  </si>
  <si>
    <t>Операционная ставка в режиме работы</t>
  </si>
  <si>
    <t>Операционная ставка в режиме ожидания</t>
  </si>
  <si>
    <t>Гамма -каротаж и сопротивление в режиме записи</t>
  </si>
  <si>
    <t>Гамма -каротаж в режиме записи</t>
  </si>
  <si>
    <t>Интерпритация данных ГИС в открытом стволе</t>
  </si>
  <si>
    <t>Расширитель раздвижной</t>
  </si>
  <si>
    <t>Услуги НТЦ (лаб.анализ растворов, авторский надзор и пр.)</t>
  </si>
  <si>
    <t>скв.</t>
  </si>
  <si>
    <t>ПИР + гос.экспертиза</t>
  </si>
  <si>
    <t>К-т</t>
  </si>
  <si>
    <t>Услуги УМТС (10,45% от ТМЦ, включая опрессовку труб)</t>
  </si>
  <si>
    <t>Пуско-наладочные работы</t>
  </si>
  <si>
    <t>Передвижка 18 м.</t>
  </si>
  <si>
    <t xml:space="preserve">Мобилизация на объект работ </t>
  </si>
  <si>
    <t xml:space="preserve">Демобилизация </t>
  </si>
  <si>
    <t>опер.</t>
  </si>
  <si>
    <t>Стоимость услуг инженерного сопровождения</t>
  </si>
  <si>
    <t>Стоимость услуг цементировочного флота</t>
  </si>
  <si>
    <t>Стоимость оснастки</t>
  </si>
  <si>
    <t>опер</t>
  </si>
  <si>
    <t>ЦЕМ.мост</t>
  </si>
  <si>
    <t>ОБЩАЯ СТОИМОСТЬ БУРЕНИЯ СКВАЖИНЫ</t>
  </si>
  <si>
    <t>Услуги по гидроразрыву пластов</t>
  </si>
  <si>
    <t>Услуги колтюбинга и азотной установки</t>
  </si>
  <si>
    <t>Услуги бригад по капитальному ремонту скважин</t>
  </si>
  <si>
    <t>Проппант</t>
  </si>
  <si>
    <t>ОБЩАЯ СТОИМОСТЬ ВМР</t>
  </si>
  <si>
    <t>ОБЩАЯ СТОИМОСТЬ ОСВОЕНИЯ СКВАЖИНЫ</t>
  </si>
  <si>
    <t>ВСЕГО СТОИМОСТЬ СКВАЖИНЫ</t>
  </si>
  <si>
    <t>бр.час.</t>
  </si>
  <si>
    <t>м3</t>
  </si>
  <si>
    <t>Время освоения, сут:</t>
  </si>
  <si>
    <t>В т.ч.время работы бригад КРС</t>
  </si>
  <si>
    <t>Всего ВМР</t>
  </si>
  <si>
    <t>Всего Бурение</t>
  </si>
  <si>
    <t>Всего Освоение</t>
  </si>
  <si>
    <t>Отход</t>
  </si>
  <si>
    <t>Гориз.уч. 1</t>
  </si>
  <si>
    <t>Гориз.уч. 2</t>
  </si>
  <si>
    <t>Наличие СВП:</t>
  </si>
  <si>
    <t>Наличие АИЭС:</t>
  </si>
  <si>
    <t>Наличие автономности:</t>
  </si>
  <si>
    <t>Проходка всего (м):</t>
  </si>
  <si>
    <t>Керн</t>
  </si>
  <si>
    <t>шт.</t>
  </si>
  <si>
    <t>ПЗР (в т.ч. ВМР и осв.)</t>
  </si>
  <si>
    <t>Прочие существенные условия:</t>
  </si>
  <si>
    <t>Перебур</t>
  </si>
  <si>
    <t>ВСЕГО СТ-ТЬ</t>
  </si>
  <si>
    <t>Глубина (по стволу), м:</t>
  </si>
  <si>
    <t>Отдельные стволы, керн, м:</t>
  </si>
  <si>
    <t>ВСЕГО БУРЕНИЕ</t>
  </si>
  <si>
    <t>ВСЕГО ОСВОЕНИЕ</t>
  </si>
  <si>
    <t>ВСЕГО ПРОХОДКА</t>
  </si>
  <si>
    <t>Техническая колонна</t>
  </si>
  <si>
    <t>Эксплуат-ая колонна</t>
  </si>
  <si>
    <t>ГЛУБИНА ПО ВЕРТ-ЛИ</t>
  </si>
  <si>
    <t xml:space="preserve"> - ПЗР к ГРП/МСГРП, сут.</t>
  </si>
  <si>
    <t xml:space="preserve"> - проведение ГРП/МСГРП, сут.</t>
  </si>
  <si>
    <t xml:space="preserve"> - проведение ГНКТ, сут.</t>
  </si>
  <si>
    <t xml:space="preserve"> - кол-во стадий МСГРП, шт.</t>
  </si>
  <si>
    <t>Передвижка 5 м.</t>
  </si>
  <si>
    <t>Передвижка 9 м.</t>
  </si>
  <si>
    <t>_________  мм долото для бурения (долото+сервис)</t>
  </si>
  <si>
    <t>Описание работ/услуг</t>
  </si>
  <si>
    <t>СЕРВИС ПО ПОДВЕСКЕ ХВОСТОВИКА</t>
  </si>
  <si>
    <t>1. ЭТАП ВМР</t>
  </si>
  <si>
    <t>2. ЭТАП БУРЕНИЯ:</t>
  </si>
  <si>
    <t>3. ЭТАП ОСВОЕНИЯ:</t>
  </si>
  <si>
    <t>Кол-во обсадных колонн (включая направл.):</t>
  </si>
  <si>
    <t>4. ОБОРУДОВАНИЕ УСТЬЯ СКВАЖИНЫ</t>
  </si>
  <si>
    <t>ОБЩАЯ СТОИМОСТЬ ОБОРУДОВАНИЯ</t>
  </si>
  <si>
    <t xml:space="preserve"> ОПИСАНИЕ РАБОТ И УСЛУГ</t>
  </si>
  <si>
    <t>Обор-ие устья</t>
  </si>
  <si>
    <t>Вид проекта</t>
  </si>
  <si>
    <t xml:space="preserve">Название проекта: </t>
  </si>
  <si>
    <t>Ф.И.О.</t>
  </si>
  <si>
    <t>должность</t>
  </si>
  <si>
    <t>Наименование показателя</t>
  </si>
  <si>
    <t>Ед. изм.</t>
  </si>
  <si>
    <t xml:space="preserve">Проект: </t>
  </si>
  <si>
    <t>Наименование организации:</t>
  </si>
  <si>
    <t>Конец проведения работ (мес/год)</t>
  </si>
  <si>
    <t>Буровой подрядчик</t>
  </si>
  <si>
    <t>Тип буровго станка</t>
  </si>
  <si>
    <t>ОТВЕТСТВЕННЫЕ СПЕЦИАЛИСТЫ ПО ПРОЕКТУ</t>
  </si>
  <si>
    <t>По технико-технологическим показателям</t>
  </si>
  <si>
    <t>По экономическим показателям</t>
  </si>
  <si>
    <t xml:space="preserve"> Месторождение/ куст:</t>
  </si>
  <si>
    <t xml:space="preserve"> Подрядчик по бурению:</t>
  </si>
  <si>
    <t>Тип буровой установки:</t>
  </si>
  <si>
    <t>ПОДРЯДЧИК ПО ТЕХНОЛОГИЧЕСКОМУ И ТЕЛЕМЕТРИЧЕСКОМУ СОПРОВОЖДЕНИЮ:</t>
  </si>
  <si>
    <t>(технико-технологичексие особенности)</t>
  </si>
  <si>
    <t>ВСЕГО СТОИМОСТЬ</t>
  </si>
  <si>
    <t>Крепление колонн</t>
  </si>
  <si>
    <t>Пилот ГС</t>
  </si>
  <si>
    <t>ННС Юра &gt;800</t>
  </si>
  <si>
    <t>ГС с пилотом</t>
  </si>
  <si>
    <t>ГС без пилота</t>
  </si>
  <si>
    <t>ГС с пилотом и МСГРП</t>
  </si>
  <si>
    <t>ГС Юра с пилотом</t>
  </si>
  <si>
    <t xml:space="preserve">ГС Юра без пилота </t>
  </si>
  <si>
    <t>ГС Юра с пилотом и МСГРП</t>
  </si>
  <si>
    <t>Вод/з</t>
  </si>
  <si>
    <t>Всего</t>
  </si>
  <si>
    <t>Ср. значение на 1 скв.</t>
  </si>
  <si>
    <t>Итого</t>
  </si>
  <si>
    <t>Время бурения, сут.</t>
  </si>
  <si>
    <t>Время осовения, сут.</t>
  </si>
  <si>
    <t>тел.</t>
  </si>
  <si>
    <t>Тэхнико-экономические показатели строительства по проекту:</t>
  </si>
  <si>
    <t>Наличие ВСП</t>
  </si>
  <si>
    <t>Наличие АвИЭС</t>
  </si>
  <si>
    <t>Наличие автономности</t>
  </si>
  <si>
    <t>(наименование организации)</t>
  </si>
  <si>
    <t>(наименование типа БУ)</t>
  </si>
  <si>
    <t>(Да/ Нет)</t>
  </si>
  <si>
    <t>(Да/ Нет/ Частично на межсезонье)</t>
  </si>
  <si>
    <t>Экономические показатели строительства по проекту:</t>
  </si>
  <si>
    <t>Ст-ть освоения, тыс.руб.</t>
  </si>
  <si>
    <t>Ст-ть ВМР, тыс.руб.</t>
  </si>
  <si>
    <t>Ст-ть бурения, тыс.руб.</t>
  </si>
  <si>
    <t>(без НДС)</t>
  </si>
  <si>
    <t>Прочие</t>
  </si>
  <si>
    <t xml:space="preserve">ОПИСАНИЕ И ОСОБЕННОСТИ ПРОЕКТА </t>
  </si>
  <si>
    <t>Среднее по ННС</t>
  </si>
  <si>
    <t>Среднее по ГС</t>
  </si>
  <si>
    <t>Проходка по скважинам, м</t>
  </si>
  <si>
    <t>Всего скв.</t>
  </si>
  <si>
    <t>Кол-во скважин, законченных бурением</t>
  </si>
  <si>
    <t>Кол-во скважин, законченных освоением</t>
  </si>
  <si>
    <t>Бурение (без ВМР)</t>
  </si>
  <si>
    <t>Освоение</t>
  </si>
  <si>
    <t>Всего ст-ть работ, тыс.руб.</t>
  </si>
  <si>
    <t>Ст-ть обор-ия, тыс.руб.</t>
  </si>
  <si>
    <t>Среднее по ННС на 1 скв.</t>
  </si>
  <si>
    <t>Среднее по ГС на 1 скв.</t>
  </si>
  <si>
    <t>Всего с ВМР и обор.</t>
  </si>
  <si>
    <t>Кол-во скв.</t>
  </si>
  <si>
    <t>ИТОГО</t>
  </si>
  <si>
    <t>Вид скв.</t>
  </si>
  <si>
    <t>Ст-ть работ</t>
  </si>
  <si>
    <t xml:space="preserve">Кол-во </t>
  </si>
  <si>
    <t>(руб. без НДС)</t>
  </si>
  <si>
    <t>(мес/год)</t>
  </si>
  <si>
    <t xml:space="preserve">Бурение </t>
  </si>
  <si>
    <t>При заполнени стоимости в поле "статья затрат" нужно указывать по аналогичной ст-ти какого из подрядчиков взята цена для расчета.</t>
  </si>
  <si>
    <t xml:space="preserve">Создана библиотека видов работ, ед. измерения и стоимости за ед. изм. </t>
  </si>
  <si>
    <t>в листе "первая скважина", данные из которого тиражируются во все остальные листы с типами скважин.</t>
  </si>
  <si>
    <t>Примечания по заполнению:</t>
  </si>
  <si>
    <t>Основные места для заполнения выделены желтым или белым цветом</t>
  </si>
  <si>
    <t>Автоматические расчеты и места заполняемые из других, первоначальных источников выделены серым цветом</t>
  </si>
  <si>
    <t xml:space="preserve"> или зеленым </t>
  </si>
  <si>
    <t xml:space="preserve">или </t>
  </si>
  <si>
    <t xml:space="preserve">В случае изменения кол-ва строк, необходимо производить замену во всех листах типовых форм скважин и в листе "ТЭП". </t>
  </si>
  <si>
    <t>МСГРП</t>
  </si>
  <si>
    <t>155,6 мм долото для бурения под хвостовик (долото+сервис)</t>
  </si>
  <si>
    <t>Гамма -каротаж и сопротивление в режиме реального времени</t>
  </si>
  <si>
    <t>Гамма -каротаж в режиме реального времени</t>
  </si>
  <si>
    <t>Услуги персонала телеметрического и технологического сопровождения</t>
  </si>
  <si>
    <t>ГИС под техничкскую колонну 245 мм (Стандартный комплекс, ИК (если несертифицированная телесистема), РК, АКЦ, ЦМ, МЛМ)</t>
  </si>
  <si>
    <t>МСГРП 6 стадий</t>
  </si>
  <si>
    <t>Обсадные трубы 426х11 Д НОРМКБ</t>
  </si>
  <si>
    <t>Обсадные трубы 324х9,5 Д ОТТМ</t>
  </si>
  <si>
    <t>Обсадные трубы 245х7,9 Д ОТТМ</t>
  </si>
  <si>
    <t>Обсадные трубы 178х9,2 Е ОТТГ</t>
  </si>
  <si>
    <t>Труба ОТТМ-114х7,4 Е ОТТМ</t>
  </si>
  <si>
    <t>Обсадные трубы 245х8,9 Е ОТТГ</t>
  </si>
  <si>
    <t>Противофонтанный лифт</t>
  </si>
  <si>
    <t>Цементирование направления НН 324 мм (услуги, цемент, материалы)</t>
  </si>
  <si>
    <t>Цементирование кондуктора НН 245 мм (услуги, цемент, материалы)</t>
  </si>
  <si>
    <t>Цементирование эксплуатационной колонны НН 178мм (услуги, цемент, материалы)</t>
  </si>
  <si>
    <t>Цементирование хвостовика НН 127мм (услуги, цемент, материалы)</t>
  </si>
  <si>
    <t>Цементирование технической колонны Гор 245 мм (услуги, цемент, материалы)</t>
  </si>
  <si>
    <t>Обсадные трубы 178х9,2 Д ОТТМ</t>
  </si>
  <si>
    <t>Обсадные трубы 178х9,2 Е ОТТМ</t>
  </si>
  <si>
    <t>Обсадные трубы 127х9,2 Е ОТТМ</t>
  </si>
  <si>
    <t>Цементирование технической колонны НН 245 мм (услуги, цемент, материалы)</t>
  </si>
  <si>
    <t>Обсадные трубы 168х8,9 Д ОТТМ</t>
  </si>
  <si>
    <t>Обсадные трубы 168х10,6 Д ОТТМ</t>
  </si>
  <si>
    <t>Горизонтальная с МСГРП</t>
  </si>
  <si>
    <t>Наклонно-направленная</t>
  </si>
  <si>
    <t>Начало проведения (мес/год)</t>
  </si>
  <si>
    <t>Столбовой С.В.</t>
  </si>
  <si>
    <t>Игумнов М.С.</t>
  </si>
  <si>
    <t>ННС до 1300</t>
  </si>
  <si>
    <t>ННС от 1300 до 1500</t>
  </si>
  <si>
    <t>ННС от 1500 до 2000</t>
  </si>
  <si>
    <t>ННС от 2000 до 2200</t>
  </si>
  <si>
    <t>ННС более 2200</t>
  </si>
  <si>
    <t>925-202</t>
  </si>
  <si>
    <t>354-882</t>
  </si>
  <si>
    <t>Фиксированная ставка за скважину с отходом до 1300 м.</t>
  </si>
  <si>
    <t>Фиксированная ставка за скважину с отходом от 1300 до 1500 м.</t>
  </si>
  <si>
    <t>Фиксированная ставка за скважину с отходом от 1500 до 2000 м.</t>
  </si>
  <si>
    <t>Фиксированная ставка за скважину с отходом от 2000 до 2200 м.</t>
  </si>
  <si>
    <t>Фиксированная ставка за скважину с отходом более 2200 м.</t>
  </si>
  <si>
    <t>Передислокация БУ в пределах м-я</t>
  </si>
  <si>
    <t>Передислокация БУ 250-500 км.</t>
  </si>
  <si>
    <t>Передислокация бр. бур в пределах м-я</t>
  </si>
  <si>
    <t>Передислокация бр. бур 250-500 км.</t>
  </si>
  <si>
    <t>Передислокация бригады ВМР в пределах м-я</t>
  </si>
  <si>
    <t>Передислокация бригады ВМР 250-500 км.</t>
  </si>
  <si>
    <t>Артезианская скважина</t>
  </si>
  <si>
    <t>Переработка бурового шлама</t>
  </si>
  <si>
    <t>Посл.скв.</t>
  </si>
  <si>
    <t>Фиксированная ставка за горизонтальную скважину</t>
  </si>
  <si>
    <t>Цементирование направления НН 426 мм (услуги, цемент, материалы)</t>
  </si>
  <si>
    <t>Цементирование кондуктора НН 324 мм (услуги, цемент, материалы)</t>
  </si>
  <si>
    <t>Цементирование эксплуатационной колонны 178мм (услуги, цемент, материалы)</t>
  </si>
  <si>
    <t>ГТИ на скважине с отходом до 1300 м.</t>
  </si>
  <si>
    <t>ГТИ на скважине с отходом от 1300 до 1500 м.</t>
  </si>
  <si>
    <t>ГТИ на скважине с отходом от 1500 до 2000 м.</t>
  </si>
  <si>
    <t>ГТИ на скважине с отходом от 2000 до 2200 м.</t>
  </si>
  <si>
    <t>ГТИ на скважине с отходом более 2200 м.</t>
  </si>
  <si>
    <t>ГТИ на горизонтальной скважине</t>
  </si>
  <si>
    <t>Стандартный комплекс ГИС на ННС</t>
  </si>
  <si>
    <t>Стандартный комплекс ГИС на ГС</t>
  </si>
  <si>
    <t>Супервайзер по бурению на скважинах с отходом до 1300 м.</t>
  </si>
  <si>
    <t>Супервайзер по бурению на скважинах с отходом от 1300 до 1500 м.</t>
  </si>
  <si>
    <t>Супервайзер по бурению на скважинах с отходом от 1500 до 2000 м.</t>
  </si>
  <si>
    <t>Супервайзер по бурению на скважинах с отходом от 2000 до 2200 м.</t>
  </si>
  <si>
    <t>Супервайзер по бурению на скважинах с отходом более 2200 м.</t>
  </si>
  <si>
    <t>Супервайзер по бурению на горизонтальных скважинах</t>
  </si>
  <si>
    <t>скв/опер</t>
  </si>
  <si>
    <t>Прочие (Наценка УМТС)</t>
  </si>
  <si>
    <t>Выработка электроэнергии</t>
  </si>
  <si>
    <t>Прочие (ТЖГ)</t>
  </si>
  <si>
    <t>ОАО "Газпромнефть-Хантос"</t>
  </si>
  <si>
    <t>Транспортировка цемента</t>
  </si>
  <si>
    <t>%</t>
  </si>
  <si>
    <t>Расчет объема капитальных вложений по ГС</t>
  </si>
  <si>
    <t>Ст-ть работ, тыс.руб.</t>
  </si>
  <si>
    <t>Горизонт</t>
  </si>
  <si>
    <t>Начальник планово-договорного отдела УСС</t>
  </si>
  <si>
    <t>Монтаж</t>
  </si>
  <si>
    <t>Демонтаж</t>
  </si>
  <si>
    <t>Эксплуатация АВЭС</t>
  </si>
  <si>
    <t>Передвижка 25 м.</t>
  </si>
  <si>
    <t>Передвижка 50 м.</t>
  </si>
  <si>
    <t>Сдвижка 25 м.</t>
  </si>
  <si>
    <t>Авиапревозки</t>
  </si>
  <si>
    <t>Мобилизация и монтаж энергокомплекса</t>
  </si>
  <si>
    <t>Завоз и монтаж верхнего силового привода</t>
  </si>
  <si>
    <t>Завоз и монтаж новой насосной группы</t>
  </si>
  <si>
    <t>Установка цем моста</t>
  </si>
  <si>
    <t>Супервайзинг при КРС</t>
  </si>
  <si>
    <t>ТЖГ</t>
  </si>
  <si>
    <t>Распределение расходов УМТС</t>
  </si>
  <si>
    <t>ПВР</t>
  </si>
  <si>
    <t>МГРП</t>
  </si>
  <si>
    <t>Супервайзинг при ГРП</t>
  </si>
  <si>
    <t>2014-2016</t>
  </si>
  <si>
    <t>Эксплуатация верхнего привода</t>
  </si>
  <si>
    <t>Эксплуатация системы очистки</t>
  </si>
  <si>
    <t>Бурение по суточной ставке (геологическая нагрузка)</t>
  </si>
  <si>
    <t>Бурение ВЗ</t>
  </si>
  <si>
    <t>Начальник производственного отдела УСС</t>
  </si>
  <si>
    <t>Перв.скв. (тип скв)</t>
  </si>
  <si>
    <t>БУ-3000 ЭУК</t>
  </si>
  <si>
    <t xml:space="preserve">Приобского_ месторождения </t>
  </si>
  <si>
    <t>Прочее (Регистрация, инвентаризация, индексация)</t>
  </si>
  <si>
    <t>Оценочная</t>
  </si>
  <si>
    <t>Цемент G</t>
  </si>
  <si>
    <t>т</t>
  </si>
  <si>
    <t>Нефть</t>
  </si>
  <si>
    <t>нет</t>
  </si>
  <si>
    <t xml:space="preserve">Бурение скважин в 2016-2018 гг. </t>
  </si>
  <si>
    <t>не определен</t>
  </si>
  <si>
    <t>да</t>
  </si>
  <si>
    <t xml:space="preserve">куст №21б Приобского месторождения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</si>
</sst>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9">
    <numFmt numFmtId="42" formatCode="_-* #,##0&quot;р.&quot;_-;\-* #,##0&quot;р.&quot;_-;_-* &quot;-&quot;&quot;р.&quot;_-;_-@_-"/>
    <numFmt numFmtId="41" formatCode="_-* #,##0_р_._-;\-* #,##0_р_._-;_-* &quot;-&quot;_р_._-;_-@_-"/>
    <numFmt numFmtId="44" formatCode="_-* #,##0.00&quot;р.&quot;_-;\-* #,##0.00&quot;р.&quot;_-;_-* &quot;-&quot;??&quot;р.&quot;_-;_-@_-"/>
    <numFmt numFmtId="164" formatCode="_(&quot;$&quot;* #,##0_);_(&quot;$&quot;* \(#,##0\);_(&quot;$&quot;* &quot;-&quot;_);_(@_)"/>
    <numFmt numFmtId="165" formatCode="_(&quot;$&quot;* #,##0.00_);_(&quot;$&quot;* \(#,##0.00\);_(&quot;$&quot;* &quot;-&quot;??_);_(@_)"/>
    <numFmt numFmtId="166" formatCode="0.0"/>
    <numFmt numFmtId="167" formatCode="#,##0.0"/>
    <numFmt numFmtId="168" formatCode="[$$-409]#,##0"/>
    <numFmt numFmtId="169" formatCode="#,##0_ ;\-#,##0\ "/>
    <numFmt numFmtId="170" formatCode="#,##0.00&quot;р.&quot;"/>
    <numFmt numFmtId="171" formatCode="#,##0&quot;р.&quot;"/>
    <numFmt numFmtId="172" formatCode="#,##0.0&quot;р.&quot;"/>
    <numFmt numFmtId="173" formatCode="mm\/yyyy"/>
    <numFmt numFmtId="174" formatCode="#,##0.00;[Red]\-#,##0.00;#"/>
    <numFmt numFmtId="175" formatCode="#,##0.0000&quot;р.&quot;"/>
    <numFmt numFmtId="176" formatCode="#,##0.000_ ;\-#,##0.000\ "/>
    <numFmt numFmtId="177" formatCode="#,##0.00000&quot;р.&quot;"/>
    <numFmt numFmtId="178" formatCode="#,##0.000"/>
    <numFmt numFmtId="179" formatCode="#,##0.00000000&quot;р.&quot;"/>
  </numFmts>
  <fonts count="50">
    <font>
      <sz val="10"/>
      <name val="Arial"/>
    </font>
    <font>
      <sz val="10"/>
      <name val="Arial"/>
      <family val="2"/>
      <charset val="204"/>
    </font>
    <font>
      <sz val="10"/>
      <name val="Book Antiqua"/>
      <family val="1"/>
      <charset val="204"/>
    </font>
    <font>
      <b/>
      <sz val="10"/>
      <name val="Book Antiqua"/>
      <family val="1"/>
      <charset val="204"/>
    </font>
    <font>
      <sz val="9"/>
      <name val="Book Antiqua"/>
      <family val="1"/>
      <charset val="204"/>
    </font>
    <font>
      <b/>
      <sz val="16"/>
      <name val="Book Antiqua"/>
      <family val="1"/>
      <charset val="204"/>
    </font>
    <font>
      <b/>
      <sz val="9"/>
      <name val="Book Antiqua"/>
      <family val="1"/>
      <charset val="204"/>
    </font>
    <font>
      <b/>
      <sz val="9"/>
      <color indexed="10"/>
      <name val="Book Antiqua"/>
      <family val="1"/>
      <charset val="204"/>
    </font>
    <font>
      <sz val="9"/>
      <color indexed="12"/>
      <name val="Book Antiqua"/>
      <family val="1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b/>
      <u/>
      <sz val="9"/>
      <name val="Book Antiqua"/>
      <family val="1"/>
      <charset val="204"/>
    </font>
    <font>
      <b/>
      <u/>
      <sz val="10"/>
      <name val="Book Antiqua"/>
      <family val="1"/>
      <charset val="204"/>
    </font>
    <font>
      <b/>
      <sz val="10"/>
      <name val="Arial"/>
      <family val="2"/>
      <charset val="204"/>
    </font>
    <font>
      <b/>
      <sz val="9"/>
      <color indexed="12"/>
      <name val="Book Antiqua"/>
      <family val="1"/>
      <charset val="204"/>
    </font>
    <font>
      <sz val="10"/>
      <name val="Arial Cyr"/>
      <charset val="204"/>
    </font>
    <font>
      <sz val="10"/>
      <name val="Arial"/>
      <family val="2"/>
    </font>
    <font>
      <b/>
      <sz val="14"/>
      <name val="Arial"/>
      <family val="2"/>
    </font>
    <font>
      <sz val="8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u/>
      <sz val="10"/>
      <name val="Arial"/>
      <family val="2"/>
    </font>
    <font>
      <b/>
      <sz val="9"/>
      <name val="Arial"/>
      <family val="2"/>
    </font>
    <font>
      <sz val="12"/>
      <name val="Arial"/>
      <family val="2"/>
    </font>
    <font>
      <i/>
      <sz val="12"/>
      <name val="Arial"/>
      <family val="2"/>
      <charset val="204"/>
    </font>
    <font>
      <sz val="10"/>
      <name val="Helv"/>
    </font>
    <font>
      <sz val="10"/>
      <name val="Helv"/>
      <charset val="204"/>
    </font>
    <font>
      <sz val="10"/>
      <name val="Times New Roman Cyr"/>
      <family val="1"/>
      <charset val="204"/>
    </font>
    <font>
      <sz val="8"/>
      <name val="Times New Roman Cyr"/>
      <charset val="204"/>
    </font>
    <font>
      <sz val="10"/>
      <name val="TimesET"/>
    </font>
    <font>
      <b/>
      <sz val="14"/>
      <name val="Arial"/>
      <family val="2"/>
      <charset val="204"/>
    </font>
    <font>
      <sz val="12"/>
      <name val="Book Antiqua"/>
      <family val="1"/>
      <charset val="204"/>
    </font>
    <font>
      <b/>
      <sz val="12"/>
      <name val="Book Antiqua"/>
      <family val="1"/>
      <charset val="204"/>
    </font>
    <font>
      <b/>
      <u/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Arial"/>
      <family val="2"/>
      <charset val="204"/>
    </font>
    <font>
      <b/>
      <u/>
      <sz val="10"/>
      <color theme="1"/>
      <name val="Book Antiqua"/>
      <family val="1"/>
      <charset val="204"/>
    </font>
    <font>
      <b/>
      <sz val="10"/>
      <color rgb="FFFF0000"/>
      <name val="Book Antiqua"/>
      <family val="1"/>
      <charset val="204"/>
    </font>
    <font>
      <b/>
      <sz val="9"/>
      <color rgb="FFFF0000"/>
      <name val="Book Antiqua"/>
      <family val="1"/>
      <charset val="204"/>
    </font>
    <font>
      <sz val="9"/>
      <color rgb="FFFF0000"/>
      <name val="Book Antiqua"/>
      <family val="1"/>
      <charset val="204"/>
    </font>
    <font>
      <sz val="10"/>
      <color rgb="FFFF0000"/>
      <name val="Arial"/>
      <family val="2"/>
      <charset val="204"/>
    </font>
    <font>
      <sz val="11"/>
      <name val="Arial"/>
      <family val="2"/>
      <charset val="204"/>
    </font>
    <font>
      <b/>
      <sz val="16"/>
      <name val="Arial"/>
      <family val="2"/>
    </font>
    <font>
      <b/>
      <sz val="12"/>
      <name val="Arial"/>
      <family val="2"/>
      <charset val="204"/>
    </font>
    <font>
      <b/>
      <sz val="12"/>
      <name val="Arial"/>
      <family val="2"/>
    </font>
    <font>
      <sz val="10"/>
      <color theme="0"/>
      <name val="Arial"/>
      <family val="2"/>
    </font>
    <font>
      <sz val="10"/>
      <color theme="0"/>
      <name val="Arial"/>
      <family val="2"/>
      <charset val="204"/>
    </font>
    <font>
      <sz val="10"/>
      <color theme="0"/>
      <name val="Arial Cyr"/>
      <charset val="204"/>
    </font>
    <font>
      <b/>
      <sz val="8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mediumGray">
        <fgColor indexed="22"/>
        <bgColor indexed="41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74ABE8"/>
        <bgColor indexed="64"/>
      </patternFill>
    </fill>
    <fill>
      <patternFill patternType="solid">
        <fgColor rgb="FFFFFF00"/>
        <bgColor indexed="64"/>
      </patternFill>
    </fill>
  </fills>
  <borders count="85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hair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thick">
        <color indexed="9"/>
      </left>
      <right style="thick">
        <color indexed="9"/>
      </right>
      <top/>
      <bottom/>
      <diagonal/>
    </border>
    <border>
      <left style="thick">
        <color indexed="9"/>
      </left>
      <right style="thick">
        <color indexed="9"/>
      </right>
      <top style="hair">
        <color indexed="64"/>
      </top>
      <bottom style="hair">
        <color indexed="64"/>
      </bottom>
      <diagonal/>
    </border>
    <border>
      <left/>
      <right style="thick">
        <color indexed="9"/>
      </right>
      <top style="hair">
        <color indexed="64"/>
      </top>
      <bottom style="hair">
        <color indexed="64"/>
      </bottom>
      <diagonal/>
    </border>
    <border>
      <left/>
      <right/>
      <top style="thick">
        <color indexed="53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/>
      <right style="thick">
        <color indexed="9"/>
      </right>
      <top/>
      <bottom style="hair">
        <color indexed="64"/>
      </bottom>
      <diagonal/>
    </border>
    <border>
      <left style="double">
        <color indexed="64"/>
      </left>
      <right style="thick">
        <color indexed="9"/>
      </right>
      <top style="double">
        <color indexed="64"/>
      </top>
      <bottom style="hair">
        <color indexed="64"/>
      </bottom>
      <diagonal/>
    </border>
    <border>
      <left style="thick">
        <color indexed="9"/>
      </left>
      <right style="thick">
        <color indexed="9"/>
      </right>
      <top style="double">
        <color indexed="64"/>
      </top>
      <bottom style="hair">
        <color indexed="64"/>
      </bottom>
      <diagonal/>
    </border>
    <border>
      <left style="thick">
        <color indexed="9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thick">
        <color indexed="9"/>
      </right>
      <top style="hair">
        <color indexed="64"/>
      </top>
      <bottom style="double">
        <color indexed="64"/>
      </bottom>
      <diagonal/>
    </border>
    <border>
      <left style="thick">
        <color indexed="9"/>
      </left>
      <right style="thick">
        <color indexed="9"/>
      </right>
      <top style="hair">
        <color indexed="64"/>
      </top>
      <bottom style="double">
        <color indexed="64"/>
      </bottom>
      <diagonal/>
    </border>
    <border>
      <left style="thick">
        <color indexed="9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medium">
        <color indexed="9"/>
      </bottom>
      <diagonal/>
    </border>
    <border>
      <left/>
      <right/>
      <top/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ck">
        <color indexed="9"/>
      </left>
      <right/>
      <top/>
      <bottom style="hair">
        <color indexed="64"/>
      </bottom>
      <diagonal/>
    </border>
    <border>
      <left style="thick">
        <color indexed="9"/>
      </left>
      <right/>
      <top/>
      <bottom/>
      <diagonal/>
    </border>
    <border>
      <left/>
      <right/>
      <top/>
      <bottom style="thick">
        <color indexed="12"/>
      </bottom>
      <diagonal/>
    </border>
    <border>
      <left/>
      <right style="thick">
        <color indexed="9"/>
      </right>
      <top/>
      <bottom/>
      <diagonal/>
    </border>
    <border>
      <left style="thick">
        <color indexed="9"/>
      </left>
      <right style="thick">
        <color indexed="9"/>
      </right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8">
    <xf numFmtId="0" fontId="0" fillId="0" borderId="0"/>
    <xf numFmtId="0" fontId="26" fillId="0" borderId="0"/>
    <xf numFmtId="0" fontId="27" fillId="0" borderId="0"/>
    <xf numFmtId="0" fontId="27" fillId="0" borderId="0"/>
    <xf numFmtId="4" fontId="28" fillId="0" borderId="0">
      <alignment vertical="center"/>
    </xf>
    <xf numFmtId="174" fontId="29" fillId="0" borderId="0">
      <alignment horizontal="right" vertical="top"/>
    </xf>
    <xf numFmtId="0" fontId="30" fillId="0" borderId="0"/>
    <xf numFmtId="165" fontId="1" fillId="0" borderId="0" applyFont="0" applyFill="0" applyBorder="0" applyAlignment="0" applyProtection="0"/>
    <xf numFmtId="42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0" fontId="9" fillId="0" borderId="0"/>
    <xf numFmtId="0" fontId="15" fillId="0" borderId="0"/>
    <xf numFmtId="0" fontId="15" fillId="0" borderId="0"/>
    <xf numFmtId="0" fontId="3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26" fillId="0" borderId="0"/>
  </cellStyleXfs>
  <cellXfs count="507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0" borderId="0" xfId="0" applyFont="1" applyBorder="1"/>
    <xf numFmtId="0" fontId="2" fillId="0" borderId="2" xfId="0" applyFont="1" applyBorder="1"/>
    <xf numFmtId="0" fontId="2" fillId="0" borderId="0" xfId="0" applyFont="1" applyFill="1" applyBorder="1" applyAlignment="1" applyProtection="1">
      <alignment horizontal="center" vertical="center" wrapText="1"/>
      <protection locked="0"/>
    </xf>
    <xf numFmtId="164" fontId="3" fillId="0" borderId="0" xfId="0" applyNumberFormat="1" applyFont="1" applyFill="1" applyBorder="1" applyAlignment="1" applyProtection="1">
      <alignment vertical="center"/>
      <protection locked="0"/>
    </xf>
    <xf numFmtId="0" fontId="2" fillId="0" borderId="0" xfId="0" applyFont="1" applyFill="1" applyBorder="1" applyProtection="1">
      <protection locked="0"/>
    </xf>
    <xf numFmtId="0" fontId="2" fillId="0" borderId="3" xfId="0" applyFont="1" applyBorder="1"/>
    <xf numFmtId="164" fontId="3" fillId="0" borderId="4" xfId="0" applyNumberFormat="1" applyFont="1" applyFill="1" applyBorder="1" applyAlignment="1" applyProtection="1">
      <alignment vertical="center"/>
      <protection locked="0"/>
    </xf>
    <xf numFmtId="0" fontId="3" fillId="2" borderId="0" xfId="0" applyFont="1" applyFill="1" applyBorder="1" applyAlignment="1" applyProtection="1">
      <alignment horizontal="left" vertical="center"/>
      <protection locked="0"/>
    </xf>
    <xf numFmtId="0" fontId="3" fillId="0" borderId="5" xfId="0" applyFont="1" applyBorder="1"/>
    <xf numFmtId="164" fontId="2" fillId="0" borderId="0" xfId="0" applyNumberFormat="1" applyFont="1" applyFill="1" applyBorder="1" applyAlignment="1" applyProtection="1">
      <alignment horizontal="center" vertical="center"/>
      <protection locked="0"/>
    </xf>
    <xf numFmtId="1" fontId="3" fillId="3" borderId="6" xfId="0" applyNumberFormat="1" applyFont="1" applyFill="1" applyBorder="1" applyAlignment="1" applyProtection="1">
      <alignment horizontal="center" vertical="center" wrapText="1"/>
      <protection locked="0"/>
    </xf>
    <xf numFmtId="1" fontId="3" fillId="3" borderId="7" xfId="0" applyNumberFormat="1" applyFont="1" applyFill="1" applyBorder="1" applyAlignment="1" applyProtection="1">
      <alignment horizontal="center" vertical="center" wrapText="1"/>
      <protection locked="0"/>
    </xf>
    <xf numFmtId="49" fontId="3" fillId="3" borderId="7" xfId="0" applyNumberFormat="1" applyFont="1" applyFill="1" applyBorder="1" applyAlignment="1" applyProtection="1">
      <alignment horizontal="center" vertical="center" wrapText="1"/>
      <protection locked="0"/>
    </xf>
    <xf numFmtId="168" fontId="3" fillId="3" borderId="7" xfId="0" applyNumberFormat="1" applyFont="1" applyFill="1" applyBorder="1" applyAlignment="1" applyProtection="1">
      <alignment horizontal="center" vertical="center" wrapText="1"/>
      <protection locked="0"/>
    </xf>
    <xf numFmtId="164" fontId="3" fillId="3" borderId="8" xfId="0" applyNumberFormat="1" applyFont="1" applyFill="1" applyBorder="1" applyAlignment="1" applyProtection="1">
      <alignment horizontal="center" vertical="center" wrapText="1"/>
      <protection locked="0"/>
    </xf>
    <xf numFmtId="164" fontId="3" fillId="3" borderId="6" xfId="0" applyNumberFormat="1" applyFont="1" applyFill="1" applyBorder="1" applyAlignment="1" applyProtection="1">
      <alignment horizontal="center" vertical="center" wrapText="1"/>
      <protection locked="0"/>
    </xf>
    <xf numFmtId="164" fontId="3" fillId="3" borderId="7" xfId="0" applyNumberFormat="1" applyFont="1" applyFill="1" applyBorder="1" applyAlignment="1" applyProtection="1">
      <alignment horizontal="center" vertical="center" wrapText="1"/>
      <protection locked="0"/>
    </xf>
    <xf numFmtId="164" fontId="3" fillId="3" borderId="9" xfId="0" applyNumberFormat="1" applyFont="1" applyFill="1" applyBorder="1" applyAlignment="1" applyProtection="1">
      <alignment horizontal="center" vertical="center" wrapText="1"/>
      <protection locked="0"/>
    </xf>
    <xf numFmtId="0" fontId="3" fillId="3" borderId="6" xfId="0" applyFont="1" applyFill="1" applyBorder="1" applyAlignment="1" applyProtection="1">
      <alignment horizontal="center" vertical="center" wrapText="1"/>
      <protection locked="0"/>
    </xf>
    <xf numFmtId="1" fontId="8" fillId="0" borderId="10" xfId="0" applyNumberFormat="1" applyFont="1" applyFill="1" applyBorder="1" applyAlignment="1" applyProtection="1">
      <alignment horizontal="center" vertical="center"/>
      <protection locked="0"/>
    </xf>
    <xf numFmtId="167" fontId="2" fillId="0" borderId="0" xfId="0" applyNumberFormat="1" applyFont="1"/>
    <xf numFmtId="1" fontId="6" fillId="0" borderId="11" xfId="0" applyNumberFormat="1" applyFont="1" applyFill="1" applyBorder="1" applyAlignment="1" applyProtection="1">
      <alignment horizontal="center" vertical="center"/>
      <protection locked="0"/>
    </xf>
    <xf numFmtId="1" fontId="8" fillId="0" borderId="12" xfId="0" applyNumberFormat="1" applyFont="1" applyFill="1" applyBorder="1" applyAlignment="1" applyProtection="1">
      <alignment horizontal="center" vertical="center"/>
      <protection locked="0"/>
    </xf>
    <xf numFmtId="1" fontId="8" fillId="0" borderId="13" xfId="0" applyNumberFormat="1" applyFont="1" applyFill="1" applyBorder="1" applyAlignment="1" applyProtection="1">
      <alignment horizontal="center" vertical="center"/>
      <protection locked="0"/>
    </xf>
    <xf numFmtId="1" fontId="8" fillId="0" borderId="0" xfId="0" applyNumberFormat="1" applyFont="1" applyFill="1" applyBorder="1" applyAlignment="1" applyProtection="1">
      <alignment horizontal="center" vertical="center"/>
      <protection locked="0"/>
    </xf>
    <xf numFmtId="1" fontId="6" fillId="0" borderId="10" xfId="0" applyNumberFormat="1" applyFont="1" applyFill="1" applyBorder="1" applyAlignment="1" applyProtection="1">
      <alignment horizontal="center" vertical="center"/>
      <protection locked="0"/>
    </xf>
    <xf numFmtId="1" fontId="8" fillId="0" borderId="14" xfId="0" applyNumberFormat="1" applyFont="1" applyFill="1" applyBorder="1" applyAlignment="1" applyProtection="1">
      <alignment horizontal="center" vertical="center"/>
      <protection locked="0"/>
    </xf>
    <xf numFmtId="1" fontId="8" fillId="0" borderId="15" xfId="0" applyNumberFormat="1" applyFont="1" applyFill="1" applyBorder="1" applyAlignment="1" applyProtection="1">
      <alignment horizontal="center" vertical="center"/>
      <protection locked="0"/>
    </xf>
    <xf numFmtId="1" fontId="8" fillId="0" borderId="3" xfId="0" applyNumberFormat="1" applyFont="1" applyFill="1" applyBorder="1" applyAlignment="1" applyProtection="1">
      <alignment horizontal="center" vertical="center"/>
      <protection locked="0"/>
    </xf>
    <xf numFmtId="1" fontId="8" fillId="0" borderId="16" xfId="0" applyNumberFormat="1" applyFont="1" applyFill="1" applyBorder="1" applyAlignment="1" applyProtection="1">
      <alignment horizontal="center" vertical="center"/>
      <protection locked="0"/>
    </xf>
    <xf numFmtId="1" fontId="6" fillId="0" borderId="17" xfId="0" applyNumberFormat="1" applyFont="1" applyFill="1" applyBorder="1" applyAlignment="1" applyProtection="1">
      <alignment horizontal="center" vertical="center"/>
      <protection locked="0"/>
    </xf>
    <xf numFmtId="1" fontId="8" fillId="0" borderId="18" xfId="0" applyNumberFormat="1" applyFont="1" applyFill="1" applyBorder="1" applyAlignment="1" applyProtection="1">
      <alignment horizontal="center" vertical="center"/>
      <protection locked="0"/>
    </xf>
    <xf numFmtId="166" fontId="4" fillId="4" borderId="5" xfId="0" applyNumberFormat="1" applyFont="1" applyFill="1" applyBorder="1" applyAlignment="1" applyProtection="1">
      <alignment horizontal="center" vertical="center"/>
      <protection locked="0"/>
    </xf>
    <xf numFmtId="1" fontId="6" fillId="0" borderId="16" xfId="0" applyNumberFormat="1" applyFont="1" applyFill="1" applyBorder="1" applyAlignment="1" applyProtection="1">
      <alignment horizontal="center" vertical="center"/>
      <protection locked="0"/>
    </xf>
    <xf numFmtId="0" fontId="2" fillId="5" borderId="5" xfId="0" applyFont="1" applyFill="1" applyBorder="1"/>
    <xf numFmtId="171" fontId="4" fillId="5" borderId="5" xfId="0" applyNumberFormat="1" applyFont="1" applyFill="1" applyBorder="1" applyAlignment="1" applyProtection="1">
      <alignment horizontal="center" vertical="center"/>
      <protection locked="0"/>
    </xf>
    <xf numFmtId="170" fontId="4" fillId="5" borderId="5" xfId="7" applyNumberFormat="1" applyFont="1" applyFill="1" applyBorder="1" applyAlignment="1" applyProtection="1">
      <alignment horizontal="center" vertical="center"/>
      <protection locked="0"/>
    </xf>
    <xf numFmtId="164" fontId="4" fillId="5" borderId="5" xfId="7" applyNumberFormat="1" applyFont="1" applyFill="1" applyBorder="1" applyAlignment="1" applyProtection="1">
      <alignment horizontal="left" vertical="center"/>
      <protection locked="0"/>
    </xf>
    <xf numFmtId="1" fontId="6" fillId="0" borderId="19" xfId="0" applyNumberFormat="1" applyFont="1" applyFill="1" applyBorder="1" applyAlignment="1" applyProtection="1">
      <alignment horizontal="center" vertical="center"/>
      <protection locked="0"/>
    </xf>
    <xf numFmtId="1" fontId="6" fillId="0" borderId="1" xfId="0" applyNumberFormat="1" applyFont="1" applyFill="1" applyBorder="1" applyAlignment="1" applyProtection="1">
      <alignment horizontal="center" vertical="center"/>
      <protection locked="0"/>
    </xf>
    <xf numFmtId="1" fontId="8" fillId="0" borderId="1" xfId="0" applyNumberFormat="1" applyFont="1" applyFill="1" applyBorder="1" applyAlignment="1" applyProtection="1">
      <alignment horizontal="center" vertical="center"/>
      <protection locked="0"/>
    </xf>
    <xf numFmtId="1" fontId="8" fillId="0" borderId="20" xfId="0" applyNumberFormat="1" applyFont="1" applyFill="1" applyBorder="1" applyAlignment="1" applyProtection="1">
      <alignment horizontal="center" vertical="center"/>
      <protection locked="0"/>
    </xf>
    <xf numFmtId="1" fontId="4" fillId="0" borderId="16" xfId="0" applyNumberFormat="1" applyFont="1" applyFill="1" applyBorder="1" applyAlignment="1" applyProtection="1">
      <alignment horizontal="center" vertical="center"/>
      <protection locked="0"/>
    </xf>
    <xf numFmtId="1" fontId="8" fillId="0" borderId="21" xfId="0" applyNumberFormat="1" applyFont="1" applyFill="1" applyBorder="1" applyAlignment="1" applyProtection="1">
      <alignment horizontal="center" vertical="center"/>
      <protection locked="0"/>
    </xf>
    <xf numFmtId="1" fontId="8" fillId="0" borderId="19" xfId="0" applyNumberFormat="1" applyFont="1" applyFill="1" applyBorder="1" applyAlignment="1" applyProtection="1">
      <alignment horizontal="center" vertical="center"/>
      <protection locked="0"/>
    </xf>
    <xf numFmtId="1" fontId="4" fillId="0" borderId="19" xfId="0" applyNumberFormat="1" applyFont="1" applyFill="1" applyBorder="1" applyAlignment="1" applyProtection="1">
      <alignment horizontal="center" vertical="center"/>
      <protection locked="0"/>
    </xf>
    <xf numFmtId="164" fontId="3" fillId="3" borderId="22" xfId="0" applyNumberFormat="1" applyFont="1" applyFill="1" applyBorder="1" applyAlignment="1" applyProtection="1">
      <alignment horizontal="center" vertical="center" wrapText="1"/>
      <protection locked="0"/>
    </xf>
    <xf numFmtId="0" fontId="4" fillId="5" borderId="5" xfId="0" applyFont="1" applyFill="1" applyBorder="1" applyAlignment="1" applyProtection="1">
      <alignment horizontal="center" vertical="center"/>
      <protection locked="0"/>
    </xf>
    <xf numFmtId="166" fontId="4" fillId="5" borderId="5" xfId="0" applyNumberFormat="1" applyFont="1" applyFill="1" applyBorder="1" applyAlignment="1" applyProtection="1">
      <alignment horizontal="center" vertical="center"/>
      <protection locked="0"/>
    </xf>
    <xf numFmtId="167" fontId="4" fillId="5" borderId="5" xfId="7" applyNumberFormat="1" applyFont="1" applyFill="1" applyBorder="1" applyAlignment="1" applyProtection="1">
      <alignment horizontal="center" vertical="center"/>
      <protection locked="0"/>
    </xf>
    <xf numFmtId="167" fontId="4" fillId="5" borderId="5" xfId="0" applyNumberFormat="1" applyFont="1" applyFill="1" applyBorder="1" applyAlignment="1" applyProtection="1">
      <alignment horizontal="center" vertical="center"/>
      <protection locked="0"/>
    </xf>
    <xf numFmtId="0" fontId="6" fillId="5" borderId="5" xfId="0" applyFont="1" applyFill="1" applyBorder="1" applyAlignment="1" applyProtection="1">
      <alignment horizontal="left" vertical="center" wrapText="1"/>
      <protection locked="0"/>
    </xf>
    <xf numFmtId="0" fontId="7" fillId="5" borderId="5" xfId="0" applyFont="1" applyFill="1" applyBorder="1" applyAlignment="1" applyProtection="1">
      <alignment horizontal="center" vertical="center"/>
      <protection locked="0"/>
    </xf>
    <xf numFmtId="0" fontId="3" fillId="5" borderId="5" xfId="0" applyFont="1" applyFill="1" applyBorder="1"/>
    <xf numFmtId="0" fontId="2" fillId="5" borderId="0" xfId="0" applyFont="1" applyFill="1"/>
    <xf numFmtId="166" fontId="4" fillId="4" borderId="23" xfId="0" applyNumberFormat="1" applyFont="1" applyFill="1" applyBorder="1" applyAlignment="1" applyProtection="1">
      <alignment horizontal="center" vertical="center"/>
      <protection locked="0"/>
    </xf>
    <xf numFmtId="0" fontId="36" fillId="10" borderId="5" xfId="0" applyFont="1" applyFill="1" applyBorder="1" applyAlignment="1">
      <alignment horizontal="center" vertical="center"/>
    </xf>
    <xf numFmtId="0" fontId="3" fillId="0" borderId="0" xfId="0" applyFont="1" applyAlignment="1" applyProtection="1">
      <alignment horizontal="center"/>
      <protection locked="0"/>
    </xf>
    <xf numFmtId="0" fontId="3" fillId="0" borderId="24" xfId="0" applyFont="1" applyBorder="1" applyAlignment="1" applyProtection="1">
      <alignment horizontal="center"/>
      <protection locked="0"/>
    </xf>
    <xf numFmtId="0" fontId="2" fillId="10" borderId="3" xfId="0" applyFont="1" applyFill="1" applyBorder="1"/>
    <xf numFmtId="0" fontId="2" fillId="10" borderId="2" xfId="0" applyFont="1" applyFill="1" applyBorder="1"/>
    <xf numFmtId="0" fontId="3" fillId="10" borderId="5" xfId="0" applyFont="1" applyFill="1" applyBorder="1"/>
    <xf numFmtId="171" fontId="4" fillId="10" borderId="5" xfId="0" applyNumberFormat="1" applyFont="1" applyFill="1" applyBorder="1" applyAlignment="1" applyProtection="1">
      <alignment horizontal="center" vertical="center"/>
      <protection locked="0"/>
    </xf>
    <xf numFmtId="0" fontId="0" fillId="10" borderId="5" xfId="0" applyFill="1" applyBorder="1" applyAlignment="1"/>
    <xf numFmtId="167" fontId="2" fillId="10" borderId="5" xfId="0" applyNumberFormat="1" applyFont="1" applyFill="1" applyBorder="1" applyAlignment="1">
      <alignment horizontal="center"/>
    </xf>
    <xf numFmtId="0" fontId="2" fillId="10" borderId="0" xfId="0" applyFont="1" applyFill="1"/>
    <xf numFmtId="171" fontId="6" fillId="5" borderId="5" xfId="0" applyNumberFormat="1" applyFont="1" applyFill="1" applyBorder="1" applyAlignment="1" applyProtection="1">
      <alignment horizontal="center" vertical="center"/>
      <protection locked="0"/>
    </xf>
    <xf numFmtId="0" fontId="2" fillId="0" borderId="0" xfId="0" applyFont="1" applyBorder="1" applyAlignment="1"/>
    <xf numFmtId="1" fontId="6" fillId="0" borderId="15" xfId="0" applyNumberFormat="1" applyFont="1" applyFill="1" applyBorder="1" applyAlignment="1" applyProtection="1">
      <alignment horizontal="center" vertical="center"/>
      <protection locked="0"/>
    </xf>
    <xf numFmtId="0" fontId="4" fillId="10" borderId="5" xfId="0" applyFont="1" applyFill="1" applyBorder="1" applyAlignment="1" applyProtection="1">
      <alignment horizontal="left" vertical="center" wrapText="1"/>
      <protection locked="0"/>
    </xf>
    <xf numFmtId="0" fontId="3" fillId="11" borderId="5" xfId="0" applyFont="1" applyFill="1" applyBorder="1" applyAlignment="1" applyProtection="1">
      <alignment horizontal="center"/>
      <protection locked="0"/>
    </xf>
    <xf numFmtId="0" fontId="2" fillId="10" borderId="5" xfId="0" applyFont="1" applyFill="1" applyBorder="1"/>
    <xf numFmtId="0" fontId="4" fillId="10" borderId="5" xfId="0" applyFont="1" applyFill="1" applyBorder="1" applyAlignment="1" applyProtection="1">
      <alignment horizontal="center" vertical="center"/>
      <protection locked="0"/>
    </xf>
    <xf numFmtId="171" fontId="4" fillId="10" borderId="5" xfId="7" applyNumberFormat="1" applyFont="1" applyFill="1" applyBorder="1" applyAlignment="1" applyProtection="1">
      <alignment horizontal="center" vertical="center"/>
      <protection locked="0"/>
    </xf>
    <xf numFmtId="166" fontId="4" fillId="10" borderId="5" xfId="0" applyNumberFormat="1" applyFont="1" applyFill="1" applyBorder="1" applyAlignment="1" applyProtection="1">
      <alignment horizontal="center" vertical="center"/>
      <protection locked="0"/>
    </xf>
    <xf numFmtId="167" fontId="4" fillId="10" borderId="5" xfId="7" applyNumberFormat="1" applyFont="1" applyFill="1" applyBorder="1" applyAlignment="1" applyProtection="1">
      <alignment horizontal="center" vertical="center"/>
      <protection locked="0"/>
    </xf>
    <xf numFmtId="167" fontId="4" fillId="10" borderId="5" xfId="0" applyNumberFormat="1" applyFont="1" applyFill="1" applyBorder="1" applyAlignment="1" applyProtection="1">
      <alignment horizontal="center" vertical="center"/>
      <protection locked="0"/>
    </xf>
    <xf numFmtId="0" fontId="3" fillId="12" borderId="5" xfId="0" applyNumberFormat="1" applyFont="1" applyFill="1" applyBorder="1" applyAlignment="1" applyProtection="1">
      <alignment horizontal="center" vertical="center"/>
      <protection locked="0"/>
    </xf>
    <xf numFmtId="1" fontId="3" fillId="12" borderId="5" xfId="0" applyNumberFormat="1" applyFont="1" applyFill="1" applyBorder="1" applyAlignment="1" applyProtection="1">
      <alignment horizontal="center" vertical="center"/>
      <protection locked="0"/>
    </xf>
    <xf numFmtId="0" fontId="0" fillId="12" borderId="5" xfId="0" applyFill="1" applyBorder="1" applyAlignment="1">
      <alignment vertical="center" wrapText="1"/>
    </xf>
    <xf numFmtId="1" fontId="4" fillId="4" borderId="23" xfId="0" applyNumberFormat="1" applyFont="1" applyFill="1" applyBorder="1" applyAlignment="1" applyProtection="1">
      <alignment horizontal="center" vertical="center"/>
      <protection locked="0"/>
    </xf>
    <xf numFmtId="1" fontId="4" fillId="4" borderId="5" xfId="0" applyNumberFormat="1" applyFont="1" applyFill="1" applyBorder="1" applyAlignment="1" applyProtection="1">
      <alignment horizontal="center" vertical="center"/>
      <protection locked="0"/>
    </xf>
    <xf numFmtId="0" fontId="10" fillId="0" borderId="23" xfId="0" applyFont="1" applyFill="1" applyBorder="1" applyAlignment="1">
      <alignment wrapText="1"/>
    </xf>
    <xf numFmtId="0" fontId="4" fillId="10" borderId="5" xfId="10" applyFont="1" applyFill="1" applyBorder="1" applyAlignment="1" applyProtection="1">
      <alignment horizontal="left" vertical="center"/>
      <protection locked="0"/>
    </xf>
    <xf numFmtId="0" fontId="4" fillId="10" borderId="5" xfId="10" applyFont="1" applyFill="1" applyBorder="1" applyAlignment="1" applyProtection="1">
      <alignment horizontal="center" vertical="center"/>
      <protection locked="0"/>
    </xf>
    <xf numFmtId="171" fontId="4" fillId="10" borderId="5" xfId="10" applyNumberFormat="1" applyFont="1" applyFill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center"/>
    </xf>
    <xf numFmtId="164" fontId="3" fillId="0" borderId="0" xfId="0" applyNumberFormat="1" applyFont="1" applyFill="1" applyBorder="1" applyAlignment="1" applyProtection="1">
      <alignment horizontal="center" vertical="center"/>
      <protection locked="0"/>
    </xf>
    <xf numFmtId="0" fontId="2" fillId="10" borderId="5" xfId="0" applyFont="1" applyFill="1" applyBorder="1" applyAlignment="1">
      <alignment horizontal="center"/>
    </xf>
    <xf numFmtId="0" fontId="2" fillId="5" borderId="5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1" fontId="4" fillId="0" borderId="25" xfId="0" applyNumberFormat="1" applyFont="1" applyFill="1" applyBorder="1" applyAlignment="1" applyProtection="1">
      <alignment horizontal="center" vertical="center"/>
      <protection locked="0"/>
    </xf>
    <xf numFmtId="1" fontId="8" fillId="0" borderId="26" xfId="0" applyNumberFormat="1" applyFont="1" applyFill="1" applyBorder="1" applyAlignment="1" applyProtection="1">
      <alignment horizontal="center" vertical="center"/>
      <protection locked="0"/>
    </xf>
    <xf numFmtId="1" fontId="8" fillId="0" borderId="27" xfId="0" applyNumberFormat="1" applyFont="1" applyFill="1" applyBorder="1" applyAlignment="1" applyProtection="1">
      <alignment horizontal="center" vertical="center"/>
      <protection locked="0"/>
    </xf>
    <xf numFmtId="0" fontId="6" fillId="10" borderId="5" xfId="0" applyFont="1" applyFill="1" applyBorder="1" applyAlignment="1" applyProtection="1">
      <alignment horizontal="left" vertical="center" wrapText="1"/>
      <protection locked="0"/>
    </xf>
    <xf numFmtId="3" fontId="4" fillId="6" borderId="5" xfId="0" applyNumberFormat="1" applyFont="1" applyFill="1" applyBorder="1" applyAlignment="1" applyProtection="1">
      <alignment horizontal="center" vertical="center"/>
      <protection locked="0"/>
    </xf>
    <xf numFmtId="3" fontId="4" fillId="6" borderId="5" xfId="7" applyNumberFormat="1" applyFont="1" applyFill="1" applyBorder="1" applyAlignment="1" applyProtection="1">
      <alignment horizontal="center" vertical="center"/>
      <protection locked="0"/>
    </xf>
    <xf numFmtId="0" fontId="3" fillId="5" borderId="5" xfId="0" applyFont="1" applyFill="1" applyBorder="1" applyAlignment="1">
      <alignment horizontal="center"/>
    </xf>
    <xf numFmtId="0" fontId="6" fillId="5" borderId="5" xfId="0" applyFont="1" applyFill="1" applyBorder="1" applyAlignment="1" applyProtection="1">
      <alignment horizontal="center" vertical="center" wrapText="1"/>
      <protection locked="0"/>
    </xf>
    <xf numFmtId="0" fontId="9" fillId="0" borderId="23" xfId="0" applyFont="1" applyFill="1" applyBorder="1" applyAlignment="1">
      <alignment horizontal="left"/>
    </xf>
    <xf numFmtId="0" fontId="9" fillId="0" borderId="23" xfId="0" applyFont="1" applyFill="1" applyBorder="1" applyAlignment="1">
      <alignment wrapText="1"/>
    </xf>
    <xf numFmtId="0" fontId="6" fillId="0" borderId="28" xfId="0" applyFont="1" applyFill="1" applyBorder="1" applyAlignment="1" applyProtection="1">
      <alignment horizontal="left" vertical="center" wrapText="1"/>
      <protection locked="0"/>
    </xf>
    <xf numFmtId="1" fontId="8" fillId="10" borderId="15" xfId="0" applyNumberFormat="1" applyFont="1" applyFill="1" applyBorder="1" applyAlignment="1" applyProtection="1">
      <alignment horizontal="center" vertical="center"/>
      <protection locked="0"/>
    </xf>
    <xf numFmtId="1" fontId="8" fillId="10" borderId="0" xfId="0" applyNumberFormat="1" applyFont="1" applyFill="1" applyBorder="1" applyAlignment="1" applyProtection="1">
      <alignment horizontal="center" vertical="center"/>
      <protection locked="0"/>
    </xf>
    <xf numFmtId="0" fontId="3" fillId="0" borderId="3" xfId="0" applyFont="1" applyBorder="1"/>
    <xf numFmtId="0" fontId="3" fillId="0" borderId="2" xfId="0" applyFont="1" applyBorder="1"/>
    <xf numFmtId="0" fontId="3" fillId="0" borderId="0" xfId="0" applyFont="1"/>
    <xf numFmtId="0" fontId="2" fillId="5" borderId="29" xfId="0" applyFont="1" applyFill="1" applyBorder="1" applyAlignment="1"/>
    <xf numFmtId="1" fontId="3" fillId="13" borderId="5" xfId="0" applyNumberFormat="1" applyFont="1" applyFill="1" applyBorder="1" applyAlignment="1" applyProtection="1">
      <alignment horizontal="center"/>
    </xf>
    <xf numFmtId="1" fontId="4" fillId="6" borderId="5" xfId="7" applyNumberFormat="1" applyFont="1" applyFill="1" applyBorder="1" applyAlignment="1" applyProtection="1">
      <alignment horizontal="center" vertical="center"/>
      <protection locked="0"/>
    </xf>
    <xf numFmtId="1" fontId="4" fillId="6" borderId="5" xfId="0" applyNumberFormat="1" applyFont="1" applyFill="1" applyBorder="1" applyAlignment="1" applyProtection="1">
      <alignment horizontal="center" vertical="center"/>
      <protection locked="0"/>
    </xf>
    <xf numFmtId="1" fontId="2" fillId="5" borderId="29" xfId="0" applyNumberFormat="1" applyFont="1" applyFill="1" applyBorder="1" applyAlignment="1"/>
    <xf numFmtId="3" fontId="4" fillId="4" borderId="5" xfId="0" applyNumberFormat="1" applyFont="1" applyFill="1" applyBorder="1" applyAlignment="1" applyProtection="1">
      <alignment horizontal="center" vertical="center"/>
      <protection locked="0"/>
    </xf>
    <xf numFmtId="3" fontId="3" fillId="5" borderId="5" xfId="0" applyNumberFormat="1" applyFont="1" applyFill="1" applyBorder="1" applyAlignment="1">
      <alignment horizontal="center"/>
    </xf>
    <xf numFmtId="3" fontId="2" fillId="0" borderId="0" xfId="0" applyNumberFormat="1" applyFont="1"/>
    <xf numFmtId="3" fontId="4" fillId="10" borderId="5" xfId="7" applyNumberFormat="1" applyFont="1" applyFill="1" applyBorder="1" applyAlignment="1" applyProtection="1">
      <alignment horizontal="center" vertical="center"/>
      <protection locked="0"/>
    </xf>
    <xf numFmtId="3" fontId="4" fillId="10" borderId="5" xfId="0" applyNumberFormat="1" applyFont="1" applyFill="1" applyBorder="1" applyAlignment="1" applyProtection="1">
      <alignment horizontal="center" vertical="center"/>
      <protection locked="0"/>
    </xf>
    <xf numFmtId="3" fontId="4" fillId="5" borderId="5" xfId="0" applyNumberFormat="1" applyFont="1" applyFill="1" applyBorder="1" applyAlignment="1" applyProtection="1">
      <alignment horizontal="center" vertical="center"/>
      <protection locked="0"/>
    </xf>
    <xf numFmtId="3" fontId="4" fillId="5" borderId="5" xfId="7" applyNumberFormat="1" applyFont="1" applyFill="1" applyBorder="1" applyAlignment="1" applyProtection="1">
      <alignment horizontal="center" vertical="center"/>
      <protection locked="0"/>
    </xf>
    <xf numFmtId="0" fontId="6" fillId="10" borderId="29" xfId="0" applyFont="1" applyFill="1" applyBorder="1" applyAlignment="1" applyProtection="1">
      <alignment horizontal="left" vertical="center" wrapText="1"/>
      <protection locked="0"/>
    </xf>
    <xf numFmtId="0" fontId="4" fillId="10" borderId="30" xfId="0" applyFont="1" applyFill="1" applyBorder="1" applyAlignment="1" applyProtection="1">
      <alignment horizontal="left" vertical="center"/>
      <protection locked="0"/>
    </xf>
    <xf numFmtId="0" fontId="4" fillId="10" borderId="30" xfId="0" applyFont="1" applyFill="1" applyBorder="1" applyAlignment="1" applyProtection="1">
      <alignment horizontal="center" vertical="center"/>
      <protection locked="0"/>
    </xf>
    <xf numFmtId="171" fontId="4" fillId="10" borderId="30" xfId="0" applyNumberFormat="1" applyFont="1" applyFill="1" applyBorder="1" applyAlignment="1" applyProtection="1">
      <alignment horizontal="center" vertical="center"/>
      <protection locked="0"/>
    </xf>
    <xf numFmtId="1" fontId="4" fillId="10" borderId="30" xfId="0" applyNumberFormat="1" applyFont="1" applyFill="1" applyBorder="1" applyAlignment="1" applyProtection="1">
      <alignment horizontal="center" vertical="center"/>
      <protection locked="0"/>
    </xf>
    <xf numFmtId="1" fontId="4" fillId="10" borderId="30" xfId="7" applyNumberFormat="1" applyFont="1" applyFill="1" applyBorder="1" applyAlignment="1" applyProtection="1">
      <alignment horizontal="center" vertical="center"/>
      <protection locked="0"/>
    </xf>
    <xf numFmtId="1" fontId="2" fillId="0" borderId="0" xfId="0" applyNumberFormat="1" applyFont="1" applyFill="1" applyBorder="1" applyAlignment="1" applyProtection="1">
      <alignment horizontal="center" vertical="center"/>
      <protection locked="0"/>
    </xf>
    <xf numFmtId="0" fontId="3" fillId="2" borderId="5" xfId="0" applyNumberFormat="1" applyFont="1" applyFill="1" applyBorder="1" applyAlignment="1" applyProtection="1">
      <alignment horizontal="left" vertical="center"/>
      <protection locked="0"/>
    </xf>
    <xf numFmtId="164" fontId="3" fillId="11" borderId="5" xfId="0" applyNumberFormat="1" applyFont="1" applyFill="1" applyBorder="1" applyAlignment="1" applyProtection="1">
      <alignment horizontal="center" vertical="center" wrapText="1"/>
      <protection locked="0"/>
    </xf>
    <xf numFmtId="14" fontId="3" fillId="12" borderId="5" xfId="0" applyNumberFormat="1" applyFont="1" applyFill="1" applyBorder="1" applyAlignment="1" applyProtection="1">
      <alignment horizontal="center" vertical="center"/>
      <protection locked="0"/>
    </xf>
    <xf numFmtId="1" fontId="14" fillId="0" borderId="0" xfId="0" applyNumberFormat="1" applyFont="1" applyFill="1" applyBorder="1" applyAlignment="1" applyProtection="1">
      <alignment horizontal="center" vertical="center"/>
      <protection locked="0"/>
    </xf>
    <xf numFmtId="0" fontId="16" fillId="0" borderId="0" xfId="14" applyFont="1" applyFill="1" applyProtection="1">
      <protection hidden="1"/>
    </xf>
    <xf numFmtId="49" fontId="17" fillId="7" borderId="0" xfId="14" applyNumberFormat="1" applyFont="1" applyFill="1" applyBorder="1" applyAlignment="1" applyProtection="1">
      <alignment horizontal="left" vertical="center"/>
      <protection hidden="1"/>
    </xf>
    <xf numFmtId="49" fontId="17" fillId="0" borderId="0" xfId="14" applyNumberFormat="1" applyFont="1" applyFill="1" applyBorder="1" applyAlignment="1" applyProtection="1">
      <alignment horizontal="left" vertical="center"/>
      <protection hidden="1"/>
    </xf>
    <xf numFmtId="0" fontId="16" fillId="0" borderId="0" xfId="14" applyFont="1" applyProtection="1">
      <protection hidden="1"/>
    </xf>
    <xf numFmtId="0" fontId="19" fillId="0" borderId="0" xfId="14" applyFont="1" applyAlignment="1" applyProtection="1">
      <alignment horizontal="left" vertical="center" indent="1"/>
      <protection hidden="1"/>
    </xf>
    <xf numFmtId="0" fontId="19" fillId="0" borderId="0" xfId="14" applyFont="1" applyFill="1" applyAlignment="1" applyProtection="1">
      <alignment horizontal="left" vertical="center" indent="1"/>
      <protection hidden="1"/>
    </xf>
    <xf numFmtId="1" fontId="20" fillId="0" borderId="0" xfId="14" applyNumberFormat="1" applyFont="1" applyFill="1" applyBorder="1" applyAlignment="1" applyProtection="1">
      <alignment horizontal="center" vertical="center"/>
      <protection hidden="1"/>
    </xf>
    <xf numFmtId="0" fontId="16" fillId="0" borderId="0" xfId="14" applyFont="1" applyFill="1" applyAlignment="1" applyProtection="1">
      <alignment vertical="center"/>
      <protection hidden="1"/>
    </xf>
    <xf numFmtId="1" fontId="16" fillId="0" borderId="0" xfId="14" applyNumberFormat="1" applyFont="1" applyFill="1" applyBorder="1" applyAlignment="1" applyProtection="1">
      <alignment horizontal="center" vertical="center"/>
      <protection hidden="1"/>
    </xf>
    <xf numFmtId="0" fontId="16" fillId="0" borderId="0" xfId="14" applyFont="1" applyBorder="1" applyProtection="1">
      <protection hidden="1"/>
    </xf>
    <xf numFmtId="0" fontId="22" fillId="0" borderId="31" xfId="14" applyFont="1" applyFill="1" applyBorder="1" applyAlignment="1" applyProtection="1">
      <alignment horizontal="left" vertical="center" indent="2"/>
      <protection hidden="1"/>
    </xf>
    <xf numFmtId="0" fontId="16" fillId="0" borderId="32" xfId="14" applyFont="1" applyFill="1" applyBorder="1" applyAlignment="1" applyProtection="1">
      <alignment horizontal="left" vertical="center" indent="2"/>
      <protection hidden="1"/>
    </xf>
    <xf numFmtId="0" fontId="16" fillId="0" borderId="33" xfId="14" applyFont="1" applyFill="1" applyBorder="1" applyAlignment="1" applyProtection="1">
      <alignment horizontal="left" vertical="center" indent="2"/>
      <protection hidden="1"/>
    </xf>
    <xf numFmtId="0" fontId="16" fillId="0" borderId="0" xfId="14" applyFont="1" applyFill="1" applyBorder="1" applyAlignment="1" applyProtection="1">
      <alignment horizontal="left" indent="1"/>
      <protection hidden="1"/>
    </xf>
    <xf numFmtId="0" fontId="16" fillId="0" borderId="0" xfId="14" applyFont="1" applyFill="1" applyBorder="1" applyAlignment="1" applyProtection="1">
      <alignment horizontal="left" vertical="top" indent="1"/>
      <protection hidden="1"/>
    </xf>
    <xf numFmtId="0" fontId="16" fillId="0" borderId="0" xfId="14" applyFont="1" applyFill="1" applyBorder="1" applyAlignment="1" applyProtection="1">
      <alignment vertical="center"/>
      <protection hidden="1"/>
    </xf>
    <xf numFmtId="0" fontId="16" fillId="0" borderId="0" xfId="14" applyFont="1" applyAlignment="1" applyProtection="1">
      <alignment horizontal="center"/>
      <protection hidden="1"/>
    </xf>
    <xf numFmtId="0" fontId="16" fillId="0" borderId="0" xfId="14" applyNumberFormat="1" applyFont="1" applyAlignment="1" applyProtection="1">
      <alignment horizontal="center"/>
      <protection hidden="1"/>
    </xf>
    <xf numFmtId="0" fontId="15" fillId="0" borderId="0" xfId="15" applyFont="1" applyProtection="1">
      <protection hidden="1"/>
    </xf>
    <xf numFmtId="0" fontId="23" fillId="8" borderId="34" xfId="14" applyFont="1" applyFill="1" applyBorder="1" applyAlignment="1" applyProtection="1">
      <alignment horizontal="center" vertical="center" wrapText="1"/>
      <protection hidden="1"/>
    </xf>
    <xf numFmtId="0" fontId="16" fillId="7" borderId="36" xfId="14" applyFont="1" applyFill="1" applyBorder="1" applyAlignment="1" applyProtection="1">
      <alignment horizontal="left" vertical="center" wrapText="1" indent="1"/>
      <protection hidden="1"/>
    </xf>
    <xf numFmtId="0" fontId="16" fillId="7" borderId="35" xfId="14" applyFont="1" applyFill="1" applyBorder="1" applyAlignment="1" applyProtection="1">
      <alignment horizontal="center" vertical="center"/>
      <protection hidden="1"/>
    </xf>
    <xf numFmtId="3" fontId="16" fillId="7" borderId="35" xfId="14" applyNumberFormat="1" applyFont="1" applyFill="1" applyBorder="1" applyAlignment="1" applyProtection="1">
      <alignment horizontal="center" vertical="center"/>
      <protection locked="0"/>
    </xf>
    <xf numFmtId="3" fontId="16" fillId="7" borderId="36" xfId="14" applyNumberFormat="1" applyFont="1" applyFill="1" applyBorder="1" applyAlignment="1" applyProtection="1">
      <alignment horizontal="center" vertical="center"/>
      <protection locked="0"/>
    </xf>
    <xf numFmtId="0" fontId="16" fillId="0" borderId="0" xfId="14" applyFont="1" applyFill="1" applyBorder="1" applyAlignment="1" applyProtection="1">
      <alignment horizontal="center"/>
      <protection hidden="1"/>
    </xf>
    <xf numFmtId="1" fontId="16" fillId="0" borderId="0" xfId="14" applyNumberFormat="1" applyFont="1" applyFill="1" applyBorder="1" applyAlignment="1" applyProtection="1">
      <alignment horizontal="center"/>
      <protection hidden="1"/>
    </xf>
    <xf numFmtId="0" fontId="24" fillId="0" borderId="0" xfId="14" applyFont="1" applyProtection="1">
      <protection hidden="1"/>
    </xf>
    <xf numFmtId="0" fontId="16" fillId="0" borderId="0" xfId="14" applyFont="1" applyFill="1" applyBorder="1" applyProtection="1">
      <protection hidden="1"/>
    </xf>
    <xf numFmtId="0" fontId="37" fillId="11" borderId="5" xfId="0" applyFont="1" applyFill="1" applyBorder="1" applyAlignment="1" applyProtection="1">
      <alignment horizontal="center" vertical="center" wrapText="1"/>
      <protection locked="0"/>
    </xf>
    <xf numFmtId="49" fontId="31" fillId="7" borderId="0" xfId="14" applyNumberFormat="1" applyFont="1" applyFill="1" applyBorder="1" applyAlignment="1" applyProtection="1">
      <alignment horizontal="center" vertical="center"/>
      <protection hidden="1"/>
    </xf>
    <xf numFmtId="49" fontId="3" fillId="12" borderId="5" xfId="0" applyNumberFormat="1" applyFont="1" applyFill="1" applyBorder="1" applyAlignment="1" applyProtection="1">
      <alignment horizontal="center" vertical="center"/>
      <protection locked="0"/>
    </xf>
    <xf numFmtId="3" fontId="3" fillId="5" borderId="29" xfId="0" applyNumberFormat="1" applyFont="1" applyFill="1" applyBorder="1" applyAlignment="1">
      <alignment horizontal="center"/>
    </xf>
    <xf numFmtId="0" fontId="3" fillId="3" borderId="8" xfId="0" applyFont="1" applyFill="1" applyBorder="1" applyAlignment="1" applyProtection="1">
      <alignment horizontal="center" vertical="center" wrapText="1"/>
      <protection locked="0"/>
    </xf>
    <xf numFmtId="167" fontId="4" fillId="10" borderId="29" xfId="0" applyNumberFormat="1" applyFont="1" applyFill="1" applyBorder="1" applyAlignment="1" applyProtection="1">
      <alignment horizontal="center" vertical="center"/>
      <protection locked="0"/>
    </xf>
    <xf numFmtId="0" fontId="2" fillId="5" borderId="29" xfId="0" applyFont="1" applyFill="1" applyBorder="1"/>
    <xf numFmtId="1" fontId="4" fillId="6" borderId="29" xfId="0" applyNumberFormat="1" applyFont="1" applyFill="1" applyBorder="1" applyAlignment="1" applyProtection="1">
      <alignment horizontal="center" vertical="center"/>
      <protection locked="0"/>
    </xf>
    <xf numFmtId="167" fontId="2" fillId="10" borderId="29" xfId="0" applyNumberFormat="1" applyFont="1" applyFill="1" applyBorder="1" applyAlignment="1">
      <alignment horizontal="center"/>
    </xf>
    <xf numFmtId="0" fontId="6" fillId="5" borderId="29" xfId="0" applyFont="1" applyFill="1" applyBorder="1" applyAlignment="1" applyProtection="1">
      <alignment horizontal="left" vertical="center" wrapText="1"/>
      <protection locked="0"/>
    </xf>
    <xf numFmtId="3" fontId="4" fillId="6" borderId="29" xfId="0" applyNumberFormat="1" applyFont="1" applyFill="1" applyBorder="1" applyAlignment="1" applyProtection="1">
      <alignment horizontal="center" vertical="center"/>
      <protection locked="0"/>
    </xf>
    <xf numFmtId="167" fontId="4" fillId="5" borderId="29" xfId="0" applyNumberFormat="1" applyFont="1" applyFill="1" applyBorder="1" applyAlignment="1" applyProtection="1">
      <alignment horizontal="center" vertical="center"/>
      <protection locked="0"/>
    </xf>
    <xf numFmtId="3" fontId="4" fillId="5" borderId="29" xfId="0" applyNumberFormat="1" applyFont="1" applyFill="1" applyBorder="1" applyAlignment="1" applyProtection="1">
      <alignment horizontal="center" vertical="center"/>
      <protection locked="0"/>
    </xf>
    <xf numFmtId="166" fontId="4" fillId="5" borderId="29" xfId="0" applyNumberFormat="1" applyFont="1" applyFill="1" applyBorder="1" applyAlignment="1" applyProtection="1">
      <alignment horizontal="center" vertical="center"/>
      <protection locked="0"/>
    </xf>
    <xf numFmtId="3" fontId="4" fillId="10" borderId="29" xfId="0" applyNumberFormat="1" applyFont="1" applyFill="1" applyBorder="1" applyAlignment="1" applyProtection="1">
      <alignment horizontal="center" vertical="center"/>
      <protection locked="0"/>
    </xf>
    <xf numFmtId="0" fontId="38" fillId="12" borderId="5" xfId="0" applyNumberFormat="1" applyFont="1" applyFill="1" applyBorder="1" applyAlignment="1" applyProtection="1">
      <alignment horizontal="center" vertical="center"/>
      <protection locked="0"/>
    </xf>
    <xf numFmtId="1" fontId="38" fillId="12" borderId="5" xfId="0" applyNumberFormat="1" applyFont="1" applyFill="1" applyBorder="1" applyAlignment="1" applyProtection="1">
      <alignment horizontal="center" vertical="center"/>
      <protection locked="0"/>
    </xf>
    <xf numFmtId="0" fontId="3" fillId="14" borderId="5" xfId="0" applyNumberFormat="1" applyFont="1" applyFill="1" applyBorder="1" applyAlignment="1" applyProtection="1">
      <alignment horizontal="center" vertical="center"/>
      <protection locked="0"/>
    </xf>
    <xf numFmtId="3" fontId="3" fillId="14" borderId="5" xfId="0" applyNumberFormat="1" applyFont="1" applyFill="1" applyBorder="1" applyAlignment="1" applyProtection="1">
      <alignment horizontal="center"/>
      <protection locked="0"/>
    </xf>
    <xf numFmtId="3" fontId="37" fillId="14" borderId="5" xfId="0" applyNumberFormat="1" applyFont="1" applyFill="1" applyBorder="1" applyAlignment="1" applyProtection="1">
      <alignment horizontal="center" vertical="center" wrapText="1"/>
      <protection locked="0"/>
    </xf>
    <xf numFmtId="164" fontId="3" fillId="14" borderId="5" xfId="0" applyNumberFormat="1" applyFont="1" applyFill="1" applyBorder="1" applyAlignment="1" applyProtection="1">
      <alignment horizontal="center" vertical="center" wrapText="1"/>
      <protection locked="0"/>
    </xf>
    <xf numFmtId="1" fontId="2" fillId="5" borderId="5" xfId="0" applyNumberFormat="1" applyFont="1" applyFill="1" applyBorder="1"/>
    <xf numFmtId="0" fontId="36" fillId="10" borderId="5" xfId="0" applyFont="1" applyFill="1" applyBorder="1" applyAlignment="1">
      <alignment horizontal="left" vertical="center"/>
    </xf>
    <xf numFmtId="0" fontId="3" fillId="14" borderId="38" xfId="0" applyFont="1" applyFill="1" applyBorder="1" applyAlignment="1">
      <alignment horizontal="center" wrapText="1"/>
    </xf>
    <xf numFmtId="0" fontId="3" fillId="0" borderId="0" xfId="0" applyFont="1" applyAlignment="1">
      <alignment horizontal="center"/>
    </xf>
    <xf numFmtId="0" fontId="3" fillId="0" borderId="0" xfId="0" applyFont="1" applyBorder="1" applyAlignment="1">
      <alignment horizontal="center"/>
    </xf>
    <xf numFmtId="0" fontId="3" fillId="14" borderId="39" xfId="0" applyFont="1" applyFill="1" applyBorder="1" applyAlignment="1">
      <alignment horizontal="center"/>
    </xf>
    <xf numFmtId="0" fontId="3" fillId="14" borderId="38" xfId="0" applyFont="1" applyFill="1" applyBorder="1" applyAlignment="1">
      <alignment horizontal="center"/>
    </xf>
    <xf numFmtId="171" fontId="3" fillId="14" borderId="38" xfId="0" applyNumberFormat="1" applyFont="1" applyFill="1" applyBorder="1" applyAlignment="1">
      <alignment horizontal="center"/>
    </xf>
    <xf numFmtId="170" fontId="3" fillId="14" borderId="40" xfId="0" applyNumberFormat="1" applyFont="1" applyFill="1" applyBorder="1" applyAlignment="1">
      <alignment horizontal="center"/>
    </xf>
    <xf numFmtId="0" fontId="3" fillId="14" borderId="40" xfId="0" applyFont="1" applyFill="1" applyBorder="1" applyAlignment="1">
      <alignment horizontal="center"/>
    </xf>
    <xf numFmtId="171" fontId="3" fillId="14" borderId="11" xfId="0" applyNumberFormat="1" applyFont="1" applyFill="1" applyBorder="1" applyAlignment="1">
      <alignment horizontal="center"/>
    </xf>
    <xf numFmtId="0" fontId="37" fillId="11" borderId="5" xfId="0" applyFont="1" applyFill="1" applyBorder="1" applyAlignment="1" applyProtection="1">
      <alignment horizontal="center" vertical="center" wrapText="1"/>
      <protection locked="0"/>
    </xf>
    <xf numFmtId="0" fontId="18" fillId="0" borderId="41" xfId="14" applyNumberFormat="1" applyFont="1" applyFill="1" applyBorder="1" applyAlignment="1" applyProtection="1">
      <alignment horizontal="center" vertical="center" wrapText="1"/>
      <protection locked="0"/>
    </xf>
    <xf numFmtId="0" fontId="18" fillId="0" borderId="0" xfId="14" applyNumberFormat="1" applyFont="1" applyFill="1" applyBorder="1" applyAlignment="1" applyProtection="1">
      <alignment horizontal="center" vertical="center" wrapText="1"/>
      <protection locked="0"/>
    </xf>
    <xf numFmtId="171" fontId="39" fillId="12" borderId="5" xfId="0" applyNumberFormat="1" applyFont="1" applyFill="1" applyBorder="1" applyAlignment="1" applyProtection="1">
      <alignment horizontal="center" vertical="center"/>
      <protection locked="0"/>
    </xf>
    <xf numFmtId="1" fontId="40" fillId="4" borderId="5" xfId="0" applyNumberFormat="1" applyFont="1" applyFill="1" applyBorder="1" applyAlignment="1" applyProtection="1">
      <alignment horizontal="center" vertical="center"/>
      <protection locked="0"/>
    </xf>
    <xf numFmtId="3" fontId="40" fillId="4" borderId="5" xfId="0" applyNumberFormat="1" applyFont="1" applyFill="1" applyBorder="1" applyAlignment="1" applyProtection="1">
      <alignment horizontal="center" vertical="center"/>
      <protection locked="0"/>
    </xf>
    <xf numFmtId="166" fontId="40" fillId="4" borderId="5" xfId="0" applyNumberFormat="1" applyFont="1" applyFill="1" applyBorder="1" applyAlignment="1" applyProtection="1">
      <alignment horizontal="center" vertical="center"/>
      <protection locked="0"/>
    </xf>
    <xf numFmtId="1" fontId="40" fillId="4" borderId="23" xfId="0" applyNumberFormat="1" applyFont="1" applyFill="1" applyBorder="1" applyAlignment="1" applyProtection="1">
      <alignment horizontal="center" vertical="center"/>
      <protection locked="0"/>
    </xf>
    <xf numFmtId="0" fontId="13" fillId="14" borderId="42" xfId="14" applyFont="1" applyFill="1" applyBorder="1" applyAlignment="1" applyProtection="1">
      <alignment horizontal="left" vertical="center" wrapText="1"/>
      <protection hidden="1"/>
    </xf>
    <xf numFmtId="0" fontId="13" fillId="14" borderId="35" xfId="14" applyFont="1" applyFill="1" applyBorder="1" applyAlignment="1" applyProtection="1">
      <alignment horizontal="center" vertical="center"/>
      <protection hidden="1"/>
    </xf>
    <xf numFmtId="0" fontId="16" fillId="14" borderId="43" xfId="14" applyFont="1" applyFill="1" applyBorder="1" applyAlignment="1" applyProtection="1">
      <alignment horizontal="left" vertical="center" wrapText="1" indent="1"/>
      <protection hidden="1"/>
    </xf>
    <xf numFmtId="0" fontId="16" fillId="14" borderId="44" xfId="14" applyFont="1" applyFill="1" applyBorder="1" applyAlignment="1" applyProtection="1">
      <alignment horizontal="center" vertical="center"/>
      <protection hidden="1"/>
    </xf>
    <xf numFmtId="3" fontId="16" fillId="14" borderId="44" xfId="14" applyNumberFormat="1" applyFont="1" applyFill="1" applyBorder="1" applyAlignment="1" applyProtection="1">
      <alignment horizontal="center" vertical="center"/>
      <protection locked="0"/>
    </xf>
    <xf numFmtId="3" fontId="16" fillId="14" borderId="45" xfId="14" applyNumberFormat="1" applyFont="1" applyFill="1" applyBorder="1" applyAlignment="1" applyProtection="1">
      <alignment horizontal="center" vertical="center"/>
      <protection locked="0"/>
    </xf>
    <xf numFmtId="0" fontId="16" fillId="14" borderId="46" xfId="14" applyFont="1" applyFill="1" applyBorder="1" applyAlignment="1" applyProtection="1">
      <alignment horizontal="left" vertical="center" wrapText="1" indent="1"/>
      <protection hidden="1"/>
    </xf>
    <xf numFmtId="0" fontId="16" fillId="14" borderId="47" xfId="14" applyFont="1" applyFill="1" applyBorder="1" applyAlignment="1" applyProtection="1">
      <alignment horizontal="center" vertical="center"/>
      <protection hidden="1"/>
    </xf>
    <xf numFmtId="3" fontId="16" fillId="14" borderId="47" xfId="14" applyNumberFormat="1" applyFont="1" applyFill="1" applyBorder="1" applyAlignment="1" applyProtection="1">
      <alignment horizontal="center" vertical="center"/>
      <protection locked="0"/>
    </xf>
    <xf numFmtId="3" fontId="16" fillId="14" borderId="48" xfId="14" applyNumberFormat="1" applyFont="1" applyFill="1" applyBorder="1" applyAlignment="1" applyProtection="1">
      <alignment horizontal="center" vertical="center"/>
      <protection locked="0"/>
    </xf>
    <xf numFmtId="0" fontId="3" fillId="10" borderId="0" xfId="0" applyFont="1" applyFill="1" applyBorder="1" applyAlignment="1" applyProtection="1">
      <alignment horizontal="center" vertical="center" wrapText="1"/>
      <protection locked="0"/>
    </xf>
    <xf numFmtId="1" fontId="4" fillId="13" borderId="5" xfId="0" applyNumberFormat="1" applyFont="1" applyFill="1" applyBorder="1" applyAlignment="1" applyProtection="1">
      <alignment horizontal="center" vertical="center"/>
      <protection locked="0"/>
    </xf>
    <xf numFmtId="1" fontId="40" fillId="13" borderId="5" xfId="0" applyNumberFormat="1" applyFont="1" applyFill="1" applyBorder="1" applyAlignment="1" applyProtection="1">
      <alignment horizontal="center" vertical="center"/>
      <protection locked="0"/>
    </xf>
    <xf numFmtId="3" fontId="4" fillId="13" borderId="5" xfId="0" applyNumberFormat="1" applyFont="1" applyFill="1" applyBorder="1" applyAlignment="1" applyProtection="1">
      <alignment horizontal="center" vertical="center"/>
      <protection locked="0"/>
    </xf>
    <xf numFmtId="2" fontId="2" fillId="0" borderId="0" xfId="0" applyNumberFormat="1" applyFont="1" applyAlignment="1">
      <alignment wrapText="1"/>
    </xf>
    <xf numFmtId="3" fontId="2" fillId="5" borderId="5" xfId="0" applyNumberFormat="1" applyFont="1" applyFill="1" applyBorder="1"/>
    <xf numFmtId="3" fontId="6" fillId="5" borderId="5" xfId="0" applyNumberFormat="1" applyFont="1" applyFill="1" applyBorder="1" applyAlignment="1" applyProtection="1">
      <alignment horizontal="left" vertical="center" wrapText="1"/>
      <protection locked="0"/>
    </xf>
    <xf numFmtId="3" fontId="2" fillId="5" borderId="0" xfId="0" applyNumberFormat="1" applyFont="1" applyFill="1"/>
    <xf numFmtId="3" fontId="4" fillId="10" borderId="30" xfId="0" applyNumberFormat="1" applyFont="1" applyFill="1" applyBorder="1" applyAlignment="1" applyProtection="1">
      <alignment horizontal="center" vertical="center"/>
      <protection locked="0"/>
    </xf>
    <xf numFmtId="3" fontId="32" fillId="5" borderId="5" xfId="0" applyNumberFormat="1" applyFont="1" applyFill="1" applyBorder="1" applyAlignment="1" applyProtection="1">
      <alignment horizontal="center" vertical="center"/>
      <protection locked="0"/>
    </xf>
    <xf numFmtId="3" fontId="33" fillId="5" borderId="5" xfId="0" applyNumberFormat="1" applyFont="1" applyFill="1" applyBorder="1" applyAlignment="1" applyProtection="1">
      <alignment horizontal="center" vertical="center"/>
      <protection locked="0"/>
    </xf>
    <xf numFmtId="14" fontId="3" fillId="13" borderId="5" xfId="0" applyNumberFormat="1" applyFont="1" applyFill="1" applyBorder="1" applyAlignment="1" applyProtection="1">
      <alignment horizontal="center" vertical="center"/>
      <protection locked="0"/>
    </xf>
    <xf numFmtId="0" fontId="0" fillId="12" borderId="8" xfId="0" applyFill="1" applyBorder="1" applyAlignment="1">
      <alignment vertical="center" wrapText="1"/>
    </xf>
    <xf numFmtId="0" fontId="0" fillId="12" borderId="49" xfId="0" applyFill="1" applyBorder="1" applyAlignment="1">
      <alignment vertical="center" wrapText="1"/>
    </xf>
    <xf numFmtId="0" fontId="0" fillId="12" borderId="50" xfId="0" applyFill="1" applyBorder="1" applyAlignment="1">
      <alignment vertical="center" wrapText="1"/>
    </xf>
    <xf numFmtId="0" fontId="0" fillId="12" borderId="4" xfId="0" applyFill="1" applyBorder="1" applyAlignment="1">
      <alignment vertical="center" wrapText="1"/>
    </xf>
    <xf numFmtId="49" fontId="3" fillId="14" borderId="5" xfId="0" applyNumberFormat="1" applyFont="1" applyFill="1" applyBorder="1" applyAlignment="1" applyProtection="1">
      <alignment horizontal="center" vertical="center"/>
      <protection locked="0"/>
    </xf>
    <xf numFmtId="1" fontId="3" fillId="14" borderId="5" xfId="0" applyNumberFormat="1" applyFont="1" applyFill="1" applyBorder="1" applyAlignment="1" applyProtection="1">
      <alignment horizontal="center" vertical="center"/>
      <protection locked="0"/>
    </xf>
    <xf numFmtId="0" fontId="2" fillId="5" borderId="7" xfId="0" applyFont="1" applyFill="1" applyBorder="1"/>
    <xf numFmtId="0" fontId="4" fillId="10" borderId="28" xfId="10" applyFont="1" applyFill="1" applyBorder="1" applyAlignment="1" applyProtection="1">
      <alignment horizontal="center" vertical="center"/>
      <protection locked="0"/>
    </xf>
    <xf numFmtId="171" fontId="4" fillId="10" borderId="28" xfId="10" applyNumberFormat="1" applyFont="1" applyFill="1" applyBorder="1" applyAlignment="1" applyProtection="1">
      <alignment horizontal="center" vertical="center"/>
      <protection locked="0"/>
    </xf>
    <xf numFmtId="0" fontId="4" fillId="5" borderId="7" xfId="0" applyFont="1" applyFill="1" applyBorder="1" applyAlignment="1" applyProtection="1">
      <alignment horizontal="center" vertical="center"/>
      <protection locked="0"/>
    </xf>
    <xf numFmtId="171" fontId="4" fillId="5" borderId="7" xfId="0" applyNumberFormat="1" applyFont="1" applyFill="1" applyBorder="1" applyAlignment="1" applyProtection="1">
      <alignment horizontal="center" vertical="center"/>
      <protection locked="0"/>
    </xf>
    <xf numFmtId="0" fontId="4" fillId="5" borderId="28" xfId="0" applyFont="1" applyFill="1" applyBorder="1" applyAlignment="1" applyProtection="1">
      <alignment horizontal="center" vertical="center"/>
      <protection locked="0"/>
    </xf>
    <xf numFmtId="171" fontId="4" fillId="5" borderId="28" xfId="0" applyNumberFormat="1" applyFont="1" applyFill="1" applyBorder="1" applyAlignment="1" applyProtection="1">
      <alignment horizontal="center" vertical="center"/>
      <protection locked="0"/>
    </xf>
    <xf numFmtId="0" fontId="4" fillId="5" borderId="26" xfId="0" applyFont="1" applyFill="1" applyBorder="1" applyAlignment="1" applyProtection="1">
      <alignment horizontal="center" vertical="center"/>
      <protection locked="0"/>
    </xf>
    <xf numFmtId="171" fontId="4" fillId="5" borderId="26" xfId="0" applyNumberFormat="1" applyFont="1" applyFill="1" applyBorder="1" applyAlignment="1" applyProtection="1">
      <alignment horizontal="center" vertical="center"/>
      <protection locked="0"/>
    </xf>
    <xf numFmtId="3" fontId="4" fillId="4" borderId="23" xfId="0" applyNumberFormat="1" applyFont="1" applyFill="1" applyBorder="1" applyAlignment="1" applyProtection="1">
      <alignment horizontal="center" vertical="center"/>
      <protection locked="0"/>
    </xf>
    <xf numFmtId="0" fontId="4" fillId="10" borderId="28" xfId="0" applyFont="1" applyFill="1" applyBorder="1" applyAlignment="1" applyProtection="1">
      <alignment horizontal="center" vertical="center"/>
      <protection locked="0"/>
    </xf>
    <xf numFmtId="171" fontId="4" fillId="10" borderId="28" xfId="0" applyNumberFormat="1" applyFont="1" applyFill="1" applyBorder="1" applyAlignment="1" applyProtection="1">
      <alignment horizontal="center" vertical="center"/>
      <protection locked="0"/>
    </xf>
    <xf numFmtId="164" fontId="4" fillId="5" borderId="7" xfId="7" applyNumberFormat="1" applyFont="1" applyFill="1" applyBorder="1" applyAlignment="1" applyProtection="1">
      <alignment horizontal="left" vertical="center"/>
      <protection locked="0"/>
    </xf>
    <xf numFmtId="0" fontId="3" fillId="5" borderId="7" xfId="0" applyFont="1" applyFill="1" applyBorder="1" applyAlignment="1">
      <alignment horizontal="center"/>
    </xf>
    <xf numFmtId="0" fontId="4" fillId="10" borderId="28" xfId="10" applyFont="1" applyFill="1" applyBorder="1" applyAlignment="1" applyProtection="1">
      <alignment horizontal="left" vertical="center"/>
      <protection locked="0"/>
    </xf>
    <xf numFmtId="0" fontId="4" fillId="10" borderId="4" xfId="0" applyFont="1" applyFill="1" applyBorder="1" applyAlignment="1" applyProtection="1">
      <alignment horizontal="left" vertical="center"/>
      <protection locked="0"/>
    </xf>
    <xf numFmtId="0" fontId="4" fillId="10" borderId="4" xfId="0" applyFont="1" applyFill="1" applyBorder="1" applyAlignment="1" applyProtection="1">
      <alignment horizontal="center" vertical="center"/>
      <protection locked="0"/>
    </xf>
    <xf numFmtId="171" fontId="4" fillId="10" borderId="4" xfId="0" applyNumberFormat="1" applyFont="1" applyFill="1" applyBorder="1" applyAlignment="1" applyProtection="1">
      <alignment horizontal="center" vertical="center"/>
      <protection locked="0"/>
    </xf>
    <xf numFmtId="0" fontId="3" fillId="5" borderId="26" xfId="0" applyFont="1" applyFill="1" applyBorder="1" applyAlignment="1">
      <alignment horizontal="center"/>
    </xf>
    <xf numFmtId="0" fontId="3" fillId="5" borderId="28" xfId="0" applyFont="1" applyFill="1" applyBorder="1" applyAlignment="1">
      <alignment horizontal="center"/>
    </xf>
    <xf numFmtId="0" fontId="2" fillId="10" borderId="29" xfId="0" applyFont="1" applyFill="1" applyBorder="1"/>
    <xf numFmtId="171" fontId="39" fillId="15" borderId="55" xfId="0" applyNumberFormat="1" applyFont="1" applyFill="1" applyBorder="1" applyAlignment="1" applyProtection="1">
      <alignment horizontal="center" vertical="center"/>
      <protection locked="0"/>
    </xf>
    <xf numFmtId="171" fontId="39" fillId="15" borderId="57" xfId="0" applyNumberFormat="1" applyFont="1" applyFill="1" applyBorder="1" applyAlignment="1" applyProtection="1">
      <alignment horizontal="center" vertical="center"/>
      <protection locked="0"/>
    </xf>
    <xf numFmtId="171" fontId="6" fillId="15" borderId="59" xfId="0" applyNumberFormat="1" applyFont="1" applyFill="1" applyBorder="1" applyAlignment="1" applyProtection="1">
      <alignment horizontal="center" vertical="center"/>
      <protection locked="0"/>
    </xf>
    <xf numFmtId="0" fontId="36" fillId="15" borderId="51" xfId="0" applyFont="1" applyFill="1" applyBorder="1" applyAlignment="1">
      <alignment horizontal="left" vertical="center" wrapText="1"/>
    </xf>
    <xf numFmtId="0" fontId="36" fillId="15" borderId="52" xfId="0" applyFont="1" applyFill="1" applyBorder="1" applyAlignment="1">
      <alignment horizontal="left" vertical="center" wrapText="1"/>
    </xf>
    <xf numFmtId="171" fontId="6" fillId="15" borderId="55" xfId="0" applyNumberFormat="1" applyFont="1" applyFill="1" applyBorder="1" applyAlignment="1" applyProtection="1">
      <alignment horizontal="center" vertical="center"/>
      <protection locked="0"/>
    </xf>
    <xf numFmtId="171" fontId="6" fillId="15" borderId="57" xfId="0" applyNumberFormat="1" applyFont="1" applyFill="1" applyBorder="1" applyAlignment="1" applyProtection="1">
      <alignment horizontal="center" vertical="center"/>
      <protection locked="0"/>
    </xf>
    <xf numFmtId="0" fontId="34" fillId="0" borderId="0" xfId="14" applyFont="1"/>
    <xf numFmtId="1" fontId="16" fillId="12" borderId="63" xfId="14" applyNumberFormat="1" applyFont="1" applyFill="1" applyBorder="1" applyAlignment="1" applyProtection="1">
      <alignment horizontal="center" vertical="center"/>
      <protection locked="0"/>
    </xf>
    <xf numFmtId="0" fontId="3" fillId="2" borderId="29" xfId="0" applyNumberFormat="1" applyFont="1" applyFill="1" applyBorder="1" applyAlignment="1" applyProtection="1">
      <alignment horizontal="left" vertical="center"/>
      <protection locked="0"/>
    </xf>
    <xf numFmtId="0" fontId="3" fillId="0" borderId="29" xfId="0" applyFont="1" applyBorder="1"/>
    <xf numFmtId="0" fontId="3" fillId="11" borderId="23" xfId="0" applyFont="1" applyFill="1" applyBorder="1" applyAlignment="1" applyProtection="1">
      <alignment horizontal="center"/>
      <protection locked="0"/>
    </xf>
    <xf numFmtId="3" fontId="3" fillId="14" borderId="23" xfId="0" applyNumberFormat="1" applyFont="1" applyFill="1" applyBorder="1" applyAlignment="1" applyProtection="1">
      <alignment horizontal="center"/>
      <protection locked="0"/>
    </xf>
    <xf numFmtId="1" fontId="3" fillId="14" borderId="5" xfId="0" applyNumberFormat="1" applyFont="1" applyFill="1" applyBorder="1" applyAlignment="1" applyProtection="1">
      <alignment horizontal="center" vertical="center"/>
    </xf>
    <xf numFmtId="0" fontId="9" fillId="14" borderId="23" xfId="0" applyFont="1" applyFill="1" applyBorder="1" applyAlignment="1">
      <alignment horizontal="left"/>
    </xf>
    <xf numFmtId="1" fontId="4" fillId="14" borderId="5" xfId="0" applyNumberFormat="1" applyFont="1" applyFill="1" applyBorder="1" applyAlignment="1" applyProtection="1">
      <alignment horizontal="center" vertical="center"/>
      <protection locked="0"/>
    </xf>
    <xf numFmtId="0" fontId="2" fillId="5" borderId="5" xfId="0" applyFont="1" applyFill="1" applyBorder="1" applyAlignment="1"/>
    <xf numFmtId="0" fontId="16" fillId="7" borderId="5" xfId="14" applyFont="1" applyFill="1" applyBorder="1" applyAlignment="1" applyProtection="1">
      <alignment horizontal="left" vertical="center" wrapText="1" indent="1"/>
      <protection hidden="1"/>
    </xf>
    <xf numFmtId="2" fontId="4" fillId="4" borderId="5" xfId="0" applyNumberFormat="1" applyFont="1" applyFill="1" applyBorder="1" applyAlignment="1" applyProtection="1">
      <alignment horizontal="center" vertical="center"/>
      <protection locked="0"/>
    </xf>
    <xf numFmtId="2" fontId="40" fillId="4" borderId="5" xfId="0" applyNumberFormat="1" applyFont="1" applyFill="1" applyBorder="1" applyAlignment="1" applyProtection="1">
      <alignment horizontal="center" vertical="center"/>
      <protection locked="0"/>
    </xf>
    <xf numFmtId="171" fontId="6" fillId="5" borderId="28" xfId="0" applyNumberFormat="1" applyFont="1" applyFill="1" applyBorder="1" applyAlignment="1" applyProtection="1">
      <alignment horizontal="center" vertical="center"/>
      <protection locked="0"/>
    </xf>
    <xf numFmtId="171" fontId="3" fillId="0" borderId="0" xfId="0" applyNumberFormat="1" applyFont="1" applyAlignment="1">
      <alignment horizontal="center"/>
    </xf>
    <xf numFmtId="0" fontId="16" fillId="0" borderId="64" xfId="14" applyNumberFormat="1" applyFont="1" applyFill="1" applyBorder="1" applyAlignment="1" applyProtection="1">
      <alignment horizontal="center" vertical="center" wrapText="1"/>
      <protection locked="0"/>
    </xf>
    <xf numFmtId="170" fontId="2" fillId="0" borderId="0" xfId="0" applyNumberFormat="1" applyFont="1"/>
    <xf numFmtId="0" fontId="4" fillId="6" borderId="5" xfId="7" applyNumberFormat="1" applyFont="1" applyFill="1" applyBorder="1" applyAlignment="1" applyProtection="1">
      <alignment horizontal="center" vertical="center"/>
      <protection locked="0"/>
    </xf>
    <xf numFmtId="171" fontId="2" fillId="0" borderId="0" xfId="0" applyNumberFormat="1" applyFont="1"/>
    <xf numFmtId="175" fontId="2" fillId="0" borderId="0" xfId="0" applyNumberFormat="1" applyFont="1"/>
    <xf numFmtId="2" fontId="3" fillId="12" borderId="5" xfId="0" applyNumberFormat="1" applyFont="1" applyFill="1" applyBorder="1" applyAlignment="1" applyProtection="1">
      <alignment horizontal="center" vertical="center"/>
      <protection locked="0"/>
    </xf>
    <xf numFmtId="2" fontId="3" fillId="14" borderId="5" xfId="0" applyNumberFormat="1" applyFont="1" applyFill="1" applyBorder="1" applyAlignment="1" applyProtection="1">
      <alignment horizontal="center" vertical="center" wrapText="1"/>
      <protection locked="0"/>
    </xf>
    <xf numFmtId="41" fontId="4" fillId="4" borderId="5" xfId="0" applyNumberFormat="1" applyFont="1" applyFill="1" applyBorder="1" applyAlignment="1" applyProtection="1">
      <alignment horizontal="center" vertical="center"/>
      <protection locked="0"/>
    </xf>
    <xf numFmtId="41" fontId="2" fillId="0" borderId="0" xfId="0" applyNumberFormat="1" applyFont="1"/>
    <xf numFmtId="41" fontId="3" fillId="0" borderId="4" xfId="0" applyNumberFormat="1" applyFont="1" applyFill="1" applyBorder="1" applyAlignment="1" applyProtection="1">
      <alignment vertical="center"/>
      <protection locked="0"/>
    </xf>
    <xf numFmtId="41" fontId="3" fillId="12" borderId="5" xfId="0" applyNumberFormat="1" applyFont="1" applyFill="1" applyBorder="1" applyAlignment="1" applyProtection="1">
      <alignment horizontal="center" vertical="center"/>
      <protection locked="0"/>
    </xf>
    <xf numFmtId="41" fontId="2" fillId="0" borderId="0" xfId="0" applyNumberFormat="1" applyFont="1" applyFill="1" applyBorder="1" applyAlignment="1" applyProtection="1">
      <alignment horizontal="center" vertical="center"/>
      <protection locked="0"/>
    </xf>
    <xf numFmtId="41" fontId="2" fillId="0" borderId="0" xfId="0" applyNumberFormat="1" applyFont="1" applyFill="1" applyBorder="1" applyProtection="1">
      <protection locked="0"/>
    </xf>
    <xf numFmtId="41" fontId="3" fillId="3" borderId="6" xfId="0" applyNumberFormat="1" applyFont="1" applyFill="1" applyBorder="1" applyAlignment="1" applyProtection="1">
      <alignment horizontal="center" vertical="center" wrapText="1"/>
      <protection locked="0"/>
    </xf>
    <xf numFmtId="41" fontId="3" fillId="3" borderId="7" xfId="0" applyNumberFormat="1" applyFont="1" applyFill="1" applyBorder="1" applyAlignment="1" applyProtection="1">
      <alignment horizontal="center" vertical="center" wrapText="1"/>
      <protection locked="0"/>
    </xf>
    <xf numFmtId="41" fontId="3" fillId="3" borderId="8" xfId="0" applyNumberFormat="1" applyFont="1" applyFill="1" applyBorder="1" applyAlignment="1" applyProtection="1">
      <alignment horizontal="center" vertical="center" wrapText="1"/>
      <protection locked="0"/>
    </xf>
    <xf numFmtId="41" fontId="3" fillId="3" borderId="22" xfId="0" applyNumberFormat="1" applyFont="1" applyFill="1" applyBorder="1" applyAlignment="1" applyProtection="1">
      <alignment horizontal="center" vertical="center" wrapText="1"/>
      <protection locked="0"/>
    </xf>
    <xf numFmtId="41" fontId="4" fillId="10" borderId="5" xfId="0" applyNumberFormat="1" applyFont="1" applyFill="1" applyBorder="1" applyAlignment="1" applyProtection="1">
      <alignment horizontal="center" vertical="center"/>
      <protection locked="0"/>
    </xf>
    <xf numFmtId="41" fontId="2" fillId="5" borderId="5" xfId="0" applyNumberFormat="1" applyFont="1" applyFill="1" applyBorder="1"/>
    <xf numFmtId="41" fontId="4" fillId="4" borderId="23" xfId="0" applyNumberFormat="1" applyFont="1" applyFill="1" applyBorder="1" applyAlignment="1" applyProtection="1">
      <alignment horizontal="center" vertical="center"/>
      <protection locked="0"/>
    </xf>
    <xf numFmtId="41" fontId="3" fillId="13" borderId="5" xfId="0" applyNumberFormat="1" applyFont="1" applyFill="1" applyBorder="1" applyAlignment="1" applyProtection="1">
      <alignment horizontal="center"/>
    </xf>
    <xf numFmtId="41" fontId="2" fillId="5" borderId="29" xfId="0" applyNumberFormat="1" applyFont="1" applyFill="1" applyBorder="1" applyAlignment="1"/>
    <xf numFmtId="41" fontId="6" fillId="5" borderId="5" xfId="0" applyNumberFormat="1" applyFont="1" applyFill="1" applyBorder="1" applyAlignment="1" applyProtection="1">
      <alignment horizontal="left" vertical="center" wrapText="1"/>
      <protection locked="0"/>
    </xf>
    <xf numFmtId="41" fontId="4" fillId="5" borderId="5" xfId="0" applyNumberFormat="1" applyFont="1" applyFill="1" applyBorder="1" applyAlignment="1" applyProtection="1">
      <alignment horizontal="center" vertical="center"/>
      <protection locked="0"/>
    </xf>
    <xf numFmtId="41" fontId="4" fillId="10" borderId="30" xfId="0" applyNumberFormat="1" applyFont="1" applyFill="1" applyBorder="1" applyAlignment="1" applyProtection="1">
      <alignment horizontal="center" vertical="center"/>
      <protection locked="0"/>
    </xf>
    <xf numFmtId="41" fontId="4" fillId="13" borderId="5" xfId="0" applyNumberFormat="1" applyFont="1" applyFill="1" applyBorder="1" applyAlignment="1" applyProtection="1">
      <alignment horizontal="center" vertical="center"/>
      <protection locked="0"/>
    </xf>
    <xf numFmtId="4" fontId="2" fillId="0" borderId="0" xfId="0" applyNumberFormat="1" applyFont="1"/>
    <xf numFmtId="3" fontId="3" fillId="0" borderId="0" xfId="0" applyNumberFormat="1" applyFont="1"/>
    <xf numFmtId="166" fontId="4" fillId="4" borderId="5" xfId="0" applyNumberFormat="1" applyFont="1" applyFill="1" applyBorder="1" applyAlignment="1" applyProtection="1">
      <alignment horizontal="center" vertical="center"/>
    </xf>
    <xf numFmtId="4" fontId="0" fillId="0" borderId="0" xfId="0" applyNumberFormat="1"/>
    <xf numFmtId="1" fontId="6" fillId="4" borderId="5" xfId="0" applyNumberFormat="1" applyFont="1" applyFill="1" applyBorder="1" applyAlignment="1" applyProtection="1">
      <alignment horizontal="center" vertical="center"/>
      <protection locked="0"/>
    </xf>
    <xf numFmtId="1" fontId="39" fillId="4" borderId="5" xfId="0" applyNumberFormat="1" applyFont="1" applyFill="1" applyBorder="1" applyAlignment="1" applyProtection="1">
      <alignment horizontal="center" vertical="center"/>
      <protection locked="0"/>
    </xf>
    <xf numFmtId="0" fontId="9" fillId="0" borderId="23" xfId="0" applyFont="1" applyFill="1" applyBorder="1" applyAlignment="1">
      <alignment horizontal="center"/>
    </xf>
    <xf numFmtId="41" fontId="4" fillId="4" borderId="23" xfId="0" applyNumberFormat="1" applyFont="1" applyFill="1" applyBorder="1" applyAlignment="1" applyProtection="1">
      <alignment horizontal="center" vertical="center"/>
    </xf>
    <xf numFmtId="41" fontId="4" fillId="4" borderId="5" xfId="0" applyNumberFormat="1" applyFont="1" applyFill="1" applyBorder="1" applyAlignment="1" applyProtection="1">
      <alignment horizontal="center" vertical="center"/>
    </xf>
    <xf numFmtId="41" fontId="4" fillId="13" borderId="5" xfId="0" applyNumberFormat="1" applyFont="1" applyFill="1" applyBorder="1" applyAlignment="1" applyProtection="1">
      <alignment horizontal="center" vertical="center"/>
    </xf>
    <xf numFmtId="4" fontId="2" fillId="10" borderId="0" xfId="0" applyNumberFormat="1" applyFont="1" applyFill="1"/>
    <xf numFmtId="4" fontId="3" fillId="0" borderId="0" xfId="0" applyNumberFormat="1" applyFont="1"/>
    <xf numFmtId="169" fontId="3" fillId="14" borderId="5" xfId="0" applyNumberFormat="1" applyFont="1" applyFill="1" applyBorder="1" applyAlignment="1" applyProtection="1">
      <alignment horizontal="center" vertical="center" wrapText="1"/>
      <protection locked="0"/>
    </xf>
    <xf numFmtId="169" fontId="3" fillId="12" borderId="5" xfId="0" applyNumberFormat="1" applyFont="1" applyFill="1" applyBorder="1" applyAlignment="1" applyProtection="1">
      <alignment horizontal="center" vertical="center"/>
      <protection locked="0"/>
    </xf>
    <xf numFmtId="176" fontId="3" fillId="12" borderId="5" xfId="0" applyNumberFormat="1" applyFont="1" applyFill="1" applyBorder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center"/>
      <protection locked="0"/>
    </xf>
    <xf numFmtId="0" fontId="3" fillId="0" borderId="24" xfId="0" applyFont="1" applyBorder="1" applyAlignment="1" applyProtection="1">
      <alignment horizontal="center"/>
      <protection locked="0"/>
    </xf>
    <xf numFmtId="41" fontId="3" fillId="11" borderId="5" xfId="0" applyNumberFormat="1" applyFont="1" applyFill="1" applyBorder="1" applyAlignment="1" applyProtection="1">
      <alignment horizontal="center" vertical="center" wrapText="1"/>
      <protection locked="0"/>
    </xf>
    <xf numFmtId="3" fontId="42" fillId="14" borderId="5" xfId="0" applyNumberFormat="1" applyFont="1" applyFill="1" applyBorder="1" applyAlignment="1">
      <alignment horizontal="center" vertical="center"/>
    </xf>
    <xf numFmtId="0" fontId="9" fillId="10" borderId="5" xfId="0" applyFont="1" applyFill="1" applyBorder="1" applyAlignment="1"/>
    <xf numFmtId="0" fontId="12" fillId="11" borderId="5" xfId="0" applyFont="1" applyFill="1" applyBorder="1" applyAlignment="1" applyProtection="1">
      <alignment horizontal="center" vertical="center" wrapText="1"/>
      <protection locked="0"/>
    </xf>
    <xf numFmtId="3" fontId="12" fillId="14" borderId="5" xfId="0" applyNumberFormat="1" applyFont="1" applyFill="1" applyBorder="1" applyAlignment="1" applyProtection="1">
      <alignment horizontal="center" vertical="center" wrapText="1"/>
      <protection locked="0"/>
    </xf>
    <xf numFmtId="0" fontId="3" fillId="13" borderId="5" xfId="0" applyNumberFormat="1" applyFont="1" applyFill="1" applyBorder="1" applyAlignment="1" applyProtection="1">
      <alignment horizontal="center" vertical="center"/>
      <protection locked="0"/>
    </xf>
    <xf numFmtId="0" fontId="42" fillId="14" borderId="5" xfId="0" applyFont="1" applyFill="1" applyBorder="1" applyAlignment="1">
      <alignment horizontal="center" vertical="center"/>
    </xf>
    <xf numFmtId="1" fontId="4" fillId="0" borderId="10" xfId="0" applyNumberFormat="1" applyFont="1" applyFill="1" applyBorder="1" applyAlignment="1" applyProtection="1">
      <alignment horizontal="center" vertical="center"/>
      <protection locked="0"/>
    </xf>
    <xf numFmtId="1" fontId="4" fillId="0" borderId="1" xfId="0" applyNumberFormat="1" applyFont="1" applyFill="1" applyBorder="1" applyAlignment="1" applyProtection="1">
      <alignment horizontal="center" vertical="center"/>
      <protection locked="0"/>
    </xf>
    <xf numFmtId="1" fontId="4" fillId="0" borderId="14" xfId="0" applyNumberFormat="1" applyFont="1" applyFill="1" applyBorder="1" applyAlignment="1" applyProtection="1">
      <alignment horizontal="center" vertical="center"/>
      <protection locked="0"/>
    </xf>
    <xf numFmtId="1" fontId="4" fillId="0" borderId="20" xfId="0" applyNumberFormat="1" applyFont="1" applyFill="1" applyBorder="1" applyAlignment="1" applyProtection="1">
      <alignment horizontal="center" vertical="center"/>
      <protection locked="0"/>
    </xf>
    <xf numFmtId="3" fontId="9" fillId="10" borderId="5" xfId="0" applyNumberFormat="1" applyFont="1" applyFill="1" applyBorder="1" applyAlignment="1"/>
    <xf numFmtId="1" fontId="4" fillId="0" borderId="15" xfId="0" applyNumberFormat="1" applyFont="1" applyFill="1" applyBorder="1" applyAlignment="1" applyProtection="1">
      <alignment horizontal="center" vertical="center"/>
      <protection locked="0"/>
    </xf>
    <xf numFmtId="1" fontId="4" fillId="0" borderId="26" xfId="0" applyNumberFormat="1" applyFont="1" applyFill="1" applyBorder="1" applyAlignment="1" applyProtection="1">
      <alignment horizontal="center" vertical="center"/>
      <protection locked="0"/>
    </xf>
    <xf numFmtId="1" fontId="4" fillId="0" borderId="27" xfId="0" applyNumberFormat="1" applyFont="1" applyFill="1" applyBorder="1" applyAlignment="1" applyProtection="1">
      <alignment horizontal="center" vertical="center"/>
      <protection locked="0"/>
    </xf>
    <xf numFmtId="1" fontId="4" fillId="0" borderId="12" xfId="0" applyNumberFormat="1" applyFont="1" applyFill="1" applyBorder="1" applyAlignment="1" applyProtection="1">
      <alignment horizontal="center" vertical="center"/>
      <protection locked="0"/>
    </xf>
    <xf numFmtId="1" fontId="4" fillId="0" borderId="21" xfId="0" applyNumberFormat="1" applyFont="1" applyFill="1" applyBorder="1" applyAlignment="1" applyProtection="1">
      <alignment horizontal="center" vertical="center"/>
      <protection locked="0"/>
    </xf>
    <xf numFmtId="0" fontId="42" fillId="10" borderId="5" xfId="0" applyFont="1" applyFill="1" applyBorder="1" applyAlignment="1">
      <alignment horizontal="center" vertical="center"/>
    </xf>
    <xf numFmtId="1" fontId="4" fillId="0" borderId="13" xfId="0" applyNumberFormat="1" applyFont="1" applyFill="1" applyBorder="1" applyAlignment="1" applyProtection="1">
      <alignment horizontal="center" vertical="center"/>
      <protection locked="0"/>
    </xf>
    <xf numFmtId="1" fontId="4" fillId="0" borderId="3" xfId="0" applyNumberFormat="1" applyFont="1" applyFill="1" applyBorder="1" applyAlignment="1" applyProtection="1">
      <alignment horizontal="center" vertical="center"/>
      <protection locked="0"/>
    </xf>
    <xf numFmtId="0" fontId="42" fillId="10" borderId="5" xfId="0" applyFont="1" applyFill="1" applyBorder="1" applyAlignment="1">
      <alignment horizontal="left" vertical="center"/>
    </xf>
    <xf numFmtId="1" fontId="4" fillId="0" borderId="0" xfId="0" applyNumberFormat="1" applyFont="1" applyFill="1" applyBorder="1" applyAlignment="1" applyProtection="1">
      <alignment horizontal="center" vertical="center"/>
      <protection locked="0"/>
    </xf>
    <xf numFmtId="1" fontId="4" fillId="0" borderId="18" xfId="0" applyNumberFormat="1" applyFont="1" applyFill="1" applyBorder="1" applyAlignment="1" applyProtection="1">
      <alignment horizontal="center" vertical="center"/>
      <protection locked="0"/>
    </xf>
    <xf numFmtId="0" fontId="6" fillId="5" borderId="5" xfId="0" applyFont="1" applyFill="1" applyBorder="1" applyAlignment="1" applyProtection="1">
      <alignment horizontal="center" vertical="center"/>
      <protection locked="0"/>
    </xf>
    <xf numFmtId="3" fontId="6" fillId="5" borderId="5" xfId="0" applyNumberFormat="1" applyFont="1" applyFill="1" applyBorder="1" applyAlignment="1" applyProtection="1">
      <alignment horizontal="center" vertical="center"/>
      <protection locked="0"/>
    </xf>
    <xf numFmtId="1" fontId="4" fillId="10" borderId="15" xfId="0" applyNumberFormat="1" applyFont="1" applyFill="1" applyBorder="1" applyAlignment="1" applyProtection="1">
      <alignment horizontal="center" vertical="center"/>
      <protection locked="0"/>
    </xf>
    <xf numFmtId="1" fontId="4" fillId="10" borderId="0" xfId="0" applyNumberFormat="1" applyFont="1" applyFill="1" applyBorder="1" applyAlignment="1" applyProtection="1">
      <alignment horizontal="center" vertical="center"/>
      <protection locked="0"/>
    </xf>
    <xf numFmtId="3" fontId="42" fillId="10" borderId="5" xfId="0" applyNumberFormat="1" applyFont="1" applyFill="1" applyBorder="1" applyAlignment="1">
      <alignment horizontal="center" vertical="center"/>
    </xf>
    <xf numFmtId="1" fontId="6" fillId="0" borderId="0" xfId="0" applyNumberFormat="1" applyFont="1" applyFill="1" applyBorder="1" applyAlignment="1" applyProtection="1">
      <alignment horizontal="center" vertical="center"/>
      <protection locked="0"/>
    </xf>
    <xf numFmtId="41" fontId="9" fillId="12" borderId="5" xfId="0" applyNumberFormat="1" applyFont="1" applyFill="1" applyBorder="1" applyAlignment="1">
      <alignment vertical="center" wrapText="1"/>
    </xf>
    <xf numFmtId="41" fontId="9" fillId="12" borderId="8" xfId="0" applyNumberFormat="1" applyFont="1" applyFill="1" applyBorder="1" applyAlignment="1">
      <alignment vertical="center" wrapText="1"/>
    </xf>
    <xf numFmtId="41" fontId="9" fillId="12" borderId="49" xfId="0" applyNumberFormat="1" applyFont="1" applyFill="1" applyBorder="1" applyAlignment="1">
      <alignment vertical="center" wrapText="1"/>
    </xf>
    <xf numFmtId="41" fontId="9" fillId="12" borderId="50" xfId="0" applyNumberFormat="1" applyFont="1" applyFill="1" applyBorder="1" applyAlignment="1">
      <alignment vertical="center" wrapText="1"/>
    </xf>
    <xf numFmtId="41" fontId="9" fillId="12" borderId="4" xfId="0" applyNumberFormat="1" applyFont="1" applyFill="1" applyBorder="1" applyAlignment="1">
      <alignment vertical="center" wrapText="1"/>
    </xf>
    <xf numFmtId="171" fontId="6" fillId="12" borderId="5" xfId="0" applyNumberFormat="1" applyFont="1" applyFill="1" applyBorder="1" applyAlignment="1" applyProtection="1">
      <alignment horizontal="center" vertical="center"/>
      <protection locked="0"/>
    </xf>
    <xf numFmtId="41" fontId="9" fillId="10" borderId="5" xfId="0" applyNumberFormat="1" applyFont="1" applyFill="1" applyBorder="1" applyAlignment="1"/>
    <xf numFmtId="0" fontId="9" fillId="12" borderId="5" xfId="0" applyFont="1" applyFill="1" applyBorder="1" applyAlignment="1">
      <alignment vertical="center" wrapText="1"/>
    </xf>
    <xf numFmtId="0" fontId="9" fillId="12" borderId="8" xfId="0" applyFont="1" applyFill="1" applyBorder="1" applyAlignment="1">
      <alignment vertical="center" wrapText="1"/>
    </xf>
    <xf numFmtId="0" fontId="9" fillId="12" borderId="49" xfId="0" applyFont="1" applyFill="1" applyBorder="1" applyAlignment="1">
      <alignment vertical="center" wrapText="1"/>
    </xf>
    <xf numFmtId="0" fontId="9" fillId="12" borderId="50" xfId="0" applyFont="1" applyFill="1" applyBorder="1" applyAlignment="1">
      <alignment vertical="center" wrapText="1"/>
    </xf>
    <xf numFmtId="0" fontId="9" fillId="12" borderId="4" xfId="0" applyFont="1" applyFill="1" applyBorder="1" applyAlignment="1">
      <alignment vertical="center" wrapText="1"/>
    </xf>
    <xf numFmtId="0" fontId="42" fillId="12" borderId="5" xfId="0" applyFont="1" applyFill="1" applyBorder="1" applyAlignment="1">
      <alignment horizontal="center" vertical="center"/>
    </xf>
    <xf numFmtId="0" fontId="12" fillId="11" borderId="23" xfId="0" applyFont="1" applyFill="1" applyBorder="1" applyAlignment="1" applyProtection="1">
      <alignment horizontal="center" vertical="center" wrapText="1"/>
      <protection locked="0"/>
    </xf>
    <xf numFmtId="3" fontId="12" fillId="14" borderId="23" xfId="0" applyNumberFormat="1" applyFont="1" applyFill="1" applyBorder="1" applyAlignment="1" applyProtection="1">
      <alignment horizontal="center" vertical="center" wrapText="1"/>
      <protection locked="0"/>
    </xf>
    <xf numFmtId="0" fontId="42" fillId="15" borderId="51" xfId="0" applyFont="1" applyFill="1" applyBorder="1" applyAlignment="1">
      <alignment horizontal="left" vertical="center"/>
    </xf>
    <xf numFmtId="0" fontId="42" fillId="10" borderId="30" xfId="0" applyFont="1" applyFill="1" applyBorder="1" applyAlignment="1">
      <alignment horizontal="center" vertical="center"/>
    </xf>
    <xf numFmtId="0" fontId="42" fillId="15" borderId="65" xfId="0" applyFont="1" applyFill="1" applyBorder="1" applyAlignment="1">
      <alignment horizontal="center" vertical="center"/>
    </xf>
    <xf numFmtId="171" fontId="6" fillId="15" borderId="51" xfId="0" applyNumberFormat="1" applyFont="1" applyFill="1" applyBorder="1" applyAlignment="1" applyProtection="1">
      <alignment horizontal="center" vertical="center"/>
      <protection locked="0"/>
    </xf>
    <xf numFmtId="0" fontId="42" fillId="15" borderId="52" xfId="0" applyFont="1" applyFill="1" applyBorder="1" applyAlignment="1">
      <alignment horizontal="left" vertical="center"/>
    </xf>
    <xf numFmtId="171" fontId="6" fillId="15" borderId="52" xfId="0" applyNumberFormat="1" applyFont="1" applyFill="1" applyBorder="1" applyAlignment="1" applyProtection="1">
      <alignment horizontal="center" vertical="center"/>
      <protection locked="0"/>
    </xf>
    <xf numFmtId="0" fontId="42" fillId="15" borderId="53" xfId="0" applyFont="1" applyFill="1" applyBorder="1" applyAlignment="1">
      <alignment horizontal="left" vertical="center"/>
    </xf>
    <xf numFmtId="171" fontId="6" fillId="15" borderId="53" xfId="0" applyNumberFormat="1" applyFont="1" applyFill="1" applyBorder="1" applyAlignment="1" applyProtection="1">
      <alignment horizontal="center" vertical="center"/>
      <protection locked="0"/>
    </xf>
    <xf numFmtId="0" fontId="42" fillId="10" borderId="29" xfId="0" applyFont="1" applyFill="1" applyBorder="1" applyAlignment="1">
      <alignment horizontal="left" vertical="center"/>
    </xf>
    <xf numFmtId="0" fontId="42" fillId="10" borderId="23" xfId="0" applyFont="1" applyFill="1" applyBorder="1" applyAlignment="1">
      <alignment horizontal="center" vertical="center"/>
    </xf>
    <xf numFmtId="0" fontId="42" fillId="15" borderId="51" xfId="0" applyFont="1" applyFill="1" applyBorder="1" applyAlignment="1">
      <alignment horizontal="center" vertical="center"/>
    </xf>
    <xf numFmtId="172" fontId="6" fillId="15" borderId="51" xfId="0" applyNumberFormat="1" applyFont="1" applyFill="1" applyBorder="1" applyAlignment="1" applyProtection="1">
      <alignment horizontal="center" vertical="center"/>
      <protection locked="0"/>
    </xf>
    <xf numFmtId="0" fontId="42" fillId="15" borderId="52" xfId="0" applyFont="1" applyFill="1" applyBorder="1" applyAlignment="1">
      <alignment horizontal="center" vertical="center"/>
    </xf>
    <xf numFmtId="0" fontId="42" fillId="15" borderId="65" xfId="0" applyFont="1" applyFill="1" applyBorder="1" applyAlignment="1">
      <alignment horizontal="left" vertical="center"/>
    </xf>
    <xf numFmtId="171" fontId="6" fillId="15" borderId="65" xfId="0" applyNumberFormat="1" applyFont="1" applyFill="1" applyBorder="1" applyAlignment="1" applyProtection="1">
      <alignment horizontal="center" vertical="center"/>
      <protection locked="0"/>
    </xf>
    <xf numFmtId="0" fontId="42" fillId="10" borderId="29" xfId="0" applyFont="1" applyFill="1" applyBorder="1" applyAlignment="1">
      <alignment horizontal="center" vertical="center"/>
    </xf>
    <xf numFmtId="0" fontId="42" fillId="15" borderId="53" xfId="0" applyFont="1" applyFill="1" applyBorder="1" applyAlignment="1">
      <alignment horizontal="center" vertical="center"/>
    </xf>
    <xf numFmtId="0" fontId="6" fillId="5" borderId="5" xfId="0" applyFont="1" applyFill="1" applyBorder="1" applyAlignment="1" applyProtection="1">
      <alignment horizontal="left" vertical="center"/>
      <protection locked="0"/>
    </xf>
    <xf numFmtId="0" fontId="42" fillId="15" borderId="54" xfId="0" applyFont="1" applyFill="1" applyBorder="1" applyAlignment="1">
      <alignment horizontal="center" vertical="center"/>
    </xf>
    <xf numFmtId="0" fontId="42" fillId="15" borderId="56" xfId="0" applyFont="1" applyFill="1" applyBorder="1" applyAlignment="1">
      <alignment horizontal="center" vertical="center"/>
    </xf>
    <xf numFmtId="0" fontId="42" fillId="15" borderId="58" xfId="0" applyFont="1" applyFill="1" applyBorder="1" applyAlignment="1">
      <alignment horizontal="center" vertical="center"/>
    </xf>
    <xf numFmtId="0" fontId="42" fillId="15" borderId="51" xfId="0" applyFont="1" applyFill="1" applyBorder="1" applyAlignment="1">
      <alignment horizontal="left" vertical="center" wrapText="1"/>
    </xf>
    <xf numFmtId="0" fontId="42" fillId="15" borderId="52" xfId="0" applyFont="1" applyFill="1" applyBorder="1" applyAlignment="1">
      <alignment horizontal="left" vertical="center" wrapText="1"/>
    </xf>
    <xf numFmtId="0" fontId="42" fillId="15" borderId="53" xfId="0" applyFont="1" applyFill="1" applyBorder="1" applyAlignment="1">
      <alignment horizontal="left" vertical="center" wrapText="1"/>
    </xf>
    <xf numFmtId="0" fontId="6" fillId="5" borderId="7" xfId="0" applyFont="1" applyFill="1" applyBorder="1" applyAlignment="1" applyProtection="1">
      <alignment horizontal="center" vertical="center"/>
      <protection locked="0"/>
    </xf>
    <xf numFmtId="0" fontId="42" fillId="15" borderId="60" xfId="0" applyFont="1" applyFill="1" applyBorder="1" applyAlignment="1">
      <alignment horizontal="left" vertical="center" wrapText="1"/>
    </xf>
    <xf numFmtId="0" fontId="42" fillId="15" borderId="61" xfId="0" applyFont="1" applyFill="1" applyBorder="1" applyAlignment="1">
      <alignment horizontal="center" vertical="center"/>
    </xf>
    <xf numFmtId="171" fontId="6" fillId="15" borderId="62" xfId="0" applyNumberFormat="1" applyFont="1" applyFill="1" applyBorder="1" applyAlignment="1" applyProtection="1">
      <alignment horizontal="center" vertical="center"/>
      <protection locked="0"/>
    </xf>
    <xf numFmtId="3" fontId="42" fillId="10" borderId="30" xfId="0" applyNumberFormat="1" applyFont="1" applyFill="1" applyBorder="1" applyAlignment="1">
      <alignment horizontal="center" vertical="center"/>
    </xf>
    <xf numFmtId="0" fontId="15" fillId="0" borderId="0" xfId="14" applyFont="1"/>
    <xf numFmtId="0" fontId="15" fillId="0" borderId="0" xfId="14" applyFont="1" applyFill="1"/>
    <xf numFmtId="1" fontId="43" fillId="0" borderId="0" xfId="14" applyNumberFormat="1" applyFont="1" applyFill="1" applyBorder="1" applyAlignment="1" applyProtection="1">
      <alignment horizontal="left" vertical="center" indent="1"/>
      <protection hidden="1"/>
    </xf>
    <xf numFmtId="173" fontId="44" fillId="12" borderId="63" xfId="14" applyNumberFormat="1" applyFont="1" applyFill="1" applyBorder="1" applyAlignment="1" applyProtection="1">
      <alignment horizontal="center" vertical="center"/>
      <protection locked="0"/>
    </xf>
    <xf numFmtId="1" fontId="44" fillId="12" borderId="63" xfId="14" applyNumberFormat="1" applyFont="1" applyFill="1" applyBorder="1" applyAlignment="1" applyProtection="1">
      <alignment horizontal="left" vertical="center"/>
      <protection locked="0"/>
    </xf>
    <xf numFmtId="1" fontId="44" fillId="12" borderId="0" xfId="14" applyNumberFormat="1" applyFont="1" applyFill="1" applyBorder="1" applyAlignment="1" applyProtection="1">
      <alignment horizontal="left" vertical="center"/>
      <protection locked="0"/>
    </xf>
    <xf numFmtId="3" fontId="13" fillId="9" borderId="35" xfId="14" applyNumberFormat="1" applyFont="1" applyFill="1" applyBorder="1" applyAlignment="1" applyProtection="1">
      <alignment horizontal="center" vertical="center"/>
    </xf>
    <xf numFmtId="3" fontId="16" fillId="12" borderId="35" xfId="14" applyNumberFormat="1" applyFont="1" applyFill="1" applyBorder="1" applyAlignment="1" applyProtection="1">
      <alignment horizontal="center" vertical="center"/>
      <protection locked="0"/>
    </xf>
    <xf numFmtId="0" fontId="1" fillId="0" borderId="0" xfId="14" applyFont="1" applyFill="1" applyBorder="1" applyAlignment="1" applyProtection="1">
      <alignment wrapText="1"/>
      <protection hidden="1"/>
    </xf>
    <xf numFmtId="0" fontId="45" fillId="0" borderId="0" xfId="14" applyFont="1" applyBorder="1" applyAlignment="1" applyProtection="1">
      <alignment horizontal="left"/>
      <protection hidden="1"/>
    </xf>
    <xf numFmtId="0" fontId="45" fillId="0" borderId="37" xfId="14" applyFont="1" applyBorder="1" applyAlignment="1" applyProtection="1">
      <alignment horizontal="left"/>
      <protection hidden="1"/>
    </xf>
    <xf numFmtId="4" fontId="45" fillId="0" borderId="0" xfId="14" applyNumberFormat="1" applyFont="1" applyBorder="1" applyAlignment="1" applyProtection="1">
      <alignment horizontal="left"/>
      <protection hidden="1"/>
    </xf>
    <xf numFmtId="0" fontId="15" fillId="15" borderId="60" xfId="14" applyFont="1" applyFill="1" applyBorder="1"/>
    <xf numFmtId="0" fontId="15" fillId="12" borderId="5" xfId="14" applyFont="1" applyFill="1" applyBorder="1"/>
    <xf numFmtId="0" fontId="15" fillId="14" borderId="5" xfId="14" applyFont="1" applyFill="1" applyBorder="1"/>
    <xf numFmtId="0" fontId="15" fillId="0" borderId="0" xfId="14" applyFont="1" applyAlignment="1">
      <alignment horizontal="center"/>
    </xf>
    <xf numFmtId="0" fontId="46" fillId="0" borderId="0" xfId="14" applyFont="1" applyFill="1" applyProtection="1">
      <protection hidden="1"/>
    </xf>
    <xf numFmtId="3" fontId="47" fillId="0" borderId="0" xfId="14" applyNumberFormat="1" applyFont="1" applyFill="1" applyBorder="1" applyAlignment="1" applyProtection="1">
      <alignment wrapText="1"/>
      <protection hidden="1"/>
    </xf>
    <xf numFmtId="3" fontId="46" fillId="0" borderId="0" xfId="14" applyNumberFormat="1" applyFont="1" applyFill="1" applyBorder="1" applyAlignment="1" applyProtection="1">
      <alignment horizontal="center"/>
      <protection hidden="1"/>
    </xf>
    <xf numFmtId="1" fontId="46" fillId="0" borderId="0" xfId="14" applyNumberFormat="1" applyFont="1" applyFill="1" applyBorder="1" applyAlignment="1" applyProtection="1">
      <alignment horizontal="center"/>
      <protection hidden="1"/>
    </xf>
    <xf numFmtId="0" fontId="48" fillId="0" borderId="0" xfId="14" applyFont="1"/>
    <xf numFmtId="177" fontId="0" fillId="0" borderId="0" xfId="0" applyNumberFormat="1"/>
    <xf numFmtId="178" fontId="0" fillId="0" borderId="0" xfId="0" applyNumberFormat="1"/>
    <xf numFmtId="179" fontId="0" fillId="0" borderId="0" xfId="0" applyNumberFormat="1"/>
    <xf numFmtId="3" fontId="16" fillId="0" borderId="0" xfId="14" applyNumberFormat="1" applyFont="1" applyFill="1" applyBorder="1" applyAlignment="1" applyProtection="1">
      <alignment horizontal="center"/>
      <protection hidden="1"/>
    </xf>
    <xf numFmtId="4" fontId="49" fillId="0" borderId="0" xfId="14" applyNumberFormat="1" applyFont="1" applyBorder="1" applyAlignment="1" applyProtection="1">
      <alignment horizontal="left"/>
      <protection hidden="1"/>
    </xf>
    <xf numFmtId="4" fontId="15" fillId="0" borderId="0" xfId="14" applyNumberFormat="1" applyFont="1"/>
    <xf numFmtId="41" fontId="3" fillId="14" borderId="5" xfId="0" applyNumberFormat="1" applyFont="1" applyFill="1" applyBorder="1" applyAlignment="1" applyProtection="1">
      <alignment horizontal="center" vertical="center"/>
      <protection locked="0"/>
    </xf>
    <xf numFmtId="3" fontId="15" fillId="0" borderId="0" xfId="14" applyNumberFormat="1" applyFont="1"/>
    <xf numFmtId="0" fontId="11" fillId="16" borderId="29" xfId="0" applyFont="1" applyFill="1" applyBorder="1" applyAlignment="1" applyProtection="1">
      <alignment vertical="center" wrapText="1"/>
      <protection locked="0"/>
    </xf>
    <xf numFmtId="0" fontId="11" fillId="16" borderId="30" xfId="0" applyFont="1" applyFill="1" applyBorder="1" applyAlignment="1" applyProtection="1">
      <alignment vertical="center" wrapText="1"/>
      <protection locked="0"/>
    </xf>
    <xf numFmtId="3" fontId="42" fillId="17" borderId="5" xfId="0" applyNumberFormat="1" applyFont="1" applyFill="1" applyBorder="1" applyAlignment="1">
      <alignment horizontal="center" vertical="center"/>
    </xf>
    <xf numFmtId="3" fontId="2" fillId="10" borderId="0" xfId="0" applyNumberFormat="1" applyFont="1" applyFill="1"/>
    <xf numFmtId="0" fontId="3" fillId="0" borderId="1" xfId="0" applyFont="1" applyBorder="1"/>
    <xf numFmtId="0" fontId="20" fillId="8" borderId="76" xfId="14" applyFont="1" applyFill="1" applyBorder="1" applyAlignment="1" applyProtection="1">
      <alignment horizontal="center" vertical="center" wrapText="1"/>
      <protection hidden="1"/>
    </xf>
    <xf numFmtId="0" fontId="20" fillId="8" borderId="42" xfId="14" applyFont="1" applyFill="1" applyBorder="1" applyAlignment="1" applyProtection="1">
      <alignment horizontal="center" vertical="center" wrapText="1"/>
      <protection hidden="1"/>
    </xf>
    <xf numFmtId="0" fontId="20" fillId="8" borderId="73" xfId="14" applyFont="1" applyFill="1" applyBorder="1" applyAlignment="1" applyProtection="1">
      <alignment horizontal="center" vertical="center" wrapText="1"/>
      <protection hidden="1"/>
    </xf>
    <xf numFmtId="0" fontId="20" fillId="8" borderId="64" xfId="14" applyFont="1" applyFill="1" applyBorder="1" applyAlignment="1" applyProtection="1">
      <alignment horizontal="center" vertical="center" wrapText="1"/>
      <protection hidden="1"/>
    </xf>
    <xf numFmtId="0" fontId="45" fillId="0" borderId="75" xfId="14" applyFont="1" applyBorder="1" applyAlignment="1" applyProtection="1">
      <alignment horizontal="left"/>
      <protection hidden="1"/>
    </xf>
    <xf numFmtId="0" fontId="20" fillId="8" borderId="34" xfId="14" applyFont="1" applyFill="1" applyBorder="1" applyAlignment="1" applyProtection="1">
      <alignment horizontal="center" vertical="center" wrapText="1"/>
      <protection hidden="1"/>
    </xf>
    <xf numFmtId="0" fontId="20" fillId="8" borderId="77" xfId="14" applyFont="1" applyFill="1" applyBorder="1" applyAlignment="1" applyProtection="1">
      <alignment horizontal="center" vertical="center" wrapText="1"/>
      <protection hidden="1"/>
    </xf>
    <xf numFmtId="0" fontId="16" fillId="7" borderId="4" xfId="14" applyNumberFormat="1" applyFont="1" applyFill="1" applyBorder="1" applyAlignment="1" applyProtection="1">
      <alignment horizontal="center" vertical="center" wrapText="1"/>
      <protection locked="0"/>
    </xf>
    <xf numFmtId="0" fontId="16" fillId="7" borderId="69" xfId="14" applyNumberFormat="1" applyFont="1" applyFill="1" applyBorder="1" applyAlignment="1" applyProtection="1">
      <alignment horizontal="center" vertical="center" wrapText="1"/>
      <protection locked="0"/>
    </xf>
    <xf numFmtId="0" fontId="18" fillId="0" borderId="71" xfId="14" applyNumberFormat="1" applyFont="1" applyFill="1" applyBorder="1" applyAlignment="1" applyProtection="1">
      <alignment horizontal="center" vertical="center" wrapText="1"/>
      <protection locked="0"/>
    </xf>
    <xf numFmtId="0" fontId="18" fillId="0" borderId="71" xfId="14" applyFont="1" applyFill="1" applyBorder="1" applyAlignment="1" applyProtection="1">
      <alignment horizontal="center" vertical="center"/>
      <protection hidden="1"/>
    </xf>
    <xf numFmtId="0" fontId="18" fillId="0" borderId="72" xfId="14" applyFont="1" applyFill="1" applyBorder="1" applyAlignment="1" applyProtection="1">
      <alignment horizontal="center" vertical="center"/>
      <protection hidden="1"/>
    </xf>
    <xf numFmtId="0" fontId="25" fillId="7" borderId="0" xfId="14" applyFont="1" applyFill="1" applyAlignment="1" applyProtection="1">
      <alignment horizontal="left" vertical="top" wrapText="1"/>
      <protection locked="0"/>
    </xf>
    <xf numFmtId="0" fontId="20" fillId="8" borderId="74" xfId="14" applyFont="1" applyFill="1" applyBorder="1" applyAlignment="1" applyProtection="1">
      <alignment horizontal="center" vertical="center" wrapText="1"/>
      <protection hidden="1"/>
    </xf>
    <xf numFmtId="0" fontId="19" fillId="0" borderId="0" xfId="14" applyFont="1" applyAlignment="1" applyProtection="1">
      <alignment horizontal="center" vertical="center"/>
      <protection hidden="1"/>
    </xf>
    <xf numFmtId="0" fontId="18" fillId="0" borderId="49" xfId="14" applyNumberFormat="1" applyFont="1" applyFill="1" applyBorder="1" applyAlignment="1" applyProtection="1">
      <alignment horizontal="center" vertical="center" wrapText="1"/>
      <protection locked="0"/>
    </xf>
    <xf numFmtId="0" fontId="18" fillId="0" borderId="70" xfId="14" applyNumberFormat="1" applyFont="1" applyFill="1" applyBorder="1" applyAlignment="1" applyProtection="1">
      <alignment horizontal="center" vertical="center" wrapText="1"/>
      <protection locked="0"/>
    </xf>
    <xf numFmtId="49" fontId="31" fillId="7" borderId="4" xfId="14" applyNumberFormat="1" applyFont="1" applyFill="1" applyBorder="1" applyAlignment="1" applyProtection="1">
      <alignment horizontal="center" vertical="center"/>
      <protection hidden="1"/>
    </xf>
    <xf numFmtId="49" fontId="18" fillId="0" borderId="49" xfId="14" applyNumberFormat="1" applyFont="1" applyFill="1" applyBorder="1" applyAlignment="1" applyProtection="1">
      <alignment horizontal="center" vertical="center"/>
      <protection hidden="1"/>
    </xf>
    <xf numFmtId="0" fontId="43" fillId="7" borderId="0" xfId="14" applyNumberFormat="1" applyFont="1" applyFill="1" applyBorder="1" applyAlignment="1" applyProtection="1">
      <alignment horizontal="center" vertical="center" wrapText="1"/>
      <protection locked="0"/>
    </xf>
    <xf numFmtId="0" fontId="17" fillId="12" borderId="0" xfId="14" applyNumberFormat="1" applyFont="1" applyFill="1" applyBorder="1" applyAlignment="1" applyProtection="1">
      <alignment horizontal="center" vertical="center" wrapText="1"/>
      <protection locked="0"/>
    </xf>
    <xf numFmtId="0" fontId="21" fillId="8" borderId="66" xfId="14" applyFont="1" applyFill="1" applyBorder="1" applyAlignment="1" applyProtection="1">
      <alignment horizontal="left" vertical="center" indent="2"/>
      <protection hidden="1"/>
    </xf>
    <xf numFmtId="0" fontId="21" fillId="8" borderId="67" xfId="14" applyFont="1" applyFill="1" applyBorder="1" applyAlignment="1" applyProtection="1">
      <alignment horizontal="left" vertical="center" indent="2"/>
      <protection hidden="1"/>
    </xf>
    <xf numFmtId="0" fontId="21" fillId="8" borderId="68" xfId="14" applyFont="1" applyFill="1" applyBorder="1" applyAlignment="1" applyProtection="1">
      <alignment horizontal="left" vertical="center" indent="2"/>
      <protection hidden="1"/>
    </xf>
    <xf numFmtId="0" fontId="11" fillId="16" borderId="29" xfId="0" applyFont="1" applyFill="1" applyBorder="1" applyAlignment="1" applyProtection="1">
      <alignment horizontal="left" vertical="center" wrapText="1"/>
      <protection locked="0"/>
    </xf>
    <xf numFmtId="0" fontId="11" fillId="16" borderId="30" xfId="0" applyFont="1" applyFill="1" applyBorder="1" applyAlignment="1" applyProtection="1">
      <alignment horizontal="left" vertical="center" wrapText="1"/>
      <protection locked="0"/>
    </xf>
    <xf numFmtId="0" fontId="3" fillId="13" borderId="29" xfId="0" applyFont="1" applyFill="1" applyBorder="1" applyAlignment="1">
      <alignment horizontal="center" wrapText="1"/>
    </xf>
    <xf numFmtId="0" fontId="3" fillId="13" borderId="23" xfId="0" applyFont="1" applyFill="1" applyBorder="1" applyAlignment="1">
      <alignment horizontal="center" wrapText="1"/>
    </xf>
    <xf numFmtId="0" fontId="3" fillId="5" borderId="29" xfId="0" applyFont="1" applyFill="1" applyBorder="1" applyAlignment="1"/>
    <xf numFmtId="0" fontId="3" fillId="5" borderId="23" xfId="0" applyFont="1" applyFill="1" applyBorder="1" applyAlignment="1"/>
    <xf numFmtId="3" fontId="3" fillId="13" borderId="29" xfId="0" applyNumberFormat="1" applyFont="1" applyFill="1" applyBorder="1" applyAlignment="1">
      <alignment horizontal="center" wrapText="1"/>
    </xf>
    <xf numFmtId="0" fontId="12" fillId="16" borderId="79" xfId="0" applyFont="1" applyFill="1" applyBorder="1" applyAlignment="1" applyProtection="1">
      <alignment horizontal="left"/>
      <protection locked="0"/>
    </xf>
    <xf numFmtId="0" fontId="12" fillId="16" borderId="80" xfId="0" applyFont="1" applyFill="1" applyBorder="1" applyAlignment="1" applyProtection="1">
      <alignment horizontal="left"/>
      <protection locked="0"/>
    </xf>
    <xf numFmtId="0" fontId="3" fillId="0" borderId="0" xfId="0" applyFont="1" applyAlignment="1" applyProtection="1">
      <alignment horizontal="center"/>
      <protection locked="0"/>
    </xf>
    <xf numFmtId="0" fontId="3" fillId="0" borderId="24" xfId="0" applyFont="1" applyBorder="1" applyAlignment="1" applyProtection="1">
      <alignment horizontal="center"/>
      <protection locked="0"/>
    </xf>
    <xf numFmtId="0" fontId="3" fillId="0" borderId="0" xfId="0" applyFont="1" applyBorder="1" applyAlignment="1" applyProtection="1">
      <alignment horizontal="center"/>
      <protection locked="0"/>
    </xf>
    <xf numFmtId="0" fontId="3" fillId="16" borderId="79" xfId="0" applyFont="1" applyFill="1" applyBorder="1" applyAlignment="1" applyProtection="1">
      <alignment horizontal="center"/>
      <protection locked="0"/>
    </xf>
    <xf numFmtId="0" fontId="3" fillId="16" borderId="80" xfId="0" applyFont="1" applyFill="1" applyBorder="1" applyAlignment="1" applyProtection="1">
      <alignment horizontal="center"/>
      <protection locked="0"/>
    </xf>
    <xf numFmtId="164" fontId="5" fillId="0" borderId="16" xfId="0" applyNumberFormat="1" applyFont="1" applyFill="1" applyBorder="1" applyAlignment="1" applyProtection="1">
      <alignment horizontal="center" vertical="center"/>
      <protection locked="0"/>
    </xf>
    <xf numFmtId="164" fontId="5" fillId="0" borderId="78" xfId="0" applyNumberFormat="1" applyFont="1" applyFill="1" applyBorder="1" applyAlignment="1" applyProtection="1">
      <alignment horizontal="center" vertical="center"/>
      <protection locked="0"/>
    </xf>
    <xf numFmtId="0" fontId="3" fillId="0" borderId="5" xfId="0" applyFont="1" applyFill="1" applyBorder="1" applyAlignment="1" applyProtection="1">
      <alignment horizontal="left" vertical="center" wrapText="1"/>
      <protection locked="0"/>
    </xf>
    <xf numFmtId="0" fontId="12" fillId="11" borderId="5" xfId="0" applyFont="1" applyFill="1" applyBorder="1" applyAlignment="1" applyProtection="1">
      <alignment horizontal="center" vertical="center" wrapText="1"/>
      <protection locked="0"/>
    </xf>
    <xf numFmtId="0" fontId="3" fillId="11" borderId="5" xfId="0" applyFont="1" applyFill="1" applyBorder="1" applyAlignment="1" applyProtection="1">
      <alignment horizontal="center" vertical="center" wrapText="1"/>
      <protection locked="0"/>
    </xf>
    <xf numFmtId="164" fontId="5" fillId="0" borderId="84" xfId="0" applyNumberFormat="1" applyFont="1" applyFill="1" applyBorder="1" applyAlignment="1" applyProtection="1">
      <alignment horizontal="center" vertical="center"/>
      <protection locked="0"/>
    </xf>
    <xf numFmtId="0" fontId="3" fillId="11" borderId="8" xfId="0" applyFont="1" applyFill="1" applyBorder="1" applyAlignment="1" applyProtection="1">
      <alignment horizontal="center" vertical="center" wrapText="1"/>
      <protection locked="0"/>
    </xf>
    <xf numFmtId="0" fontId="3" fillId="11" borderId="9" xfId="0" applyFont="1" applyFill="1" applyBorder="1" applyAlignment="1" applyProtection="1">
      <alignment horizontal="center" vertical="center" wrapText="1"/>
      <protection locked="0"/>
    </xf>
    <xf numFmtId="0" fontId="9" fillId="11" borderId="50" xfId="0" applyFont="1" applyFill="1" applyBorder="1" applyAlignment="1">
      <alignment horizontal="center" vertical="center" wrapText="1"/>
    </xf>
    <xf numFmtId="0" fontId="9" fillId="11" borderId="81" xfId="0" applyFont="1" applyFill="1" applyBorder="1" applyAlignment="1">
      <alignment horizontal="center" vertical="center" wrapText="1"/>
    </xf>
    <xf numFmtId="0" fontId="3" fillId="11" borderId="5" xfId="0" applyFont="1" applyFill="1" applyBorder="1" applyAlignment="1" applyProtection="1">
      <alignment horizontal="left" vertical="center" wrapText="1"/>
      <protection locked="0"/>
    </xf>
    <xf numFmtId="0" fontId="9" fillId="11" borderId="5" xfId="0" applyFont="1" applyFill="1" applyBorder="1" applyAlignment="1">
      <alignment horizontal="left" vertical="center" wrapText="1"/>
    </xf>
    <xf numFmtId="0" fontId="11" fillId="16" borderId="4" xfId="0" applyFont="1" applyFill="1" applyBorder="1" applyAlignment="1" applyProtection="1">
      <alignment horizontal="left" vertical="center" wrapText="1"/>
      <protection locked="0"/>
    </xf>
    <xf numFmtId="0" fontId="11" fillId="16" borderId="83" xfId="0" applyFont="1" applyFill="1" applyBorder="1" applyAlignment="1" applyProtection="1">
      <alignment horizontal="left" vertical="center" wrapText="1"/>
      <protection locked="0"/>
    </xf>
    <xf numFmtId="0" fontId="9" fillId="12" borderId="7" xfId="0" applyFont="1" applyFill="1" applyBorder="1" applyAlignment="1">
      <alignment horizontal="center" vertical="center" wrapText="1"/>
    </xf>
    <xf numFmtId="0" fontId="9" fillId="12" borderId="28" xfId="0" applyFont="1" applyFill="1" applyBorder="1" applyAlignment="1">
      <alignment horizontal="center" vertical="center" wrapText="1"/>
    </xf>
    <xf numFmtId="164" fontId="3" fillId="16" borderId="79" xfId="0" applyNumberFormat="1" applyFont="1" applyFill="1" applyBorder="1" applyAlignment="1" applyProtection="1">
      <alignment horizontal="center" vertical="center"/>
      <protection locked="0"/>
    </xf>
    <xf numFmtId="164" fontId="3" fillId="16" borderId="80" xfId="0" applyNumberFormat="1" applyFont="1" applyFill="1" applyBorder="1" applyAlignment="1" applyProtection="1">
      <alignment horizontal="center" vertical="center"/>
      <protection locked="0"/>
    </xf>
    <xf numFmtId="164" fontId="3" fillId="16" borderId="82" xfId="0" applyNumberFormat="1" applyFont="1" applyFill="1" applyBorder="1" applyAlignment="1" applyProtection="1">
      <alignment horizontal="center" vertical="center"/>
      <protection locked="0"/>
    </xf>
    <xf numFmtId="0" fontId="3" fillId="16" borderId="82" xfId="0" applyFont="1" applyFill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center" vertical="center" wrapText="1"/>
      <protection locked="0"/>
    </xf>
    <xf numFmtId="0" fontId="3" fillId="0" borderId="28" xfId="0" applyFont="1" applyBorder="1" applyAlignment="1" applyProtection="1">
      <alignment horizontal="center" vertical="center" wrapText="1"/>
      <protection locked="0"/>
    </xf>
    <xf numFmtId="0" fontId="3" fillId="5" borderId="5" xfId="0" applyFont="1" applyFill="1" applyBorder="1" applyAlignment="1"/>
    <xf numFmtId="0" fontId="13" fillId="0" borderId="5" xfId="0" applyFont="1" applyBorder="1" applyAlignment="1"/>
    <xf numFmtId="0" fontId="13" fillId="0" borderId="28" xfId="0" applyFont="1" applyBorder="1" applyAlignment="1"/>
    <xf numFmtId="0" fontId="11" fillId="16" borderId="49" xfId="0" applyFont="1" applyFill="1" applyBorder="1" applyAlignment="1" applyProtection="1">
      <alignment horizontal="left" vertical="center" wrapText="1"/>
      <protection locked="0"/>
    </xf>
    <xf numFmtId="0" fontId="11" fillId="16" borderId="0" xfId="0" applyFont="1" applyFill="1" applyBorder="1" applyAlignment="1" applyProtection="1">
      <alignment horizontal="left" vertical="center" wrapText="1"/>
      <protection locked="0"/>
    </xf>
    <xf numFmtId="0" fontId="12" fillId="16" borderId="82" xfId="0" applyFont="1" applyFill="1" applyBorder="1" applyAlignment="1" applyProtection="1">
      <alignment horizontal="left"/>
      <protection locked="0"/>
    </xf>
    <xf numFmtId="0" fontId="3" fillId="0" borderId="8" xfId="0" applyFont="1" applyFill="1" applyBorder="1" applyAlignment="1" applyProtection="1">
      <alignment horizontal="center" vertical="center" wrapText="1"/>
      <protection locked="0"/>
    </xf>
    <xf numFmtId="0" fontId="3" fillId="0" borderId="9" xfId="0" applyFont="1" applyFill="1" applyBorder="1" applyAlignment="1" applyProtection="1">
      <alignment horizontal="center" vertical="center" wrapText="1"/>
      <protection locked="0"/>
    </xf>
    <xf numFmtId="0" fontId="3" fillId="0" borderId="50" xfId="0" applyFont="1" applyFill="1" applyBorder="1" applyAlignment="1" applyProtection="1">
      <alignment horizontal="center" vertical="center" wrapText="1"/>
      <protection locked="0"/>
    </xf>
    <xf numFmtId="0" fontId="3" fillId="0" borderId="81" xfId="0" applyFont="1" applyFill="1" applyBorder="1" applyAlignment="1" applyProtection="1">
      <alignment horizontal="center" vertical="center" wrapText="1"/>
      <protection locked="0"/>
    </xf>
    <xf numFmtId="0" fontId="3" fillId="12" borderId="8" xfId="0" applyFont="1" applyFill="1" applyBorder="1" applyAlignment="1" applyProtection="1">
      <alignment horizontal="center" vertical="center" wrapText="1"/>
      <protection locked="0"/>
    </xf>
    <xf numFmtId="0" fontId="3" fillId="12" borderId="9" xfId="0" applyFont="1" applyFill="1" applyBorder="1" applyAlignment="1" applyProtection="1">
      <alignment horizontal="center" vertical="center" wrapText="1"/>
      <protection locked="0"/>
    </xf>
    <xf numFmtId="0" fontId="3" fillId="12" borderId="50" xfId="0" applyFont="1" applyFill="1" applyBorder="1" applyAlignment="1" applyProtection="1">
      <alignment horizontal="center" vertical="center" wrapText="1"/>
      <protection locked="0"/>
    </xf>
    <xf numFmtId="0" fontId="3" fillId="12" borderId="81" xfId="0" applyFont="1" applyFill="1" applyBorder="1" applyAlignment="1" applyProtection="1">
      <alignment horizontal="center" vertical="center" wrapText="1"/>
      <protection locked="0"/>
    </xf>
    <xf numFmtId="41" fontId="3" fillId="16" borderId="79" xfId="0" applyNumberFormat="1" applyFont="1" applyFill="1" applyBorder="1" applyAlignment="1" applyProtection="1">
      <alignment horizontal="center" vertical="center"/>
      <protection locked="0"/>
    </xf>
    <xf numFmtId="41" fontId="3" fillId="16" borderId="80" xfId="0" applyNumberFormat="1" applyFont="1" applyFill="1" applyBorder="1" applyAlignment="1" applyProtection="1">
      <alignment horizontal="center" vertical="center"/>
      <protection locked="0"/>
    </xf>
    <xf numFmtId="41" fontId="3" fillId="16" borderId="82" xfId="0" applyNumberFormat="1" applyFont="1" applyFill="1" applyBorder="1" applyAlignment="1" applyProtection="1">
      <alignment horizontal="center" vertical="center"/>
      <protection locked="0"/>
    </xf>
    <xf numFmtId="41" fontId="3" fillId="11" borderId="5" xfId="0" applyNumberFormat="1" applyFont="1" applyFill="1" applyBorder="1" applyAlignment="1" applyProtection="1">
      <alignment horizontal="center" vertical="center" wrapText="1"/>
      <protection locked="0"/>
    </xf>
    <xf numFmtId="0" fontId="3" fillId="5" borderId="30" xfId="0" applyFont="1" applyFill="1" applyBorder="1" applyAlignment="1"/>
    <xf numFmtId="0" fontId="0" fillId="11" borderId="50" xfId="0" applyFill="1" applyBorder="1" applyAlignment="1">
      <alignment horizontal="center" vertical="center" wrapText="1"/>
    </xf>
    <xf numFmtId="0" fontId="0" fillId="11" borderId="81" xfId="0" applyFill="1" applyBorder="1" applyAlignment="1">
      <alignment horizontal="center" vertical="center" wrapText="1"/>
    </xf>
    <xf numFmtId="0" fontId="37" fillId="11" borderId="5" xfId="0" applyFont="1" applyFill="1" applyBorder="1" applyAlignment="1" applyProtection="1">
      <alignment horizontal="center" vertical="center" wrapText="1"/>
      <protection locked="0"/>
    </xf>
    <xf numFmtId="0" fontId="0" fillId="11" borderId="5" xfId="0" applyFill="1" applyBorder="1" applyAlignment="1">
      <alignment horizontal="left" vertical="center" wrapText="1"/>
    </xf>
    <xf numFmtId="0" fontId="41" fillId="12" borderId="7" xfId="0" applyFont="1" applyFill="1" applyBorder="1" applyAlignment="1">
      <alignment horizontal="center" vertical="center" wrapText="1"/>
    </xf>
    <xf numFmtId="0" fontId="41" fillId="12" borderId="28" xfId="0" applyFont="1" applyFill="1" applyBorder="1" applyAlignment="1">
      <alignment horizontal="center" vertical="center" wrapText="1"/>
    </xf>
  </cellXfs>
  <cellStyles count="18">
    <cellStyle name="_ГАЗПРОМ_НЕФТЬ_ВОСТОК" xfId="1"/>
    <cellStyle name="_Изменеия по оборудованию не входящему" xfId="2"/>
    <cellStyle name="_Изменеия по оборудованию не входящему 07 12 07 (2)" xfId="3"/>
    <cellStyle name="_НДПИ" xfId="4"/>
    <cellStyle name="Column4_end" xfId="5"/>
    <cellStyle name="Normal_Sheet1 (2)" xfId="6"/>
    <cellStyle name="Денежный" xfId="7" builtinId="4"/>
    <cellStyle name="Денежный [0] 2" xfId="8"/>
    <cellStyle name="Денежный 2" xfId="9"/>
    <cellStyle name="Обычный" xfId="0" builtinId="0"/>
    <cellStyle name="Обычный 2" xfId="10"/>
    <cellStyle name="Обычный 2 2" xfId="11"/>
    <cellStyle name="Обычный 2 2 2" xfId="12"/>
    <cellStyle name="Обычный 3" xfId="13"/>
    <cellStyle name="Обычный 4" xfId="14"/>
    <cellStyle name="Обычный_DSP (FM)  base infrasrtructure" xfId="15"/>
    <cellStyle name="Процентный 2" xfId="16"/>
    <cellStyle name="Стиль 1" xfId="17"/>
  </cellStyles>
  <dxfs count="114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solid">
          <bgColor indexed="32"/>
        </patternFill>
      </fill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solid">
          <bgColor indexed="32"/>
        </patternFill>
      </fill>
    </dxf>
    <dxf>
      <fill>
        <patternFill patternType="solid">
          <bgColor indexed="32"/>
        </patternFill>
      </fill>
    </dxf>
    <dxf>
      <fill>
        <patternFill patternType="solid">
          <bgColor indexed="32"/>
        </patternFill>
      </fill>
    </dxf>
    <dxf>
      <fill>
        <patternFill patternType="solid">
          <bgColor indexed="32"/>
        </patternFill>
      </fill>
    </dxf>
    <dxf>
      <fill>
        <patternFill patternType="solid">
          <bgColor indexed="32"/>
        </patternFill>
      </fill>
    </dxf>
    <dxf>
      <fill>
        <patternFill patternType="solid">
          <bgColor indexed="32"/>
        </patternFill>
      </fill>
    </dxf>
    <dxf>
      <fill>
        <patternFill patternType="solid">
          <bgColor indexed="32"/>
        </patternFill>
      </fill>
    </dxf>
    <dxf>
      <fill>
        <patternFill patternType="solid">
          <bgColor indexed="32"/>
        </patternFill>
      </fill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solid">
          <bgColor indexed="32"/>
        </patternFill>
      </fill>
    </dxf>
    <dxf>
      <fill>
        <patternFill patternType="solid">
          <bgColor indexed="32"/>
        </patternFill>
      </fill>
    </dxf>
    <dxf>
      <fill>
        <patternFill patternType="solid">
          <bgColor indexed="32"/>
        </patternFill>
      </fill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solid">
          <bgColor indexed="32"/>
        </patternFill>
      </fill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solid">
          <bgColor indexed="32"/>
        </patternFill>
      </fill>
    </dxf>
    <dxf>
      <fill>
        <patternFill patternType="solid">
          <bgColor indexed="32"/>
        </patternFill>
      </fill>
    </dxf>
    <dxf>
      <fill>
        <patternFill patternType="solid">
          <bgColor indexed="32"/>
        </patternFill>
      </fill>
    </dxf>
    <dxf>
      <fill>
        <patternFill patternType="solid">
          <bgColor indexed="32"/>
        </patternFill>
      </fill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solid">
          <bgColor indexed="32"/>
        </patternFill>
      </fill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solid">
          <bgColor indexed="32"/>
        </patternFill>
      </fill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solid">
          <bgColor indexed="32"/>
        </patternFill>
      </fill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solid">
          <bgColor indexed="32"/>
        </patternFill>
      </fill>
    </dxf>
    <dxf>
      <fill>
        <patternFill patternType="solid">
          <bgColor indexed="32"/>
        </patternFill>
      </fill>
    </dxf>
    <dxf>
      <fill>
        <patternFill patternType="solid">
          <bgColor indexed="32"/>
        </patternFill>
      </fill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solid">
          <bgColor indexed="32"/>
        </patternFill>
      </fill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solid">
          <bgColor indexed="32"/>
        </patternFill>
      </fill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solid">
          <bgColor indexed="32"/>
        </patternFill>
      </fill>
    </dxf>
    <dxf>
      <fill>
        <patternFill patternType="solid">
          <bgColor indexed="32"/>
        </patternFill>
      </fill>
    </dxf>
    <dxf>
      <fill>
        <patternFill patternType="solid">
          <bgColor indexed="32"/>
        </patternFill>
      </fill>
    </dxf>
    <dxf>
      <fill>
        <patternFill patternType="solid">
          <bgColor indexed="32"/>
        </patternFill>
      </fill>
    </dxf>
    <dxf>
      <fill>
        <patternFill patternType="solid">
          <bgColor indexed="32"/>
        </patternFill>
      </fill>
    </dxf>
    <dxf>
      <fill>
        <patternFill patternType="solid">
          <bgColor indexed="32"/>
        </patternFill>
      </fill>
    </dxf>
    <dxf>
      <fill>
        <patternFill patternType="solid">
          <bgColor indexed="32"/>
        </patternFill>
      </fill>
    </dxf>
    <dxf>
      <fill>
        <patternFill patternType="solid">
          <bgColor indexed="32"/>
        </patternFill>
      </fill>
    </dxf>
    <dxf>
      <fill>
        <patternFill patternType="solid">
          <bgColor indexed="32"/>
        </patternFill>
      </fill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solid">
          <bgColor indexed="32"/>
        </patternFill>
      </fill>
    </dxf>
    <dxf>
      <fill>
        <patternFill patternType="solid">
          <bgColor indexed="32"/>
        </patternFill>
      </fill>
    </dxf>
    <dxf>
      <fill>
        <patternFill patternType="solid">
          <bgColor indexed="32"/>
        </patternFill>
      </fill>
    </dxf>
    <dxf>
      <fill>
        <patternFill patternType="solid">
          <bgColor indexed="32"/>
        </patternFill>
      </fill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solid">
          <bgColor indexed="32"/>
        </patternFill>
      </fill>
    </dxf>
    <dxf>
      <fill>
        <patternFill patternType="solid">
          <bgColor indexed="32"/>
        </patternFill>
      </fill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gray125">
          <fgColor indexed="32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gray125">
          <fgColor indexed="9"/>
          <bgColor indexed="50"/>
        </patternFill>
      </fill>
      <border>
        <left style="thin">
          <color indexed="32"/>
        </left>
        <right style="thin">
          <color indexed="32"/>
        </right>
        <top style="thin">
          <color indexed="32"/>
        </top>
        <bottom style="thin">
          <color indexed="32"/>
        </bottom>
      </border>
    </dxf>
    <dxf>
      <fill>
        <patternFill patternType="solid">
          <bgColor indexed="3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7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2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6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29" Type="http://schemas.openxmlformats.org/officeDocument/2006/relationships/externalLink" Target="externalLinks/externalLink1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5.xml"/><Relationship Id="rId32" Type="http://schemas.openxmlformats.org/officeDocument/2006/relationships/externalLink" Target="externalLinks/externalLink1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4.xml"/><Relationship Id="rId28" Type="http://schemas.openxmlformats.org/officeDocument/2006/relationships/externalLink" Target="externalLinks/externalLink9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1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3.xml"/><Relationship Id="rId27" Type="http://schemas.openxmlformats.org/officeDocument/2006/relationships/externalLink" Target="externalLinks/externalLink8.xml"/><Relationship Id="rId30" Type="http://schemas.openxmlformats.org/officeDocument/2006/relationships/externalLink" Target="externalLinks/externalLink11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857250</xdr:colOff>
      <xdr:row>0</xdr:row>
      <xdr:rowOff>28575</xdr:rowOff>
    </xdr:from>
    <xdr:to>
      <xdr:col>12</xdr:col>
      <xdr:colOff>790575</xdr:colOff>
      <xdr:row>3</xdr:row>
      <xdr:rowOff>95250</xdr:rowOff>
    </xdr:to>
    <xdr:pic>
      <xdr:nvPicPr>
        <xdr:cNvPr id="86252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72675" y="28575"/>
          <a:ext cx="152400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1</xdr:row>
      <xdr:rowOff>66675</xdr:rowOff>
    </xdr:from>
    <xdr:to>
      <xdr:col>2</xdr:col>
      <xdr:colOff>857250</xdr:colOff>
      <xdr:row>1</xdr:row>
      <xdr:rowOff>552450</xdr:rowOff>
    </xdr:to>
    <xdr:pic>
      <xdr:nvPicPr>
        <xdr:cNvPr id="105659" name="Picture 17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6000" contrast="3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133350"/>
          <a:ext cx="1000125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1</xdr:row>
      <xdr:rowOff>66675</xdr:rowOff>
    </xdr:from>
    <xdr:to>
      <xdr:col>2</xdr:col>
      <xdr:colOff>857250</xdr:colOff>
      <xdr:row>1</xdr:row>
      <xdr:rowOff>552450</xdr:rowOff>
    </xdr:to>
    <xdr:pic>
      <xdr:nvPicPr>
        <xdr:cNvPr id="79143" name="Picture 17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6000" contrast="3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133350"/>
          <a:ext cx="1000125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1</xdr:row>
      <xdr:rowOff>66675</xdr:rowOff>
    </xdr:from>
    <xdr:to>
      <xdr:col>2</xdr:col>
      <xdr:colOff>857250</xdr:colOff>
      <xdr:row>1</xdr:row>
      <xdr:rowOff>552450</xdr:rowOff>
    </xdr:to>
    <xdr:pic>
      <xdr:nvPicPr>
        <xdr:cNvPr id="87255" name="Picture 17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6000" contrast="3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133350"/>
          <a:ext cx="1000125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1</xdr:row>
      <xdr:rowOff>66675</xdr:rowOff>
    </xdr:from>
    <xdr:to>
      <xdr:col>2</xdr:col>
      <xdr:colOff>857250</xdr:colOff>
      <xdr:row>1</xdr:row>
      <xdr:rowOff>552450</xdr:rowOff>
    </xdr:to>
    <xdr:pic>
      <xdr:nvPicPr>
        <xdr:cNvPr id="92373" name="Picture 17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6000" contrast="3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133350"/>
          <a:ext cx="1000125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1</xdr:row>
      <xdr:rowOff>66675</xdr:rowOff>
    </xdr:from>
    <xdr:to>
      <xdr:col>2</xdr:col>
      <xdr:colOff>857250</xdr:colOff>
      <xdr:row>1</xdr:row>
      <xdr:rowOff>552450</xdr:rowOff>
    </xdr:to>
    <xdr:pic>
      <xdr:nvPicPr>
        <xdr:cNvPr id="88279" name="Picture 17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6000" contrast="3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133350"/>
          <a:ext cx="1000125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1</xdr:row>
      <xdr:rowOff>66675</xdr:rowOff>
    </xdr:from>
    <xdr:to>
      <xdr:col>2</xdr:col>
      <xdr:colOff>857250</xdr:colOff>
      <xdr:row>1</xdr:row>
      <xdr:rowOff>552450</xdr:rowOff>
    </xdr:to>
    <xdr:pic>
      <xdr:nvPicPr>
        <xdr:cNvPr id="98510" name="Picture 17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6000" contrast="3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133350"/>
          <a:ext cx="1000125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1</xdr:row>
      <xdr:rowOff>66675</xdr:rowOff>
    </xdr:from>
    <xdr:to>
      <xdr:col>2</xdr:col>
      <xdr:colOff>857250</xdr:colOff>
      <xdr:row>1</xdr:row>
      <xdr:rowOff>552450</xdr:rowOff>
    </xdr:to>
    <xdr:pic>
      <xdr:nvPicPr>
        <xdr:cNvPr id="99534" name="Picture 17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6000" contrast="3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133350"/>
          <a:ext cx="1000125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1</xdr:row>
      <xdr:rowOff>66675</xdr:rowOff>
    </xdr:from>
    <xdr:to>
      <xdr:col>2</xdr:col>
      <xdr:colOff>857250</xdr:colOff>
      <xdr:row>1</xdr:row>
      <xdr:rowOff>552450</xdr:rowOff>
    </xdr:to>
    <xdr:pic>
      <xdr:nvPicPr>
        <xdr:cNvPr id="101580" name="Picture 17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6000" contrast="3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133350"/>
          <a:ext cx="1000125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1</xdr:row>
      <xdr:rowOff>66675</xdr:rowOff>
    </xdr:from>
    <xdr:to>
      <xdr:col>2</xdr:col>
      <xdr:colOff>857250</xdr:colOff>
      <xdr:row>1</xdr:row>
      <xdr:rowOff>552450</xdr:rowOff>
    </xdr:to>
    <xdr:pic>
      <xdr:nvPicPr>
        <xdr:cNvPr id="102604" name="Picture 17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6000" contrast="3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133350"/>
          <a:ext cx="1000125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1</xdr:row>
      <xdr:rowOff>66675</xdr:rowOff>
    </xdr:from>
    <xdr:to>
      <xdr:col>2</xdr:col>
      <xdr:colOff>857250</xdr:colOff>
      <xdr:row>1</xdr:row>
      <xdr:rowOff>552450</xdr:rowOff>
    </xdr:to>
    <xdr:pic>
      <xdr:nvPicPr>
        <xdr:cNvPr id="89303" name="Picture 17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6000" contrast="3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133350"/>
          <a:ext cx="1000125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1</xdr:row>
      <xdr:rowOff>66675</xdr:rowOff>
    </xdr:from>
    <xdr:to>
      <xdr:col>2</xdr:col>
      <xdr:colOff>857250</xdr:colOff>
      <xdr:row>1</xdr:row>
      <xdr:rowOff>552450</xdr:rowOff>
    </xdr:to>
    <xdr:pic>
      <xdr:nvPicPr>
        <xdr:cNvPr id="93391" name="Picture 17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6000" contrast="3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133350"/>
          <a:ext cx="1000125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1</xdr:row>
      <xdr:rowOff>66675</xdr:rowOff>
    </xdr:from>
    <xdr:to>
      <xdr:col>2</xdr:col>
      <xdr:colOff>857250</xdr:colOff>
      <xdr:row>1</xdr:row>
      <xdr:rowOff>552450</xdr:rowOff>
    </xdr:to>
    <xdr:pic>
      <xdr:nvPicPr>
        <xdr:cNvPr id="95439" name="Picture 17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6000" contrast="3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133350"/>
          <a:ext cx="1000125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1</xdr:row>
      <xdr:rowOff>66675</xdr:rowOff>
    </xdr:from>
    <xdr:to>
      <xdr:col>2</xdr:col>
      <xdr:colOff>857250</xdr:colOff>
      <xdr:row>1</xdr:row>
      <xdr:rowOff>552450</xdr:rowOff>
    </xdr:to>
    <xdr:pic>
      <xdr:nvPicPr>
        <xdr:cNvPr id="96463" name="Picture 17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6000" contrast="3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133350"/>
          <a:ext cx="1000125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1</xdr:row>
      <xdr:rowOff>66675</xdr:rowOff>
    </xdr:from>
    <xdr:to>
      <xdr:col>2</xdr:col>
      <xdr:colOff>857250</xdr:colOff>
      <xdr:row>1</xdr:row>
      <xdr:rowOff>552450</xdr:rowOff>
    </xdr:to>
    <xdr:pic>
      <xdr:nvPicPr>
        <xdr:cNvPr id="97487" name="Picture 17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6000" contrast="3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133350"/>
          <a:ext cx="1000125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1</xdr:row>
      <xdr:rowOff>66675</xdr:rowOff>
    </xdr:from>
    <xdr:to>
      <xdr:col>2</xdr:col>
      <xdr:colOff>857250</xdr:colOff>
      <xdr:row>1</xdr:row>
      <xdr:rowOff>552450</xdr:rowOff>
    </xdr:to>
    <xdr:pic>
      <xdr:nvPicPr>
        <xdr:cNvPr id="94415" name="Picture 17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6000" contrast="3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133350"/>
          <a:ext cx="1000125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1</xdr:row>
      <xdr:rowOff>66675</xdr:rowOff>
    </xdr:from>
    <xdr:to>
      <xdr:col>2</xdr:col>
      <xdr:colOff>857250</xdr:colOff>
      <xdr:row>1</xdr:row>
      <xdr:rowOff>552450</xdr:rowOff>
    </xdr:to>
    <xdr:pic>
      <xdr:nvPicPr>
        <xdr:cNvPr id="90327" name="Picture 17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6000" contrast="3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133350"/>
          <a:ext cx="1000125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1</xdr:row>
      <xdr:rowOff>66675</xdr:rowOff>
    </xdr:from>
    <xdr:to>
      <xdr:col>2</xdr:col>
      <xdr:colOff>857250</xdr:colOff>
      <xdr:row>1</xdr:row>
      <xdr:rowOff>552450</xdr:rowOff>
    </xdr:to>
    <xdr:pic>
      <xdr:nvPicPr>
        <xdr:cNvPr id="103628" name="Picture 17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6000" contrast="3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133350"/>
          <a:ext cx="1000125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rusilovsky\Guest\Windows\Temporary%20Internet%20Files\OLK72B2\Ach-pk20\Ach\Ach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rusilovsky\Guest\&#1052;&#1086;&#1080;%20&#1076;&#1086;&#1082;&#1091;&#1084;&#1077;&#1085;&#1090;&#1099;\&#1048;&#1085;&#1092;&#1086;&#1088;&#1084;&#1072;&#1094;&#1080;&#1103;%20&#1086;%20&#1084;&#1077;&#1089;&#1090;&#1086;&#1088;&#1086;&#1078;&#1076;&#1077;&#1085;&#1080;&#1103;&#1093;\&#1052;&#1077;&#1089;&#1090;&#1086;&#1088;&#1086;&#1078;&#1076;&#1077;&#1085;&#1080;&#1103;%20&#1057;&#1080;&#1073;&#1085;&#1077;&#1092;&#1090;&#1080;\&#1055;&#1088;&#1086;&#1075;&#1085;&#1086;&#1079;%20&#1085;&#1072;%2020%20&#1083;&#1077;&#1090;\04-03-04\Ach-pk20\Ach\Ach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edv\Gos\D\HOLM\0\PROEKT.OLD\31P3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ibnng\ipm\Documents%20and%20Settings\AliyaG\Local%20Settings\Temporary%20Internet%20Files\OLKC6\&#1055;&#1072;&#1089;&#1087;&#1086;&#1088;&#1090;%20&#1087;&#1088;&#1086;&#1077;&#1082;&#1090;&#1072;%20-%20&#1043;&#1058;&#1052;%20(&#1088;&#1072;&#1079;&#1074;&#1080;&#1090;&#1080;&#1077;)_2008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edv\Gos\D\LED\LET-HOLM.XLM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azprom-neft\dfs\Documents%20and%20Settings\AliyaG\Local%20Settings\Temporary%20Internet%20Files\OLKC6\&#1055;&#1072;&#1089;&#1087;&#1086;&#1088;&#1090;%20&#1087;&#1088;&#1086;&#1077;&#1082;&#1090;&#1072;%20-%20&#1043;&#1058;&#1052;%20(&#1088;&#1072;&#1079;&#1074;&#1080;&#1090;&#1080;&#1077;)_2008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bdata\dks\&#1052;&#1086;&#1080;%20&#1076;&#1086;&#1082;&#1091;&#1084;&#1077;&#1085;&#1090;&#1099;\nadejda\&#1041;&#1102;&#1076;&#1078;&#1077;&#1090;%202002%20&#1075;&#1086;&#1076;&#1072;\&#1060;&#1086;&#1088;&#1084;&#1099;\&#1041;&#1102;&#1076;&#1078;&#1077;&#1090;%20&#1069;&#1055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&#1041;&#1055;_2014-2019%20&#1069;&#1041;_&#1082;.40&#1040;_&#1055;&#1088;&#1080;&#1086;&#1073;&#1089;&#1082;&#1086;&#1077;.xlsb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&#1050;&#1055;&#1056;&#1040;_&#1041;&#1055;%202016-2018%20&#1075;&#1075;_v5/&#1041;&#1091;&#1088;&#1077;&#1085;&#1080;&#1077;/&#1048;&#1089;&#1093;&#1086;&#1076;&#1085;&#1099;&#1077;%20&#1076;&#1072;&#1085;&#1085;&#1099;&#1077;/&#1050;&#1055;&#1056;&#1040;_&#1041;&#1055;_2016-2018%20&#1069;&#1041;_&#1055;&#1088;&#1080;&#1086;&#1073;&#1089;&#1082;&#1086;&#1077;_8+4_v5.xlsb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&#1041;&#1055;_2016-2018%20&#1069;&#1041;_&#1082;.64_&#1055;&#1088;&#1080;&#1086;&#1073;&#1089;&#1082;&#1086;&#1077;_8+4_v5.xlsb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41;&#1055;_2016-2018%20&#1069;&#1041;_&#1082;.21&#1073;_&#1055;&#1088;&#1080;&#1086;&#1073;&#1089;&#1082;&#1086;&#1077;_8+4_v5.xlsb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&#1041;&#1055;%202016-2018%20&#1075;&#1075;_v5/&#1054;&#1089;&#1074;&#1086;&#1077;&#1085;&#1080;&#1077;/&#1041;&#1102;&#1076;&#1078;&#1077;&#1090;_&#1086;&#1089;&#1074;&#1086;&#1077;&#1085;&#1080;&#1077;_2014-2019%20&#1075;&#1075;_8+4%202015%2007.10.2015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&#1050;&#1055;&#1056;&#1040;_&#1041;&#1055;_2016-2018%20&#1069;&#1041;_&#1082;.21&#1073;_&#1055;&#1088;&#1080;&#1086;&#1073;&#1089;&#1082;&#1086;&#1077;_8+4_v5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2"/>
      <sheetName val="Лист1"/>
      <sheetName val="Jur_field"/>
      <sheetName val="Bv1_2var"/>
      <sheetName val="field_graf"/>
      <sheetName val="field_history"/>
      <sheetName val="Ach_field"/>
      <sheetName val="wells_graf"/>
      <sheetName val="wells_history"/>
      <sheetName val="wells"/>
      <sheetName val="Krw(Sw)"/>
      <sheetName val="pres_graf"/>
      <sheetName val="0-Krw"/>
      <sheetName val="Справочно"/>
      <sheetName val="Carry out projects"/>
      <sheetName val="классификатор"/>
      <sheetName val="Подстава"/>
      <sheetName val="ИД"/>
      <sheetName val="9 мес на 12 т"/>
      <sheetName val="GRAPHS"/>
      <sheetName val="Data_Dif2_year"/>
      <sheetName val="НЕДЕЛИ"/>
      <sheetName val="A"/>
      <sheetName val="PARAMETRES"/>
      <sheetName val="Техн. лист"/>
      <sheetName val="Шкалы"/>
      <sheetName val="Справочники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3">
          <cell r="C3" t="str">
            <v>PK20</v>
          </cell>
        </row>
      </sheetData>
      <sheetData sheetId="8" refreshError="1"/>
      <sheetData sheetId="9" refreshError="1">
        <row r="1">
          <cell r="C1" t="str">
            <v>WOPR</v>
          </cell>
          <cell r="D1" t="str">
            <v>WOPT</v>
          </cell>
          <cell r="E1" t="str">
            <v>WWCT</v>
          </cell>
          <cell r="F1" t="str">
            <v>WGOR</v>
          </cell>
          <cell r="G1" t="str">
            <v>WWPR</v>
          </cell>
          <cell r="H1" t="str">
            <v>WWPT</v>
          </cell>
          <cell r="I1" t="str">
            <v>WTHP</v>
          </cell>
          <cell r="J1" t="str">
            <v>WBHP</v>
          </cell>
          <cell r="K1" t="str">
            <v>WBP4</v>
          </cell>
          <cell r="L1" t="str">
            <v>WGPR</v>
          </cell>
          <cell r="M1" t="str">
            <v>WOPRH</v>
          </cell>
          <cell r="N1" t="str">
            <v>WOPTH</v>
          </cell>
          <cell r="O1" t="str">
            <v>WWCTH</v>
          </cell>
          <cell r="P1" t="str">
            <v>WGORH</v>
          </cell>
          <cell r="Q1" t="str">
            <v>WWPRH</v>
          </cell>
          <cell r="R1" t="str">
            <v>WWPTH</v>
          </cell>
          <cell r="S1" t="str">
            <v>WBHPH</v>
          </cell>
          <cell r="T1" t="str">
            <v>WWIR</v>
          </cell>
          <cell r="U1" t="str">
            <v>WWIRH</v>
          </cell>
        </row>
        <row r="2"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0</v>
          </cell>
        </row>
        <row r="3"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</row>
        <row r="4"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</row>
        <row r="5"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</row>
        <row r="6"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</row>
        <row r="7"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</row>
        <row r="8"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</row>
        <row r="9">
          <cell r="C9">
            <v>183.97196960449199</v>
          </cell>
          <cell r="D9">
            <v>9852.75390625</v>
          </cell>
          <cell r="E9">
            <v>8.0140151083469409</v>
          </cell>
          <cell r="F9">
            <v>105.560302734375</v>
          </cell>
          <cell r="G9">
            <v>16.028030395507798</v>
          </cell>
          <cell r="H9">
            <v>1127.24560546875</v>
          </cell>
          <cell r="I9">
            <v>0</v>
          </cell>
          <cell r="J9">
            <v>159.34112548828099</v>
          </cell>
          <cell r="K9">
            <v>161.30821228027301</v>
          </cell>
          <cell r="L9">
            <v>19420.13671875</v>
          </cell>
          <cell r="M9">
            <v>0</v>
          </cell>
          <cell r="N9">
            <v>9852.75390625</v>
          </cell>
          <cell r="O9">
            <v>0</v>
          </cell>
          <cell r="P9">
            <v>0</v>
          </cell>
          <cell r="Q9">
            <v>0</v>
          </cell>
          <cell r="R9">
            <v>1127.24560546875</v>
          </cell>
          <cell r="S9">
            <v>0</v>
          </cell>
          <cell r="T9">
            <v>0</v>
          </cell>
          <cell r="U9">
            <v>0</v>
          </cell>
        </row>
        <row r="10">
          <cell r="C10">
            <v>109.254608154297</v>
          </cell>
          <cell r="D10">
            <v>22342.166015625</v>
          </cell>
          <cell r="E10">
            <v>45.372694730758703</v>
          </cell>
          <cell r="F10">
            <v>1349.44812011719</v>
          </cell>
          <cell r="G10">
            <v>90.745391845703097</v>
          </cell>
          <cell r="H10">
            <v>5197.83349609375</v>
          </cell>
          <cell r="I10">
            <v>0</v>
          </cell>
          <cell r="J10">
            <v>157.291915893555</v>
          </cell>
          <cell r="K10">
            <v>159.897872924805</v>
          </cell>
          <cell r="L10">
            <v>147433.421875</v>
          </cell>
          <cell r="M10">
            <v>0</v>
          </cell>
          <cell r="N10">
            <v>22342.166015625</v>
          </cell>
          <cell r="O10">
            <v>0</v>
          </cell>
          <cell r="P10">
            <v>0</v>
          </cell>
          <cell r="Q10">
            <v>0</v>
          </cell>
          <cell r="R10">
            <v>5197.83349609375</v>
          </cell>
          <cell r="S10">
            <v>0</v>
          </cell>
          <cell r="T10">
            <v>0</v>
          </cell>
          <cell r="U10">
            <v>0</v>
          </cell>
        </row>
        <row r="11">
          <cell r="C11">
            <v>54.508937835693402</v>
          </cell>
          <cell r="D11">
            <v>27939.908203125</v>
          </cell>
          <cell r="E11">
            <v>72.7455317974091</v>
          </cell>
          <cell r="F11">
            <v>2104.63159179688</v>
          </cell>
          <cell r="G11">
            <v>145.49105834960901</v>
          </cell>
          <cell r="H11">
            <v>15800.0908203125</v>
          </cell>
          <cell r="I11">
            <v>0</v>
          </cell>
          <cell r="J11">
            <v>156.101806640625</v>
          </cell>
          <cell r="K11">
            <v>158.40791320800801</v>
          </cell>
          <cell r="L11">
            <v>114721.234375</v>
          </cell>
          <cell r="M11">
            <v>0</v>
          </cell>
          <cell r="N11">
            <v>27939.908203125</v>
          </cell>
          <cell r="O11">
            <v>0</v>
          </cell>
          <cell r="P11">
            <v>0</v>
          </cell>
          <cell r="Q11">
            <v>0</v>
          </cell>
          <cell r="R11">
            <v>15800.0908203125</v>
          </cell>
          <cell r="S11">
            <v>0</v>
          </cell>
          <cell r="T11">
            <v>0</v>
          </cell>
          <cell r="U11">
            <v>0</v>
          </cell>
        </row>
        <row r="12">
          <cell r="C12">
            <v>35.716072082519503</v>
          </cell>
          <cell r="D12">
            <v>31379.224609375</v>
          </cell>
          <cell r="E12">
            <v>82.141965627670302</v>
          </cell>
          <cell r="F12">
            <v>2505.4462890625</v>
          </cell>
          <cell r="G12">
            <v>164.28392028808599</v>
          </cell>
          <cell r="H12">
            <v>28740.775390625</v>
          </cell>
          <cell r="I12">
            <v>0</v>
          </cell>
          <cell r="J12">
            <v>154.965576171875</v>
          </cell>
          <cell r="K12">
            <v>157.05413818359401</v>
          </cell>
          <cell r="L12">
            <v>89484.703125</v>
          </cell>
          <cell r="M12">
            <v>0</v>
          </cell>
          <cell r="N12">
            <v>31379.224609375</v>
          </cell>
          <cell r="O12">
            <v>0</v>
          </cell>
          <cell r="P12">
            <v>0</v>
          </cell>
          <cell r="Q12">
            <v>0</v>
          </cell>
          <cell r="R12">
            <v>28740.775390625</v>
          </cell>
          <cell r="S12">
            <v>0</v>
          </cell>
          <cell r="T12">
            <v>0</v>
          </cell>
          <cell r="U12">
            <v>0</v>
          </cell>
        </row>
        <row r="13">
          <cell r="C13">
            <v>28.055362701416001</v>
          </cell>
          <cell r="D13">
            <v>33938.40234375</v>
          </cell>
          <cell r="E13">
            <v>85.972321033477812</v>
          </cell>
          <cell r="F13">
            <v>2826.9140625</v>
          </cell>
          <cell r="G13">
            <v>171.94464111328099</v>
          </cell>
          <cell r="H13">
            <v>42741.59375</v>
          </cell>
          <cell r="I13">
            <v>0</v>
          </cell>
          <cell r="J13">
            <v>153.75221252441401</v>
          </cell>
          <cell r="K13">
            <v>155.71195983886699</v>
          </cell>
          <cell r="L13">
            <v>79310.09375</v>
          </cell>
          <cell r="M13">
            <v>0</v>
          </cell>
          <cell r="N13">
            <v>33938.40234375</v>
          </cell>
          <cell r="O13">
            <v>0</v>
          </cell>
          <cell r="P13">
            <v>0</v>
          </cell>
          <cell r="Q13">
            <v>0</v>
          </cell>
          <cell r="R13">
            <v>42741.59375</v>
          </cell>
          <cell r="S13">
            <v>0</v>
          </cell>
          <cell r="T13">
            <v>0</v>
          </cell>
          <cell r="U13">
            <v>0</v>
          </cell>
        </row>
        <row r="14">
          <cell r="C14">
            <v>23.515510559081999</v>
          </cell>
          <cell r="D14">
            <v>36024.22265625</v>
          </cell>
          <cell r="E14">
            <v>88.242244720458999</v>
          </cell>
          <cell r="F14">
            <v>3039.01928710938</v>
          </cell>
          <cell r="G14">
            <v>176.48448181152301</v>
          </cell>
          <cell r="H14">
            <v>57215.7734375</v>
          </cell>
          <cell r="I14">
            <v>0</v>
          </cell>
          <cell r="J14">
            <v>152.58074951171901</v>
          </cell>
          <cell r="K14">
            <v>154.45275878906301</v>
          </cell>
          <cell r="L14">
            <v>71464.09375</v>
          </cell>
          <cell r="M14">
            <v>0</v>
          </cell>
          <cell r="N14">
            <v>36024.22265625</v>
          </cell>
          <cell r="O14">
            <v>0</v>
          </cell>
          <cell r="P14">
            <v>0</v>
          </cell>
          <cell r="Q14">
            <v>0</v>
          </cell>
          <cell r="R14">
            <v>57215.7734375</v>
          </cell>
          <cell r="S14">
            <v>0</v>
          </cell>
          <cell r="T14">
            <v>0</v>
          </cell>
          <cell r="U14">
            <v>0</v>
          </cell>
        </row>
        <row r="15">
          <cell r="C15">
            <v>20.3934211730957</v>
          </cell>
          <cell r="D15">
            <v>37790.3828125</v>
          </cell>
          <cell r="E15">
            <v>89.803290367126493</v>
          </cell>
          <cell r="F15">
            <v>3234.92578125</v>
          </cell>
          <cell r="G15">
            <v>179.60658264160199</v>
          </cell>
          <cell r="H15">
            <v>71829.6171875</v>
          </cell>
          <cell r="I15">
            <v>0</v>
          </cell>
          <cell r="J15">
            <v>151.43995666503901</v>
          </cell>
          <cell r="K15">
            <v>153.25132751464801</v>
          </cell>
          <cell r="L15">
            <v>65971.203125</v>
          </cell>
          <cell r="M15">
            <v>0</v>
          </cell>
          <cell r="N15">
            <v>37790.3828125</v>
          </cell>
          <cell r="O15">
            <v>0</v>
          </cell>
          <cell r="P15">
            <v>0</v>
          </cell>
          <cell r="Q15">
            <v>0</v>
          </cell>
          <cell r="R15">
            <v>71829.6171875</v>
          </cell>
          <cell r="S15">
            <v>0</v>
          </cell>
          <cell r="T15">
            <v>0</v>
          </cell>
          <cell r="U15">
            <v>0</v>
          </cell>
        </row>
        <row r="16">
          <cell r="C16">
            <v>18.026088714599599</v>
          </cell>
          <cell r="D16">
            <v>39342.12890625</v>
          </cell>
          <cell r="E16">
            <v>90.986955165863009</v>
          </cell>
          <cell r="F16">
            <v>3284.76977539063</v>
          </cell>
          <cell r="G16">
            <v>181.97390747070301</v>
          </cell>
          <cell r="H16">
            <v>86657.8671875</v>
          </cell>
          <cell r="I16">
            <v>0</v>
          </cell>
          <cell r="J16">
            <v>150.37989807128901</v>
          </cell>
          <cell r="K16">
            <v>152.138427734375</v>
          </cell>
          <cell r="L16">
            <v>59211.55078125</v>
          </cell>
          <cell r="M16">
            <v>0</v>
          </cell>
          <cell r="N16">
            <v>39342.12890625</v>
          </cell>
          <cell r="O16">
            <v>0</v>
          </cell>
          <cell r="P16">
            <v>0</v>
          </cell>
          <cell r="Q16">
            <v>0</v>
          </cell>
          <cell r="R16">
            <v>86657.8671875</v>
          </cell>
          <cell r="S16">
            <v>0</v>
          </cell>
          <cell r="T16">
            <v>0</v>
          </cell>
          <cell r="U16">
            <v>0</v>
          </cell>
        </row>
        <row r="17">
          <cell r="C17">
            <v>16.1266689300537</v>
          </cell>
          <cell r="D17">
            <v>40737.75390625</v>
          </cell>
          <cell r="E17">
            <v>91.936665773391695</v>
          </cell>
          <cell r="F17">
            <v>3148.6591796875</v>
          </cell>
          <cell r="G17">
            <v>183.87333679199199</v>
          </cell>
          <cell r="H17">
            <v>101822.2421875</v>
          </cell>
          <cell r="I17">
            <v>0</v>
          </cell>
          <cell r="J17">
            <v>149.47561645507801</v>
          </cell>
          <cell r="K17">
            <v>151.18428039550801</v>
          </cell>
          <cell r="L17">
            <v>50777.38671875</v>
          </cell>
          <cell r="M17">
            <v>0</v>
          </cell>
          <cell r="N17">
            <v>40737.75390625</v>
          </cell>
          <cell r="O17">
            <v>0</v>
          </cell>
          <cell r="P17">
            <v>0</v>
          </cell>
          <cell r="Q17">
            <v>0</v>
          </cell>
          <cell r="R17">
            <v>101822.2421875</v>
          </cell>
          <cell r="S17">
            <v>0</v>
          </cell>
          <cell r="T17">
            <v>0</v>
          </cell>
          <cell r="U17">
            <v>0</v>
          </cell>
        </row>
        <row r="18">
          <cell r="C18">
            <v>15.1699466705322</v>
          </cell>
          <cell r="D18">
            <v>42014.06640625</v>
          </cell>
          <cell r="E18">
            <v>92.415028810501099</v>
          </cell>
          <cell r="F18">
            <v>3195.38159179688</v>
          </cell>
          <cell r="G18">
            <v>184.83004760742199</v>
          </cell>
          <cell r="H18">
            <v>117105.9296875</v>
          </cell>
          <cell r="I18">
            <v>0</v>
          </cell>
          <cell r="J18">
            <v>148.689453125</v>
          </cell>
          <cell r="K18">
            <v>150.37663269043</v>
          </cell>
          <cell r="L18">
            <v>48473.76953125</v>
          </cell>
          <cell r="M18">
            <v>0</v>
          </cell>
          <cell r="N18">
            <v>42014.06640625</v>
          </cell>
          <cell r="O18">
            <v>0</v>
          </cell>
          <cell r="P18">
            <v>0</v>
          </cell>
          <cell r="Q18">
            <v>0</v>
          </cell>
          <cell r="R18">
            <v>117105.9296875</v>
          </cell>
          <cell r="S18">
            <v>0</v>
          </cell>
          <cell r="T18">
            <v>0</v>
          </cell>
          <cell r="U18">
            <v>0</v>
          </cell>
        </row>
        <row r="19">
          <cell r="C19">
            <v>14.0222578048706</v>
          </cell>
          <cell r="D19">
            <v>43182.16015625</v>
          </cell>
          <cell r="E19">
            <v>92.9888725280762</v>
          </cell>
          <cell r="F19">
            <v>2991.07495117188</v>
          </cell>
          <cell r="G19">
            <v>185.97773742675801</v>
          </cell>
          <cell r="H19">
            <v>132137.828125</v>
          </cell>
          <cell r="I19">
            <v>0</v>
          </cell>
          <cell r="J19">
            <v>148.01315307617199</v>
          </cell>
          <cell r="K19">
            <v>149.66783142089801</v>
          </cell>
          <cell r="L19">
            <v>41941.625</v>
          </cell>
          <cell r="M19">
            <v>0</v>
          </cell>
          <cell r="N19">
            <v>43182.16015625</v>
          </cell>
          <cell r="O19">
            <v>0</v>
          </cell>
          <cell r="P19">
            <v>0</v>
          </cell>
          <cell r="Q19">
            <v>0</v>
          </cell>
          <cell r="R19">
            <v>132137.828125</v>
          </cell>
          <cell r="S19">
            <v>0</v>
          </cell>
          <cell r="T19">
            <v>0</v>
          </cell>
          <cell r="U19">
            <v>0</v>
          </cell>
        </row>
        <row r="20">
          <cell r="C20">
            <v>13.4016456604004</v>
          </cell>
          <cell r="D20">
            <v>44279.75390625</v>
          </cell>
          <cell r="E20">
            <v>93.299174308776898</v>
          </cell>
          <cell r="F20">
            <v>2942.76098632813</v>
          </cell>
          <cell r="G20">
            <v>186.59835815429699</v>
          </cell>
          <cell r="H20">
            <v>147420.234375</v>
          </cell>
          <cell r="I20">
            <v>0</v>
          </cell>
          <cell r="J20">
            <v>147.39474487304699</v>
          </cell>
          <cell r="K20">
            <v>149.03202819824199</v>
          </cell>
          <cell r="L20">
            <v>39437.83984375</v>
          </cell>
          <cell r="M20">
            <v>0</v>
          </cell>
          <cell r="N20">
            <v>44279.75390625</v>
          </cell>
          <cell r="O20">
            <v>0</v>
          </cell>
          <cell r="P20">
            <v>0</v>
          </cell>
          <cell r="Q20">
            <v>0</v>
          </cell>
          <cell r="R20">
            <v>147420.234375</v>
          </cell>
          <cell r="S20">
            <v>0</v>
          </cell>
          <cell r="T20">
            <v>0</v>
          </cell>
          <cell r="U20">
            <v>0</v>
          </cell>
        </row>
        <row r="21">
          <cell r="C21">
            <v>12.838888168335</v>
          </cell>
          <cell r="D21">
            <v>45342.81640625</v>
          </cell>
          <cell r="E21">
            <v>93.580555915832491</v>
          </cell>
          <cell r="F21">
            <v>2953.19116210938</v>
          </cell>
          <cell r="G21">
            <v>187.16111755371099</v>
          </cell>
          <cell r="H21">
            <v>162917.171875</v>
          </cell>
          <cell r="I21">
            <v>0</v>
          </cell>
          <cell r="J21">
            <v>146.74841308593801</v>
          </cell>
          <cell r="K21">
            <v>148.37023925781301</v>
          </cell>
          <cell r="L21">
            <v>37915.69140625</v>
          </cell>
          <cell r="M21">
            <v>0</v>
          </cell>
          <cell r="N21">
            <v>45342.81640625</v>
          </cell>
          <cell r="O21">
            <v>0</v>
          </cell>
          <cell r="P21">
            <v>0</v>
          </cell>
          <cell r="Q21">
            <v>0</v>
          </cell>
          <cell r="R21">
            <v>162917.171875</v>
          </cell>
          <cell r="S21">
            <v>0</v>
          </cell>
          <cell r="T21">
            <v>0</v>
          </cell>
          <cell r="U21">
            <v>0</v>
          </cell>
        </row>
        <row r="22">
          <cell r="C22">
            <v>12.3246250152588</v>
          </cell>
          <cell r="D22">
            <v>46373.91015625</v>
          </cell>
          <cell r="E22">
            <v>93.837690353393597</v>
          </cell>
          <cell r="F22">
            <v>2930.17944335938</v>
          </cell>
          <cell r="G22">
            <v>187.675369262695</v>
          </cell>
          <cell r="H22">
            <v>178446.078125</v>
          </cell>
          <cell r="I22">
            <v>0</v>
          </cell>
          <cell r="J22">
            <v>146.14297485351599</v>
          </cell>
          <cell r="K22">
            <v>147.74693298339801</v>
          </cell>
          <cell r="L22">
            <v>36113.36328125</v>
          </cell>
          <cell r="M22">
            <v>0</v>
          </cell>
          <cell r="N22">
            <v>46373.91015625</v>
          </cell>
          <cell r="O22">
            <v>0</v>
          </cell>
          <cell r="P22">
            <v>0</v>
          </cell>
          <cell r="Q22">
            <v>0</v>
          </cell>
          <cell r="R22">
            <v>178446.078125</v>
          </cell>
          <cell r="S22">
            <v>0</v>
          </cell>
          <cell r="T22">
            <v>0</v>
          </cell>
          <cell r="U22">
            <v>0</v>
          </cell>
        </row>
        <row r="23">
          <cell r="C23">
            <v>11.8796548843384</v>
          </cell>
          <cell r="D23">
            <v>47336.1640625</v>
          </cell>
          <cell r="E23">
            <v>94.060170650482206</v>
          </cell>
          <cell r="F23">
            <v>2866.97314453125</v>
          </cell>
          <cell r="G23">
            <v>188.12034606933599</v>
          </cell>
          <cell r="H23">
            <v>193683.828125</v>
          </cell>
          <cell r="I23">
            <v>0</v>
          </cell>
          <cell r="J23">
            <v>145.57572937011699</v>
          </cell>
          <cell r="K23">
            <v>147.16291809082</v>
          </cell>
          <cell r="L23">
            <v>34058.65234375</v>
          </cell>
          <cell r="M23">
            <v>0</v>
          </cell>
          <cell r="N23">
            <v>47336.1640625</v>
          </cell>
          <cell r="O23">
            <v>0</v>
          </cell>
          <cell r="P23">
            <v>0</v>
          </cell>
          <cell r="Q23">
            <v>0</v>
          </cell>
          <cell r="R23">
            <v>193683.828125</v>
          </cell>
          <cell r="S23">
            <v>0</v>
          </cell>
          <cell r="T23">
            <v>0</v>
          </cell>
          <cell r="U23">
            <v>0</v>
          </cell>
        </row>
        <row r="24">
          <cell r="C24">
            <v>11.616360664367701</v>
          </cell>
          <cell r="D24">
            <v>48292.92578125</v>
          </cell>
          <cell r="E24">
            <v>94.191819429397611</v>
          </cell>
          <cell r="F24">
            <v>3038.31982421875</v>
          </cell>
          <cell r="G24">
            <v>188.38363647460901</v>
          </cell>
          <cell r="H24">
            <v>209107.0625</v>
          </cell>
          <cell r="I24">
            <v>0</v>
          </cell>
          <cell r="J24">
            <v>144.98432922363301</v>
          </cell>
          <cell r="K24">
            <v>146.56510925293</v>
          </cell>
          <cell r="L24">
            <v>35294.21875</v>
          </cell>
          <cell r="M24">
            <v>0</v>
          </cell>
          <cell r="N24">
            <v>48292.92578125</v>
          </cell>
          <cell r="O24">
            <v>0</v>
          </cell>
          <cell r="P24">
            <v>0</v>
          </cell>
          <cell r="Q24">
            <v>0</v>
          </cell>
          <cell r="R24">
            <v>209107.0625</v>
          </cell>
          <cell r="S24">
            <v>0</v>
          </cell>
          <cell r="T24">
            <v>0</v>
          </cell>
          <cell r="U24">
            <v>0</v>
          </cell>
        </row>
        <row r="25">
          <cell r="C25">
            <v>11.148872375488301</v>
          </cell>
          <cell r="D25">
            <v>49225.09375</v>
          </cell>
          <cell r="E25">
            <v>94.425565004348798</v>
          </cell>
          <cell r="F25">
            <v>2975.47021484375</v>
          </cell>
          <cell r="G25">
            <v>188.85113525390599</v>
          </cell>
          <cell r="H25">
            <v>224734.90625</v>
          </cell>
          <cell r="I25">
            <v>0</v>
          </cell>
          <cell r="J25">
            <v>144.40890502929699</v>
          </cell>
          <cell r="K25">
            <v>145.97154235839801</v>
          </cell>
          <cell r="L25">
            <v>33173.13671875</v>
          </cell>
          <cell r="M25">
            <v>0</v>
          </cell>
          <cell r="N25">
            <v>49225.09375</v>
          </cell>
          <cell r="O25">
            <v>0</v>
          </cell>
          <cell r="P25">
            <v>0</v>
          </cell>
          <cell r="Q25">
            <v>0</v>
          </cell>
          <cell r="R25">
            <v>224734.90625</v>
          </cell>
          <cell r="S25">
            <v>0</v>
          </cell>
          <cell r="T25">
            <v>0</v>
          </cell>
          <cell r="U25">
            <v>0</v>
          </cell>
        </row>
        <row r="26">
          <cell r="C26">
            <v>10.816897392272899</v>
          </cell>
          <cell r="D26">
            <v>50120.734375</v>
          </cell>
          <cell r="E26">
            <v>94.591552019119291</v>
          </cell>
          <cell r="F26">
            <v>2861.857421875</v>
          </cell>
          <cell r="G26">
            <v>189.18310546875</v>
          </cell>
          <cell r="H26">
            <v>240399.265625</v>
          </cell>
          <cell r="I26">
            <v>0</v>
          </cell>
          <cell r="J26">
            <v>143.86363220214801</v>
          </cell>
          <cell r="K26">
            <v>145.41174316406301</v>
          </cell>
          <cell r="L26">
            <v>30956.416015625</v>
          </cell>
          <cell r="M26">
            <v>0</v>
          </cell>
          <cell r="N26">
            <v>50120.734375</v>
          </cell>
          <cell r="O26">
            <v>0</v>
          </cell>
          <cell r="P26">
            <v>0</v>
          </cell>
          <cell r="Q26">
            <v>0</v>
          </cell>
          <cell r="R26">
            <v>240399.265625</v>
          </cell>
          <cell r="S26">
            <v>0</v>
          </cell>
          <cell r="T26">
            <v>0</v>
          </cell>
          <cell r="U26">
            <v>0</v>
          </cell>
        </row>
        <row r="27">
          <cell r="C27">
            <v>10.629356384277299</v>
          </cell>
          <cell r="D27">
            <v>50981.7109375</v>
          </cell>
          <cell r="E27">
            <v>94.685322046279893</v>
          </cell>
          <cell r="F27">
            <v>2981.07250976563</v>
          </cell>
          <cell r="G27">
            <v>189.37065124511699</v>
          </cell>
          <cell r="H27">
            <v>255738.28125</v>
          </cell>
          <cell r="I27">
            <v>0</v>
          </cell>
          <cell r="J27">
            <v>143.28324890136699</v>
          </cell>
          <cell r="K27">
            <v>144.82725524902301</v>
          </cell>
          <cell r="L27">
            <v>31686.880859375</v>
          </cell>
          <cell r="M27">
            <v>0</v>
          </cell>
          <cell r="N27">
            <v>50981.7109375</v>
          </cell>
          <cell r="O27">
            <v>0</v>
          </cell>
          <cell r="P27">
            <v>0</v>
          </cell>
          <cell r="Q27">
            <v>0</v>
          </cell>
          <cell r="R27">
            <v>255738.28125</v>
          </cell>
          <cell r="S27">
            <v>0</v>
          </cell>
          <cell r="T27">
            <v>0</v>
          </cell>
          <cell r="U27">
            <v>0</v>
          </cell>
        </row>
        <row r="28">
          <cell r="C28">
            <v>10.367230415344199</v>
          </cell>
          <cell r="D28">
            <v>51837.2578125</v>
          </cell>
          <cell r="E28">
            <v>94.816386699676499</v>
          </cell>
          <cell r="F28">
            <v>2992.4501953125</v>
          </cell>
          <cell r="G28">
            <v>189.63276672363301</v>
          </cell>
          <cell r="H28">
            <v>271262.71875</v>
          </cell>
          <cell r="I28">
            <v>0</v>
          </cell>
          <cell r="J28">
            <v>142.71957397460901</v>
          </cell>
          <cell r="K28">
            <v>144.25361633300801</v>
          </cell>
          <cell r="L28">
            <v>31023.421875</v>
          </cell>
          <cell r="M28">
            <v>0</v>
          </cell>
          <cell r="N28">
            <v>51837.2578125</v>
          </cell>
          <cell r="O28">
            <v>0</v>
          </cell>
          <cell r="P28">
            <v>0</v>
          </cell>
          <cell r="Q28">
            <v>0</v>
          </cell>
          <cell r="R28">
            <v>271262.71875</v>
          </cell>
          <cell r="S28">
            <v>0</v>
          </cell>
          <cell r="T28">
            <v>0</v>
          </cell>
          <cell r="U28">
            <v>0</v>
          </cell>
        </row>
        <row r="29">
          <cell r="C29">
            <v>10.119697570800801</v>
          </cell>
          <cell r="D29">
            <v>52681.9609375</v>
          </cell>
          <cell r="E29">
            <v>94.940149784088106</v>
          </cell>
          <cell r="F29">
            <v>2975.01220703125</v>
          </cell>
          <cell r="G29">
            <v>189.880294799805</v>
          </cell>
          <cell r="H29">
            <v>286978.03125</v>
          </cell>
          <cell r="I29">
            <v>0</v>
          </cell>
          <cell r="J29">
            <v>142.15783691406301</v>
          </cell>
          <cell r="K29">
            <v>143.68270874023401</v>
          </cell>
          <cell r="L29">
            <v>30106.224609375</v>
          </cell>
          <cell r="M29">
            <v>0</v>
          </cell>
          <cell r="N29">
            <v>52681.9609375</v>
          </cell>
          <cell r="O29">
            <v>0</v>
          </cell>
          <cell r="P29">
            <v>0</v>
          </cell>
          <cell r="Q29">
            <v>0</v>
          </cell>
          <cell r="R29">
            <v>286978.03125</v>
          </cell>
          <cell r="S29">
            <v>0</v>
          </cell>
          <cell r="T29">
            <v>0</v>
          </cell>
          <cell r="U29">
            <v>0</v>
          </cell>
        </row>
        <row r="30">
          <cell r="C30">
            <v>9.9465494155883807</v>
          </cell>
          <cell r="D30">
            <v>53505.53515625</v>
          </cell>
          <cell r="E30">
            <v>95.026725530624404</v>
          </cell>
          <cell r="F30">
            <v>2978.10180664063</v>
          </cell>
          <cell r="G30">
            <v>190.05345153808599</v>
          </cell>
          <cell r="H30">
            <v>302714.46875</v>
          </cell>
          <cell r="I30">
            <v>0</v>
          </cell>
          <cell r="J30">
            <v>141.59893798828099</v>
          </cell>
          <cell r="K30">
            <v>143.11766052246099</v>
          </cell>
          <cell r="L30">
            <v>29621.8359375</v>
          </cell>
          <cell r="M30">
            <v>0</v>
          </cell>
          <cell r="N30">
            <v>53505.53515625</v>
          </cell>
          <cell r="O30">
            <v>0</v>
          </cell>
          <cell r="P30">
            <v>0</v>
          </cell>
          <cell r="Q30">
            <v>0</v>
          </cell>
          <cell r="R30">
            <v>302714.46875</v>
          </cell>
          <cell r="S30">
            <v>0</v>
          </cell>
          <cell r="T30">
            <v>0</v>
          </cell>
          <cell r="U30">
            <v>0</v>
          </cell>
        </row>
        <row r="31">
          <cell r="C31">
            <v>9.7146759033203107</v>
          </cell>
          <cell r="D31">
            <v>54311.76953125</v>
          </cell>
          <cell r="E31">
            <v>95.142662525177002</v>
          </cell>
          <cell r="F31">
            <v>2946.14135742188</v>
          </cell>
          <cell r="G31">
            <v>190.28532409668</v>
          </cell>
          <cell r="H31">
            <v>318288.21875</v>
          </cell>
          <cell r="I31">
            <v>0</v>
          </cell>
          <cell r="J31">
            <v>141.03594970703099</v>
          </cell>
          <cell r="K31">
            <v>142.54611206054699</v>
          </cell>
          <cell r="L31">
            <v>28620.80859375</v>
          </cell>
          <cell r="M31">
            <v>0</v>
          </cell>
          <cell r="N31">
            <v>54311.76953125</v>
          </cell>
          <cell r="O31">
            <v>0</v>
          </cell>
          <cell r="P31">
            <v>0</v>
          </cell>
          <cell r="Q31">
            <v>0</v>
          </cell>
          <cell r="R31">
            <v>318288.21875</v>
          </cell>
          <cell r="S31">
            <v>0</v>
          </cell>
          <cell r="T31">
            <v>0</v>
          </cell>
          <cell r="U31">
            <v>0</v>
          </cell>
        </row>
        <row r="32">
          <cell r="C32">
            <v>9.6257896423339808</v>
          </cell>
          <cell r="D32">
            <v>55100.12109375</v>
          </cell>
          <cell r="E32">
            <v>95.187103748321505</v>
          </cell>
          <cell r="F32">
            <v>2995.84716796875</v>
          </cell>
          <cell r="G32">
            <v>190.37420654296901</v>
          </cell>
          <cell r="H32">
            <v>333879.875</v>
          </cell>
          <cell r="I32">
            <v>0</v>
          </cell>
          <cell r="J32">
            <v>140.51663208007801</v>
          </cell>
          <cell r="K32">
            <v>142.02423095703099</v>
          </cell>
          <cell r="L32">
            <v>28837.39453125</v>
          </cell>
          <cell r="M32">
            <v>0</v>
          </cell>
          <cell r="N32">
            <v>55100.12109375</v>
          </cell>
          <cell r="O32">
            <v>0</v>
          </cell>
          <cell r="P32">
            <v>0</v>
          </cell>
          <cell r="Q32">
            <v>0</v>
          </cell>
          <cell r="R32">
            <v>333879.875</v>
          </cell>
          <cell r="S32">
            <v>0</v>
          </cell>
          <cell r="T32">
            <v>0</v>
          </cell>
          <cell r="U32">
            <v>0</v>
          </cell>
        </row>
        <row r="33">
          <cell r="C33">
            <v>9.5560054779052699</v>
          </cell>
          <cell r="D33">
            <v>55888.078125</v>
          </cell>
          <cell r="E33">
            <v>95.221996307373004</v>
          </cell>
          <cell r="F33">
            <v>3044.22338867188</v>
          </cell>
          <cell r="G33">
            <v>190.44400024414099</v>
          </cell>
          <cell r="H33">
            <v>349651.90625</v>
          </cell>
          <cell r="I33">
            <v>0</v>
          </cell>
          <cell r="J33">
            <v>139.92625427246099</v>
          </cell>
          <cell r="K33">
            <v>141.43180847168</v>
          </cell>
          <cell r="L33">
            <v>29090.6171875</v>
          </cell>
          <cell r="M33">
            <v>0</v>
          </cell>
          <cell r="N33">
            <v>55888.078125</v>
          </cell>
          <cell r="O33">
            <v>0</v>
          </cell>
          <cell r="P33">
            <v>0</v>
          </cell>
          <cell r="Q33">
            <v>0</v>
          </cell>
          <cell r="R33">
            <v>349651.90625</v>
          </cell>
          <cell r="S33">
            <v>0</v>
          </cell>
          <cell r="T33">
            <v>0</v>
          </cell>
          <cell r="U33">
            <v>0</v>
          </cell>
        </row>
        <row r="34">
          <cell r="C34">
            <v>9.3417100906372106</v>
          </cell>
          <cell r="D34">
            <v>56664.38671875</v>
          </cell>
          <cell r="E34">
            <v>95.329147577285795</v>
          </cell>
          <cell r="F34">
            <v>2990.42993164063</v>
          </cell>
          <cell r="G34">
            <v>190.65829467773401</v>
          </cell>
          <cell r="H34">
            <v>365435.59375</v>
          </cell>
          <cell r="I34">
            <v>0</v>
          </cell>
          <cell r="J34">
            <v>139.39340209960901</v>
          </cell>
          <cell r="K34">
            <v>140.89051818847699</v>
          </cell>
          <cell r="L34">
            <v>27935.73046875</v>
          </cell>
          <cell r="M34">
            <v>0</v>
          </cell>
          <cell r="N34">
            <v>56664.38671875</v>
          </cell>
          <cell r="O34">
            <v>0</v>
          </cell>
          <cell r="P34">
            <v>0</v>
          </cell>
          <cell r="Q34">
            <v>0</v>
          </cell>
          <cell r="R34">
            <v>365435.59375</v>
          </cell>
          <cell r="S34">
            <v>0</v>
          </cell>
          <cell r="T34">
            <v>0</v>
          </cell>
          <cell r="U34">
            <v>0</v>
          </cell>
        </row>
        <row r="35">
          <cell r="C35">
            <v>9.2317380905151403</v>
          </cell>
          <cell r="D35">
            <v>57412.90625</v>
          </cell>
          <cell r="E35">
            <v>95.384132862091093</v>
          </cell>
          <cell r="F35">
            <v>2967.05786132813</v>
          </cell>
          <cell r="G35">
            <v>190.76826477050801</v>
          </cell>
          <cell r="H35">
            <v>380887.09375</v>
          </cell>
          <cell r="I35">
            <v>0</v>
          </cell>
          <cell r="J35">
            <v>138.86032104492199</v>
          </cell>
          <cell r="K35">
            <v>140.35296630859401</v>
          </cell>
          <cell r="L35">
            <v>27391.099609375</v>
          </cell>
          <cell r="M35">
            <v>0</v>
          </cell>
          <cell r="N35">
            <v>57412.90625</v>
          </cell>
          <cell r="O35">
            <v>0</v>
          </cell>
          <cell r="P35">
            <v>0</v>
          </cell>
          <cell r="Q35">
            <v>0</v>
          </cell>
          <cell r="R35">
            <v>380887.09375</v>
          </cell>
          <cell r="S35">
            <v>0</v>
          </cell>
          <cell r="T35">
            <v>0</v>
          </cell>
          <cell r="U35">
            <v>0</v>
          </cell>
        </row>
        <row r="36">
          <cell r="C36">
            <v>9.0615758895874006</v>
          </cell>
          <cell r="D36">
            <v>58158.8671875</v>
          </cell>
          <cell r="E36">
            <v>95.4692125320435</v>
          </cell>
          <cell r="F36">
            <v>2895.67553710938</v>
          </cell>
          <cell r="G36">
            <v>190.93843078613301</v>
          </cell>
          <cell r="H36">
            <v>396521.125</v>
          </cell>
          <cell r="I36">
            <v>0</v>
          </cell>
          <cell r="J36">
            <v>138.338623046875</v>
          </cell>
          <cell r="K36">
            <v>139.823318481445</v>
          </cell>
          <cell r="L36">
            <v>26239.3828125</v>
          </cell>
          <cell r="M36">
            <v>0</v>
          </cell>
          <cell r="N36">
            <v>58158.8671875</v>
          </cell>
          <cell r="O36">
            <v>0</v>
          </cell>
          <cell r="P36">
            <v>0</v>
          </cell>
          <cell r="Q36">
            <v>0</v>
          </cell>
          <cell r="R36">
            <v>396521.125</v>
          </cell>
          <cell r="S36">
            <v>0</v>
          </cell>
          <cell r="T36">
            <v>0</v>
          </cell>
          <cell r="U36">
            <v>0</v>
          </cell>
        </row>
        <row r="37">
          <cell r="C37">
            <v>8.9934368133544904</v>
          </cell>
          <cell r="D37">
            <v>58906.58203125</v>
          </cell>
          <cell r="E37">
            <v>95.503282546997099</v>
          </cell>
          <cell r="F37">
            <v>2994.83862304688</v>
          </cell>
          <cell r="G37">
            <v>191.00656127929699</v>
          </cell>
          <cell r="H37">
            <v>412333.40625</v>
          </cell>
          <cell r="I37">
            <v>0</v>
          </cell>
          <cell r="J37">
            <v>137.79034423828099</v>
          </cell>
          <cell r="K37">
            <v>139.27397155761699</v>
          </cell>
          <cell r="L37">
            <v>26933.892578125</v>
          </cell>
          <cell r="M37">
            <v>0</v>
          </cell>
          <cell r="N37">
            <v>58906.58203125</v>
          </cell>
          <cell r="O37">
            <v>0</v>
          </cell>
          <cell r="P37">
            <v>0</v>
          </cell>
          <cell r="Q37">
            <v>0</v>
          </cell>
          <cell r="R37">
            <v>412333.40625</v>
          </cell>
          <cell r="S37">
            <v>0</v>
          </cell>
          <cell r="T37">
            <v>0</v>
          </cell>
          <cell r="U37">
            <v>0</v>
          </cell>
        </row>
        <row r="38">
          <cell r="C38">
            <v>8.8528299331665004</v>
          </cell>
          <cell r="D38">
            <v>59641.5625</v>
          </cell>
          <cell r="E38">
            <v>95.573586225509601</v>
          </cell>
          <cell r="F38">
            <v>2933.63159179688</v>
          </cell>
          <cell r="G38">
            <v>191.14717102050801</v>
          </cell>
          <cell r="H38">
            <v>428158.4375</v>
          </cell>
          <cell r="I38">
            <v>0</v>
          </cell>
          <cell r="J38">
            <v>137.26135253906301</v>
          </cell>
          <cell r="K38">
            <v>138.73858642578099</v>
          </cell>
          <cell r="L38">
            <v>25970.94140625</v>
          </cell>
          <cell r="M38">
            <v>0</v>
          </cell>
          <cell r="N38">
            <v>59641.5625</v>
          </cell>
          <cell r="O38">
            <v>0</v>
          </cell>
          <cell r="P38">
            <v>0</v>
          </cell>
          <cell r="Q38">
            <v>0</v>
          </cell>
          <cell r="R38">
            <v>428158.4375</v>
          </cell>
          <cell r="S38">
            <v>0</v>
          </cell>
          <cell r="T38">
            <v>0</v>
          </cell>
          <cell r="U38">
            <v>0</v>
          </cell>
        </row>
        <row r="39">
          <cell r="C39">
            <v>8.7479438781738299</v>
          </cell>
          <cell r="D39">
            <v>60350.1484375</v>
          </cell>
          <cell r="E39">
            <v>95.626026391983004</v>
          </cell>
          <cell r="F39">
            <v>2908.69506835938</v>
          </cell>
          <cell r="G39">
            <v>191.25205993652301</v>
          </cell>
          <cell r="H39">
            <v>443649.84375</v>
          </cell>
          <cell r="I39">
            <v>0</v>
          </cell>
          <cell r="J39">
            <v>136.75141906738301</v>
          </cell>
          <cell r="K39">
            <v>138.22412109375</v>
          </cell>
          <cell r="L39">
            <v>25445.1015625</v>
          </cell>
          <cell r="M39">
            <v>0</v>
          </cell>
          <cell r="N39">
            <v>60350.1484375</v>
          </cell>
          <cell r="O39">
            <v>0</v>
          </cell>
          <cell r="P39">
            <v>0</v>
          </cell>
          <cell r="Q39">
            <v>0</v>
          </cell>
          <cell r="R39">
            <v>443649.84375</v>
          </cell>
          <cell r="S39">
            <v>0</v>
          </cell>
          <cell r="T39">
            <v>0</v>
          </cell>
          <cell r="U39">
            <v>0</v>
          </cell>
        </row>
        <row r="40">
          <cell r="C40">
            <v>8.6617774963378906</v>
          </cell>
          <cell r="D40">
            <v>61059.546875</v>
          </cell>
          <cell r="E40">
            <v>95.669108629226699</v>
          </cell>
          <cell r="F40">
            <v>2932.83374023438</v>
          </cell>
          <cell r="G40">
            <v>191.33822631835901</v>
          </cell>
          <cell r="H40">
            <v>459320.4375</v>
          </cell>
          <cell r="I40">
            <v>0</v>
          </cell>
          <cell r="J40">
            <v>136.23141479492199</v>
          </cell>
          <cell r="K40">
            <v>137.70127868652301</v>
          </cell>
          <cell r="L40">
            <v>25403.5546875</v>
          </cell>
          <cell r="M40">
            <v>0</v>
          </cell>
          <cell r="N40">
            <v>61059.546875</v>
          </cell>
          <cell r="O40">
            <v>0</v>
          </cell>
          <cell r="P40">
            <v>0</v>
          </cell>
          <cell r="Q40">
            <v>0</v>
          </cell>
          <cell r="R40">
            <v>459320.4375</v>
          </cell>
          <cell r="S40">
            <v>0</v>
          </cell>
          <cell r="T40">
            <v>0</v>
          </cell>
          <cell r="U40">
            <v>0</v>
          </cell>
        </row>
        <row r="41">
          <cell r="C41">
            <v>8.6540508270263707</v>
          </cell>
          <cell r="D41">
            <v>61774.296875</v>
          </cell>
          <cell r="E41">
            <v>95.672976970672593</v>
          </cell>
          <cell r="F41">
            <v>3111.61938476563</v>
          </cell>
          <cell r="G41">
            <v>191.345947265625</v>
          </cell>
          <cell r="H41">
            <v>475165.6875</v>
          </cell>
          <cell r="I41">
            <v>0</v>
          </cell>
          <cell r="J41">
            <v>135.68438720703099</v>
          </cell>
          <cell r="K41">
            <v>137.15591430664099</v>
          </cell>
          <cell r="L41">
            <v>26928.11328125</v>
          </cell>
          <cell r="M41">
            <v>0</v>
          </cell>
          <cell r="N41">
            <v>61774.296875</v>
          </cell>
          <cell r="O41">
            <v>0</v>
          </cell>
          <cell r="P41">
            <v>0</v>
          </cell>
          <cell r="Q41">
            <v>0</v>
          </cell>
          <cell r="R41">
            <v>475165.6875</v>
          </cell>
          <cell r="S41">
            <v>0</v>
          </cell>
          <cell r="T41">
            <v>0</v>
          </cell>
          <cell r="U41">
            <v>0</v>
          </cell>
        </row>
        <row r="42">
          <cell r="C42">
            <v>8.4249982833862305</v>
          </cell>
          <cell r="D42">
            <v>62471.88671875</v>
          </cell>
          <cell r="E42">
            <v>95.787501335144</v>
          </cell>
          <cell r="F42">
            <v>2905.68627929688</v>
          </cell>
          <cell r="G42">
            <v>191.57499694824199</v>
          </cell>
          <cell r="H42">
            <v>491028.09375</v>
          </cell>
          <cell r="I42">
            <v>0</v>
          </cell>
          <cell r="J42">
            <v>135.20095825195301</v>
          </cell>
          <cell r="K42">
            <v>136.66004943847699</v>
          </cell>
          <cell r="L42">
            <v>24480.40234375</v>
          </cell>
          <cell r="M42">
            <v>0</v>
          </cell>
          <cell r="N42">
            <v>62471.88671875</v>
          </cell>
          <cell r="O42">
            <v>0</v>
          </cell>
          <cell r="P42">
            <v>0</v>
          </cell>
          <cell r="Q42">
            <v>0</v>
          </cell>
          <cell r="R42">
            <v>491028.09375</v>
          </cell>
          <cell r="S42">
            <v>0</v>
          </cell>
          <cell r="T42">
            <v>0</v>
          </cell>
          <cell r="U42">
            <v>0</v>
          </cell>
        </row>
        <row r="43">
          <cell r="C43">
            <v>8.4024543762206996</v>
          </cell>
          <cell r="D43">
            <v>63153.6875</v>
          </cell>
          <cell r="E43">
            <v>95.798772573471098</v>
          </cell>
          <cell r="F43">
            <v>2994.59912109375</v>
          </cell>
          <cell r="G43">
            <v>191.59754943847699</v>
          </cell>
          <cell r="H43">
            <v>506546.3125</v>
          </cell>
          <cell r="I43">
            <v>0</v>
          </cell>
          <cell r="J43">
            <v>134.66160583496099</v>
          </cell>
          <cell r="K43">
            <v>136.12243652343801</v>
          </cell>
          <cell r="L43">
            <v>25161.982421875</v>
          </cell>
          <cell r="M43">
            <v>0</v>
          </cell>
          <cell r="N43">
            <v>63153.6875</v>
          </cell>
          <cell r="O43">
            <v>0</v>
          </cell>
          <cell r="P43">
            <v>0</v>
          </cell>
          <cell r="Q43">
            <v>0</v>
          </cell>
          <cell r="R43">
            <v>506546.3125</v>
          </cell>
          <cell r="S43">
            <v>0</v>
          </cell>
          <cell r="T43">
            <v>0</v>
          </cell>
          <cell r="U43">
            <v>0</v>
          </cell>
        </row>
        <row r="44">
          <cell r="C44">
            <v>8.2595844268798793</v>
          </cell>
          <cell r="D44">
            <v>63830.14453125</v>
          </cell>
          <cell r="E44">
            <v>95.870208740234403</v>
          </cell>
          <cell r="F44">
            <v>2920.34008789063</v>
          </cell>
          <cell r="G44">
            <v>191.74041748046901</v>
          </cell>
          <cell r="H44">
            <v>522249.84375</v>
          </cell>
          <cell r="I44">
            <v>0</v>
          </cell>
          <cell r="J44">
            <v>134.17031860351599</v>
          </cell>
          <cell r="K44">
            <v>135.62344360351599</v>
          </cell>
          <cell r="L44">
            <v>24120.796875</v>
          </cell>
          <cell r="M44">
            <v>0</v>
          </cell>
          <cell r="N44">
            <v>63830.14453125</v>
          </cell>
          <cell r="O44">
            <v>0</v>
          </cell>
          <cell r="P44">
            <v>0</v>
          </cell>
          <cell r="Q44">
            <v>0</v>
          </cell>
          <cell r="R44">
            <v>522249.84375</v>
          </cell>
          <cell r="S44">
            <v>0</v>
          </cell>
          <cell r="T44">
            <v>0</v>
          </cell>
          <cell r="U44">
            <v>0</v>
          </cell>
        </row>
        <row r="45">
          <cell r="C45">
            <v>8.2065687179565394</v>
          </cell>
          <cell r="D45">
            <v>64512.26171875</v>
          </cell>
          <cell r="E45">
            <v>95.896714925766005</v>
          </cell>
          <cell r="F45">
            <v>3005.3779296875</v>
          </cell>
          <cell r="G45">
            <v>191.79342651367199</v>
          </cell>
          <cell r="H45">
            <v>538127.75</v>
          </cell>
          <cell r="I45">
            <v>0</v>
          </cell>
          <cell r="J45">
            <v>133.64024353027301</v>
          </cell>
          <cell r="K45">
            <v>135.09280395507801</v>
          </cell>
          <cell r="L45">
            <v>24663.83984375</v>
          </cell>
          <cell r="M45">
            <v>0</v>
          </cell>
          <cell r="N45">
            <v>64512.26171875</v>
          </cell>
          <cell r="O45">
            <v>0</v>
          </cell>
          <cell r="P45">
            <v>0</v>
          </cell>
          <cell r="Q45">
            <v>0</v>
          </cell>
          <cell r="R45">
            <v>538127.75</v>
          </cell>
          <cell r="S45">
            <v>0</v>
          </cell>
          <cell r="T45">
            <v>0</v>
          </cell>
          <cell r="U45">
            <v>0</v>
          </cell>
        </row>
        <row r="46">
          <cell r="C46">
            <v>8.0797014236450195</v>
          </cell>
          <cell r="D46">
            <v>65185.71875</v>
          </cell>
          <cell r="E46">
            <v>95.960152149200397</v>
          </cell>
          <cell r="F46">
            <v>2962.05322265625</v>
          </cell>
          <cell r="G46">
            <v>191.92030334472699</v>
          </cell>
          <cell r="H46">
            <v>554014.25</v>
          </cell>
          <cell r="I46">
            <v>0</v>
          </cell>
          <cell r="J46">
            <v>133.12927246093801</v>
          </cell>
          <cell r="K46">
            <v>134.57618713378901</v>
          </cell>
          <cell r="L46">
            <v>23932.505859375</v>
          </cell>
          <cell r="M46">
            <v>0</v>
          </cell>
          <cell r="N46">
            <v>65185.71875</v>
          </cell>
          <cell r="O46">
            <v>0</v>
          </cell>
          <cell r="P46">
            <v>0</v>
          </cell>
          <cell r="Q46">
            <v>0</v>
          </cell>
          <cell r="R46">
            <v>554014.25</v>
          </cell>
          <cell r="S46">
            <v>0</v>
          </cell>
          <cell r="T46">
            <v>0</v>
          </cell>
          <cell r="U46">
            <v>0</v>
          </cell>
        </row>
        <row r="47">
          <cell r="C47">
            <v>8.0441722869872994</v>
          </cell>
          <cell r="D47">
            <v>65844.2890625</v>
          </cell>
          <cell r="E47">
            <v>95.977914333343492</v>
          </cell>
          <cell r="F47">
            <v>3010.248046875</v>
          </cell>
          <cell r="G47">
            <v>191.95582580566401</v>
          </cell>
          <cell r="H47">
            <v>569735.6875</v>
          </cell>
          <cell r="I47">
            <v>0</v>
          </cell>
          <cell r="J47">
            <v>132.62322998046901</v>
          </cell>
          <cell r="K47">
            <v>134.06962585449199</v>
          </cell>
          <cell r="L47">
            <v>24214.955078125</v>
          </cell>
          <cell r="M47">
            <v>0</v>
          </cell>
          <cell r="N47">
            <v>65844.2890625</v>
          </cell>
          <cell r="O47">
            <v>0</v>
          </cell>
          <cell r="P47">
            <v>0</v>
          </cell>
          <cell r="Q47">
            <v>0</v>
          </cell>
          <cell r="R47">
            <v>569735.6875</v>
          </cell>
          <cell r="S47">
            <v>0</v>
          </cell>
          <cell r="T47">
            <v>0</v>
          </cell>
          <cell r="U47">
            <v>0</v>
          </cell>
        </row>
        <row r="48">
          <cell r="C48">
            <v>7.9080271720886204</v>
          </cell>
          <cell r="D48">
            <v>66495.5625</v>
          </cell>
          <cell r="E48">
            <v>96.045988798141508</v>
          </cell>
          <cell r="F48">
            <v>2938.0205078125</v>
          </cell>
          <cell r="G48">
            <v>192.09197998046901</v>
          </cell>
          <cell r="H48">
            <v>585464.4375</v>
          </cell>
          <cell r="I48">
            <v>0</v>
          </cell>
          <cell r="J48">
            <v>132.12385559082</v>
          </cell>
          <cell r="K48">
            <v>133.56350708007801</v>
          </cell>
          <cell r="L48">
            <v>23233.947265625</v>
          </cell>
          <cell r="M48">
            <v>0</v>
          </cell>
          <cell r="N48">
            <v>66495.5625</v>
          </cell>
          <cell r="O48">
            <v>0</v>
          </cell>
          <cell r="P48">
            <v>0</v>
          </cell>
          <cell r="Q48">
            <v>0</v>
          </cell>
          <cell r="R48">
            <v>585464.4375</v>
          </cell>
          <cell r="S48">
            <v>0</v>
          </cell>
          <cell r="T48">
            <v>0</v>
          </cell>
          <cell r="U48">
            <v>0</v>
          </cell>
        </row>
        <row r="49">
          <cell r="C49">
            <v>7.85205030441284</v>
          </cell>
          <cell r="D49">
            <v>67149.859375</v>
          </cell>
          <cell r="E49">
            <v>96.073973178863497</v>
          </cell>
          <cell r="F49">
            <v>2995.66528320313</v>
          </cell>
          <cell r="G49">
            <v>192.14794921875</v>
          </cell>
          <cell r="H49">
            <v>601370.125</v>
          </cell>
          <cell r="I49">
            <v>0</v>
          </cell>
          <cell r="J49">
            <v>131.61372375488301</v>
          </cell>
          <cell r="K49">
            <v>133.051834106445</v>
          </cell>
          <cell r="L49">
            <v>23522.115234375</v>
          </cell>
          <cell r="M49">
            <v>0</v>
          </cell>
          <cell r="N49">
            <v>67149.859375</v>
          </cell>
          <cell r="O49">
            <v>0</v>
          </cell>
          <cell r="P49">
            <v>0</v>
          </cell>
          <cell r="Q49">
            <v>0</v>
          </cell>
          <cell r="R49">
            <v>601370.125</v>
          </cell>
          <cell r="S49">
            <v>0</v>
          </cell>
          <cell r="T49">
            <v>0</v>
          </cell>
          <cell r="U49">
            <v>0</v>
          </cell>
        </row>
        <row r="50">
          <cell r="C50">
            <v>7.7384901046752903</v>
          </cell>
          <cell r="D50">
            <v>67790.6015625</v>
          </cell>
          <cell r="E50">
            <v>96.130752563476591</v>
          </cell>
          <cell r="F50">
            <v>2854.2763671875</v>
          </cell>
          <cell r="G50">
            <v>192.26150512695301</v>
          </cell>
          <cell r="H50">
            <v>617289.375</v>
          </cell>
          <cell r="I50">
            <v>0</v>
          </cell>
          <cell r="J50">
            <v>131.15934753418</v>
          </cell>
          <cell r="K50">
            <v>132.59068298339801</v>
          </cell>
          <cell r="L50">
            <v>22087.7890625</v>
          </cell>
          <cell r="M50">
            <v>0</v>
          </cell>
          <cell r="N50">
            <v>67790.6015625</v>
          </cell>
          <cell r="O50">
            <v>0</v>
          </cell>
          <cell r="P50">
            <v>0</v>
          </cell>
          <cell r="Q50">
            <v>0</v>
          </cell>
          <cell r="R50">
            <v>617289.375</v>
          </cell>
          <cell r="S50">
            <v>0</v>
          </cell>
          <cell r="T50">
            <v>0</v>
          </cell>
          <cell r="U50">
            <v>0</v>
          </cell>
        </row>
        <row r="51">
          <cell r="C51">
            <v>7.5525779724121103</v>
          </cell>
          <cell r="D51">
            <v>68422.5234375</v>
          </cell>
          <cell r="E51">
            <v>96.22371196746829</v>
          </cell>
          <cell r="F51">
            <v>2900.12182617188</v>
          </cell>
          <cell r="G51">
            <v>192.44741821289099</v>
          </cell>
          <cell r="H51">
            <v>632857.4375</v>
          </cell>
          <cell r="I51">
            <v>0</v>
          </cell>
          <cell r="J51">
            <v>130.62063598632801</v>
          </cell>
          <cell r="K51">
            <v>132.04502868652301</v>
          </cell>
          <cell r="L51">
            <v>21903.396484375</v>
          </cell>
          <cell r="M51">
            <v>0</v>
          </cell>
          <cell r="N51">
            <v>68422.5234375</v>
          </cell>
          <cell r="O51">
            <v>0</v>
          </cell>
          <cell r="P51">
            <v>0</v>
          </cell>
          <cell r="Q51">
            <v>0</v>
          </cell>
          <cell r="R51">
            <v>632857.4375</v>
          </cell>
          <cell r="S51">
            <v>0</v>
          </cell>
          <cell r="T51">
            <v>0</v>
          </cell>
          <cell r="U51">
            <v>0</v>
          </cell>
        </row>
        <row r="52">
          <cell r="C52">
            <v>7.6362967491149902</v>
          </cell>
          <cell r="D52">
            <v>69048.7890625</v>
          </cell>
          <cell r="E52">
            <v>96.181851625442505</v>
          </cell>
          <cell r="F52">
            <v>3043.4208984375</v>
          </cell>
          <cell r="G52">
            <v>192.36370849609401</v>
          </cell>
          <cell r="H52">
            <v>648611.1875</v>
          </cell>
          <cell r="I52">
            <v>0</v>
          </cell>
          <cell r="J52">
            <v>130.11715698242199</v>
          </cell>
          <cell r="K52">
            <v>131.54722595214801</v>
          </cell>
          <cell r="L52">
            <v>23240.46484375</v>
          </cell>
          <cell r="M52">
            <v>0</v>
          </cell>
          <cell r="N52">
            <v>69048.7890625</v>
          </cell>
          <cell r="O52">
            <v>0</v>
          </cell>
          <cell r="P52">
            <v>0</v>
          </cell>
          <cell r="Q52">
            <v>0</v>
          </cell>
          <cell r="R52">
            <v>648611.1875</v>
          </cell>
          <cell r="S52">
            <v>0</v>
          </cell>
          <cell r="T52">
            <v>0</v>
          </cell>
          <cell r="U52">
            <v>0</v>
          </cell>
        </row>
        <row r="53">
          <cell r="C53">
            <v>7.5894279479980504</v>
          </cell>
          <cell r="D53">
            <v>69676.359375</v>
          </cell>
          <cell r="E53">
            <v>96.205288171768203</v>
          </cell>
          <cell r="F53">
            <v>3061.46044921875</v>
          </cell>
          <cell r="G53">
            <v>192.410568237305</v>
          </cell>
          <cell r="H53">
            <v>664543.625</v>
          </cell>
          <cell r="I53">
            <v>0</v>
          </cell>
          <cell r="J53">
            <v>129.61698913574199</v>
          </cell>
          <cell r="K53">
            <v>131.04562377929699</v>
          </cell>
          <cell r="L53">
            <v>23234.734375</v>
          </cell>
          <cell r="M53">
            <v>0</v>
          </cell>
          <cell r="N53">
            <v>69676.359375</v>
          </cell>
          <cell r="O53">
            <v>0</v>
          </cell>
          <cell r="P53">
            <v>0</v>
          </cell>
          <cell r="Q53">
            <v>0</v>
          </cell>
          <cell r="R53">
            <v>664543.625</v>
          </cell>
          <cell r="S53">
            <v>0</v>
          </cell>
          <cell r="T53">
            <v>0</v>
          </cell>
          <cell r="U53">
            <v>0</v>
          </cell>
        </row>
        <row r="54">
          <cell r="C54">
            <v>7.4351706504821804</v>
          </cell>
          <cell r="D54">
            <v>70295.9453125</v>
          </cell>
          <cell r="E54">
            <v>96.282416582107501</v>
          </cell>
          <cell r="F54">
            <v>2916.88330078125</v>
          </cell>
          <cell r="G54">
            <v>192.56483459472699</v>
          </cell>
          <cell r="H54">
            <v>680484.0625</v>
          </cell>
          <cell r="I54">
            <v>0</v>
          </cell>
          <cell r="J54">
            <v>129.13613891601599</v>
          </cell>
          <cell r="K54">
            <v>130.55593872070301</v>
          </cell>
          <cell r="L54">
            <v>21687.525390625</v>
          </cell>
          <cell r="M54">
            <v>0</v>
          </cell>
          <cell r="N54">
            <v>70295.9453125</v>
          </cell>
          <cell r="O54">
            <v>0</v>
          </cell>
          <cell r="P54">
            <v>0</v>
          </cell>
          <cell r="Q54">
            <v>0</v>
          </cell>
          <cell r="R54">
            <v>680484.0625</v>
          </cell>
          <cell r="S54">
            <v>0</v>
          </cell>
          <cell r="T54">
            <v>0</v>
          </cell>
          <cell r="U54">
            <v>0</v>
          </cell>
        </row>
        <row r="55">
          <cell r="C55">
            <v>7.4379196166992196</v>
          </cell>
          <cell r="D55">
            <v>70898.421875</v>
          </cell>
          <cell r="E55">
            <v>96.281039714813204</v>
          </cell>
          <cell r="F55">
            <v>3053.71264648438</v>
          </cell>
          <cell r="G55">
            <v>192.562088012695</v>
          </cell>
          <cell r="H55">
            <v>696081.5625</v>
          </cell>
          <cell r="I55">
            <v>0</v>
          </cell>
          <cell r="J55">
            <v>128.64088439941401</v>
          </cell>
          <cell r="K55">
            <v>130.06373596191401</v>
          </cell>
          <cell r="L55">
            <v>22713.26953125</v>
          </cell>
          <cell r="M55">
            <v>0</v>
          </cell>
          <cell r="N55">
            <v>70898.421875</v>
          </cell>
          <cell r="O55">
            <v>0</v>
          </cell>
          <cell r="P55">
            <v>0</v>
          </cell>
          <cell r="Q55">
            <v>0</v>
          </cell>
          <cell r="R55">
            <v>696081.5625</v>
          </cell>
          <cell r="S55">
            <v>0</v>
          </cell>
          <cell r="T55">
            <v>0</v>
          </cell>
          <cell r="U55">
            <v>0</v>
          </cell>
        </row>
        <row r="56">
          <cell r="C56">
            <v>7.3518781661987296</v>
          </cell>
          <cell r="D56">
            <v>71505.5703125</v>
          </cell>
          <cell r="E56">
            <v>96.324062347412095</v>
          </cell>
          <cell r="F56">
            <v>3105.88720703125</v>
          </cell>
          <cell r="G56">
            <v>192.64811706543</v>
          </cell>
          <cell r="H56">
            <v>711854.4375</v>
          </cell>
          <cell r="I56">
            <v>0</v>
          </cell>
          <cell r="J56">
            <v>128.14649963378901</v>
          </cell>
          <cell r="K56">
            <v>129.565185546875</v>
          </cell>
          <cell r="L56">
            <v>22834.103515625</v>
          </cell>
          <cell r="M56">
            <v>0</v>
          </cell>
          <cell r="N56">
            <v>71505.5703125</v>
          </cell>
          <cell r="O56">
            <v>0</v>
          </cell>
          <cell r="P56">
            <v>0</v>
          </cell>
          <cell r="Q56">
            <v>0</v>
          </cell>
          <cell r="R56">
            <v>711854.4375</v>
          </cell>
          <cell r="S56">
            <v>0</v>
          </cell>
          <cell r="T56">
            <v>0</v>
          </cell>
          <cell r="U56">
            <v>0</v>
          </cell>
        </row>
        <row r="57">
          <cell r="C57">
            <v>7.3083233833312997</v>
          </cell>
          <cell r="D57">
            <v>72110.4296875</v>
          </cell>
          <cell r="E57">
            <v>96.345835924148602</v>
          </cell>
          <cell r="F57">
            <v>3118.99291992188</v>
          </cell>
          <cell r="G57">
            <v>192.69168090820301</v>
          </cell>
          <cell r="H57">
            <v>727809.5625</v>
          </cell>
          <cell r="I57">
            <v>0</v>
          </cell>
          <cell r="J57">
            <v>127.65225982666</v>
          </cell>
          <cell r="K57">
            <v>129.06965637207</v>
          </cell>
          <cell r="L57">
            <v>22794.607421875</v>
          </cell>
          <cell r="M57">
            <v>0</v>
          </cell>
          <cell r="N57">
            <v>72110.4296875</v>
          </cell>
          <cell r="O57">
            <v>0</v>
          </cell>
          <cell r="P57">
            <v>0</v>
          </cell>
          <cell r="Q57">
            <v>0</v>
          </cell>
          <cell r="R57">
            <v>727809.5625</v>
          </cell>
          <cell r="S57">
            <v>0</v>
          </cell>
          <cell r="T57">
            <v>0</v>
          </cell>
          <cell r="U57">
            <v>0</v>
          </cell>
        </row>
        <row r="58">
          <cell r="C58">
            <v>7.2378454208373997</v>
          </cell>
          <cell r="D58">
            <v>72710.7421875</v>
          </cell>
          <cell r="E58">
            <v>96.381080150604205</v>
          </cell>
          <cell r="F58">
            <v>3113.07543945313</v>
          </cell>
          <cell r="G58">
            <v>192.76216125488301</v>
          </cell>
          <cell r="H58">
            <v>743769.25</v>
          </cell>
          <cell r="I58">
            <v>0</v>
          </cell>
          <cell r="J58">
            <v>127.164688110352</v>
          </cell>
          <cell r="K58">
            <v>128.579025268555</v>
          </cell>
          <cell r="L58">
            <v>22531.958984375</v>
          </cell>
          <cell r="M58">
            <v>0</v>
          </cell>
          <cell r="N58">
            <v>72710.7421875</v>
          </cell>
          <cell r="O58">
            <v>0</v>
          </cell>
          <cell r="P58">
            <v>0</v>
          </cell>
          <cell r="Q58">
            <v>0</v>
          </cell>
          <cell r="R58">
            <v>743769.25</v>
          </cell>
          <cell r="S58">
            <v>0</v>
          </cell>
          <cell r="T58">
            <v>0</v>
          </cell>
          <cell r="U58">
            <v>0</v>
          </cell>
        </row>
        <row r="59">
          <cell r="C59">
            <v>7.1675448417663601</v>
          </cell>
          <cell r="D59">
            <v>73292.84375</v>
          </cell>
          <cell r="E59">
            <v>96.416229009628296</v>
          </cell>
          <cell r="F59">
            <v>3113.21484375</v>
          </cell>
          <cell r="G59">
            <v>192.83245849609401</v>
          </cell>
          <cell r="H59">
            <v>759387.125</v>
          </cell>
          <cell r="I59">
            <v>0</v>
          </cell>
          <cell r="J59">
            <v>126.68936920166</v>
          </cell>
          <cell r="K59">
            <v>128.10028076171901</v>
          </cell>
          <cell r="L59">
            <v>22314.10546875</v>
          </cell>
          <cell r="M59">
            <v>0</v>
          </cell>
          <cell r="N59">
            <v>73292.84375</v>
          </cell>
          <cell r="O59">
            <v>0</v>
          </cell>
          <cell r="P59">
            <v>0</v>
          </cell>
          <cell r="Q59">
            <v>0</v>
          </cell>
          <cell r="R59">
            <v>759387.125</v>
          </cell>
          <cell r="S59">
            <v>0</v>
          </cell>
          <cell r="T59">
            <v>0</v>
          </cell>
          <cell r="U59">
            <v>0</v>
          </cell>
        </row>
        <row r="60">
          <cell r="C60">
            <v>7.0950794219970703</v>
          </cell>
          <cell r="D60">
            <v>73876.859375</v>
          </cell>
          <cell r="E60">
            <v>96.452462673187298</v>
          </cell>
          <cell r="F60">
            <v>3119.00634765625</v>
          </cell>
          <cell r="G60">
            <v>192.90492248535199</v>
          </cell>
          <cell r="H60">
            <v>775183.125</v>
          </cell>
          <cell r="I60">
            <v>0</v>
          </cell>
          <cell r="J60">
            <v>126.203079223633</v>
          </cell>
          <cell r="K60">
            <v>127.61068725585901</v>
          </cell>
          <cell r="L60">
            <v>22129.59765625</v>
          </cell>
          <cell r="M60">
            <v>0</v>
          </cell>
          <cell r="N60">
            <v>73876.859375</v>
          </cell>
          <cell r="O60">
            <v>0</v>
          </cell>
          <cell r="P60">
            <v>0</v>
          </cell>
          <cell r="Q60">
            <v>0</v>
          </cell>
          <cell r="R60">
            <v>775183.125</v>
          </cell>
          <cell r="S60">
            <v>0</v>
          </cell>
          <cell r="T60">
            <v>0</v>
          </cell>
          <cell r="U60">
            <v>0</v>
          </cell>
        </row>
        <row r="61">
          <cell r="C61">
            <v>7.0275912284851101</v>
          </cell>
          <cell r="D61">
            <v>74458.75</v>
          </cell>
          <cell r="E61">
            <v>96.486204862594604</v>
          </cell>
          <cell r="F61">
            <v>3071.49584960938</v>
          </cell>
          <cell r="G61">
            <v>192.972412109375</v>
          </cell>
          <cell r="H61">
            <v>791161.25</v>
          </cell>
          <cell r="I61">
            <v>0</v>
          </cell>
          <cell r="J61">
            <v>125.739181518555</v>
          </cell>
          <cell r="K61">
            <v>127.14337921142599</v>
          </cell>
          <cell r="L61">
            <v>21585.216796875</v>
          </cell>
          <cell r="M61">
            <v>0</v>
          </cell>
          <cell r="N61">
            <v>74458.75</v>
          </cell>
          <cell r="O61">
            <v>0</v>
          </cell>
          <cell r="P61">
            <v>0</v>
          </cell>
          <cell r="Q61">
            <v>0</v>
          </cell>
          <cell r="R61">
            <v>791161.25</v>
          </cell>
          <cell r="S61">
            <v>0</v>
          </cell>
          <cell r="T61">
            <v>0</v>
          </cell>
          <cell r="U61">
            <v>0</v>
          </cell>
        </row>
        <row r="62">
          <cell r="C62">
            <v>7.0092906951904297</v>
          </cell>
          <cell r="D62">
            <v>75041.9921875</v>
          </cell>
          <cell r="E62">
            <v>96.495354175567599</v>
          </cell>
          <cell r="F62">
            <v>3230.75732421875</v>
          </cell>
          <cell r="G62">
            <v>192.99070739746099</v>
          </cell>
          <cell r="H62">
            <v>807138</v>
          </cell>
          <cell r="I62">
            <v>0</v>
          </cell>
          <cell r="J62">
            <v>125.22824859619099</v>
          </cell>
          <cell r="K62">
            <v>126.633346557617</v>
          </cell>
          <cell r="L62">
            <v>22645.31640625</v>
          </cell>
          <cell r="M62">
            <v>0</v>
          </cell>
          <cell r="N62">
            <v>75041.9921875</v>
          </cell>
          <cell r="O62">
            <v>0</v>
          </cell>
          <cell r="P62">
            <v>0</v>
          </cell>
          <cell r="Q62">
            <v>0</v>
          </cell>
          <cell r="R62">
            <v>807138</v>
          </cell>
          <cell r="S62">
            <v>0</v>
          </cell>
          <cell r="T62">
            <v>0</v>
          </cell>
          <cell r="U62">
            <v>0</v>
          </cell>
        </row>
        <row r="63">
          <cell r="C63">
            <v>6.9310317039489702</v>
          </cell>
          <cell r="D63">
            <v>75609.6484375</v>
          </cell>
          <cell r="E63">
            <v>96.534484624862699</v>
          </cell>
          <cell r="F63">
            <v>3203.39965820313</v>
          </cell>
          <cell r="G63">
            <v>193.06896972656301</v>
          </cell>
          <cell r="H63">
            <v>822950.3125</v>
          </cell>
          <cell r="I63">
            <v>0</v>
          </cell>
          <cell r="J63">
            <v>124.753044128418</v>
          </cell>
          <cell r="K63">
            <v>126.15451812744099</v>
          </cell>
          <cell r="L63">
            <v>22202.865234375</v>
          </cell>
          <cell r="M63">
            <v>0</v>
          </cell>
          <cell r="N63">
            <v>75609.6484375</v>
          </cell>
          <cell r="O63">
            <v>0</v>
          </cell>
          <cell r="P63">
            <v>0</v>
          </cell>
          <cell r="Q63">
            <v>0</v>
          </cell>
          <cell r="R63">
            <v>822950.3125</v>
          </cell>
          <cell r="S63">
            <v>0</v>
          </cell>
          <cell r="T63">
            <v>0</v>
          </cell>
          <cell r="U63">
            <v>0</v>
          </cell>
        </row>
        <row r="64">
          <cell r="C64">
            <v>6.8912386894226101</v>
          </cell>
          <cell r="D64">
            <v>76173.3046875</v>
          </cell>
          <cell r="E64">
            <v>96.554380655288696</v>
          </cell>
          <cell r="F64">
            <v>3201.35595703125</v>
          </cell>
          <cell r="G64">
            <v>193.10876464843801</v>
          </cell>
          <cell r="H64">
            <v>838766.6875</v>
          </cell>
          <cell r="I64">
            <v>0</v>
          </cell>
          <cell r="J64">
            <v>124.27569580078099</v>
          </cell>
          <cell r="K64">
            <v>125.67596435546901</v>
          </cell>
          <cell r="L64">
            <v>22061.30859375</v>
          </cell>
          <cell r="M64">
            <v>0</v>
          </cell>
          <cell r="N64">
            <v>76173.3046875</v>
          </cell>
          <cell r="O64">
            <v>0</v>
          </cell>
          <cell r="P64">
            <v>0</v>
          </cell>
          <cell r="Q64">
            <v>0</v>
          </cell>
          <cell r="R64">
            <v>838766.6875</v>
          </cell>
          <cell r="S64">
            <v>0</v>
          </cell>
          <cell r="T64">
            <v>0</v>
          </cell>
          <cell r="U64">
            <v>0</v>
          </cell>
        </row>
        <row r="65">
          <cell r="C65">
            <v>6.8373789787292498</v>
          </cell>
          <cell r="D65">
            <v>76740.375</v>
          </cell>
          <cell r="E65">
            <v>96.581310033798189</v>
          </cell>
          <cell r="F65">
            <v>3239.306640625</v>
          </cell>
          <cell r="G65">
            <v>193.16262817382801</v>
          </cell>
          <cell r="H65">
            <v>854759.625</v>
          </cell>
          <cell r="I65">
            <v>0</v>
          </cell>
          <cell r="J65">
            <v>123.79499053955099</v>
          </cell>
          <cell r="K65">
            <v>125.19313812255901</v>
          </cell>
          <cell r="L65">
            <v>22148.3671875</v>
          </cell>
          <cell r="M65">
            <v>0</v>
          </cell>
          <cell r="N65">
            <v>76740.375</v>
          </cell>
          <cell r="O65">
            <v>0</v>
          </cell>
          <cell r="P65">
            <v>0</v>
          </cell>
          <cell r="Q65">
            <v>0</v>
          </cell>
          <cell r="R65">
            <v>854759.625</v>
          </cell>
          <cell r="S65">
            <v>0</v>
          </cell>
          <cell r="T65">
            <v>0</v>
          </cell>
          <cell r="U65">
            <v>0</v>
          </cell>
        </row>
        <row r="66">
          <cell r="C66">
            <v>6.7668342590331996</v>
          </cell>
          <cell r="D66">
            <v>77300.6640625</v>
          </cell>
          <cell r="E66">
            <v>96.616584062576308</v>
          </cell>
          <cell r="F66">
            <v>3214.87109375</v>
          </cell>
          <cell r="G66">
            <v>193.23316955566401</v>
          </cell>
          <cell r="H66">
            <v>870759.3125</v>
          </cell>
          <cell r="I66">
            <v>0</v>
          </cell>
          <cell r="J66">
            <v>123.32423400878901</v>
          </cell>
          <cell r="K66">
            <v>124.71868133544901</v>
          </cell>
          <cell r="L66">
            <v>21754.5</v>
          </cell>
          <cell r="M66">
            <v>0</v>
          </cell>
          <cell r="N66">
            <v>77300.6640625</v>
          </cell>
          <cell r="O66">
            <v>0</v>
          </cell>
          <cell r="P66">
            <v>0</v>
          </cell>
          <cell r="Q66">
            <v>0</v>
          </cell>
          <cell r="R66">
            <v>870759.3125</v>
          </cell>
          <cell r="S66">
            <v>0</v>
          </cell>
          <cell r="T66">
            <v>0</v>
          </cell>
          <cell r="U66">
            <v>0</v>
          </cell>
        </row>
        <row r="67"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</row>
        <row r="68"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</row>
        <row r="69"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</row>
        <row r="70"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</row>
        <row r="71"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</row>
        <row r="72"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</row>
        <row r="73"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</row>
        <row r="74">
          <cell r="C74">
            <v>184.38236999511699</v>
          </cell>
          <cell r="D74">
            <v>9867.9443359375</v>
          </cell>
          <cell r="E74">
            <v>7.8088156878948194</v>
          </cell>
          <cell r="F74">
            <v>152.26908874511699</v>
          </cell>
          <cell r="G74">
            <v>15.6176309585571</v>
          </cell>
          <cell r="H74">
            <v>1112.05578613281</v>
          </cell>
          <cell r="I74">
            <v>0</v>
          </cell>
          <cell r="J74">
            <v>159.50532531738301</v>
          </cell>
          <cell r="K74">
            <v>161.33322143554699</v>
          </cell>
          <cell r="L74">
            <v>28075.734375</v>
          </cell>
          <cell r="M74">
            <v>0</v>
          </cell>
          <cell r="N74">
            <v>9867.9443359375</v>
          </cell>
          <cell r="O74">
            <v>0</v>
          </cell>
          <cell r="P74">
            <v>0</v>
          </cell>
          <cell r="Q74">
            <v>0</v>
          </cell>
          <cell r="R74">
            <v>1112.05578613281</v>
          </cell>
          <cell r="S74">
            <v>0</v>
          </cell>
          <cell r="T74">
            <v>0</v>
          </cell>
          <cell r="U74">
            <v>0</v>
          </cell>
        </row>
        <row r="75">
          <cell r="C75">
            <v>123.130722045898</v>
          </cell>
          <cell r="D75">
            <v>22975.92578125</v>
          </cell>
          <cell r="E75">
            <v>38.434639573097201</v>
          </cell>
          <cell r="F75">
            <v>1207.52014160156</v>
          </cell>
          <cell r="G75">
            <v>76.869277954101605</v>
          </cell>
          <cell r="H75">
            <v>4564.07421875</v>
          </cell>
          <cell r="I75">
            <v>0</v>
          </cell>
          <cell r="J75">
            <v>157.37449645996099</v>
          </cell>
          <cell r="K75">
            <v>159.86663818359401</v>
          </cell>
          <cell r="L75">
            <v>148682.828125</v>
          </cell>
          <cell r="M75">
            <v>0</v>
          </cell>
          <cell r="N75">
            <v>22975.92578125</v>
          </cell>
          <cell r="O75">
            <v>0</v>
          </cell>
          <cell r="P75">
            <v>0</v>
          </cell>
          <cell r="Q75">
            <v>0</v>
          </cell>
          <cell r="R75">
            <v>4564.07421875</v>
          </cell>
          <cell r="S75">
            <v>0</v>
          </cell>
          <cell r="T75">
            <v>0</v>
          </cell>
          <cell r="U75">
            <v>0</v>
          </cell>
        </row>
        <row r="76">
          <cell r="C76">
            <v>60.718746185302699</v>
          </cell>
          <cell r="D76">
            <v>29322.583984375</v>
          </cell>
          <cell r="E76">
            <v>69.640624523162799</v>
          </cell>
          <cell r="F76">
            <v>2221.25756835938</v>
          </cell>
          <cell r="G76">
            <v>139.28125</v>
          </cell>
          <cell r="H76">
            <v>14417.4140625</v>
          </cell>
          <cell r="I76">
            <v>0</v>
          </cell>
          <cell r="J76">
            <v>156.08865356445301</v>
          </cell>
          <cell r="K76">
            <v>158.359451293945</v>
          </cell>
          <cell r="L76">
            <v>134871.96875</v>
          </cell>
          <cell r="M76">
            <v>0</v>
          </cell>
          <cell r="N76">
            <v>29322.583984375</v>
          </cell>
          <cell r="O76">
            <v>0</v>
          </cell>
          <cell r="P76">
            <v>0</v>
          </cell>
          <cell r="Q76">
            <v>0</v>
          </cell>
          <cell r="R76">
            <v>14417.4140625</v>
          </cell>
          <cell r="S76">
            <v>0</v>
          </cell>
          <cell r="T76">
            <v>0</v>
          </cell>
          <cell r="U76">
            <v>0</v>
          </cell>
        </row>
        <row r="77">
          <cell r="C77">
            <v>38.065971374511697</v>
          </cell>
          <cell r="D77">
            <v>33056.01953125</v>
          </cell>
          <cell r="E77">
            <v>80.967015027999906</v>
          </cell>
          <cell r="F77">
            <v>2808.24536132813</v>
          </cell>
          <cell r="G77">
            <v>161.93402099609401</v>
          </cell>
          <cell r="H77">
            <v>27063.978515625</v>
          </cell>
          <cell r="I77">
            <v>0</v>
          </cell>
          <cell r="J77">
            <v>154.97106933593801</v>
          </cell>
          <cell r="K77">
            <v>157.01055908203099</v>
          </cell>
          <cell r="L77">
            <v>106898.59375</v>
          </cell>
          <cell r="M77">
            <v>0</v>
          </cell>
          <cell r="N77">
            <v>33056.01953125</v>
          </cell>
          <cell r="O77">
            <v>0</v>
          </cell>
          <cell r="P77">
            <v>0</v>
          </cell>
          <cell r="Q77">
            <v>0</v>
          </cell>
          <cell r="R77">
            <v>27063.978515625</v>
          </cell>
          <cell r="S77">
            <v>0</v>
          </cell>
          <cell r="T77">
            <v>0</v>
          </cell>
          <cell r="U77">
            <v>0</v>
          </cell>
        </row>
        <row r="78">
          <cell r="C78">
            <v>29.235786437988299</v>
          </cell>
          <cell r="D78">
            <v>35745.1328125</v>
          </cell>
          <cell r="E78">
            <v>85.382103919982896</v>
          </cell>
          <cell r="F78">
            <v>3207.97509765625</v>
          </cell>
          <cell r="G78">
            <v>170.76422119140599</v>
          </cell>
          <cell r="H78">
            <v>40934.86328125</v>
          </cell>
          <cell r="I78">
            <v>0</v>
          </cell>
          <cell r="J78">
            <v>153.78291320800801</v>
          </cell>
          <cell r="K78">
            <v>155.67355346679699</v>
          </cell>
          <cell r="L78">
            <v>93787.671875</v>
          </cell>
          <cell r="M78">
            <v>0</v>
          </cell>
          <cell r="N78">
            <v>35745.1328125</v>
          </cell>
          <cell r="O78">
            <v>0</v>
          </cell>
          <cell r="P78">
            <v>0</v>
          </cell>
          <cell r="Q78">
            <v>0</v>
          </cell>
          <cell r="R78">
            <v>40934.86328125</v>
          </cell>
          <cell r="S78">
            <v>0</v>
          </cell>
          <cell r="T78">
            <v>0</v>
          </cell>
          <cell r="U78">
            <v>0</v>
          </cell>
        </row>
        <row r="79">
          <cell r="C79">
            <v>24.100074768066399</v>
          </cell>
          <cell r="D79">
            <v>37898.23828125</v>
          </cell>
          <cell r="E79">
            <v>87.949961423873901</v>
          </cell>
          <cell r="F79">
            <v>3502.87133789063</v>
          </cell>
          <cell r="G79">
            <v>175.89991760253901</v>
          </cell>
          <cell r="H79">
            <v>55341.7578125</v>
          </cell>
          <cell r="I79">
            <v>0</v>
          </cell>
          <cell r="J79">
            <v>152.62847900390599</v>
          </cell>
          <cell r="K79">
            <v>154.41752624511699</v>
          </cell>
          <cell r="L79">
            <v>84419.4609375</v>
          </cell>
          <cell r="M79">
            <v>0</v>
          </cell>
          <cell r="N79">
            <v>37898.23828125</v>
          </cell>
          <cell r="O79">
            <v>0</v>
          </cell>
          <cell r="P79">
            <v>0</v>
          </cell>
          <cell r="Q79">
            <v>0</v>
          </cell>
          <cell r="R79">
            <v>55341.7578125</v>
          </cell>
          <cell r="S79">
            <v>0</v>
          </cell>
          <cell r="T79">
            <v>0</v>
          </cell>
          <cell r="U79">
            <v>0</v>
          </cell>
        </row>
        <row r="80">
          <cell r="C80">
            <v>20.8085041046143</v>
          </cell>
          <cell r="D80">
            <v>39701.23046875</v>
          </cell>
          <cell r="E80">
            <v>89.595746994018597</v>
          </cell>
          <cell r="F80">
            <v>3722.28051757813</v>
          </cell>
          <cell r="G80">
            <v>179.19149780273401</v>
          </cell>
          <cell r="H80">
            <v>69918.765625</v>
          </cell>
          <cell r="I80">
            <v>0</v>
          </cell>
          <cell r="J80">
            <v>151.497314453125</v>
          </cell>
          <cell r="K80">
            <v>153.21878051757801</v>
          </cell>
          <cell r="L80">
            <v>77455.09375</v>
          </cell>
          <cell r="M80">
            <v>0</v>
          </cell>
          <cell r="N80">
            <v>39701.23046875</v>
          </cell>
          <cell r="O80">
            <v>0</v>
          </cell>
          <cell r="P80">
            <v>0</v>
          </cell>
          <cell r="Q80">
            <v>0</v>
          </cell>
          <cell r="R80">
            <v>69918.765625</v>
          </cell>
          <cell r="S80">
            <v>0</v>
          </cell>
          <cell r="T80">
            <v>0</v>
          </cell>
          <cell r="U80">
            <v>0</v>
          </cell>
        </row>
        <row r="81">
          <cell r="C81">
            <v>18.4008693695068</v>
          </cell>
          <cell r="D81">
            <v>41284.97265625</v>
          </cell>
          <cell r="E81">
            <v>90.799564123153701</v>
          </cell>
          <cell r="F81">
            <v>3802.17138671875</v>
          </cell>
          <cell r="G81">
            <v>181.59913635253901</v>
          </cell>
          <cell r="H81">
            <v>84715.0234375</v>
          </cell>
          <cell r="I81">
            <v>0</v>
          </cell>
          <cell r="J81">
            <v>150.440017700195</v>
          </cell>
          <cell r="K81">
            <v>152.10836791992199</v>
          </cell>
          <cell r="L81">
            <v>69963.265625</v>
          </cell>
          <cell r="M81">
            <v>0</v>
          </cell>
          <cell r="N81">
            <v>41284.97265625</v>
          </cell>
          <cell r="O81">
            <v>0</v>
          </cell>
          <cell r="P81">
            <v>0</v>
          </cell>
          <cell r="Q81">
            <v>0</v>
          </cell>
          <cell r="R81">
            <v>84715.0234375</v>
          </cell>
          <cell r="S81">
            <v>0</v>
          </cell>
          <cell r="T81">
            <v>0</v>
          </cell>
          <cell r="U81">
            <v>0</v>
          </cell>
        </row>
        <row r="82">
          <cell r="C82">
            <v>16.733863830566399</v>
          </cell>
          <cell r="D82">
            <v>42715.16796875</v>
          </cell>
          <cell r="E82">
            <v>91.6330695152283</v>
          </cell>
          <cell r="F82">
            <v>3798.14453125</v>
          </cell>
          <cell r="G82">
            <v>183.26614379882801</v>
          </cell>
          <cell r="H82">
            <v>99844.828125</v>
          </cell>
          <cell r="I82">
            <v>0</v>
          </cell>
          <cell r="J82">
            <v>149.52357482910199</v>
          </cell>
          <cell r="K82">
            <v>151.15270996093801</v>
          </cell>
          <cell r="L82">
            <v>63557.6328125</v>
          </cell>
          <cell r="M82">
            <v>0</v>
          </cell>
          <cell r="N82">
            <v>42715.16796875</v>
          </cell>
          <cell r="O82">
            <v>0</v>
          </cell>
          <cell r="P82">
            <v>0</v>
          </cell>
          <cell r="Q82">
            <v>0</v>
          </cell>
          <cell r="R82">
            <v>99844.828125</v>
          </cell>
          <cell r="S82">
            <v>0</v>
          </cell>
          <cell r="T82">
            <v>0</v>
          </cell>
          <cell r="U82">
            <v>0</v>
          </cell>
        </row>
        <row r="83">
          <cell r="C83">
            <v>15.5146398544312</v>
          </cell>
          <cell r="D83">
            <v>44021.23828125</v>
          </cell>
          <cell r="E83">
            <v>92.242681980133099</v>
          </cell>
          <cell r="F83">
            <v>3653.77856445313</v>
          </cell>
          <cell r="G83">
            <v>184.48536682128901</v>
          </cell>
          <cell r="H83">
            <v>115098.7578125</v>
          </cell>
          <cell r="I83">
            <v>0</v>
          </cell>
          <cell r="J83">
            <v>148.75868225097699</v>
          </cell>
          <cell r="K83">
            <v>150.35467529296901</v>
          </cell>
          <cell r="L83">
            <v>56687.05859375</v>
          </cell>
          <cell r="M83">
            <v>0</v>
          </cell>
          <cell r="N83">
            <v>44021.23828125</v>
          </cell>
          <cell r="O83">
            <v>0</v>
          </cell>
          <cell r="P83">
            <v>0</v>
          </cell>
          <cell r="Q83">
            <v>0</v>
          </cell>
          <cell r="R83">
            <v>115098.7578125</v>
          </cell>
          <cell r="S83">
            <v>0</v>
          </cell>
          <cell r="T83">
            <v>0</v>
          </cell>
          <cell r="U83">
            <v>0</v>
          </cell>
        </row>
        <row r="84">
          <cell r="C84">
            <v>14.556006431579601</v>
          </cell>
          <cell r="D84">
            <v>45226.40625</v>
          </cell>
          <cell r="E84">
            <v>92.721998691558809</v>
          </cell>
          <cell r="F84">
            <v>3496.2685546875</v>
          </cell>
          <cell r="G84">
            <v>185.44400024414099</v>
          </cell>
          <cell r="H84">
            <v>130093.59375</v>
          </cell>
          <cell r="I84">
            <v>0</v>
          </cell>
          <cell r="J84">
            <v>148.07998657226599</v>
          </cell>
          <cell r="K84">
            <v>149.64576721191401</v>
          </cell>
          <cell r="L84">
            <v>50891.70703125</v>
          </cell>
          <cell r="M84">
            <v>0</v>
          </cell>
          <cell r="N84">
            <v>45226.40625</v>
          </cell>
          <cell r="O84">
            <v>0</v>
          </cell>
          <cell r="P84">
            <v>0</v>
          </cell>
          <cell r="Q84">
            <v>0</v>
          </cell>
          <cell r="R84">
            <v>130093.59375</v>
          </cell>
          <cell r="S84">
            <v>0</v>
          </cell>
          <cell r="T84">
            <v>0</v>
          </cell>
          <cell r="U84">
            <v>0</v>
          </cell>
        </row>
        <row r="85">
          <cell r="C85">
            <v>13.865678787231399</v>
          </cell>
          <cell r="D85">
            <v>46362.00390625</v>
          </cell>
          <cell r="E85">
            <v>93.067163228988605</v>
          </cell>
          <cell r="F85">
            <v>3354.24194335938</v>
          </cell>
          <cell r="G85">
            <v>186.13432312011699</v>
          </cell>
          <cell r="H85">
            <v>145337.984375</v>
          </cell>
          <cell r="I85">
            <v>0</v>
          </cell>
          <cell r="J85">
            <v>147.47723388671901</v>
          </cell>
          <cell r="K85">
            <v>149.01530456543</v>
          </cell>
          <cell r="L85">
            <v>46508.83984375</v>
          </cell>
          <cell r="M85">
            <v>0</v>
          </cell>
          <cell r="N85">
            <v>46362.00390625</v>
          </cell>
          <cell r="O85">
            <v>0</v>
          </cell>
          <cell r="P85">
            <v>0</v>
          </cell>
          <cell r="Q85">
            <v>0</v>
          </cell>
          <cell r="R85">
            <v>145337.984375</v>
          </cell>
          <cell r="S85">
            <v>0</v>
          </cell>
          <cell r="T85">
            <v>0</v>
          </cell>
          <cell r="U85">
            <v>0</v>
          </cell>
        </row>
        <row r="86">
          <cell r="C86">
            <v>13.335108757019</v>
          </cell>
          <cell r="D86">
            <v>47466.15234375</v>
          </cell>
          <cell r="E86">
            <v>93.332445621490507</v>
          </cell>
          <cell r="F86">
            <v>3402.5595703125</v>
          </cell>
          <cell r="G86">
            <v>186.66488647460901</v>
          </cell>
          <cell r="H86">
            <v>160793.84375</v>
          </cell>
          <cell r="I86">
            <v>0</v>
          </cell>
          <cell r="J86">
            <v>146.83329772949199</v>
          </cell>
          <cell r="K86">
            <v>148.35290527343801</v>
          </cell>
          <cell r="L86">
            <v>45373.50390625</v>
          </cell>
          <cell r="M86">
            <v>0</v>
          </cell>
          <cell r="N86">
            <v>47466.15234375</v>
          </cell>
          <cell r="O86">
            <v>0</v>
          </cell>
          <cell r="P86">
            <v>0</v>
          </cell>
          <cell r="Q86">
            <v>0</v>
          </cell>
          <cell r="R86">
            <v>160793.84375</v>
          </cell>
          <cell r="S86">
            <v>0</v>
          </cell>
          <cell r="T86">
            <v>0</v>
          </cell>
          <cell r="U86">
            <v>0</v>
          </cell>
        </row>
        <row r="87">
          <cell r="C87">
            <v>12.812137603759799</v>
          </cell>
          <cell r="D87">
            <v>48538.36328125</v>
          </cell>
          <cell r="E87">
            <v>93.593931198120089</v>
          </cell>
          <cell r="F87">
            <v>3433.53955078125</v>
          </cell>
          <cell r="G87">
            <v>187.18786621093801</v>
          </cell>
          <cell r="H87">
            <v>176281.625</v>
          </cell>
          <cell r="I87">
            <v>0</v>
          </cell>
          <cell r="J87">
            <v>146.228927612305</v>
          </cell>
          <cell r="K87">
            <v>147.73117065429699</v>
          </cell>
          <cell r="L87">
            <v>43990.98046875</v>
          </cell>
          <cell r="M87">
            <v>0</v>
          </cell>
          <cell r="N87">
            <v>48538.36328125</v>
          </cell>
          <cell r="O87">
            <v>0</v>
          </cell>
          <cell r="P87">
            <v>0</v>
          </cell>
          <cell r="Q87">
            <v>0</v>
          </cell>
          <cell r="R87">
            <v>176281.625</v>
          </cell>
          <cell r="S87">
            <v>0</v>
          </cell>
          <cell r="T87">
            <v>0</v>
          </cell>
          <cell r="U87">
            <v>0</v>
          </cell>
        </row>
        <row r="88">
          <cell r="C88">
            <v>12.410127639770501</v>
          </cell>
          <cell r="D88">
            <v>49543.5859375</v>
          </cell>
          <cell r="E88">
            <v>93.794935941696195</v>
          </cell>
          <cell r="F88">
            <v>3462.21215820313</v>
          </cell>
          <cell r="G88">
            <v>187.58987426757801</v>
          </cell>
          <cell r="H88">
            <v>191476.40625</v>
          </cell>
          <cell r="I88">
            <v>0</v>
          </cell>
          <cell r="J88">
            <v>145.65678405761699</v>
          </cell>
          <cell r="K88">
            <v>147.14541625976599</v>
          </cell>
          <cell r="L88">
            <v>42966.4921875</v>
          </cell>
          <cell r="M88">
            <v>0</v>
          </cell>
          <cell r="N88">
            <v>49543.5859375</v>
          </cell>
          <cell r="O88">
            <v>0</v>
          </cell>
          <cell r="P88">
            <v>0</v>
          </cell>
          <cell r="Q88">
            <v>0</v>
          </cell>
          <cell r="R88">
            <v>191476.40625</v>
          </cell>
          <cell r="S88">
            <v>0</v>
          </cell>
          <cell r="T88">
            <v>0</v>
          </cell>
          <cell r="U88">
            <v>0</v>
          </cell>
        </row>
        <row r="89">
          <cell r="C89">
            <v>11.900920867919901</v>
          </cell>
          <cell r="D89">
            <v>50527.3984375</v>
          </cell>
          <cell r="E89">
            <v>94.049537181854205</v>
          </cell>
          <cell r="F89">
            <v>3184.44506835938</v>
          </cell>
          <cell r="G89">
            <v>188.09907531738301</v>
          </cell>
          <cell r="H89">
            <v>206872.59375</v>
          </cell>
          <cell r="I89">
            <v>0</v>
          </cell>
          <cell r="J89">
            <v>145.097900390625</v>
          </cell>
          <cell r="K89">
            <v>146.55921936035199</v>
          </cell>
          <cell r="L89">
            <v>37897.828125</v>
          </cell>
          <cell r="M89">
            <v>0</v>
          </cell>
          <cell r="N89">
            <v>50527.3984375</v>
          </cell>
          <cell r="O89">
            <v>0</v>
          </cell>
          <cell r="P89">
            <v>0</v>
          </cell>
          <cell r="Q89">
            <v>0</v>
          </cell>
          <cell r="R89">
            <v>206872.59375</v>
          </cell>
          <cell r="S89">
            <v>0</v>
          </cell>
          <cell r="T89">
            <v>0</v>
          </cell>
          <cell r="U89">
            <v>0</v>
          </cell>
        </row>
        <row r="90">
          <cell r="C90">
            <v>11.6616821289063</v>
          </cell>
          <cell r="D90">
            <v>51498.40234375</v>
          </cell>
          <cell r="E90">
            <v>94.169157743454008</v>
          </cell>
          <cell r="F90">
            <v>3315.4296875</v>
          </cell>
          <cell r="G90">
            <v>188.33831787109401</v>
          </cell>
          <cell r="H90">
            <v>222461.59375</v>
          </cell>
          <cell r="I90">
            <v>0</v>
          </cell>
          <cell r="J90">
            <v>144.50337219238301</v>
          </cell>
          <cell r="K90">
            <v>145.95957946777301</v>
          </cell>
          <cell r="L90">
            <v>38663.48828125</v>
          </cell>
          <cell r="M90">
            <v>0</v>
          </cell>
          <cell r="N90">
            <v>51498.40234375</v>
          </cell>
          <cell r="O90">
            <v>0</v>
          </cell>
          <cell r="P90">
            <v>0</v>
          </cell>
          <cell r="Q90">
            <v>0</v>
          </cell>
          <cell r="R90">
            <v>222461.59375</v>
          </cell>
          <cell r="S90">
            <v>0</v>
          </cell>
          <cell r="T90">
            <v>0</v>
          </cell>
          <cell r="U90">
            <v>0</v>
          </cell>
        </row>
        <row r="91">
          <cell r="C91">
            <v>11.342176437377899</v>
          </cell>
          <cell r="D91">
            <v>52437.53515625</v>
          </cell>
          <cell r="E91">
            <v>94.32891011238101</v>
          </cell>
          <cell r="F91">
            <v>3303.16650390625</v>
          </cell>
          <cell r="G91">
            <v>188.65782165527301</v>
          </cell>
          <cell r="H91">
            <v>238082.453125</v>
          </cell>
          <cell r="I91">
            <v>0</v>
          </cell>
          <cell r="J91">
            <v>143.95431518554699</v>
          </cell>
          <cell r="K91">
            <v>145.39898681640599</v>
          </cell>
          <cell r="L91">
            <v>37465.09765625</v>
          </cell>
          <cell r="M91">
            <v>0</v>
          </cell>
          <cell r="N91">
            <v>52437.53515625</v>
          </cell>
          <cell r="O91">
            <v>0</v>
          </cell>
          <cell r="P91">
            <v>0</v>
          </cell>
          <cell r="Q91">
            <v>0</v>
          </cell>
          <cell r="R91">
            <v>238082.453125</v>
          </cell>
          <cell r="S91">
            <v>0</v>
          </cell>
          <cell r="T91">
            <v>0</v>
          </cell>
          <cell r="U91">
            <v>0</v>
          </cell>
        </row>
        <row r="92">
          <cell r="C92">
            <v>11.112775802612299</v>
          </cell>
          <cell r="D92">
            <v>53337.66796875</v>
          </cell>
          <cell r="E92">
            <v>94.443613290786701</v>
          </cell>
          <cell r="F92">
            <v>3379.2080078125</v>
          </cell>
          <cell r="G92">
            <v>188.88722229003901</v>
          </cell>
          <cell r="H92">
            <v>253382.328125</v>
          </cell>
          <cell r="I92">
            <v>0</v>
          </cell>
          <cell r="J92">
            <v>143.37901306152301</v>
          </cell>
          <cell r="K92">
            <v>144.816970825195</v>
          </cell>
          <cell r="L92">
            <v>37552.3828125</v>
          </cell>
          <cell r="M92">
            <v>0</v>
          </cell>
          <cell r="N92">
            <v>53337.66796875</v>
          </cell>
          <cell r="O92">
            <v>0</v>
          </cell>
          <cell r="P92">
            <v>0</v>
          </cell>
          <cell r="Q92">
            <v>0</v>
          </cell>
          <cell r="R92">
            <v>253382.328125</v>
          </cell>
          <cell r="S92">
            <v>0</v>
          </cell>
          <cell r="T92">
            <v>0</v>
          </cell>
          <cell r="U92">
            <v>0</v>
          </cell>
        </row>
        <row r="93">
          <cell r="C93">
            <v>10.8259792327881</v>
          </cell>
          <cell r="D93">
            <v>54230.60546875</v>
          </cell>
          <cell r="E93">
            <v>94.587010145187406</v>
          </cell>
          <cell r="F93">
            <v>3295.13305664063</v>
          </cell>
          <cell r="G93">
            <v>189.17402648925801</v>
          </cell>
          <cell r="H93">
            <v>268869.375</v>
          </cell>
          <cell r="I93">
            <v>0</v>
          </cell>
          <cell r="J93">
            <v>142.81840515136699</v>
          </cell>
          <cell r="K93">
            <v>144.24481201171901</v>
          </cell>
          <cell r="L93">
            <v>35673.04296875</v>
          </cell>
          <cell r="M93">
            <v>0</v>
          </cell>
          <cell r="N93">
            <v>54230.60546875</v>
          </cell>
          <cell r="O93">
            <v>0</v>
          </cell>
          <cell r="P93">
            <v>0</v>
          </cell>
          <cell r="Q93">
            <v>0</v>
          </cell>
          <cell r="R93">
            <v>268869.375</v>
          </cell>
          <cell r="S93">
            <v>0</v>
          </cell>
          <cell r="T93">
            <v>0</v>
          </cell>
          <cell r="U93">
            <v>0</v>
          </cell>
        </row>
        <row r="94">
          <cell r="C94">
            <v>10.6102752685547</v>
          </cell>
          <cell r="D94">
            <v>55114.74609375</v>
          </cell>
          <cell r="E94">
            <v>94.694864749908405</v>
          </cell>
          <cell r="F94">
            <v>3278.52392578125</v>
          </cell>
          <cell r="G94">
            <v>189.389724731445</v>
          </cell>
          <cell r="H94">
            <v>284545.25</v>
          </cell>
          <cell r="I94">
            <v>0</v>
          </cell>
          <cell r="J94">
            <v>142.25628662109401</v>
          </cell>
          <cell r="K94">
            <v>143.673583984375</v>
          </cell>
          <cell r="L94">
            <v>34786.04296875</v>
          </cell>
          <cell r="M94">
            <v>0</v>
          </cell>
          <cell r="N94">
            <v>55114.74609375</v>
          </cell>
          <cell r="O94">
            <v>0</v>
          </cell>
          <cell r="P94">
            <v>0</v>
          </cell>
          <cell r="Q94">
            <v>0</v>
          </cell>
          <cell r="R94">
            <v>284545.25</v>
          </cell>
          <cell r="S94">
            <v>0</v>
          </cell>
          <cell r="T94">
            <v>0</v>
          </cell>
          <cell r="U94">
            <v>0</v>
          </cell>
        </row>
        <row r="95">
          <cell r="C95">
            <v>10.436882019043001</v>
          </cell>
          <cell r="D95">
            <v>55978.91796875</v>
          </cell>
          <cell r="E95">
            <v>94.781559705734296</v>
          </cell>
          <cell r="F95">
            <v>3273.43530273438</v>
          </cell>
          <cell r="G95">
            <v>189.56312561035199</v>
          </cell>
          <cell r="H95">
            <v>300241.0625</v>
          </cell>
          <cell r="I95">
            <v>0</v>
          </cell>
          <cell r="J95">
            <v>141.69876098632801</v>
          </cell>
          <cell r="K95">
            <v>143.10981750488301</v>
          </cell>
          <cell r="L95">
            <v>34164.45703125</v>
          </cell>
          <cell r="M95">
            <v>0</v>
          </cell>
          <cell r="N95">
            <v>55978.91796875</v>
          </cell>
          <cell r="O95">
            <v>0</v>
          </cell>
          <cell r="P95">
            <v>0</v>
          </cell>
          <cell r="Q95">
            <v>0</v>
          </cell>
          <cell r="R95">
            <v>300241.0625</v>
          </cell>
          <cell r="S95">
            <v>0</v>
          </cell>
          <cell r="T95">
            <v>0</v>
          </cell>
          <cell r="U95">
            <v>0</v>
          </cell>
        </row>
        <row r="96">
          <cell r="C96">
            <v>10.254814147949199</v>
          </cell>
          <cell r="D96">
            <v>56829.31640625</v>
          </cell>
          <cell r="E96">
            <v>94.872593879699693</v>
          </cell>
          <cell r="F96">
            <v>3385.94970703125</v>
          </cell>
          <cell r="G96">
            <v>189.74517822265599</v>
          </cell>
          <cell r="H96">
            <v>315770.6875</v>
          </cell>
          <cell r="I96">
            <v>0</v>
          </cell>
          <cell r="J96">
            <v>141.12771606445301</v>
          </cell>
          <cell r="K96">
            <v>142.53564453125</v>
          </cell>
          <cell r="L96">
            <v>34722.28515625</v>
          </cell>
          <cell r="M96">
            <v>0</v>
          </cell>
          <cell r="N96">
            <v>56829.31640625</v>
          </cell>
          <cell r="O96">
            <v>0</v>
          </cell>
          <cell r="P96">
            <v>0</v>
          </cell>
          <cell r="Q96">
            <v>0</v>
          </cell>
          <cell r="R96">
            <v>315770.6875</v>
          </cell>
          <cell r="S96">
            <v>0</v>
          </cell>
          <cell r="T96">
            <v>0</v>
          </cell>
          <cell r="U96">
            <v>0</v>
          </cell>
        </row>
        <row r="97">
          <cell r="C97">
            <v>10.0132751464844</v>
          </cell>
          <cell r="D97">
            <v>57649.40234375</v>
          </cell>
          <cell r="E97">
            <v>94.993364810943604</v>
          </cell>
          <cell r="F97">
            <v>3051.7158203125</v>
          </cell>
          <cell r="G97">
            <v>189.98672485351599</v>
          </cell>
          <cell r="H97">
            <v>331330.59375</v>
          </cell>
          <cell r="I97">
            <v>0</v>
          </cell>
          <cell r="J97">
            <v>140.63188171386699</v>
          </cell>
          <cell r="K97">
            <v>142.02310180664099</v>
          </cell>
          <cell r="L97">
            <v>30557.671875</v>
          </cell>
          <cell r="M97">
            <v>0</v>
          </cell>
          <cell r="N97">
            <v>57649.40234375</v>
          </cell>
          <cell r="O97">
            <v>0</v>
          </cell>
          <cell r="P97">
            <v>0</v>
          </cell>
          <cell r="Q97">
            <v>0</v>
          </cell>
          <cell r="R97">
            <v>331330.59375</v>
          </cell>
          <cell r="S97">
            <v>0</v>
          </cell>
          <cell r="T97">
            <v>0</v>
          </cell>
          <cell r="U97">
            <v>0</v>
          </cell>
        </row>
        <row r="98">
          <cell r="C98">
            <v>9.9606628417968803</v>
          </cell>
          <cell r="D98">
            <v>58484.25390625</v>
          </cell>
          <cell r="E98">
            <v>95.019668340682998</v>
          </cell>
          <cell r="F98">
            <v>3210.298828125</v>
          </cell>
          <cell r="G98">
            <v>190.03933715820301</v>
          </cell>
          <cell r="H98">
            <v>347055.75</v>
          </cell>
          <cell r="I98">
            <v>0</v>
          </cell>
          <cell r="J98">
            <v>140.03561401367199</v>
          </cell>
          <cell r="K98">
            <v>141.42576599121099</v>
          </cell>
          <cell r="L98">
            <v>31976.703125</v>
          </cell>
          <cell r="M98">
            <v>0</v>
          </cell>
          <cell r="N98">
            <v>58484.25390625</v>
          </cell>
          <cell r="O98">
            <v>0</v>
          </cell>
          <cell r="P98">
            <v>0</v>
          </cell>
          <cell r="Q98">
            <v>0</v>
          </cell>
          <cell r="R98">
            <v>347055.75</v>
          </cell>
          <cell r="S98">
            <v>0</v>
          </cell>
          <cell r="T98">
            <v>0</v>
          </cell>
          <cell r="U98">
            <v>0</v>
          </cell>
        </row>
        <row r="99">
          <cell r="C99">
            <v>9.8500785827636701</v>
          </cell>
          <cell r="D99">
            <v>59302.17578125</v>
          </cell>
          <cell r="E99">
            <v>95.074957609176607</v>
          </cell>
          <cell r="F99">
            <v>3287.927734375</v>
          </cell>
          <cell r="G99">
            <v>190.14991760253901</v>
          </cell>
          <cell r="H99">
            <v>362797.8125</v>
          </cell>
          <cell r="I99">
            <v>0</v>
          </cell>
          <cell r="J99">
            <v>139.49362182617199</v>
          </cell>
          <cell r="K99">
            <v>140.88345336914099</v>
          </cell>
          <cell r="L99">
            <v>32386.34765625</v>
          </cell>
          <cell r="M99">
            <v>0</v>
          </cell>
          <cell r="N99">
            <v>59302.17578125</v>
          </cell>
          <cell r="O99">
            <v>0</v>
          </cell>
          <cell r="P99">
            <v>0</v>
          </cell>
          <cell r="Q99">
            <v>0</v>
          </cell>
          <cell r="R99">
            <v>362797.8125</v>
          </cell>
          <cell r="S99">
            <v>0</v>
          </cell>
          <cell r="T99">
            <v>0</v>
          </cell>
          <cell r="U99">
            <v>0</v>
          </cell>
        </row>
        <row r="100">
          <cell r="C100">
            <v>9.7148656845092791</v>
          </cell>
          <cell r="D100">
            <v>60093.44140625</v>
          </cell>
          <cell r="E100">
            <v>95.14256715774539</v>
          </cell>
          <cell r="F100">
            <v>3317.22778320313</v>
          </cell>
          <cell r="G100">
            <v>190.28514099121099</v>
          </cell>
          <cell r="H100">
            <v>378206.5625</v>
          </cell>
          <cell r="I100">
            <v>0</v>
          </cell>
          <cell r="J100">
            <v>138.96075439453099</v>
          </cell>
          <cell r="K100">
            <v>140.34652709960901</v>
          </cell>
          <cell r="L100">
            <v>32226.421875</v>
          </cell>
          <cell r="M100">
            <v>0</v>
          </cell>
          <cell r="N100">
            <v>60093.44140625</v>
          </cell>
          <cell r="O100">
            <v>0</v>
          </cell>
          <cell r="P100">
            <v>0</v>
          </cell>
          <cell r="Q100">
            <v>0</v>
          </cell>
          <cell r="R100">
            <v>378206.5625</v>
          </cell>
          <cell r="S100">
            <v>0</v>
          </cell>
          <cell r="T100">
            <v>0</v>
          </cell>
          <cell r="U100">
            <v>0</v>
          </cell>
        </row>
        <row r="101">
          <cell r="C101">
            <v>9.5739383697509801</v>
          </cell>
          <cell r="D101">
            <v>60880.4765625</v>
          </cell>
          <cell r="E101">
            <v>95.2130317687988</v>
          </cell>
          <cell r="F101">
            <v>3275.44287109375</v>
          </cell>
          <cell r="G101">
            <v>190.42605590820301</v>
          </cell>
          <cell r="H101">
            <v>393799.5</v>
          </cell>
          <cell r="I101">
            <v>0</v>
          </cell>
          <cell r="J101">
            <v>138.43577575683599</v>
          </cell>
          <cell r="K101">
            <v>139.81573486328099</v>
          </cell>
          <cell r="L101">
            <v>31358.888671875</v>
          </cell>
          <cell r="M101">
            <v>0</v>
          </cell>
          <cell r="N101">
            <v>60880.4765625</v>
          </cell>
          <cell r="O101">
            <v>0</v>
          </cell>
          <cell r="P101">
            <v>0</v>
          </cell>
          <cell r="Q101">
            <v>0</v>
          </cell>
          <cell r="R101">
            <v>393799.5</v>
          </cell>
          <cell r="S101">
            <v>0</v>
          </cell>
          <cell r="T101">
            <v>0</v>
          </cell>
          <cell r="U101">
            <v>0</v>
          </cell>
        </row>
        <row r="102">
          <cell r="C102">
            <v>9.4580221176147496</v>
          </cell>
          <cell r="D102">
            <v>61666.98828125</v>
          </cell>
          <cell r="E102">
            <v>95.27099132537839</v>
          </cell>
          <cell r="F102">
            <v>3293.36450195313</v>
          </cell>
          <cell r="G102">
            <v>190.54197692871099</v>
          </cell>
          <cell r="H102">
            <v>409573</v>
          </cell>
          <cell r="I102">
            <v>0</v>
          </cell>
          <cell r="J102">
            <v>137.89140319824199</v>
          </cell>
          <cell r="K102">
            <v>139.26756286621099</v>
          </cell>
          <cell r="L102">
            <v>31148.716796875</v>
          </cell>
          <cell r="M102">
            <v>0</v>
          </cell>
          <cell r="N102">
            <v>61666.98828125</v>
          </cell>
          <cell r="O102">
            <v>0</v>
          </cell>
          <cell r="P102">
            <v>0</v>
          </cell>
          <cell r="Q102">
            <v>0</v>
          </cell>
          <cell r="R102">
            <v>409573</v>
          </cell>
          <cell r="S102">
            <v>0</v>
          </cell>
          <cell r="T102">
            <v>0</v>
          </cell>
          <cell r="U102">
            <v>0</v>
          </cell>
        </row>
        <row r="103">
          <cell r="C103">
            <v>9.3537521362304705</v>
          </cell>
          <cell r="D103">
            <v>62443.80078125</v>
          </cell>
          <cell r="E103">
            <v>95.323121547699003</v>
          </cell>
          <cell r="F103">
            <v>3305.3193359375</v>
          </cell>
          <cell r="G103">
            <v>190.64625549316401</v>
          </cell>
          <cell r="H103">
            <v>425356.1875</v>
          </cell>
          <cell r="I103">
            <v>0</v>
          </cell>
          <cell r="J103">
            <v>137.35928344726599</v>
          </cell>
          <cell r="K103">
            <v>138.73176574707</v>
          </cell>
          <cell r="L103">
            <v>30917.13671875</v>
          </cell>
          <cell r="M103">
            <v>0</v>
          </cell>
          <cell r="N103">
            <v>62443.80078125</v>
          </cell>
          <cell r="O103">
            <v>0</v>
          </cell>
          <cell r="P103">
            <v>0</v>
          </cell>
          <cell r="Q103">
            <v>0</v>
          </cell>
          <cell r="R103">
            <v>425356.1875</v>
          </cell>
          <cell r="S103">
            <v>0</v>
          </cell>
          <cell r="T103">
            <v>0</v>
          </cell>
          <cell r="U103">
            <v>0</v>
          </cell>
        </row>
        <row r="104">
          <cell r="C104">
            <v>9.2425498962402308</v>
          </cell>
          <cell r="D104">
            <v>63192.4453125</v>
          </cell>
          <cell r="E104">
            <v>95.378726720809908</v>
          </cell>
          <cell r="F104">
            <v>3290.2265625</v>
          </cell>
          <cell r="G104">
            <v>190.75744628906301</v>
          </cell>
          <cell r="H104">
            <v>440807.53125</v>
          </cell>
          <cell r="I104">
            <v>0</v>
          </cell>
          <cell r="J104">
            <v>136.84901428222699</v>
          </cell>
          <cell r="K104">
            <v>138.21731567382801</v>
          </cell>
          <cell r="L104">
            <v>30410.083984375</v>
          </cell>
          <cell r="M104">
            <v>0</v>
          </cell>
          <cell r="N104">
            <v>63192.4453125</v>
          </cell>
          <cell r="O104">
            <v>0</v>
          </cell>
          <cell r="P104">
            <v>0</v>
          </cell>
          <cell r="Q104">
            <v>0</v>
          </cell>
          <cell r="R104">
            <v>440807.53125</v>
          </cell>
          <cell r="S104">
            <v>0</v>
          </cell>
          <cell r="T104">
            <v>0</v>
          </cell>
          <cell r="U104">
            <v>0</v>
          </cell>
        </row>
        <row r="105">
          <cell r="C105">
            <v>9.1327533721923793</v>
          </cell>
          <cell r="D105">
            <v>63940.41796875</v>
          </cell>
          <cell r="E105">
            <v>95.4336225986481</v>
          </cell>
          <cell r="F105">
            <v>3273.46264648438</v>
          </cell>
          <cell r="G105">
            <v>190.86724853515599</v>
          </cell>
          <cell r="H105">
            <v>456439.5625</v>
          </cell>
          <cell r="I105">
            <v>0</v>
          </cell>
          <cell r="J105">
            <v>136.33181762695301</v>
          </cell>
          <cell r="K105">
            <v>137.69551086425801</v>
          </cell>
          <cell r="L105">
            <v>29895.728515625</v>
          </cell>
          <cell r="M105">
            <v>0</v>
          </cell>
          <cell r="N105">
            <v>63940.41796875</v>
          </cell>
          <cell r="O105">
            <v>0</v>
          </cell>
          <cell r="P105">
            <v>0</v>
          </cell>
          <cell r="Q105">
            <v>0</v>
          </cell>
          <cell r="R105">
            <v>456439.5625</v>
          </cell>
          <cell r="S105">
            <v>0</v>
          </cell>
          <cell r="T105">
            <v>0</v>
          </cell>
          <cell r="U105">
            <v>0</v>
          </cell>
        </row>
        <row r="106">
          <cell r="C106">
            <v>9.0499525070190394</v>
          </cell>
          <cell r="D106">
            <v>64693.12890625</v>
          </cell>
          <cell r="E106">
            <v>95.4750239849091</v>
          </cell>
          <cell r="F106">
            <v>3376.75756835938</v>
          </cell>
          <cell r="G106">
            <v>190.95004272460901</v>
          </cell>
          <cell r="H106">
            <v>472246.84375</v>
          </cell>
          <cell r="I106">
            <v>0</v>
          </cell>
          <cell r="J106">
            <v>135.78591918945301</v>
          </cell>
          <cell r="K106">
            <v>137.149169921875</v>
          </cell>
          <cell r="L106">
            <v>30559.49609375</v>
          </cell>
          <cell r="M106">
            <v>0</v>
          </cell>
          <cell r="N106">
            <v>64693.12890625</v>
          </cell>
          <cell r="O106">
            <v>0</v>
          </cell>
          <cell r="P106">
            <v>0</v>
          </cell>
          <cell r="Q106">
            <v>0</v>
          </cell>
          <cell r="R106">
            <v>472246.84375</v>
          </cell>
          <cell r="S106">
            <v>0</v>
          </cell>
          <cell r="T106">
            <v>0</v>
          </cell>
          <cell r="U106">
            <v>0</v>
          </cell>
        </row>
        <row r="107">
          <cell r="C107">
            <v>8.8970375061035192</v>
          </cell>
          <cell r="D107">
            <v>65429.8046875</v>
          </cell>
          <cell r="E107">
            <v>95.551478862762494</v>
          </cell>
          <cell r="F107">
            <v>3205.4580078125</v>
          </cell>
          <cell r="G107">
            <v>191.10296630859401</v>
          </cell>
          <cell r="H107">
            <v>488070.1875</v>
          </cell>
          <cell r="I107">
            <v>0</v>
          </cell>
          <cell r="J107">
            <v>135.29916381835901</v>
          </cell>
          <cell r="K107">
            <v>136.65338134765599</v>
          </cell>
          <cell r="L107">
            <v>28519.080078125</v>
          </cell>
          <cell r="M107">
            <v>0</v>
          </cell>
          <cell r="N107">
            <v>65429.8046875</v>
          </cell>
          <cell r="O107">
            <v>0</v>
          </cell>
          <cell r="P107">
            <v>0</v>
          </cell>
          <cell r="Q107">
            <v>0</v>
          </cell>
          <cell r="R107">
            <v>488070.1875</v>
          </cell>
          <cell r="S107">
            <v>0</v>
          </cell>
          <cell r="T107">
            <v>0</v>
          </cell>
          <cell r="U107">
            <v>0</v>
          </cell>
        </row>
        <row r="108">
          <cell r="C108">
            <v>8.8523683547973597</v>
          </cell>
          <cell r="D108">
            <v>66152.1328125</v>
          </cell>
          <cell r="E108">
            <v>95.573818683624296</v>
          </cell>
          <cell r="F108">
            <v>3358.5849609375</v>
          </cell>
          <cell r="G108">
            <v>191.14762878418</v>
          </cell>
          <cell r="H108">
            <v>503547.84375</v>
          </cell>
          <cell r="I108">
            <v>0</v>
          </cell>
          <cell r="J108">
            <v>134.76220703125</v>
          </cell>
          <cell r="K108">
            <v>136.11755371093801</v>
          </cell>
          <cell r="L108">
            <v>29731.431640625</v>
          </cell>
          <cell r="M108">
            <v>0</v>
          </cell>
          <cell r="N108">
            <v>66152.1328125</v>
          </cell>
          <cell r="O108">
            <v>0</v>
          </cell>
          <cell r="P108">
            <v>0</v>
          </cell>
          <cell r="Q108">
            <v>0</v>
          </cell>
          <cell r="R108">
            <v>503547.84375</v>
          </cell>
          <cell r="S108">
            <v>0</v>
          </cell>
          <cell r="T108">
            <v>0</v>
          </cell>
          <cell r="U108">
            <v>0</v>
          </cell>
        </row>
        <row r="109">
          <cell r="C109">
            <v>8.7358283996581996</v>
          </cell>
          <cell r="D109">
            <v>66867.59375</v>
          </cell>
          <cell r="E109">
            <v>95.632088184356704</v>
          </cell>
          <cell r="F109">
            <v>3267.98388671875</v>
          </cell>
          <cell r="G109">
            <v>191.26417541503901</v>
          </cell>
          <cell r="H109">
            <v>519212.375</v>
          </cell>
          <cell r="I109">
            <v>0</v>
          </cell>
          <cell r="J109">
            <v>134.26766967773401</v>
          </cell>
          <cell r="K109">
            <v>135.61712646484401</v>
          </cell>
          <cell r="L109">
            <v>28548.546875</v>
          </cell>
          <cell r="M109">
            <v>0</v>
          </cell>
          <cell r="N109">
            <v>66867.59375</v>
          </cell>
          <cell r="O109">
            <v>0</v>
          </cell>
          <cell r="P109">
            <v>0</v>
          </cell>
          <cell r="Q109">
            <v>0</v>
          </cell>
          <cell r="R109">
            <v>519212.375</v>
          </cell>
          <cell r="S109">
            <v>0</v>
          </cell>
          <cell r="T109">
            <v>0</v>
          </cell>
          <cell r="U109">
            <v>0</v>
          </cell>
        </row>
        <row r="110">
          <cell r="C110">
            <v>8.6651487350463903</v>
          </cell>
          <cell r="D110">
            <v>67587.9921875</v>
          </cell>
          <cell r="E110">
            <v>95.66742777824399</v>
          </cell>
          <cell r="F110">
            <v>3325.41455078125</v>
          </cell>
          <cell r="G110">
            <v>191.33485412597699</v>
          </cell>
          <cell r="H110">
            <v>535052</v>
          </cell>
          <cell r="I110">
            <v>0</v>
          </cell>
          <cell r="J110">
            <v>133.73945617675801</v>
          </cell>
          <cell r="K110">
            <v>135.08737182617199</v>
          </cell>
          <cell r="L110">
            <v>28815.2109375</v>
          </cell>
          <cell r="M110">
            <v>0</v>
          </cell>
          <cell r="N110">
            <v>67587.9921875</v>
          </cell>
          <cell r="O110">
            <v>0</v>
          </cell>
          <cell r="P110">
            <v>0</v>
          </cell>
          <cell r="Q110">
            <v>0</v>
          </cell>
          <cell r="R110">
            <v>535052</v>
          </cell>
          <cell r="S110">
            <v>0</v>
          </cell>
          <cell r="T110">
            <v>0</v>
          </cell>
          <cell r="U110">
            <v>0</v>
          </cell>
        </row>
        <row r="111">
          <cell r="C111">
            <v>8.5702981948852504</v>
          </cell>
          <cell r="D111">
            <v>68300.5546875</v>
          </cell>
          <cell r="E111">
            <v>95.714849233627291</v>
          </cell>
          <cell r="F111">
            <v>3300.07080078125</v>
          </cell>
          <cell r="G111">
            <v>191.42970275878901</v>
          </cell>
          <cell r="H111">
            <v>550899.4375</v>
          </cell>
          <cell r="I111">
            <v>0</v>
          </cell>
          <cell r="J111">
            <v>133.22671508789099</v>
          </cell>
          <cell r="K111">
            <v>134.57058715820301</v>
          </cell>
          <cell r="L111">
            <v>28282.591796875</v>
          </cell>
          <cell r="M111">
            <v>0</v>
          </cell>
          <cell r="N111">
            <v>68300.5546875</v>
          </cell>
          <cell r="O111">
            <v>0</v>
          </cell>
          <cell r="P111">
            <v>0</v>
          </cell>
          <cell r="Q111">
            <v>0</v>
          </cell>
          <cell r="R111">
            <v>550899.4375</v>
          </cell>
          <cell r="S111">
            <v>0</v>
          </cell>
          <cell r="T111">
            <v>0</v>
          </cell>
          <cell r="U111">
            <v>0</v>
          </cell>
        </row>
        <row r="112">
          <cell r="C112">
            <v>8.5250816345214808</v>
          </cell>
          <cell r="D112">
            <v>68997.5546875</v>
          </cell>
          <cell r="E112">
            <v>95.737457275390597</v>
          </cell>
          <cell r="F112">
            <v>3323.14404296875</v>
          </cell>
          <cell r="G112">
            <v>191.47491455078099</v>
          </cell>
          <cell r="H112">
            <v>566582.4375</v>
          </cell>
          <cell r="I112">
            <v>0</v>
          </cell>
          <cell r="J112">
            <v>132.72302246093801</v>
          </cell>
          <cell r="K112">
            <v>134.06504821777301</v>
          </cell>
          <cell r="L112">
            <v>28330.07421875</v>
          </cell>
          <cell r="M112">
            <v>0</v>
          </cell>
          <cell r="N112">
            <v>68997.5546875</v>
          </cell>
          <cell r="O112">
            <v>0</v>
          </cell>
          <cell r="P112">
            <v>0</v>
          </cell>
          <cell r="Q112">
            <v>0</v>
          </cell>
          <cell r="R112">
            <v>566582.4375</v>
          </cell>
          <cell r="S112">
            <v>0</v>
          </cell>
          <cell r="T112">
            <v>0</v>
          </cell>
          <cell r="U112">
            <v>0</v>
          </cell>
        </row>
        <row r="113">
          <cell r="C113">
            <v>8.4032096862793004</v>
          </cell>
          <cell r="D113">
            <v>69689.953125</v>
          </cell>
          <cell r="E113">
            <v>95.798397064208999</v>
          </cell>
          <cell r="F113">
            <v>3328.65063476563</v>
          </cell>
          <cell r="G113">
            <v>191.59678649902301</v>
          </cell>
          <cell r="H113">
            <v>582270</v>
          </cell>
          <cell r="I113">
            <v>0</v>
          </cell>
          <cell r="J113">
            <v>132.21887207031301</v>
          </cell>
          <cell r="K113">
            <v>133.557540893555</v>
          </cell>
          <cell r="L113">
            <v>27971.349609375</v>
          </cell>
          <cell r="M113">
            <v>0</v>
          </cell>
          <cell r="N113">
            <v>69689.953125</v>
          </cell>
          <cell r="O113">
            <v>0</v>
          </cell>
          <cell r="P113">
            <v>0</v>
          </cell>
          <cell r="Q113">
            <v>0</v>
          </cell>
          <cell r="R113">
            <v>582270</v>
          </cell>
          <cell r="S113">
            <v>0</v>
          </cell>
          <cell r="T113">
            <v>0</v>
          </cell>
          <cell r="U113">
            <v>0</v>
          </cell>
        </row>
        <row r="114">
          <cell r="C114">
            <v>8.3448667526245099</v>
          </cell>
          <cell r="D114">
            <v>70382.4453125</v>
          </cell>
          <cell r="E114">
            <v>95.827567577362103</v>
          </cell>
          <cell r="F114">
            <v>3339.23779296875</v>
          </cell>
          <cell r="G114">
            <v>191.65513610839801</v>
          </cell>
          <cell r="H114">
            <v>598137.5625</v>
          </cell>
          <cell r="I114">
            <v>0</v>
          </cell>
          <cell r="J114">
            <v>131.70935058593801</v>
          </cell>
          <cell r="K114">
            <v>133.04577636718801</v>
          </cell>
          <cell r="L114">
            <v>27865.49609375</v>
          </cell>
          <cell r="M114">
            <v>0</v>
          </cell>
          <cell r="N114">
            <v>70382.4453125</v>
          </cell>
          <cell r="O114">
            <v>0</v>
          </cell>
          <cell r="P114">
            <v>0</v>
          </cell>
          <cell r="Q114">
            <v>0</v>
          </cell>
          <cell r="R114">
            <v>598137.5625</v>
          </cell>
          <cell r="S114">
            <v>0</v>
          </cell>
          <cell r="T114">
            <v>0</v>
          </cell>
          <cell r="U114">
            <v>0</v>
          </cell>
        </row>
        <row r="115">
          <cell r="C115">
            <v>8.1905097961425799</v>
          </cell>
          <cell r="D115">
            <v>71060.6171875</v>
          </cell>
          <cell r="E115">
            <v>95.904743671417208</v>
          </cell>
          <cell r="F115">
            <v>3037.89428710938</v>
          </cell>
          <cell r="G115">
            <v>191.809494018555</v>
          </cell>
          <cell r="H115">
            <v>614019.375</v>
          </cell>
          <cell r="I115">
            <v>0</v>
          </cell>
          <cell r="J115">
            <v>131.26283264160199</v>
          </cell>
          <cell r="K115">
            <v>132.58802795410199</v>
          </cell>
          <cell r="L115">
            <v>24881.90234375</v>
          </cell>
          <cell r="M115">
            <v>0</v>
          </cell>
          <cell r="N115">
            <v>71060.6171875</v>
          </cell>
          <cell r="O115">
            <v>0</v>
          </cell>
          <cell r="P115">
            <v>0</v>
          </cell>
          <cell r="Q115">
            <v>0</v>
          </cell>
          <cell r="R115">
            <v>614019.375</v>
          </cell>
          <cell r="S115">
            <v>0</v>
          </cell>
          <cell r="T115">
            <v>0</v>
          </cell>
          <cell r="U115">
            <v>0</v>
          </cell>
        </row>
        <row r="116">
          <cell r="C116">
            <v>8.0825004577636701</v>
          </cell>
          <cell r="D116">
            <v>71734.6328125</v>
          </cell>
          <cell r="E116">
            <v>95.958751440048189</v>
          </cell>
          <cell r="F116">
            <v>3434.02368164063</v>
          </cell>
          <cell r="G116">
            <v>191.91749572753901</v>
          </cell>
          <cell r="H116">
            <v>629545.375</v>
          </cell>
          <cell r="I116">
            <v>0</v>
          </cell>
          <cell r="J116">
            <v>130.70559692382801</v>
          </cell>
          <cell r="K116">
            <v>132.03634643554699</v>
          </cell>
          <cell r="L116">
            <v>27755.498046875</v>
          </cell>
          <cell r="M116">
            <v>0</v>
          </cell>
          <cell r="N116">
            <v>71734.6328125</v>
          </cell>
          <cell r="O116">
            <v>0</v>
          </cell>
          <cell r="P116">
            <v>0</v>
          </cell>
          <cell r="Q116">
            <v>0</v>
          </cell>
          <cell r="R116">
            <v>629545.375</v>
          </cell>
          <cell r="S116">
            <v>0</v>
          </cell>
          <cell r="T116">
            <v>0</v>
          </cell>
          <cell r="U116">
            <v>0</v>
          </cell>
        </row>
        <row r="117">
          <cell r="C117">
            <v>8.1170616149902308</v>
          </cell>
          <cell r="D117">
            <v>72397.921875</v>
          </cell>
          <cell r="E117">
            <v>95.941472053527804</v>
          </cell>
          <cell r="F117">
            <v>3312.94091796875</v>
          </cell>
          <cell r="G117">
            <v>191.88293457031301</v>
          </cell>
          <cell r="H117">
            <v>645262.0625</v>
          </cell>
          <cell r="I117">
            <v>0</v>
          </cell>
          <cell r="J117">
            <v>130.21543884277301</v>
          </cell>
          <cell r="K117">
            <v>131.542724609375</v>
          </cell>
          <cell r="L117">
            <v>26891.345703125</v>
          </cell>
          <cell r="M117">
            <v>0</v>
          </cell>
          <cell r="N117">
            <v>72397.921875</v>
          </cell>
          <cell r="O117">
            <v>0</v>
          </cell>
          <cell r="P117">
            <v>0</v>
          </cell>
          <cell r="Q117">
            <v>0</v>
          </cell>
          <cell r="R117">
            <v>645262.0625</v>
          </cell>
          <cell r="S117">
            <v>0</v>
          </cell>
          <cell r="T117">
            <v>0</v>
          </cell>
          <cell r="U117">
            <v>0</v>
          </cell>
        </row>
        <row r="118">
          <cell r="C118">
            <v>8.0387830734252894</v>
          </cell>
          <cell r="D118">
            <v>73066.640625</v>
          </cell>
          <cell r="E118">
            <v>95.980608463287396</v>
          </cell>
          <cell r="F118">
            <v>3338.6748046875</v>
          </cell>
          <cell r="G118">
            <v>191.96121215820301</v>
          </cell>
          <cell r="H118">
            <v>661153.3125</v>
          </cell>
          <cell r="I118">
            <v>0</v>
          </cell>
          <cell r="J118">
            <v>129.71643066406301</v>
          </cell>
          <cell r="K118">
            <v>131.04151916503901</v>
          </cell>
          <cell r="L118">
            <v>26838.880859375</v>
          </cell>
          <cell r="M118">
            <v>0</v>
          </cell>
          <cell r="N118">
            <v>73066.640625</v>
          </cell>
          <cell r="O118">
            <v>0</v>
          </cell>
          <cell r="P118">
            <v>0</v>
          </cell>
          <cell r="Q118">
            <v>0</v>
          </cell>
          <cell r="R118">
            <v>661153.3125</v>
          </cell>
          <cell r="S118">
            <v>0</v>
          </cell>
          <cell r="T118">
            <v>0</v>
          </cell>
          <cell r="U118">
            <v>0</v>
          </cell>
        </row>
        <row r="119">
          <cell r="C119">
            <v>7.96175336837769</v>
          </cell>
          <cell r="D119">
            <v>73727.515625</v>
          </cell>
          <cell r="E119">
            <v>96.019124984741197</v>
          </cell>
          <cell r="F119">
            <v>3303.31665039063</v>
          </cell>
          <cell r="G119">
            <v>192.03825378418</v>
          </cell>
          <cell r="H119">
            <v>677052.4375</v>
          </cell>
          <cell r="I119">
            <v>0</v>
          </cell>
          <cell r="J119">
            <v>129.22804260253901</v>
          </cell>
          <cell r="K119">
            <v>130.54963684082</v>
          </cell>
          <cell r="L119">
            <v>26300.193359375</v>
          </cell>
          <cell r="M119">
            <v>0</v>
          </cell>
          <cell r="N119">
            <v>73727.515625</v>
          </cell>
          <cell r="O119">
            <v>0</v>
          </cell>
          <cell r="P119">
            <v>0</v>
          </cell>
          <cell r="Q119">
            <v>0</v>
          </cell>
          <cell r="R119">
            <v>677052.4375</v>
          </cell>
          <cell r="S119">
            <v>0</v>
          </cell>
          <cell r="T119">
            <v>0</v>
          </cell>
          <cell r="U119">
            <v>0</v>
          </cell>
        </row>
        <row r="120">
          <cell r="C120">
            <v>7.91088771820068</v>
          </cell>
          <cell r="D120">
            <v>74368.296875</v>
          </cell>
          <cell r="E120">
            <v>96.044558286666899</v>
          </cell>
          <cell r="F120">
            <v>3341.74169921875</v>
          </cell>
          <cell r="G120">
            <v>192.089111328125</v>
          </cell>
          <cell r="H120">
            <v>692611.6875</v>
          </cell>
          <cell r="I120">
            <v>0</v>
          </cell>
          <cell r="J120">
            <v>128.74011230468801</v>
          </cell>
          <cell r="K120">
            <v>130.06040954589801</v>
          </cell>
          <cell r="L120">
            <v>26436.14453125</v>
          </cell>
          <cell r="M120">
            <v>0</v>
          </cell>
          <cell r="N120">
            <v>74368.296875</v>
          </cell>
          <cell r="O120">
            <v>0</v>
          </cell>
          <cell r="P120">
            <v>0</v>
          </cell>
          <cell r="Q120">
            <v>0</v>
          </cell>
          <cell r="R120">
            <v>692611.6875</v>
          </cell>
          <cell r="S120">
            <v>0</v>
          </cell>
          <cell r="T120">
            <v>0</v>
          </cell>
          <cell r="U120">
            <v>0</v>
          </cell>
        </row>
        <row r="121">
          <cell r="C121">
            <v>7.82826852798462</v>
          </cell>
          <cell r="D121">
            <v>75012.8203125</v>
          </cell>
          <cell r="E121">
            <v>96.085864305496202</v>
          </cell>
          <cell r="F121">
            <v>3351.48828125</v>
          </cell>
          <cell r="G121">
            <v>192.17173767089801</v>
          </cell>
          <cell r="H121">
            <v>708347.125</v>
          </cell>
          <cell r="I121">
            <v>0</v>
          </cell>
          <cell r="J121">
            <v>128.24232482910199</v>
          </cell>
          <cell r="K121">
            <v>129.56016540527301</v>
          </cell>
          <cell r="L121">
            <v>26236.349609375</v>
          </cell>
          <cell r="M121">
            <v>0</v>
          </cell>
          <cell r="N121">
            <v>75012.8203125</v>
          </cell>
          <cell r="O121">
            <v>0</v>
          </cell>
          <cell r="P121">
            <v>0</v>
          </cell>
          <cell r="Q121">
            <v>0</v>
          </cell>
          <cell r="R121">
            <v>708347.125</v>
          </cell>
          <cell r="S121">
            <v>0</v>
          </cell>
          <cell r="T121">
            <v>0</v>
          </cell>
          <cell r="U121">
            <v>0</v>
          </cell>
        </row>
        <row r="122">
          <cell r="C122">
            <v>7.7875962257385298</v>
          </cell>
          <cell r="D122">
            <v>75658.2890625</v>
          </cell>
          <cell r="E122">
            <v>96.106201410293608</v>
          </cell>
          <cell r="F122">
            <v>3372.57104492188</v>
          </cell>
          <cell r="G122">
            <v>192.21240234375</v>
          </cell>
          <cell r="H122">
            <v>724261.6875</v>
          </cell>
          <cell r="I122">
            <v>0</v>
          </cell>
          <cell r="J122">
            <v>127.748947143555</v>
          </cell>
          <cell r="K122">
            <v>129.065185546875</v>
          </cell>
          <cell r="L122">
            <v>26264.220703125</v>
          </cell>
          <cell r="M122">
            <v>0</v>
          </cell>
          <cell r="N122">
            <v>75658.2890625</v>
          </cell>
          <cell r="O122">
            <v>0</v>
          </cell>
          <cell r="P122">
            <v>0</v>
          </cell>
          <cell r="Q122">
            <v>0</v>
          </cell>
          <cell r="R122">
            <v>724261.6875</v>
          </cell>
          <cell r="S122">
            <v>0</v>
          </cell>
          <cell r="T122">
            <v>0</v>
          </cell>
          <cell r="U122">
            <v>0</v>
          </cell>
        </row>
        <row r="123">
          <cell r="C123">
            <v>7.7216591835021999</v>
          </cell>
          <cell r="D123">
            <v>76298.4140625</v>
          </cell>
          <cell r="E123">
            <v>96.139168739318805</v>
          </cell>
          <cell r="F123">
            <v>3356.02978515625</v>
          </cell>
          <cell r="G123">
            <v>192.27833557128901</v>
          </cell>
          <cell r="H123">
            <v>740181.5625</v>
          </cell>
          <cell r="I123">
            <v>0</v>
          </cell>
          <cell r="J123">
            <v>127.26174163818401</v>
          </cell>
          <cell r="K123">
            <v>128.57510375976599</v>
          </cell>
          <cell r="L123">
            <v>25914.1171875</v>
          </cell>
          <cell r="M123">
            <v>0</v>
          </cell>
          <cell r="N123">
            <v>76298.4140625</v>
          </cell>
          <cell r="O123">
            <v>0</v>
          </cell>
          <cell r="P123">
            <v>0</v>
          </cell>
          <cell r="Q123">
            <v>0</v>
          </cell>
          <cell r="R123">
            <v>740181.5625</v>
          </cell>
          <cell r="S123">
            <v>0</v>
          </cell>
          <cell r="T123">
            <v>0</v>
          </cell>
          <cell r="U123">
            <v>0</v>
          </cell>
        </row>
        <row r="124">
          <cell r="C124">
            <v>7.6223568916320801</v>
          </cell>
          <cell r="D124">
            <v>76918.390625</v>
          </cell>
          <cell r="E124">
            <v>96.188819408416705</v>
          </cell>
          <cell r="F124">
            <v>3299.84887695313</v>
          </cell>
          <cell r="G124">
            <v>192.37763977050801</v>
          </cell>
          <cell r="H124">
            <v>755761.5625</v>
          </cell>
          <cell r="I124">
            <v>0</v>
          </cell>
          <cell r="J124">
            <v>126.787719726563</v>
          </cell>
          <cell r="K124">
            <v>128.09684753418</v>
          </cell>
          <cell r="L124">
            <v>25152.625</v>
          </cell>
          <cell r="M124">
            <v>0</v>
          </cell>
          <cell r="N124">
            <v>76918.390625</v>
          </cell>
          <cell r="O124">
            <v>0</v>
          </cell>
          <cell r="P124">
            <v>0</v>
          </cell>
          <cell r="Q124">
            <v>0</v>
          </cell>
          <cell r="R124">
            <v>755761.5625</v>
          </cell>
          <cell r="S124">
            <v>0</v>
          </cell>
          <cell r="T124">
            <v>0</v>
          </cell>
          <cell r="U124">
            <v>0</v>
          </cell>
        </row>
        <row r="125">
          <cell r="C125">
            <v>7.5848579406738299</v>
          </cell>
          <cell r="D125">
            <v>77542.8046875</v>
          </cell>
          <cell r="E125">
            <v>96.2075710296631</v>
          </cell>
          <cell r="F125">
            <v>3403.05688476563</v>
          </cell>
          <cell r="G125">
            <v>192.41514587402301</v>
          </cell>
          <cell r="H125">
            <v>771517.1875</v>
          </cell>
          <cell r="I125">
            <v>0</v>
          </cell>
          <cell r="J125">
            <v>126.29502105712901</v>
          </cell>
          <cell r="K125">
            <v>127.604690551758</v>
          </cell>
          <cell r="L125">
            <v>25811.703125</v>
          </cell>
          <cell r="M125">
            <v>0</v>
          </cell>
          <cell r="N125">
            <v>77542.8046875</v>
          </cell>
          <cell r="O125">
            <v>0</v>
          </cell>
          <cell r="P125">
            <v>0</v>
          </cell>
          <cell r="Q125">
            <v>0</v>
          </cell>
          <cell r="R125">
            <v>771517.1875</v>
          </cell>
          <cell r="S125">
            <v>0</v>
          </cell>
          <cell r="T125">
            <v>0</v>
          </cell>
          <cell r="U125">
            <v>0</v>
          </cell>
        </row>
        <row r="126">
          <cell r="C126">
            <v>7.4946374893188503</v>
          </cell>
          <cell r="D126">
            <v>78163.3671875</v>
          </cell>
          <cell r="E126">
            <v>96.252679824829102</v>
          </cell>
          <cell r="F126">
            <v>3261.43701171875</v>
          </cell>
          <cell r="G126">
            <v>192.50535583496099</v>
          </cell>
          <cell r="H126">
            <v>787456.625</v>
          </cell>
          <cell r="I126">
            <v>0</v>
          </cell>
          <cell r="J126">
            <v>125.83596038818401</v>
          </cell>
          <cell r="K126">
            <v>127.139724731445</v>
          </cell>
          <cell r="L126">
            <v>24443.287109375</v>
          </cell>
          <cell r="M126">
            <v>0</v>
          </cell>
          <cell r="N126">
            <v>78163.3671875</v>
          </cell>
          <cell r="O126">
            <v>0</v>
          </cell>
          <cell r="P126">
            <v>0</v>
          </cell>
          <cell r="Q126">
            <v>0</v>
          </cell>
          <cell r="R126">
            <v>787456.625</v>
          </cell>
          <cell r="S126">
            <v>0</v>
          </cell>
          <cell r="T126">
            <v>0</v>
          </cell>
          <cell r="U126">
            <v>0</v>
          </cell>
        </row>
        <row r="127">
          <cell r="C127">
            <v>7.4705266952514604</v>
          </cell>
          <cell r="D127">
            <v>78785.28125</v>
          </cell>
          <cell r="E127">
            <v>96.264737844467192</v>
          </cell>
          <cell r="F127">
            <v>3446.4052734375</v>
          </cell>
          <cell r="G127">
            <v>192.52947998046901</v>
          </cell>
          <cell r="H127">
            <v>803394.6875</v>
          </cell>
          <cell r="I127">
            <v>0</v>
          </cell>
          <cell r="J127">
            <v>125.32167816162099</v>
          </cell>
          <cell r="K127">
            <v>126.627655029297</v>
          </cell>
          <cell r="L127">
            <v>25746.462890625</v>
          </cell>
          <cell r="M127">
            <v>0</v>
          </cell>
          <cell r="N127">
            <v>78785.28125</v>
          </cell>
          <cell r="O127">
            <v>0</v>
          </cell>
          <cell r="P127">
            <v>0</v>
          </cell>
          <cell r="Q127">
            <v>0</v>
          </cell>
          <cell r="R127">
            <v>803394.6875</v>
          </cell>
          <cell r="S127">
            <v>0</v>
          </cell>
          <cell r="T127">
            <v>0</v>
          </cell>
          <cell r="U127">
            <v>0</v>
          </cell>
        </row>
        <row r="128">
          <cell r="C128">
            <v>7.3973712921142596</v>
          </cell>
          <cell r="D128">
            <v>79391.125</v>
          </cell>
          <cell r="E128">
            <v>96.301317214965792</v>
          </cell>
          <cell r="F128">
            <v>3401.79516601563</v>
          </cell>
          <cell r="G128">
            <v>192.60263061523401</v>
          </cell>
          <cell r="H128">
            <v>819168.875</v>
          </cell>
          <cell r="I128">
            <v>0</v>
          </cell>
          <cell r="J128">
            <v>124.84700012207</v>
          </cell>
          <cell r="K128">
            <v>126.149444580078</v>
          </cell>
          <cell r="L128">
            <v>25164.341796875</v>
          </cell>
          <cell r="M128">
            <v>0</v>
          </cell>
          <cell r="N128">
            <v>79391.125</v>
          </cell>
          <cell r="O128">
            <v>0</v>
          </cell>
          <cell r="P128">
            <v>0</v>
          </cell>
          <cell r="Q128">
            <v>0</v>
          </cell>
          <cell r="R128">
            <v>819168.875</v>
          </cell>
          <cell r="S128">
            <v>0</v>
          </cell>
          <cell r="T128">
            <v>0</v>
          </cell>
          <cell r="U128">
            <v>0</v>
          </cell>
        </row>
        <row r="129">
          <cell r="C129">
            <v>7.3429245948791504</v>
          </cell>
          <cell r="D129">
            <v>79994.796875</v>
          </cell>
          <cell r="E129">
            <v>96.328538656234699</v>
          </cell>
          <cell r="F129">
            <v>3413.27001953125</v>
          </cell>
          <cell r="G129">
            <v>192.65707397460901</v>
          </cell>
          <cell r="H129">
            <v>834945.1875</v>
          </cell>
          <cell r="I129">
            <v>0</v>
          </cell>
          <cell r="J129">
            <v>124.37164306640599</v>
          </cell>
          <cell r="K129">
            <v>125.67201995849599</v>
          </cell>
          <cell r="L129">
            <v>25063.384765625</v>
          </cell>
          <cell r="M129">
            <v>0</v>
          </cell>
          <cell r="N129">
            <v>79994.796875</v>
          </cell>
          <cell r="O129">
            <v>0</v>
          </cell>
          <cell r="P129">
            <v>0</v>
          </cell>
          <cell r="Q129">
            <v>0</v>
          </cell>
          <cell r="R129">
            <v>834945.1875</v>
          </cell>
          <cell r="S129">
            <v>0</v>
          </cell>
          <cell r="T129">
            <v>0</v>
          </cell>
          <cell r="U129">
            <v>0</v>
          </cell>
        </row>
        <row r="130">
          <cell r="C130">
            <v>7.2908482551574698</v>
          </cell>
          <cell r="D130">
            <v>80598.78125</v>
          </cell>
          <cell r="E130">
            <v>96.354573965072603</v>
          </cell>
          <cell r="F130">
            <v>3399.23168945313</v>
          </cell>
          <cell r="G130">
            <v>192.70915222168</v>
          </cell>
          <cell r="H130">
            <v>850901.1875</v>
          </cell>
          <cell r="I130">
            <v>0</v>
          </cell>
          <cell r="J130">
            <v>123.890998840332</v>
          </cell>
          <cell r="K130">
            <v>125.18894958496099</v>
          </cell>
          <cell r="L130">
            <v>24783.28125</v>
          </cell>
          <cell r="M130">
            <v>0</v>
          </cell>
          <cell r="N130">
            <v>80598.78125</v>
          </cell>
          <cell r="O130">
            <v>0</v>
          </cell>
          <cell r="P130">
            <v>0</v>
          </cell>
          <cell r="Q130">
            <v>0</v>
          </cell>
          <cell r="R130">
            <v>850901.1875</v>
          </cell>
          <cell r="S130">
            <v>0</v>
          </cell>
          <cell r="T130">
            <v>0</v>
          </cell>
          <cell r="U130">
            <v>0</v>
          </cell>
        </row>
        <row r="131">
          <cell r="C131">
            <v>7.2151751518249503</v>
          </cell>
          <cell r="D131">
            <v>81196.203125</v>
          </cell>
          <cell r="E131">
            <v>96.392410993576007</v>
          </cell>
          <cell r="F131">
            <v>3339.05590820313</v>
          </cell>
          <cell r="G131">
            <v>192.78482055664099</v>
          </cell>
          <cell r="H131">
            <v>866863.75</v>
          </cell>
          <cell r="I131">
            <v>0</v>
          </cell>
          <cell r="J131">
            <v>123.420486450195</v>
          </cell>
          <cell r="K131">
            <v>124.714721679688</v>
          </cell>
          <cell r="L131">
            <v>24091.873046875</v>
          </cell>
          <cell r="M131">
            <v>0</v>
          </cell>
          <cell r="N131">
            <v>81196.203125</v>
          </cell>
          <cell r="O131">
            <v>0</v>
          </cell>
          <cell r="P131">
            <v>0</v>
          </cell>
          <cell r="Q131">
            <v>0</v>
          </cell>
          <cell r="R131">
            <v>866863.75</v>
          </cell>
          <cell r="S131">
            <v>0</v>
          </cell>
          <cell r="T131">
            <v>0</v>
          </cell>
          <cell r="U131">
            <v>0</v>
          </cell>
        </row>
        <row r="132"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</row>
        <row r="133">
          <cell r="C133">
            <v>0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</row>
        <row r="134">
          <cell r="C134">
            <v>0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</row>
        <row r="135">
          <cell r="C135">
            <v>0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</row>
        <row r="136">
          <cell r="C136">
            <v>0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</row>
        <row r="137">
          <cell r="C137">
            <v>0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</row>
        <row r="138">
          <cell r="C138">
            <v>0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</row>
        <row r="139">
          <cell r="C139">
            <v>152.60775756835901</v>
          </cell>
          <cell r="D139">
            <v>9121.095703125</v>
          </cell>
          <cell r="E139">
            <v>23.6961185932159</v>
          </cell>
          <cell r="F139">
            <v>53.266178131103501</v>
          </cell>
          <cell r="G139">
            <v>47.392238616943402</v>
          </cell>
          <cell r="H139">
            <v>1858.90356445313</v>
          </cell>
          <cell r="I139">
            <v>0</v>
          </cell>
          <cell r="J139">
            <v>158.91809082031301</v>
          </cell>
          <cell r="K139">
            <v>161.07209777832</v>
          </cell>
          <cell r="L139">
            <v>8128.83203125</v>
          </cell>
          <cell r="M139">
            <v>0</v>
          </cell>
          <cell r="N139">
            <v>9121.095703125</v>
          </cell>
          <cell r="O139">
            <v>0</v>
          </cell>
          <cell r="P139">
            <v>0</v>
          </cell>
          <cell r="Q139">
            <v>0</v>
          </cell>
          <cell r="R139">
            <v>1858.90356445313</v>
          </cell>
          <cell r="S139">
            <v>0</v>
          </cell>
          <cell r="T139">
            <v>0</v>
          </cell>
          <cell r="U139">
            <v>0</v>
          </cell>
        </row>
        <row r="140">
          <cell r="C140">
            <v>61.2951049804688</v>
          </cell>
          <cell r="D140">
            <v>16699.970703125</v>
          </cell>
          <cell r="E140">
            <v>69.352447986602812</v>
          </cell>
          <cell r="F140">
            <v>54.2622680664063</v>
          </cell>
          <cell r="G140">
            <v>138.70489501953099</v>
          </cell>
          <cell r="H140">
            <v>10840.029296875</v>
          </cell>
          <cell r="I140">
            <v>0</v>
          </cell>
          <cell r="J140">
            <v>157.84072875976599</v>
          </cell>
          <cell r="K140">
            <v>159.76748657226599</v>
          </cell>
          <cell r="L140">
            <v>3326.01147460938</v>
          </cell>
          <cell r="M140">
            <v>0</v>
          </cell>
          <cell r="N140">
            <v>16699.970703125</v>
          </cell>
          <cell r="O140">
            <v>0</v>
          </cell>
          <cell r="P140">
            <v>0</v>
          </cell>
          <cell r="Q140">
            <v>0</v>
          </cell>
          <cell r="R140">
            <v>10840.029296875</v>
          </cell>
          <cell r="S140">
            <v>0</v>
          </cell>
          <cell r="T140">
            <v>0</v>
          </cell>
          <cell r="U140">
            <v>0</v>
          </cell>
        </row>
        <row r="141">
          <cell r="C141">
            <v>41.292995452880902</v>
          </cell>
          <cell r="D141">
            <v>20488.078125</v>
          </cell>
          <cell r="E141">
            <v>79.353505373001099</v>
          </cell>
          <cell r="F141">
            <v>54.222869873046903</v>
          </cell>
          <cell r="G141">
            <v>158.70700073242199</v>
          </cell>
          <cell r="H141">
            <v>23251.919921875</v>
          </cell>
          <cell r="I141">
            <v>0</v>
          </cell>
          <cell r="J141">
            <v>156.50413513183599</v>
          </cell>
          <cell r="K141">
            <v>158.22256469726599</v>
          </cell>
          <cell r="L141">
            <v>2239.02465820313</v>
          </cell>
          <cell r="M141">
            <v>0</v>
          </cell>
          <cell r="N141">
            <v>20488.078125</v>
          </cell>
          <cell r="O141">
            <v>0</v>
          </cell>
          <cell r="P141">
            <v>0</v>
          </cell>
          <cell r="Q141">
            <v>0</v>
          </cell>
          <cell r="R141">
            <v>23251.919921875</v>
          </cell>
          <cell r="S141">
            <v>0</v>
          </cell>
          <cell r="T141">
            <v>0</v>
          </cell>
          <cell r="U141">
            <v>0</v>
          </cell>
        </row>
        <row r="142">
          <cell r="C142">
            <v>33.214195251464801</v>
          </cell>
          <cell r="D142">
            <v>23437.759765625</v>
          </cell>
          <cell r="E142">
            <v>83.392900228500395</v>
          </cell>
          <cell r="F142">
            <v>53.551956176757798</v>
          </cell>
          <cell r="G142">
            <v>166.78579711914099</v>
          </cell>
          <cell r="H142">
            <v>36682.23828125</v>
          </cell>
          <cell r="I142">
            <v>0</v>
          </cell>
          <cell r="J142">
            <v>155.22027587890599</v>
          </cell>
          <cell r="K142">
            <v>156.84112548828099</v>
          </cell>
          <cell r="L142">
            <v>1778.68518066406</v>
          </cell>
          <cell r="M142">
            <v>0</v>
          </cell>
          <cell r="N142">
            <v>23437.759765625</v>
          </cell>
          <cell r="O142">
            <v>0</v>
          </cell>
          <cell r="P142">
            <v>0</v>
          </cell>
          <cell r="Q142">
            <v>0</v>
          </cell>
          <cell r="R142">
            <v>36682.23828125</v>
          </cell>
          <cell r="S142">
            <v>0</v>
          </cell>
          <cell r="T142">
            <v>0</v>
          </cell>
          <cell r="U142">
            <v>0</v>
          </cell>
        </row>
        <row r="143">
          <cell r="C143">
            <v>29.177661895751999</v>
          </cell>
          <cell r="D143">
            <v>25979.134765625</v>
          </cell>
          <cell r="E143">
            <v>85.411167144775405</v>
          </cell>
          <cell r="F143">
            <v>53.3061714172363</v>
          </cell>
          <cell r="G143">
            <v>170.822341918945</v>
          </cell>
          <cell r="H143">
            <v>50700.86328125</v>
          </cell>
          <cell r="I143">
            <v>0</v>
          </cell>
          <cell r="J143">
            <v>153.93971252441401</v>
          </cell>
          <cell r="K143">
            <v>155.48855590820301</v>
          </cell>
          <cell r="L143">
            <v>1555.34948730469</v>
          </cell>
          <cell r="M143">
            <v>0</v>
          </cell>
          <cell r="N143">
            <v>25979.134765625</v>
          </cell>
          <cell r="O143">
            <v>0</v>
          </cell>
          <cell r="P143">
            <v>0</v>
          </cell>
          <cell r="Q143">
            <v>0</v>
          </cell>
          <cell r="R143">
            <v>50700.86328125</v>
          </cell>
          <cell r="S143">
            <v>0</v>
          </cell>
          <cell r="T143">
            <v>0</v>
          </cell>
          <cell r="U143">
            <v>0</v>
          </cell>
        </row>
        <row r="144">
          <cell r="C144">
            <v>26.5197944641113</v>
          </cell>
          <cell r="D144">
            <v>28259.232421875</v>
          </cell>
          <cell r="E144">
            <v>86.740100383758502</v>
          </cell>
          <cell r="F144">
            <v>52.964942932128899</v>
          </cell>
          <cell r="G144">
            <v>173.48020935058599</v>
          </cell>
          <cell r="H144">
            <v>64980.765625</v>
          </cell>
          <cell r="I144">
            <v>0</v>
          </cell>
          <cell r="J144">
            <v>152.72686767578099</v>
          </cell>
          <cell r="K144">
            <v>154.22229003906301</v>
          </cell>
          <cell r="L144">
            <v>1404.61950683594</v>
          </cell>
          <cell r="M144">
            <v>0</v>
          </cell>
          <cell r="N144">
            <v>28259.232421875</v>
          </cell>
          <cell r="O144">
            <v>0</v>
          </cell>
          <cell r="P144">
            <v>0</v>
          </cell>
          <cell r="Q144">
            <v>0</v>
          </cell>
          <cell r="R144">
            <v>64980.765625</v>
          </cell>
          <cell r="S144">
            <v>0</v>
          </cell>
          <cell r="T144">
            <v>0</v>
          </cell>
          <cell r="U144">
            <v>0</v>
          </cell>
        </row>
        <row r="145">
          <cell r="C145">
            <v>24.4837131500244</v>
          </cell>
          <cell r="D145">
            <v>30330.32421875</v>
          </cell>
          <cell r="E145">
            <v>87.758141756057697</v>
          </cell>
          <cell r="F145">
            <v>52.788078308105497</v>
          </cell>
          <cell r="G145">
            <v>175.51628112793</v>
          </cell>
          <cell r="H145">
            <v>79289.671875</v>
          </cell>
          <cell r="I145">
            <v>0</v>
          </cell>
          <cell r="J145">
            <v>151.56167602539099</v>
          </cell>
          <cell r="K145">
            <v>153.01686096191401</v>
          </cell>
          <cell r="L145">
            <v>1292.44812011719</v>
          </cell>
          <cell r="M145">
            <v>0</v>
          </cell>
          <cell r="N145">
            <v>30330.32421875</v>
          </cell>
          <cell r="O145">
            <v>0</v>
          </cell>
          <cell r="P145">
            <v>0</v>
          </cell>
          <cell r="Q145">
            <v>0</v>
          </cell>
          <cell r="R145">
            <v>79289.671875</v>
          </cell>
          <cell r="S145">
            <v>0</v>
          </cell>
          <cell r="T145">
            <v>0</v>
          </cell>
          <cell r="U145">
            <v>0</v>
          </cell>
        </row>
        <row r="146">
          <cell r="C146">
            <v>22.601444244384801</v>
          </cell>
          <cell r="D146">
            <v>32246.09375</v>
          </cell>
          <cell r="E146">
            <v>88.699275255203204</v>
          </cell>
          <cell r="F146">
            <v>52.330532073974602</v>
          </cell>
          <cell r="G146">
            <v>177.39855957031301</v>
          </cell>
          <cell r="H146">
            <v>93753.90625</v>
          </cell>
          <cell r="I146">
            <v>0</v>
          </cell>
          <cell r="J146">
            <v>150.50288391113301</v>
          </cell>
          <cell r="K146">
            <v>151.92231750488301</v>
          </cell>
          <cell r="L146">
            <v>1182.74560546875</v>
          </cell>
          <cell r="M146">
            <v>0</v>
          </cell>
          <cell r="N146">
            <v>32246.09375</v>
          </cell>
          <cell r="O146">
            <v>0</v>
          </cell>
          <cell r="P146">
            <v>0</v>
          </cell>
          <cell r="Q146">
            <v>0</v>
          </cell>
          <cell r="R146">
            <v>93753.90625</v>
          </cell>
          <cell r="S146">
            <v>0</v>
          </cell>
          <cell r="T146">
            <v>0</v>
          </cell>
          <cell r="U146">
            <v>0</v>
          </cell>
        </row>
        <row r="147">
          <cell r="C147">
            <v>20.1220378875732</v>
          </cell>
          <cell r="D147">
            <v>33988.58984375</v>
          </cell>
          <cell r="E147">
            <v>89.938980340957599</v>
          </cell>
          <cell r="F147">
            <v>65.601188659667997</v>
          </cell>
          <cell r="G147">
            <v>179.87796020507801</v>
          </cell>
          <cell r="H147">
            <v>108571.40625</v>
          </cell>
          <cell r="I147">
            <v>0</v>
          </cell>
          <cell r="J147">
            <v>149.61122131347699</v>
          </cell>
          <cell r="K147">
            <v>150.98765563964801</v>
          </cell>
          <cell r="L147">
            <v>1320.02954101563</v>
          </cell>
          <cell r="M147">
            <v>0</v>
          </cell>
          <cell r="N147">
            <v>33988.58984375</v>
          </cell>
          <cell r="O147">
            <v>0</v>
          </cell>
          <cell r="P147">
            <v>0</v>
          </cell>
          <cell r="Q147">
            <v>0</v>
          </cell>
          <cell r="R147">
            <v>108571.40625</v>
          </cell>
          <cell r="S147">
            <v>0</v>
          </cell>
          <cell r="T147">
            <v>0</v>
          </cell>
          <cell r="U147">
            <v>0</v>
          </cell>
        </row>
        <row r="148">
          <cell r="C148">
            <v>17.7210807800293</v>
          </cell>
          <cell r="D148">
            <v>35502.73046875</v>
          </cell>
          <cell r="E148">
            <v>91.139459609985394</v>
          </cell>
          <cell r="F148">
            <v>81.935264587402301</v>
          </cell>
          <cell r="G148">
            <v>182.27891540527301</v>
          </cell>
          <cell r="H148">
            <v>123617.265625</v>
          </cell>
          <cell r="I148">
            <v>0</v>
          </cell>
          <cell r="J148">
            <v>148.86636352539099</v>
          </cell>
          <cell r="K148">
            <v>150.20123291015599</v>
          </cell>
          <cell r="L148">
            <v>1451.9814453125</v>
          </cell>
          <cell r="M148">
            <v>0</v>
          </cell>
          <cell r="N148">
            <v>35502.73046875</v>
          </cell>
          <cell r="O148">
            <v>0</v>
          </cell>
          <cell r="P148">
            <v>0</v>
          </cell>
          <cell r="Q148">
            <v>0</v>
          </cell>
          <cell r="R148">
            <v>123617.265625</v>
          </cell>
          <cell r="S148">
            <v>0</v>
          </cell>
          <cell r="T148">
            <v>0</v>
          </cell>
          <cell r="U148">
            <v>0</v>
          </cell>
        </row>
        <row r="149">
          <cell r="C149">
            <v>15.843111991882299</v>
          </cell>
          <cell r="D149">
            <v>36833.44140625</v>
          </cell>
          <cell r="E149">
            <v>92.078441381454496</v>
          </cell>
          <cell r="F149">
            <v>93.892105102539105</v>
          </cell>
          <cell r="G149">
            <v>184.15689086914099</v>
          </cell>
          <cell r="H149">
            <v>138486.5625</v>
          </cell>
          <cell r="I149">
            <v>0</v>
          </cell>
          <cell r="J149">
            <v>148.20632934570301</v>
          </cell>
          <cell r="K149">
            <v>149.50750732421901</v>
          </cell>
          <cell r="L149">
            <v>1487.54309082031</v>
          </cell>
          <cell r="M149">
            <v>0</v>
          </cell>
          <cell r="N149">
            <v>36833.44140625</v>
          </cell>
          <cell r="O149">
            <v>0</v>
          </cell>
          <cell r="P149">
            <v>0</v>
          </cell>
          <cell r="Q149">
            <v>0</v>
          </cell>
          <cell r="R149">
            <v>138486.5625</v>
          </cell>
          <cell r="S149">
            <v>0</v>
          </cell>
          <cell r="T149">
            <v>0</v>
          </cell>
          <cell r="U149">
            <v>0</v>
          </cell>
        </row>
        <row r="150">
          <cell r="C150">
            <v>14.532169342041</v>
          </cell>
          <cell r="D150">
            <v>38023.625</v>
          </cell>
          <cell r="E150">
            <v>92.73391366004941</v>
          </cell>
          <cell r="F150">
            <v>103.181594848633</v>
          </cell>
          <cell r="G150">
            <v>185.46783447265599</v>
          </cell>
          <cell r="H150">
            <v>153676.375</v>
          </cell>
          <cell r="I150">
            <v>0</v>
          </cell>
          <cell r="J150">
            <v>147.59619140625</v>
          </cell>
          <cell r="K150">
            <v>148.87428283691401</v>
          </cell>
          <cell r="L150">
            <v>1499.45239257813</v>
          </cell>
          <cell r="M150">
            <v>0</v>
          </cell>
          <cell r="N150">
            <v>38023.625</v>
          </cell>
          <cell r="O150">
            <v>0</v>
          </cell>
          <cell r="P150">
            <v>0</v>
          </cell>
          <cell r="Q150">
            <v>0</v>
          </cell>
          <cell r="R150">
            <v>153676.375</v>
          </cell>
          <cell r="S150">
            <v>0</v>
          </cell>
          <cell r="T150">
            <v>0</v>
          </cell>
          <cell r="U150">
            <v>0</v>
          </cell>
        </row>
        <row r="151">
          <cell r="C151">
            <v>13.5012359619141</v>
          </cell>
          <cell r="D151">
            <v>39141.52734375</v>
          </cell>
          <cell r="E151">
            <v>93.249380588531508</v>
          </cell>
          <cell r="F151">
            <v>112.801811218262</v>
          </cell>
          <cell r="G151">
            <v>186.49876403808599</v>
          </cell>
          <cell r="H151">
            <v>169118.46875</v>
          </cell>
          <cell r="I151">
            <v>0</v>
          </cell>
          <cell r="J151">
            <v>146.94770812988301</v>
          </cell>
          <cell r="K151">
            <v>148.20738220214801</v>
          </cell>
          <cell r="L151">
            <v>1522.9638671875</v>
          </cell>
          <cell r="M151">
            <v>0</v>
          </cell>
          <cell r="N151">
            <v>39141.52734375</v>
          </cell>
          <cell r="O151">
            <v>0</v>
          </cell>
          <cell r="P151">
            <v>0</v>
          </cell>
          <cell r="Q151">
            <v>0</v>
          </cell>
          <cell r="R151">
            <v>169118.46875</v>
          </cell>
          <cell r="S151">
            <v>0</v>
          </cell>
          <cell r="T151">
            <v>0</v>
          </cell>
          <cell r="U151">
            <v>0</v>
          </cell>
        </row>
        <row r="152">
          <cell r="C152">
            <v>12.613700866699199</v>
          </cell>
          <cell r="D152">
            <v>40201.96484375</v>
          </cell>
          <cell r="E152">
            <v>93.693149089813204</v>
          </cell>
          <cell r="F152">
            <v>121.17327117919901</v>
          </cell>
          <cell r="G152">
            <v>187.386306762695</v>
          </cell>
          <cell r="H152">
            <v>184618.03125</v>
          </cell>
          <cell r="I152">
            <v>0</v>
          </cell>
          <cell r="J152">
            <v>146.36131286621099</v>
          </cell>
          <cell r="K152">
            <v>147.60380554199199</v>
          </cell>
          <cell r="L152">
            <v>1528.443359375</v>
          </cell>
          <cell r="M152">
            <v>0</v>
          </cell>
          <cell r="N152">
            <v>40201.96484375</v>
          </cell>
          <cell r="O152">
            <v>0</v>
          </cell>
          <cell r="P152">
            <v>0</v>
          </cell>
          <cell r="Q152">
            <v>0</v>
          </cell>
          <cell r="R152">
            <v>184618.03125</v>
          </cell>
          <cell r="S152">
            <v>0</v>
          </cell>
          <cell r="T152">
            <v>0</v>
          </cell>
          <cell r="U152">
            <v>0</v>
          </cell>
        </row>
        <row r="153">
          <cell r="C153">
            <v>12.007637977600099</v>
          </cell>
          <cell r="D153">
            <v>41174.5859375</v>
          </cell>
          <cell r="E153">
            <v>93.99617910385129</v>
          </cell>
          <cell r="F153">
            <v>126.982917785645</v>
          </cell>
          <cell r="G153">
            <v>187.99235534668</v>
          </cell>
          <cell r="H153">
            <v>199845.40625</v>
          </cell>
          <cell r="I153">
            <v>0</v>
          </cell>
          <cell r="J153">
            <v>145.78732299804699</v>
          </cell>
          <cell r="K153">
            <v>147.01443481445301</v>
          </cell>
          <cell r="L153">
            <v>1524.76489257813</v>
          </cell>
          <cell r="M153">
            <v>0</v>
          </cell>
          <cell r="N153">
            <v>41174.5859375</v>
          </cell>
          <cell r="O153">
            <v>0</v>
          </cell>
          <cell r="P153">
            <v>0</v>
          </cell>
          <cell r="Q153">
            <v>0</v>
          </cell>
          <cell r="R153">
            <v>199845.40625</v>
          </cell>
          <cell r="S153">
            <v>0</v>
          </cell>
          <cell r="T153">
            <v>0</v>
          </cell>
          <cell r="U153">
            <v>0</v>
          </cell>
        </row>
        <row r="154">
          <cell r="C154">
            <v>11.470930099487299</v>
          </cell>
          <cell r="D154">
            <v>42127.48828125</v>
          </cell>
          <cell r="E154">
            <v>94.264537096023602</v>
          </cell>
          <cell r="F154">
            <v>134.21122741699199</v>
          </cell>
          <cell r="G154">
            <v>188.52906799316401</v>
          </cell>
          <cell r="H154">
            <v>215272.5</v>
          </cell>
          <cell r="I154">
            <v>0</v>
          </cell>
          <cell r="J154">
            <v>145.199630737305</v>
          </cell>
          <cell r="K154">
            <v>146.41116333007801</v>
          </cell>
          <cell r="L154">
            <v>1539.52770996094</v>
          </cell>
          <cell r="M154">
            <v>0</v>
          </cell>
          <cell r="N154">
            <v>42127.48828125</v>
          </cell>
          <cell r="O154">
            <v>0</v>
          </cell>
          <cell r="P154">
            <v>0</v>
          </cell>
          <cell r="Q154">
            <v>0</v>
          </cell>
          <cell r="R154">
            <v>215272.5</v>
          </cell>
          <cell r="S154">
            <v>0</v>
          </cell>
          <cell r="T154">
            <v>0</v>
          </cell>
          <cell r="U154">
            <v>0</v>
          </cell>
        </row>
        <row r="155">
          <cell r="C155">
            <v>10.9879446029663</v>
          </cell>
          <cell r="D155">
            <v>43046.8125</v>
          </cell>
          <cell r="E155">
            <v>94.506025314331097</v>
          </cell>
          <cell r="F155">
            <v>141.57464599609401</v>
          </cell>
          <cell r="G155">
            <v>189.01205444335901</v>
          </cell>
          <cell r="H155">
            <v>230913.171875</v>
          </cell>
          <cell r="I155">
            <v>0</v>
          </cell>
          <cell r="J155">
            <v>144.622802734375</v>
          </cell>
          <cell r="K155">
            <v>145.81890869140599</v>
          </cell>
          <cell r="L155">
            <v>1555.61437988281</v>
          </cell>
          <cell r="M155">
            <v>0</v>
          </cell>
          <cell r="N155">
            <v>43046.8125</v>
          </cell>
          <cell r="O155">
            <v>0</v>
          </cell>
          <cell r="P155">
            <v>0</v>
          </cell>
          <cell r="Q155">
            <v>0</v>
          </cell>
          <cell r="R155">
            <v>230913.171875</v>
          </cell>
          <cell r="S155">
            <v>0</v>
          </cell>
          <cell r="T155">
            <v>0</v>
          </cell>
          <cell r="U155">
            <v>0</v>
          </cell>
        </row>
        <row r="156">
          <cell r="C156">
            <v>10.6161699295044</v>
          </cell>
          <cell r="D156">
            <v>43925.83203125</v>
          </cell>
          <cell r="E156">
            <v>94.691914319992094</v>
          </cell>
          <cell r="F156">
            <v>145.90023803710901</v>
          </cell>
          <cell r="G156">
            <v>189.38383483886699</v>
          </cell>
          <cell r="H156">
            <v>246594.15625</v>
          </cell>
          <cell r="I156">
            <v>0</v>
          </cell>
          <cell r="J156">
            <v>144.07165527343801</v>
          </cell>
          <cell r="K156">
            <v>145.25547790527301</v>
          </cell>
          <cell r="L156">
            <v>1548.90173339844</v>
          </cell>
          <cell r="M156">
            <v>0</v>
          </cell>
          <cell r="N156">
            <v>43925.83203125</v>
          </cell>
          <cell r="O156">
            <v>0</v>
          </cell>
          <cell r="P156">
            <v>0</v>
          </cell>
          <cell r="Q156">
            <v>0</v>
          </cell>
          <cell r="R156">
            <v>246594.15625</v>
          </cell>
          <cell r="S156">
            <v>0</v>
          </cell>
          <cell r="T156">
            <v>0</v>
          </cell>
          <cell r="U156">
            <v>0</v>
          </cell>
        </row>
        <row r="157">
          <cell r="C157">
            <v>10.31813621521</v>
          </cell>
          <cell r="D157">
            <v>44761.6015625</v>
          </cell>
          <cell r="E157">
            <v>94.840931892394991</v>
          </cell>
          <cell r="F157">
            <v>151.16003417968801</v>
          </cell>
          <cell r="G157">
            <v>189.68186950683599</v>
          </cell>
          <cell r="H157">
            <v>261958.390625</v>
          </cell>
          <cell r="I157">
            <v>0</v>
          </cell>
          <cell r="J157">
            <v>143.50231933593801</v>
          </cell>
          <cell r="K157">
            <v>144.67607116699199</v>
          </cell>
          <cell r="L157">
            <v>1559.68981933594</v>
          </cell>
          <cell r="M157">
            <v>0</v>
          </cell>
          <cell r="N157">
            <v>44761.6015625</v>
          </cell>
          <cell r="O157">
            <v>0</v>
          </cell>
          <cell r="P157">
            <v>0</v>
          </cell>
          <cell r="Q157">
            <v>0</v>
          </cell>
          <cell r="R157">
            <v>261958.390625</v>
          </cell>
          <cell r="S157">
            <v>0</v>
          </cell>
          <cell r="T157">
            <v>0</v>
          </cell>
          <cell r="U157">
            <v>0</v>
          </cell>
        </row>
        <row r="158">
          <cell r="C158">
            <v>10.0436925888062</v>
          </cell>
          <cell r="D158">
            <v>45589.296875</v>
          </cell>
          <cell r="E158">
            <v>94.978153705596895</v>
          </cell>
          <cell r="F158">
            <v>155.96684265136699</v>
          </cell>
          <cell r="G158">
            <v>189.95631408691401</v>
          </cell>
          <cell r="H158">
            <v>277510.6875</v>
          </cell>
          <cell r="I158">
            <v>0</v>
          </cell>
          <cell r="J158">
            <v>142.93766784668</v>
          </cell>
          <cell r="K158">
            <v>144.101974487305</v>
          </cell>
          <cell r="L158">
            <v>1566.48303222656</v>
          </cell>
          <cell r="M158">
            <v>0</v>
          </cell>
          <cell r="N158">
            <v>45589.296875</v>
          </cell>
          <cell r="O158">
            <v>0</v>
          </cell>
          <cell r="P158">
            <v>0</v>
          </cell>
          <cell r="Q158">
            <v>0</v>
          </cell>
          <cell r="R158">
            <v>277510.6875</v>
          </cell>
          <cell r="S158">
            <v>0</v>
          </cell>
          <cell r="T158">
            <v>0</v>
          </cell>
          <cell r="U158">
            <v>0</v>
          </cell>
        </row>
        <row r="159">
          <cell r="C159">
            <v>9.8102703094482404</v>
          </cell>
          <cell r="D159">
            <v>46406.265625</v>
          </cell>
          <cell r="E159">
            <v>95.094865560531602</v>
          </cell>
          <cell r="F159">
            <v>159.58529663085901</v>
          </cell>
          <cell r="G159">
            <v>190.18972778320301</v>
          </cell>
          <cell r="H159">
            <v>293253.71875</v>
          </cell>
          <cell r="I159">
            <v>0</v>
          </cell>
          <cell r="J159">
            <v>142.37327575683599</v>
          </cell>
          <cell r="K159">
            <v>143.52941894531301</v>
          </cell>
          <cell r="L159">
            <v>1565.57495117188</v>
          </cell>
          <cell r="M159">
            <v>0</v>
          </cell>
          <cell r="N159">
            <v>46406.265625</v>
          </cell>
          <cell r="O159">
            <v>0</v>
          </cell>
          <cell r="P159">
            <v>0</v>
          </cell>
          <cell r="Q159">
            <v>0</v>
          </cell>
          <cell r="R159">
            <v>293253.71875</v>
          </cell>
          <cell r="S159">
            <v>0</v>
          </cell>
          <cell r="T159">
            <v>0</v>
          </cell>
          <cell r="U159">
            <v>0</v>
          </cell>
        </row>
        <row r="160">
          <cell r="C160">
            <v>9.6128358840942401</v>
          </cell>
          <cell r="D160">
            <v>47202.2109375</v>
          </cell>
          <cell r="E160">
            <v>95.19358277320859</v>
          </cell>
          <cell r="F160">
            <v>162.97579956054699</v>
          </cell>
          <cell r="G160">
            <v>190.38716125488301</v>
          </cell>
          <cell r="H160">
            <v>309017.78125</v>
          </cell>
          <cell r="I160">
            <v>0</v>
          </cell>
          <cell r="J160">
            <v>141.81163024902301</v>
          </cell>
          <cell r="K160">
            <v>142.96096801757801</v>
          </cell>
          <cell r="L160">
            <v>1566.65966796875</v>
          </cell>
          <cell r="M160">
            <v>0</v>
          </cell>
          <cell r="N160">
            <v>47202.2109375</v>
          </cell>
          <cell r="O160">
            <v>0</v>
          </cell>
          <cell r="P160">
            <v>0</v>
          </cell>
          <cell r="Q160">
            <v>0</v>
          </cell>
          <cell r="R160">
            <v>309017.78125</v>
          </cell>
          <cell r="S160">
            <v>0</v>
          </cell>
          <cell r="T160">
            <v>0</v>
          </cell>
          <cell r="U160">
            <v>0</v>
          </cell>
        </row>
        <row r="161">
          <cell r="C161">
            <v>9.4284944534301793</v>
          </cell>
          <cell r="D161">
            <v>47979.5546875</v>
          </cell>
          <cell r="E161">
            <v>95.285755395889311</v>
          </cell>
          <cell r="F161">
            <v>166.135009765625</v>
          </cell>
          <cell r="G161">
            <v>190.57150268554699</v>
          </cell>
          <cell r="H161">
            <v>324620.4375</v>
          </cell>
          <cell r="I161">
            <v>0</v>
          </cell>
          <cell r="J161">
            <v>141.25074768066401</v>
          </cell>
          <cell r="K161">
            <v>142.39344787597699</v>
          </cell>
          <cell r="L161">
            <v>1566.40307617188</v>
          </cell>
          <cell r="M161">
            <v>0</v>
          </cell>
          <cell r="N161">
            <v>47979.5546875</v>
          </cell>
          <cell r="O161">
            <v>0</v>
          </cell>
          <cell r="P161">
            <v>0</v>
          </cell>
          <cell r="Q161">
            <v>0</v>
          </cell>
          <cell r="R161">
            <v>324620.4375</v>
          </cell>
          <cell r="S161">
            <v>0</v>
          </cell>
          <cell r="T161">
            <v>0</v>
          </cell>
          <cell r="U161">
            <v>0</v>
          </cell>
        </row>
        <row r="162">
          <cell r="C162">
            <v>9.2750425338745099</v>
          </cell>
          <cell r="D162">
            <v>48739.1796875</v>
          </cell>
          <cell r="E162">
            <v>95.362478494644193</v>
          </cell>
          <cell r="F162">
            <v>167.68698120117199</v>
          </cell>
          <cell r="G162">
            <v>190.72496032714801</v>
          </cell>
          <cell r="H162">
            <v>340240.8125</v>
          </cell>
          <cell r="I162">
            <v>0</v>
          </cell>
          <cell r="J162">
            <v>140.73117065429699</v>
          </cell>
          <cell r="K162">
            <v>141.86801147460901</v>
          </cell>
          <cell r="L162">
            <v>1555.30395507813</v>
          </cell>
          <cell r="M162">
            <v>0</v>
          </cell>
          <cell r="N162">
            <v>48739.1796875</v>
          </cell>
          <cell r="O162">
            <v>0</v>
          </cell>
          <cell r="P162">
            <v>0</v>
          </cell>
          <cell r="Q162">
            <v>0</v>
          </cell>
          <cell r="R162">
            <v>340240.8125</v>
          </cell>
          <cell r="S162">
            <v>0</v>
          </cell>
          <cell r="T162">
            <v>0</v>
          </cell>
          <cell r="U162">
            <v>0</v>
          </cell>
        </row>
        <row r="163">
          <cell r="C163">
            <v>9.1283426284790004</v>
          </cell>
          <cell r="D163">
            <v>49499.63671875</v>
          </cell>
          <cell r="E163">
            <v>95.435827970504803</v>
          </cell>
          <cell r="F163">
            <v>170.91488647460901</v>
          </cell>
          <cell r="G163">
            <v>190.871658325195</v>
          </cell>
          <cell r="H163">
            <v>356040.34375</v>
          </cell>
          <cell r="I163">
            <v>0</v>
          </cell>
          <cell r="J163">
            <v>140.14981079101599</v>
          </cell>
          <cell r="K163">
            <v>141.28073120117199</v>
          </cell>
          <cell r="L163">
            <v>1560.16955566406</v>
          </cell>
          <cell r="M163">
            <v>0</v>
          </cell>
          <cell r="N163">
            <v>49499.63671875</v>
          </cell>
          <cell r="O163">
            <v>0</v>
          </cell>
          <cell r="P163">
            <v>0</v>
          </cell>
          <cell r="Q163">
            <v>0</v>
          </cell>
          <cell r="R163">
            <v>356040.34375</v>
          </cell>
          <cell r="S163">
            <v>0</v>
          </cell>
          <cell r="T163">
            <v>0</v>
          </cell>
          <cell r="U163">
            <v>0</v>
          </cell>
        </row>
        <row r="164">
          <cell r="C164">
            <v>8.9954156875610405</v>
          </cell>
          <cell r="D164">
            <v>50247.1640625</v>
          </cell>
          <cell r="E164">
            <v>95.502293109893799</v>
          </cell>
          <cell r="F164">
            <v>172.86582946777301</v>
          </cell>
          <cell r="G164">
            <v>191.00457763671901</v>
          </cell>
          <cell r="H164">
            <v>371852.8125</v>
          </cell>
          <cell r="I164">
            <v>0</v>
          </cell>
          <cell r="J164">
            <v>139.61170959472699</v>
          </cell>
          <cell r="K164">
            <v>140.73735046386699</v>
          </cell>
          <cell r="L164">
            <v>1554.99987792969</v>
          </cell>
          <cell r="M164">
            <v>0</v>
          </cell>
          <cell r="N164">
            <v>50247.1640625</v>
          </cell>
          <cell r="O164">
            <v>0</v>
          </cell>
          <cell r="P164">
            <v>0</v>
          </cell>
          <cell r="Q164">
            <v>0</v>
          </cell>
          <cell r="R164">
            <v>371852.8125</v>
          </cell>
          <cell r="S164">
            <v>0</v>
          </cell>
          <cell r="T164">
            <v>0</v>
          </cell>
          <cell r="U164">
            <v>0</v>
          </cell>
        </row>
        <row r="165">
          <cell r="C165">
            <v>8.8746500015258807</v>
          </cell>
          <cell r="D165">
            <v>50969.7578125</v>
          </cell>
          <cell r="E165">
            <v>95.562672615051298</v>
          </cell>
          <cell r="F165">
            <v>174.95535278320301</v>
          </cell>
          <cell r="G165">
            <v>191.12535095214801</v>
          </cell>
          <cell r="H165">
            <v>387330.21875</v>
          </cell>
          <cell r="I165">
            <v>0</v>
          </cell>
          <cell r="J165">
            <v>139.07997131347699</v>
          </cell>
          <cell r="K165">
            <v>140.20082092285199</v>
          </cell>
          <cell r="L165">
            <v>1552.66748046875</v>
          </cell>
          <cell r="M165">
            <v>0</v>
          </cell>
          <cell r="N165">
            <v>50969.7578125</v>
          </cell>
          <cell r="O165">
            <v>0</v>
          </cell>
          <cell r="P165">
            <v>0</v>
          </cell>
          <cell r="Q165">
            <v>0</v>
          </cell>
          <cell r="R165">
            <v>387330.21875</v>
          </cell>
          <cell r="S165">
            <v>0</v>
          </cell>
          <cell r="T165">
            <v>0</v>
          </cell>
          <cell r="U165">
            <v>0</v>
          </cell>
        </row>
        <row r="166">
          <cell r="C166">
            <v>8.7589902877807599</v>
          </cell>
          <cell r="D166">
            <v>51689.3046875</v>
          </cell>
          <cell r="E166">
            <v>95.620507001876803</v>
          </cell>
          <cell r="F166">
            <v>175.53727722168</v>
          </cell>
          <cell r="G166">
            <v>191.24101257324199</v>
          </cell>
          <cell r="H166">
            <v>402990.6875</v>
          </cell>
          <cell r="I166">
            <v>0</v>
          </cell>
          <cell r="J166">
            <v>138.55178833007801</v>
          </cell>
          <cell r="K166">
            <v>139.66806030273401</v>
          </cell>
          <cell r="L166">
            <v>1537.52941894531</v>
          </cell>
          <cell r="M166">
            <v>0</v>
          </cell>
          <cell r="N166">
            <v>51689.3046875</v>
          </cell>
          <cell r="O166">
            <v>0</v>
          </cell>
          <cell r="P166">
            <v>0</v>
          </cell>
          <cell r="Q166">
            <v>0</v>
          </cell>
          <cell r="R166">
            <v>402990.6875</v>
          </cell>
          <cell r="S166">
            <v>0</v>
          </cell>
          <cell r="T166">
            <v>0</v>
          </cell>
          <cell r="U166">
            <v>0</v>
          </cell>
        </row>
        <row r="167">
          <cell r="C167">
            <v>8.6456832885742205</v>
          </cell>
          <cell r="D167">
            <v>52407.30078125</v>
          </cell>
          <cell r="E167">
            <v>95.677161216735797</v>
          </cell>
          <cell r="F167">
            <v>177.67295837402301</v>
          </cell>
          <cell r="G167">
            <v>191.35432434082</v>
          </cell>
          <cell r="H167">
            <v>418832.6875</v>
          </cell>
          <cell r="I167">
            <v>0</v>
          </cell>
          <cell r="J167">
            <v>138.01097106933599</v>
          </cell>
          <cell r="K167">
            <v>139.12275695800801</v>
          </cell>
          <cell r="L167">
            <v>1536.10412597656</v>
          </cell>
          <cell r="M167">
            <v>0</v>
          </cell>
          <cell r="N167">
            <v>52407.30078125</v>
          </cell>
          <cell r="O167">
            <v>0</v>
          </cell>
          <cell r="P167">
            <v>0</v>
          </cell>
          <cell r="Q167">
            <v>0</v>
          </cell>
          <cell r="R167">
            <v>418832.6875</v>
          </cell>
          <cell r="S167">
            <v>0</v>
          </cell>
          <cell r="T167">
            <v>0</v>
          </cell>
          <cell r="U167">
            <v>0</v>
          </cell>
        </row>
        <row r="168">
          <cell r="C168">
            <v>8.5398159027099592</v>
          </cell>
          <cell r="D168">
            <v>53116.59375</v>
          </cell>
          <cell r="E168">
            <v>95.730090141296401</v>
          </cell>
          <cell r="F168">
            <v>179.63433837890599</v>
          </cell>
          <cell r="G168">
            <v>191.46018981933599</v>
          </cell>
          <cell r="H168">
            <v>434683.40625</v>
          </cell>
          <cell r="I168">
            <v>0</v>
          </cell>
          <cell r="J168">
            <v>137.47891235351599</v>
          </cell>
          <cell r="K168">
            <v>138.58648681640599</v>
          </cell>
          <cell r="L168">
            <v>1534.04406738281</v>
          </cell>
          <cell r="M168">
            <v>0</v>
          </cell>
          <cell r="N168">
            <v>53116.59375</v>
          </cell>
          <cell r="O168">
            <v>0</v>
          </cell>
          <cell r="P168">
            <v>0</v>
          </cell>
          <cell r="Q168">
            <v>0</v>
          </cell>
          <cell r="R168">
            <v>434683.40625</v>
          </cell>
          <cell r="S168">
            <v>0</v>
          </cell>
          <cell r="T168">
            <v>0</v>
          </cell>
          <cell r="U168">
            <v>0</v>
          </cell>
        </row>
        <row r="169">
          <cell r="C169">
            <v>8.4360246658325195</v>
          </cell>
          <cell r="D169">
            <v>53799.9140625</v>
          </cell>
          <cell r="E169">
            <v>95.781987905502291</v>
          </cell>
          <cell r="F169">
            <v>181.26065063476599</v>
          </cell>
          <cell r="G169">
            <v>191.56398010253901</v>
          </cell>
          <cell r="H169">
            <v>450200.0625</v>
          </cell>
          <cell r="I169">
            <v>0</v>
          </cell>
          <cell r="J169">
            <v>136.96740722656301</v>
          </cell>
          <cell r="K169">
            <v>138.07089233398401</v>
          </cell>
          <cell r="L169">
            <v>1529.11926269531</v>
          </cell>
          <cell r="M169">
            <v>0</v>
          </cell>
          <cell r="N169">
            <v>53799.9140625</v>
          </cell>
          <cell r="O169">
            <v>0</v>
          </cell>
          <cell r="P169">
            <v>0</v>
          </cell>
          <cell r="Q169">
            <v>0</v>
          </cell>
          <cell r="R169">
            <v>450200.0625</v>
          </cell>
          <cell r="S169">
            <v>0</v>
          </cell>
          <cell r="T169">
            <v>0</v>
          </cell>
          <cell r="U169">
            <v>0</v>
          </cell>
        </row>
        <row r="170">
          <cell r="C170">
            <v>8.3355035781860405</v>
          </cell>
          <cell r="D170">
            <v>54482.58984375</v>
          </cell>
          <cell r="E170">
            <v>95.8322465419769</v>
          </cell>
          <cell r="F170">
            <v>183.19172668457</v>
          </cell>
          <cell r="G170">
            <v>191.66448974609401</v>
          </cell>
          <cell r="H170">
            <v>465897.40625</v>
          </cell>
          <cell r="I170">
            <v>0</v>
          </cell>
          <cell r="J170">
            <v>136.44891357421901</v>
          </cell>
          <cell r="K170">
            <v>137.548416137695</v>
          </cell>
          <cell r="L170">
            <v>1526.99536132813</v>
          </cell>
          <cell r="M170">
            <v>0</v>
          </cell>
          <cell r="N170">
            <v>54482.58984375</v>
          </cell>
          <cell r="O170">
            <v>0</v>
          </cell>
          <cell r="P170">
            <v>0</v>
          </cell>
          <cell r="Q170">
            <v>0</v>
          </cell>
          <cell r="R170">
            <v>465897.40625</v>
          </cell>
          <cell r="S170">
            <v>0</v>
          </cell>
          <cell r="T170">
            <v>0</v>
          </cell>
          <cell r="U170">
            <v>0</v>
          </cell>
        </row>
        <row r="171">
          <cell r="C171">
            <v>8.2383565902709996</v>
          </cell>
          <cell r="D171">
            <v>55167.1953125</v>
          </cell>
          <cell r="E171">
            <v>95.8808243274689</v>
          </cell>
          <cell r="F171">
            <v>185.87825012207</v>
          </cell>
          <cell r="G171">
            <v>191.761642456055</v>
          </cell>
          <cell r="H171">
            <v>481772.78125</v>
          </cell>
          <cell r="I171">
            <v>0</v>
          </cell>
          <cell r="J171">
            <v>135.91285705566401</v>
          </cell>
          <cell r="K171">
            <v>137.00846862793</v>
          </cell>
          <cell r="L171">
            <v>1531.33129882813</v>
          </cell>
          <cell r="M171">
            <v>0</v>
          </cell>
          <cell r="N171">
            <v>55167.1953125</v>
          </cell>
          <cell r="O171">
            <v>0</v>
          </cell>
          <cell r="P171">
            <v>0</v>
          </cell>
          <cell r="Q171">
            <v>0</v>
          </cell>
          <cell r="R171">
            <v>481772.78125</v>
          </cell>
          <cell r="S171">
            <v>0</v>
          </cell>
          <cell r="T171">
            <v>0</v>
          </cell>
          <cell r="U171">
            <v>0</v>
          </cell>
        </row>
        <row r="172">
          <cell r="C172">
            <v>8.1409053802490199</v>
          </cell>
          <cell r="D172">
            <v>55841.26171875</v>
          </cell>
          <cell r="E172">
            <v>95.929545164108305</v>
          </cell>
          <cell r="F172">
            <v>186.52320861816401</v>
          </cell>
          <cell r="G172">
            <v>191.85910034179699</v>
          </cell>
          <cell r="H172">
            <v>497658.71875</v>
          </cell>
          <cell r="I172">
            <v>0</v>
          </cell>
          <cell r="J172">
            <v>135.41294860839801</v>
          </cell>
          <cell r="K172">
            <v>136.50471496582</v>
          </cell>
          <cell r="L172">
            <v>1518.4677734375</v>
          </cell>
          <cell r="M172">
            <v>0</v>
          </cell>
          <cell r="N172">
            <v>55841.26171875</v>
          </cell>
          <cell r="O172">
            <v>0</v>
          </cell>
          <cell r="P172">
            <v>0</v>
          </cell>
          <cell r="Q172">
            <v>0</v>
          </cell>
          <cell r="R172">
            <v>497658.71875</v>
          </cell>
          <cell r="S172">
            <v>0</v>
          </cell>
          <cell r="T172">
            <v>0</v>
          </cell>
          <cell r="U172">
            <v>0</v>
          </cell>
        </row>
        <row r="173">
          <cell r="C173">
            <v>8.03540134429932</v>
          </cell>
          <cell r="D173">
            <v>56494.9609375</v>
          </cell>
          <cell r="E173">
            <v>95.982301235199003</v>
          </cell>
          <cell r="F173">
            <v>191.40936279296901</v>
          </cell>
          <cell r="G173">
            <v>191.964599609375</v>
          </cell>
          <cell r="H173">
            <v>513205.03125</v>
          </cell>
          <cell r="I173">
            <v>0</v>
          </cell>
          <cell r="J173">
            <v>134.88494873046901</v>
          </cell>
          <cell r="K173">
            <v>135.972732543945</v>
          </cell>
          <cell r="L173">
            <v>1538.05114746094</v>
          </cell>
          <cell r="M173">
            <v>0</v>
          </cell>
          <cell r="N173">
            <v>56494.9609375</v>
          </cell>
          <cell r="O173">
            <v>0</v>
          </cell>
          <cell r="P173">
            <v>0</v>
          </cell>
          <cell r="Q173">
            <v>0</v>
          </cell>
          <cell r="R173">
            <v>513205.03125</v>
          </cell>
          <cell r="S173">
            <v>0</v>
          </cell>
          <cell r="T173">
            <v>0</v>
          </cell>
          <cell r="U173">
            <v>0</v>
          </cell>
        </row>
        <row r="174">
          <cell r="C174">
            <v>7.95719242095947</v>
          </cell>
          <cell r="D174">
            <v>57146.65234375</v>
          </cell>
          <cell r="E174">
            <v>96.021401882171602</v>
          </cell>
          <cell r="F174">
            <v>190.56434631347699</v>
          </cell>
          <cell r="G174">
            <v>192.04280090332</v>
          </cell>
          <cell r="H174">
            <v>528933.3125</v>
          </cell>
          <cell r="I174">
            <v>0</v>
          </cell>
          <cell r="J174">
            <v>134.38540649414099</v>
          </cell>
          <cell r="K174">
            <v>135.46986389160199</v>
          </cell>
          <cell r="L174">
            <v>1516.35717773438</v>
          </cell>
          <cell r="M174">
            <v>0</v>
          </cell>
          <cell r="N174">
            <v>57146.65234375</v>
          </cell>
          <cell r="O174">
            <v>0</v>
          </cell>
          <cell r="P174">
            <v>0</v>
          </cell>
          <cell r="Q174">
            <v>0</v>
          </cell>
          <cell r="R174">
            <v>528933.3125</v>
          </cell>
          <cell r="S174">
            <v>0</v>
          </cell>
          <cell r="T174">
            <v>0</v>
          </cell>
          <cell r="U174">
            <v>0</v>
          </cell>
        </row>
        <row r="175">
          <cell r="C175">
            <v>7.87547063827515</v>
          </cell>
          <cell r="D175">
            <v>57800.47265625</v>
          </cell>
          <cell r="E175">
            <v>96.06226682662961</v>
          </cell>
          <cell r="F175">
            <v>192.58277893066401</v>
          </cell>
          <cell r="G175">
            <v>192.12452697753901</v>
          </cell>
          <cell r="H175">
            <v>544839.5</v>
          </cell>
          <cell r="I175">
            <v>0</v>
          </cell>
          <cell r="J175">
            <v>133.86105346679699</v>
          </cell>
          <cell r="K175">
            <v>134.94189453125</v>
          </cell>
          <cell r="L175">
            <v>1516.67993164063</v>
          </cell>
          <cell r="M175">
            <v>0</v>
          </cell>
          <cell r="N175">
            <v>57800.47265625</v>
          </cell>
          <cell r="O175">
            <v>0</v>
          </cell>
          <cell r="P175">
            <v>0</v>
          </cell>
          <cell r="Q175">
            <v>0</v>
          </cell>
          <cell r="R175">
            <v>544839.5</v>
          </cell>
          <cell r="S175">
            <v>0</v>
          </cell>
          <cell r="T175">
            <v>0</v>
          </cell>
          <cell r="U175">
            <v>0</v>
          </cell>
        </row>
        <row r="176">
          <cell r="C176">
            <v>7.7831039428710902</v>
          </cell>
          <cell r="D176">
            <v>58447.51171875</v>
          </cell>
          <cell r="E176">
            <v>96.108448505401597</v>
          </cell>
          <cell r="F176">
            <v>195.281661987305</v>
          </cell>
          <cell r="G176">
            <v>192.21688842773401</v>
          </cell>
          <cell r="H176">
            <v>560752.5</v>
          </cell>
          <cell r="I176">
            <v>0</v>
          </cell>
          <cell r="J176">
            <v>133.34600830078099</v>
          </cell>
          <cell r="K176">
            <v>134.42280578613301</v>
          </cell>
          <cell r="L176">
            <v>1519.8974609375</v>
          </cell>
          <cell r="M176">
            <v>0</v>
          </cell>
          <cell r="N176">
            <v>58447.51171875</v>
          </cell>
          <cell r="O176">
            <v>0</v>
          </cell>
          <cell r="P176">
            <v>0</v>
          </cell>
          <cell r="Q176">
            <v>0</v>
          </cell>
          <cell r="R176">
            <v>560752.5</v>
          </cell>
          <cell r="S176">
            <v>0</v>
          </cell>
          <cell r="T176">
            <v>0</v>
          </cell>
          <cell r="U176">
            <v>0</v>
          </cell>
        </row>
        <row r="177">
          <cell r="C177">
            <v>7.6990809440612802</v>
          </cell>
          <cell r="D177">
            <v>59079.76171875</v>
          </cell>
          <cell r="E177">
            <v>96.150457859039292</v>
          </cell>
          <cell r="F177">
            <v>197.05734252929699</v>
          </cell>
          <cell r="G177">
            <v>192.30091857910199</v>
          </cell>
          <cell r="H177">
            <v>576500.25</v>
          </cell>
          <cell r="I177">
            <v>0</v>
          </cell>
          <cell r="J177">
            <v>132.84446716308599</v>
          </cell>
          <cell r="K177">
            <v>133.91757202148401</v>
          </cell>
          <cell r="L177">
            <v>1517.16040039063</v>
          </cell>
          <cell r="M177">
            <v>0</v>
          </cell>
          <cell r="N177">
            <v>59079.76171875</v>
          </cell>
          <cell r="O177">
            <v>0</v>
          </cell>
          <cell r="P177">
            <v>0</v>
          </cell>
          <cell r="Q177">
            <v>0</v>
          </cell>
          <cell r="R177">
            <v>576500.25</v>
          </cell>
          <cell r="S177">
            <v>0</v>
          </cell>
          <cell r="T177">
            <v>0</v>
          </cell>
          <cell r="U177">
            <v>0</v>
          </cell>
        </row>
        <row r="178">
          <cell r="C178">
            <v>7.6179018020629901</v>
          </cell>
          <cell r="D178">
            <v>59705.6953125</v>
          </cell>
          <cell r="E178">
            <v>96.191048622131305</v>
          </cell>
          <cell r="F178">
            <v>198.35673522949199</v>
          </cell>
          <cell r="G178">
            <v>192.38209533691401</v>
          </cell>
          <cell r="H178">
            <v>592254.3125</v>
          </cell>
          <cell r="I178">
            <v>0</v>
          </cell>
          <cell r="J178">
            <v>132.34086608886699</v>
          </cell>
          <cell r="K178">
            <v>133.41033935546901</v>
          </cell>
          <cell r="L178">
            <v>1511.06213378906</v>
          </cell>
          <cell r="M178">
            <v>0</v>
          </cell>
          <cell r="N178">
            <v>59705.6953125</v>
          </cell>
          <cell r="O178">
            <v>0</v>
          </cell>
          <cell r="P178">
            <v>0</v>
          </cell>
          <cell r="Q178">
            <v>0</v>
          </cell>
          <cell r="R178">
            <v>592254.3125</v>
          </cell>
          <cell r="S178">
            <v>0</v>
          </cell>
          <cell r="T178">
            <v>0</v>
          </cell>
          <cell r="U178">
            <v>0</v>
          </cell>
        </row>
        <row r="179">
          <cell r="C179">
            <v>7.5385570526123002</v>
          </cell>
          <cell r="D179">
            <v>60332.375</v>
          </cell>
          <cell r="E179">
            <v>96.230721473693805</v>
          </cell>
          <cell r="F179">
            <v>200.07539367675801</v>
          </cell>
          <cell r="G179">
            <v>192.46144104003901</v>
          </cell>
          <cell r="H179">
            <v>608187.625</v>
          </cell>
          <cell r="I179">
            <v>0</v>
          </cell>
          <cell r="J179">
            <v>131.83332824707</v>
          </cell>
          <cell r="K179">
            <v>132.89927673339801</v>
          </cell>
          <cell r="L179">
            <v>1508.27978515625</v>
          </cell>
          <cell r="M179">
            <v>0</v>
          </cell>
          <cell r="N179">
            <v>60332.375</v>
          </cell>
          <cell r="O179">
            <v>0</v>
          </cell>
          <cell r="P179">
            <v>0</v>
          </cell>
          <cell r="Q179">
            <v>0</v>
          </cell>
          <cell r="R179">
            <v>608187.625</v>
          </cell>
          <cell r="S179">
            <v>0</v>
          </cell>
          <cell r="T179">
            <v>0</v>
          </cell>
          <cell r="U179">
            <v>0</v>
          </cell>
        </row>
        <row r="180">
          <cell r="C180">
            <v>7.4618062973022496</v>
          </cell>
          <cell r="D180">
            <v>60950.2109375</v>
          </cell>
          <cell r="E180">
            <v>96.269094944000202</v>
          </cell>
          <cell r="F180">
            <v>199.66424560546901</v>
          </cell>
          <cell r="G180">
            <v>192.53819274902301</v>
          </cell>
          <cell r="H180">
            <v>624129.75</v>
          </cell>
          <cell r="I180">
            <v>0</v>
          </cell>
          <cell r="J180">
            <v>131.368240356445</v>
          </cell>
          <cell r="K180">
            <v>132.4306640625</v>
          </cell>
          <cell r="L180">
            <v>1489.85595703125</v>
          </cell>
          <cell r="M180">
            <v>0</v>
          </cell>
          <cell r="N180">
            <v>60950.2109375</v>
          </cell>
          <cell r="O180">
            <v>0</v>
          </cell>
          <cell r="P180">
            <v>0</v>
          </cell>
          <cell r="Q180">
            <v>0</v>
          </cell>
          <cell r="R180">
            <v>624129.75</v>
          </cell>
          <cell r="S180">
            <v>0</v>
          </cell>
          <cell r="T180">
            <v>0</v>
          </cell>
          <cell r="U180">
            <v>0</v>
          </cell>
        </row>
        <row r="181">
          <cell r="C181">
            <v>7.3864908218383798</v>
          </cell>
          <cell r="D181">
            <v>61550.7734375</v>
          </cell>
          <cell r="E181">
            <v>96.306753158569308</v>
          </cell>
          <cell r="F181">
            <v>202.806564331055</v>
          </cell>
          <cell r="G181">
            <v>192.61351013183599</v>
          </cell>
          <cell r="H181">
            <v>639729.1875</v>
          </cell>
          <cell r="I181">
            <v>0</v>
          </cell>
          <cell r="J181">
            <v>130.83314514160199</v>
          </cell>
          <cell r="K181">
            <v>131.89224243164099</v>
          </cell>
          <cell r="L181">
            <v>1498.02880859375</v>
          </cell>
          <cell r="M181">
            <v>0</v>
          </cell>
          <cell r="N181">
            <v>61550.7734375</v>
          </cell>
          <cell r="O181">
            <v>0</v>
          </cell>
          <cell r="P181">
            <v>0</v>
          </cell>
          <cell r="Q181">
            <v>0</v>
          </cell>
          <cell r="R181">
            <v>639729.1875</v>
          </cell>
          <cell r="S181">
            <v>0</v>
          </cell>
          <cell r="T181">
            <v>0</v>
          </cell>
          <cell r="U181">
            <v>0</v>
          </cell>
        </row>
        <row r="182">
          <cell r="C182">
            <v>7.3136186599731401</v>
          </cell>
          <cell r="D182">
            <v>62151.8515625</v>
          </cell>
          <cell r="E182">
            <v>96.343189477920504</v>
          </cell>
          <cell r="F182">
            <v>204.560791015625</v>
          </cell>
          <cell r="G182">
            <v>192.68638610839801</v>
          </cell>
          <cell r="H182">
            <v>655508.125</v>
          </cell>
          <cell r="I182">
            <v>0</v>
          </cell>
          <cell r="J182">
            <v>130.33914184570301</v>
          </cell>
          <cell r="K182">
            <v>131.39505004882801</v>
          </cell>
          <cell r="L182">
            <v>1496.07958984375</v>
          </cell>
          <cell r="M182">
            <v>0</v>
          </cell>
          <cell r="N182">
            <v>62151.8515625</v>
          </cell>
          <cell r="O182">
            <v>0</v>
          </cell>
          <cell r="P182">
            <v>0</v>
          </cell>
          <cell r="Q182">
            <v>0</v>
          </cell>
          <cell r="R182">
            <v>655508.125</v>
          </cell>
          <cell r="S182">
            <v>0</v>
          </cell>
          <cell r="T182">
            <v>0</v>
          </cell>
          <cell r="U182">
            <v>0</v>
          </cell>
        </row>
        <row r="183">
          <cell r="C183">
            <v>7.2416415214538601</v>
          </cell>
          <cell r="D183">
            <v>62753.7109375</v>
          </cell>
          <cell r="E183">
            <v>96.379178762435899</v>
          </cell>
          <cell r="F183">
            <v>206.05876159668</v>
          </cell>
          <cell r="G183">
            <v>192.75836181640599</v>
          </cell>
          <cell r="H183">
            <v>671466.25</v>
          </cell>
          <cell r="I183">
            <v>0</v>
          </cell>
          <cell r="J183">
            <v>129.84063720703099</v>
          </cell>
          <cell r="K183">
            <v>130.89334106445301</v>
          </cell>
          <cell r="L183">
            <v>1492.20373535156</v>
          </cell>
          <cell r="M183">
            <v>0</v>
          </cell>
          <cell r="N183">
            <v>62753.7109375</v>
          </cell>
          <cell r="O183">
            <v>0</v>
          </cell>
          <cell r="P183">
            <v>0</v>
          </cell>
          <cell r="Q183">
            <v>0</v>
          </cell>
          <cell r="R183">
            <v>671466.25</v>
          </cell>
          <cell r="S183">
            <v>0</v>
          </cell>
          <cell r="T183">
            <v>0</v>
          </cell>
          <cell r="U183">
            <v>0</v>
          </cell>
        </row>
        <row r="184">
          <cell r="C184">
            <v>7.1714534759521502</v>
          </cell>
          <cell r="D184">
            <v>63348.94921875</v>
          </cell>
          <cell r="E184">
            <v>96.414273977279692</v>
          </cell>
          <cell r="F184">
            <v>206.981201171875</v>
          </cell>
          <cell r="G184">
            <v>192.82855224609401</v>
          </cell>
          <cell r="H184">
            <v>687431</v>
          </cell>
          <cell r="I184">
            <v>0</v>
          </cell>
          <cell r="J184">
            <v>129.347091674805</v>
          </cell>
          <cell r="K184">
            <v>130.39666748046901</v>
          </cell>
          <cell r="L184">
            <v>1484.35607910156</v>
          </cell>
          <cell r="M184">
            <v>0</v>
          </cell>
          <cell r="N184">
            <v>63348.94921875</v>
          </cell>
          <cell r="O184">
            <v>0</v>
          </cell>
          <cell r="P184">
            <v>0</v>
          </cell>
          <cell r="Q184">
            <v>0</v>
          </cell>
          <cell r="R184">
            <v>687431</v>
          </cell>
          <cell r="S184">
            <v>0</v>
          </cell>
          <cell r="T184">
            <v>0</v>
          </cell>
          <cell r="U184">
            <v>0</v>
          </cell>
        </row>
        <row r="185">
          <cell r="C185">
            <v>7.1044411659240696</v>
          </cell>
          <cell r="D185">
            <v>63924.41015625</v>
          </cell>
          <cell r="E185">
            <v>96.447777748107896</v>
          </cell>
          <cell r="F185">
            <v>208.35227966308599</v>
          </cell>
          <cell r="G185">
            <v>192.89555358886699</v>
          </cell>
          <cell r="H185">
            <v>703055.5625</v>
          </cell>
          <cell r="I185">
            <v>0</v>
          </cell>
          <cell r="J185">
            <v>128.86441040039099</v>
          </cell>
          <cell r="K185">
            <v>129.91098022460901</v>
          </cell>
          <cell r="L185">
            <v>1480.2265625</v>
          </cell>
          <cell r="M185">
            <v>0</v>
          </cell>
          <cell r="N185">
            <v>63924.41015625</v>
          </cell>
          <cell r="O185">
            <v>0</v>
          </cell>
          <cell r="P185">
            <v>0</v>
          </cell>
          <cell r="Q185">
            <v>0</v>
          </cell>
          <cell r="R185">
            <v>703055.5625</v>
          </cell>
          <cell r="S185">
            <v>0</v>
          </cell>
          <cell r="T185">
            <v>0</v>
          </cell>
          <cell r="U185">
            <v>0</v>
          </cell>
        </row>
        <row r="186">
          <cell r="C186">
            <v>7.0371794700622603</v>
          </cell>
          <cell r="D186">
            <v>64502.5859375</v>
          </cell>
          <cell r="E186">
            <v>96.481412649154692</v>
          </cell>
          <cell r="F186">
            <v>209.81561279296901</v>
          </cell>
          <cell r="G186">
            <v>192.962814331055</v>
          </cell>
          <cell r="H186">
            <v>718857.375</v>
          </cell>
          <cell r="I186">
            <v>0</v>
          </cell>
          <cell r="J186">
            <v>128.37025451660199</v>
          </cell>
          <cell r="K186">
            <v>129.41374206543</v>
          </cell>
          <cell r="L186">
            <v>1476.51013183594</v>
          </cell>
          <cell r="M186">
            <v>0</v>
          </cell>
          <cell r="N186">
            <v>64502.5859375</v>
          </cell>
          <cell r="O186">
            <v>0</v>
          </cell>
          <cell r="P186">
            <v>0</v>
          </cell>
          <cell r="Q186">
            <v>0</v>
          </cell>
          <cell r="R186">
            <v>718857.375</v>
          </cell>
          <cell r="S186">
            <v>0</v>
          </cell>
          <cell r="T186">
            <v>0</v>
          </cell>
          <cell r="U186">
            <v>0</v>
          </cell>
        </row>
        <row r="187">
          <cell r="C187">
            <v>6.9705057144165004</v>
          </cell>
          <cell r="D187">
            <v>65081.55078125</v>
          </cell>
          <cell r="E187">
            <v>96.514749526977496</v>
          </cell>
          <cell r="F187">
            <v>211.24971008300801</v>
          </cell>
          <cell r="G187">
            <v>193.02949523925801</v>
          </cell>
          <cell r="H187">
            <v>734838.4375</v>
          </cell>
          <cell r="I187">
            <v>0</v>
          </cell>
          <cell r="J187">
            <v>127.875617980957</v>
          </cell>
          <cell r="K187">
            <v>128.91615295410199</v>
          </cell>
          <cell r="L187">
            <v>1472.51721191406</v>
          </cell>
          <cell r="M187">
            <v>0</v>
          </cell>
          <cell r="N187">
            <v>65081.55078125</v>
          </cell>
          <cell r="O187">
            <v>0</v>
          </cell>
          <cell r="P187">
            <v>0</v>
          </cell>
          <cell r="Q187">
            <v>0</v>
          </cell>
          <cell r="R187">
            <v>734838.4375</v>
          </cell>
          <cell r="S187">
            <v>0</v>
          </cell>
          <cell r="T187">
            <v>0</v>
          </cell>
          <cell r="U187">
            <v>0</v>
          </cell>
        </row>
        <row r="188">
          <cell r="C188">
            <v>6.9047522544860804</v>
          </cell>
          <cell r="D188">
            <v>65655.34375</v>
          </cell>
          <cell r="E188">
            <v>96.547621488571195</v>
          </cell>
          <cell r="F188">
            <v>212.30538940429699</v>
          </cell>
          <cell r="G188">
            <v>193.09524536132801</v>
          </cell>
          <cell r="H188">
            <v>750824.625</v>
          </cell>
          <cell r="I188">
            <v>0</v>
          </cell>
          <cell r="J188">
            <v>127.388130187988</v>
          </cell>
          <cell r="K188">
            <v>128.42568969726599</v>
          </cell>
          <cell r="L188">
            <v>1465.916015625</v>
          </cell>
          <cell r="M188">
            <v>0</v>
          </cell>
          <cell r="N188">
            <v>65655.34375</v>
          </cell>
          <cell r="O188">
            <v>0</v>
          </cell>
          <cell r="P188">
            <v>0</v>
          </cell>
          <cell r="Q188">
            <v>0</v>
          </cell>
          <cell r="R188">
            <v>750824.625</v>
          </cell>
          <cell r="S188">
            <v>0</v>
          </cell>
          <cell r="T188">
            <v>0</v>
          </cell>
          <cell r="U188">
            <v>0</v>
          </cell>
        </row>
        <row r="189">
          <cell r="C189">
            <v>6.8413214683532697</v>
          </cell>
          <cell r="D189">
            <v>66210.765625</v>
          </cell>
          <cell r="E189">
            <v>96.579337120056195</v>
          </cell>
          <cell r="F189">
            <v>213.34823608398401</v>
          </cell>
          <cell r="G189">
            <v>193.15867614746099</v>
          </cell>
          <cell r="H189">
            <v>766469.1875</v>
          </cell>
          <cell r="I189">
            <v>0</v>
          </cell>
          <cell r="J189">
            <v>126.90866851806599</v>
          </cell>
          <cell r="K189">
            <v>127.943435668945</v>
          </cell>
          <cell r="L189">
            <v>1459.58386230469</v>
          </cell>
          <cell r="M189">
            <v>0</v>
          </cell>
          <cell r="N189">
            <v>66210.765625</v>
          </cell>
          <cell r="O189">
            <v>0</v>
          </cell>
          <cell r="P189">
            <v>0</v>
          </cell>
          <cell r="Q189">
            <v>0</v>
          </cell>
          <cell r="R189">
            <v>766469.1875</v>
          </cell>
          <cell r="S189">
            <v>0</v>
          </cell>
          <cell r="T189">
            <v>0</v>
          </cell>
          <cell r="U189">
            <v>0</v>
          </cell>
        </row>
        <row r="190">
          <cell r="C190">
            <v>6.77840280532837</v>
          </cell>
          <cell r="D190">
            <v>66767.3515625</v>
          </cell>
          <cell r="E190">
            <v>96.610796451568604</v>
          </cell>
          <cell r="F190">
            <v>214.38255310058599</v>
          </cell>
          <cell r="G190">
            <v>193.221603393555</v>
          </cell>
          <cell r="H190">
            <v>782292.625</v>
          </cell>
          <cell r="I190">
            <v>0</v>
          </cell>
          <cell r="J190">
            <v>126.42624664306599</v>
          </cell>
          <cell r="K190">
            <v>127.45806884765599</v>
          </cell>
          <cell r="L190">
            <v>1453.17126464844</v>
          </cell>
          <cell r="M190">
            <v>0</v>
          </cell>
          <cell r="N190">
            <v>66767.3515625</v>
          </cell>
          <cell r="O190">
            <v>0</v>
          </cell>
          <cell r="P190">
            <v>0</v>
          </cell>
          <cell r="Q190">
            <v>0</v>
          </cell>
          <cell r="R190">
            <v>782292.625</v>
          </cell>
          <cell r="S190">
            <v>0</v>
          </cell>
          <cell r="T190">
            <v>0</v>
          </cell>
          <cell r="U190">
            <v>0</v>
          </cell>
        </row>
        <row r="191">
          <cell r="C191">
            <v>6.7163786888122603</v>
          </cell>
          <cell r="D191">
            <v>67323.46875</v>
          </cell>
          <cell r="E191">
            <v>96.641808748245197</v>
          </cell>
          <cell r="F191">
            <v>214.580978393555</v>
          </cell>
          <cell r="G191">
            <v>193.283615112305</v>
          </cell>
          <cell r="H191">
            <v>798296.5</v>
          </cell>
          <cell r="I191">
            <v>0</v>
          </cell>
          <cell r="J191">
            <v>125.95817565918</v>
          </cell>
          <cell r="K191">
            <v>126.987174987793</v>
          </cell>
          <cell r="L191">
            <v>1441.20703125</v>
          </cell>
          <cell r="M191">
            <v>0</v>
          </cell>
          <cell r="N191">
            <v>67323.46875</v>
          </cell>
          <cell r="O191">
            <v>0</v>
          </cell>
          <cell r="P191">
            <v>0</v>
          </cell>
          <cell r="Q191">
            <v>0</v>
          </cell>
          <cell r="R191">
            <v>798296.5</v>
          </cell>
          <cell r="S191">
            <v>0</v>
          </cell>
          <cell r="T191">
            <v>0</v>
          </cell>
          <cell r="U191">
            <v>0</v>
          </cell>
        </row>
        <row r="192">
          <cell r="C192">
            <v>6.6549816131591797</v>
          </cell>
          <cell r="D192">
            <v>67875.75</v>
          </cell>
          <cell r="E192">
            <v>96.672511100769</v>
          </cell>
          <cell r="F192">
            <v>216.81871032714801</v>
          </cell>
          <cell r="G192">
            <v>193.34501647949199</v>
          </cell>
          <cell r="H192">
            <v>814304.25</v>
          </cell>
          <cell r="I192">
            <v>0</v>
          </cell>
          <cell r="J192">
            <v>125.45473480224599</v>
          </cell>
          <cell r="K192">
            <v>126.48105621337901</v>
          </cell>
          <cell r="L192">
            <v>1442.92456054688</v>
          </cell>
          <cell r="M192">
            <v>0</v>
          </cell>
          <cell r="N192">
            <v>67875.75</v>
          </cell>
          <cell r="O192">
            <v>0</v>
          </cell>
          <cell r="P192">
            <v>0</v>
          </cell>
          <cell r="Q192">
            <v>0</v>
          </cell>
          <cell r="R192">
            <v>814304.25</v>
          </cell>
          <cell r="S192">
            <v>0</v>
          </cell>
          <cell r="T192">
            <v>0</v>
          </cell>
          <cell r="U192">
            <v>0</v>
          </cell>
        </row>
        <row r="193">
          <cell r="C193">
            <v>6.5956406593322798</v>
          </cell>
          <cell r="D193">
            <v>68415.9375</v>
          </cell>
          <cell r="E193">
            <v>96.702182292938204</v>
          </cell>
          <cell r="F193">
            <v>217.65675354003901</v>
          </cell>
          <cell r="G193">
            <v>193.40435791015599</v>
          </cell>
          <cell r="H193">
            <v>830144.0625</v>
          </cell>
          <cell r="I193">
            <v>0</v>
          </cell>
          <cell r="J193">
            <v>124.97802734375</v>
          </cell>
          <cell r="K193">
            <v>126.00163269043</v>
          </cell>
          <cell r="L193">
            <v>1435.58569335938</v>
          </cell>
          <cell r="M193">
            <v>0</v>
          </cell>
          <cell r="N193">
            <v>68415.9375</v>
          </cell>
          <cell r="O193">
            <v>0</v>
          </cell>
          <cell r="P193">
            <v>0</v>
          </cell>
          <cell r="Q193">
            <v>0</v>
          </cell>
          <cell r="R193">
            <v>830144.0625</v>
          </cell>
          <cell r="S193">
            <v>0</v>
          </cell>
          <cell r="T193">
            <v>0</v>
          </cell>
          <cell r="U193">
            <v>0</v>
          </cell>
        </row>
        <row r="194">
          <cell r="C194">
            <v>6.5372347831726101</v>
          </cell>
          <cell r="D194">
            <v>68953.15625</v>
          </cell>
          <cell r="E194">
            <v>96.731382608413696</v>
          </cell>
          <cell r="F194">
            <v>218.66534423828099</v>
          </cell>
          <cell r="G194">
            <v>193.46276855468801</v>
          </cell>
          <cell r="H194">
            <v>845986.8125</v>
          </cell>
          <cell r="I194">
            <v>0</v>
          </cell>
          <cell r="J194">
            <v>124.50172424316401</v>
          </cell>
          <cell r="K194">
            <v>125.522659301758</v>
          </cell>
          <cell r="L194">
            <v>1429.46667480469</v>
          </cell>
          <cell r="M194">
            <v>0</v>
          </cell>
          <cell r="N194">
            <v>68953.15625</v>
          </cell>
          <cell r="O194">
            <v>0</v>
          </cell>
          <cell r="P194">
            <v>0</v>
          </cell>
          <cell r="Q194">
            <v>0</v>
          </cell>
          <cell r="R194">
            <v>845986.8125</v>
          </cell>
          <cell r="S194">
            <v>0</v>
          </cell>
          <cell r="T194">
            <v>0</v>
          </cell>
          <cell r="U194">
            <v>0</v>
          </cell>
        </row>
        <row r="195">
          <cell r="C195">
            <v>6.4794006347656303</v>
          </cell>
          <cell r="D195">
            <v>69490.84375</v>
          </cell>
          <cell r="E195">
            <v>96.76029682159421</v>
          </cell>
          <cell r="F195">
            <v>219.65948486328099</v>
          </cell>
          <cell r="G195">
            <v>193.52059936523401</v>
          </cell>
          <cell r="H195">
            <v>862009.125</v>
          </cell>
          <cell r="I195">
            <v>0</v>
          </cell>
          <cell r="J195">
            <v>124.02131652832</v>
          </cell>
          <cell r="K195">
            <v>125.03964996337901</v>
          </cell>
          <cell r="L195">
            <v>1423.26184082031</v>
          </cell>
          <cell r="M195">
            <v>0</v>
          </cell>
          <cell r="N195">
            <v>69490.84375</v>
          </cell>
          <cell r="O195">
            <v>0</v>
          </cell>
          <cell r="P195">
            <v>0</v>
          </cell>
          <cell r="Q195">
            <v>0</v>
          </cell>
          <cell r="R195">
            <v>862009.125</v>
          </cell>
          <cell r="S195">
            <v>0</v>
          </cell>
          <cell r="T195">
            <v>0</v>
          </cell>
          <cell r="U195">
            <v>0</v>
          </cell>
        </row>
        <row r="196">
          <cell r="C196">
            <v>6.4227566719055202</v>
          </cell>
          <cell r="D196">
            <v>70022.6484375</v>
          </cell>
          <cell r="E196">
            <v>96.788620948791504</v>
          </cell>
          <cell r="F196">
            <v>220.13792419433599</v>
          </cell>
          <cell r="G196">
            <v>193.57723999023401</v>
          </cell>
          <cell r="H196">
            <v>878037.3125</v>
          </cell>
          <cell r="I196">
            <v>0</v>
          </cell>
          <cell r="J196">
            <v>123.547401428223</v>
          </cell>
          <cell r="K196">
            <v>124.563179016113</v>
          </cell>
          <cell r="L196">
            <v>1413.89221191406</v>
          </cell>
          <cell r="M196">
            <v>0</v>
          </cell>
          <cell r="N196">
            <v>70022.6484375</v>
          </cell>
          <cell r="O196">
            <v>0</v>
          </cell>
          <cell r="P196">
            <v>0</v>
          </cell>
          <cell r="Q196">
            <v>0</v>
          </cell>
          <cell r="R196">
            <v>878037.3125</v>
          </cell>
          <cell r="S196">
            <v>0</v>
          </cell>
          <cell r="T196">
            <v>0</v>
          </cell>
          <cell r="U196">
            <v>0</v>
          </cell>
        </row>
        <row r="197">
          <cell r="C197">
            <v>0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</row>
        <row r="198">
          <cell r="C198">
            <v>0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</row>
        <row r="199">
          <cell r="C199">
            <v>0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</row>
        <row r="200">
          <cell r="C200">
            <v>0</v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</row>
        <row r="201">
          <cell r="C201">
            <v>0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</row>
        <row r="202">
          <cell r="C202">
            <v>0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</row>
        <row r="203">
          <cell r="C203">
            <v>0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</row>
        <row r="204">
          <cell r="C204">
            <v>180.05390930175801</v>
          </cell>
          <cell r="D204">
            <v>9718.8828125</v>
          </cell>
          <cell r="E204">
            <v>9.9730439484119398</v>
          </cell>
          <cell r="F204">
            <v>53.3931884765625</v>
          </cell>
          <cell r="G204">
            <v>19.946088790893601</v>
          </cell>
          <cell r="H204">
            <v>1261.11730957031</v>
          </cell>
          <cell r="I204">
            <v>0</v>
          </cell>
          <cell r="J204">
            <v>159.188400268555</v>
          </cell>
          <cell r="K204">
            <v>161.11457824707</v>
          </cell>
          <cell r="L204">
            <v>9613.65234375</v>
          </cell>
          <cell r="M204">
            <v>0</v>
          </cell>
          <cell r="N204">
            <v>9718.8828125</v>
          </cell>
          <cell r="O204">
            <v>0</v>
          </cell>
          <cell r="P204">
            <v>0</v>
          </cell>
          <cell r="Q204">
            <v>0</v>
          </cell>
          <cell r="R204">
            <v>1261.11730957031</v>
          </cell>
          <cell r="S204">
            <v>0</v>
          </cell>
          <cell r="T204">
            <v>0</v>
          </cell>
          <cell r="U204">
            <v>0</v>
          </cell>
        </row>
        <row r="205">
          <cell r="C205">
            <v>110.092399597168</v>
          </cell>
          <cell r="D205">
            <v>21845.001953125</v>
          </cell>
          <cell r="E205">
            <v>44.953799247741699</v>
          </cell>
          <cell r="F205">
            <v>518.66204833984398</v>
          </cell>
          <cell r="G205">
            <v>89.907600402832003</v>
          </cell>
          <cell r="H205">
            <v>5694.99658203125</v>
          </cell>
          <cell r="I205">
            <v>0</v>
          </cell>
          <cell r="J205">
            <v>157.42091369628901</v>
          </cell>
          <cell r="K205">
            <v>159.82305908203099</v>
          </cell>
          <cell r="L205">
            <v>57100.75390625</v>
          </cell>
          <cell r="M205">
            <v>0</v>
          </cell>
          <cell r="N205">
            <v>21845.001953125</v>
          </cell>
          <cell r="O205">
            <v>0</v>
          </cell>
          <cell r="P205">
            <v>0</v>
          </cell>
          <cell r="Q205">
            <v>0</v>
          </cell>
          <cell r="R205">
            <v>5694.99658203125</v>
          </cell>
          <cell r="S205">
            <v>0</v>
          </cell>
          <cell r="T205">
            <v>0</v>
          </cell>
          <cell r="U205">
            <v>0</v>
          </cell>
        </row>
        <row r="206">
          <cell r="C206">
            <v>58.170078277587898</v>
          </cell>
          <cell r="D206">
            <v>27733.1953125</v>
          </cell>
          <cell r="E206">
            <v>70.91495990753171</v>
          </cell>
          <cell r="F206">
            <v>827.77679443359398</v>
          </cell>
          <cell r="G206">
            <v>141.82992553710901</v>
          </cell>
          <cell r="H206">
            <v>16006.8037109375</v>
          </cell>
          <cell r="I206">
            <v>0</v>
          </cell>
          <cell r="J206">
            <v>156.10974121093801</v>
          </cell>
          <cell r="K206">
            <v>158.281326293945</v>
          </cell>
          <cell r="L206">
            <v>48151.84375</v>
          </cell>
          <cell r="M206">
            <v>0</v>
          </cell>
          <cell r="N206">
            <v>27733.1953125</v>
          </cell>
          <cell r="O206">
            <v>0</v>
          </cell>
          <cell r="P206">
            <v>0</v>
          </cell>
          <cell r="Q206">
            <v>0</v>
          </cell>
          <cell r="R206">
            <v>16006.8037109375</v>
          </cell>
          <cell r="S206">
            <v>0</v>
          </cell>
          <cell r="T206">
            <v>0</v>
          </cell>
          <cell r="U206">
            <v>0</v>
          </cell>
        </row>
        <row r="207">
          <cell r="C207">
            <v>38.260528564453097</v>
          </cell>
          <cell r="D207">
            <v>31428.416015625</v>
          </cell>
          <cell r="E207">
            <v>80.869734287261991</v>
          </cell>
          <cell r="F207">
            <v>1055.85363769531</v>
          </cell>
          <cell r="G207">
            <v>161.73947143554699</v>
          </cell>
          <cell r="H207">
            <v>28691.58203125</v>
          </cell>
          <cell r="I207">
            <v>0</v>
          </cell>
          <cell r="J207">
            <v>154.92646789550801</v>
          </cell>
          <cell r="K207">
            <v>156.9072265625</v>
          </cell>
          <cell r="L207">
            <v>40397.51953125</v>
          </cell>
          <cell r="M207">
            <v>0</v>
          </cell>
          <cell r="N207">
            <v>31428.416015625</v>
          </cell>
          <cell r="O207">
            <v>0</v>
          </cell>
          <cell r="P207">
            <v>0</v>
          </cell>
          <cell r="Q207">
            <v>0</v>
          </cell>
          <cell r="R207">
            <v>28691.58203125</v>
          </cell>
          <cell r="S207">
            <v>0</v>
          </cell>
          <cell r="T207">
            <v>0</v>
          </cell>
          <cell r="U207">
            <v>0</v>
          </cell>
        </row>
        <row r="208">
          <cell r="C208">
            <v>29.6540851593018</v>
          </cell>
          <cell r="D208">
            <v>34138.9140625</v>
          </cell>
          <cell r="E208">
            <v>85.172957181930499</v>
          </cell>
          <cell r="F208">
            <v>1238.14172363281</v>
          </cell>
          <cell r="G208">
            <v>170.34591674804699</v>
          </cell>
          <cell r="H208">
            <v>42541.08203125</v>
          </cell>
          <cell r="I208">
            <v>0</v>
          </cell>
          <cell r="J208">
            <v>153.69241333007801</v>
          </cell>
          <cell r="K208">
            <v>155.55575561523401</v>
          </cell>
          <cell r="L208">
            <v>36715.9609375</v>
          </cell>
          <cell r="M208">
            <v>0</v>
          </cell>
          <cell r="N208">
            <v>34138.9140625</v>
          </cell>
          <cell r="O208">
            <v>0</v>
          </cell>
          <cell r="P208">
            <v>0</v>
          </cell>
          <cell r="Q208">
            <v>0</v>
          </cell>
          <cell r="R208">
            <v>42541.08203125</v>
          </cell>
          <cell r="S208">
            <v>0</v>
          </cell>
          <cell r="T208">
            <v>0</v>
          </cell>
          <cell r="U208">
            <v>0</v>
          </cell>
        </row>
        <row r="209">
          <cell r="C209">
            <v>24.722764968872099</v>
          </cell>
          <cell r="D209">
            <v>36338.97265625</v>
          </cell>
          <cell r="E209">
            <v>87.638616561889606</v>
          </cell>
          <cell r="F209">
            <v>1339.80688476563</v>
          </cell>
          <cell r="G209">
            <v>175.27723693847699</v>
          </cell>
          <cell r="H209">
            <v>56901.0234375</v>
          </cell>
          <cell r="I209">
            <v>0</v>
          </cell>
          <cell r="J209">
            <v>152.51449584960901</v>
          </cell>
          <cell r="K209">
            <v>154.29168701171901</v>
          </cell>
          <cell r="L209">
            <v>33123.73046875</v>
          </cell>
          <cell r="M209">
            <v>0</v>
          </cell>
          <cell r="N209">
            <v>36338.97265625</v>
          </cell>
          <cell r="O209">
            <v>0</v>
          </cell>
          <cell r="P209">
            <v>0</v>
          </cell>
          <cell r="Q209">
            <v>0</v>
          </cell>
          <cell r="R209">
            <v>56901.0234375</v>
          </cell>
          <cell r="S209">
            <v>0</v>
          </cell>
          <cell r="T209">
            <v>0</v>
          </cell>
          <cell r="U209">
            <v>0</v>
          </cell>
        </row>
        <row r="210">
          <cell r="C210">
            <v>21.330009460449201</v>
          </cell>
          <cell r="D210">
            <v>38190.62890625</v>
          </cell>
          <cell r="E210">
            <v>89.334994554519696</v>
          </cell>
          <cell r="F210">
            <v>1443.50842285156</v>
          </cell>
          <cell r="G210">
            <v>178.66998291015599</v>
          </cell>
          <cell r="H210">
            <v>71429.3671875</v>
          </cell>
          <cell r="I210">
            <v>0</v>
          </cell>
          <cell r="J210">
            <v>151.37454223632801</v>
          </cell>
          <cell r="K210">
            <v>153.08822631835901</v>
          </cell>
          <cell r="L210">
            <v>30790.048828125</v>
          </cell>
          <cell r="M210">
            <v>0</v>
          </cell>
          <cell r="N210">
            <v>38190.62890625</v>
          </cell>
          <cell r="O210">
            <v>0</v>
          </cell>
          <cell r="P210">
            <v>0</v>
          </cell>
          <cell r="Q210">
            <v>0</v>
          </cell>
          <cell r="R210">
            <v>71429.3671875</v>
          </cell>
          <cell r="S210">
            <v>0</v>
          </cell>
          <cell r="T210">
            <v>0</v>
          </cell>
          <cell r="U210">
            <v>0</v>
          </cell>
        </row>
        <row r="211">
          <cell r="C211">
            <v>18.834077835083001</v>
          </cell>
          <cell r="D211">
            <v>39809.859375</v>
          </cell>
          <cell r="E211">
            <v>90.582960844039889</v>
          </cell>
          <cell r="F211">
            <v>1537.58654785156</v>
          </cell>
          <cell r="G211">
            <v>181.16592407226599</v>
          </cell>
          <cell r="H211">
            <v>86190.140625</v>
          </cell>
          <cell r="I211">
            <v>0</v>
          </cell>
          <cell r="J211">
            <v>150.32911682128901</v>
          </cell>
          <cell r="K211">
            <v>151.99484252929699</v>
          </cell>
          <cell r="L211">
            <v>28959.02734375</v>
          </cell>
          <cell r="M211">
            <v>0</v>
          </cell>
          <cell r="N211">
            <v>39809.859375</v>
          </cell>
          <cell r="O211">
            <v>0</v>
          </cell>
          <cell r="P211">
            <v>0</v>
          </cell>
          <cell r="Q211">
            <v>0</v>
          </cell>
          <cell r="R211">
            <v>86190.140625</v>
          </cell>
          <cell r="S211">
            <v>0</v>
          </cell>
          <cell r="T211">
            <v>0</v>
          </cell>
          <cell r="U211">
            <v>0</v>
          </cell>
        </row>
        <row r="212">
          <cell r="C212">
            <v>17.042791366577099</v>
          </cell>
          <cell r="D212">
            <v>41269.79296875</v>
          </cell>
          <cell r="E212">
            <v>91.478604078292804</v>
          </cell>
          <cell r="F212">
            <v>1637.07580566406</v>
          </cell>
          <cell r="G212">
            <v>182.95721435546901</v>
          </cell>
          <cell r="H212">
            <v>101290.203125</v>
          </cell>
          <cell r="I212">
            <v>0</v>
          </cell>
          <cell r="J212">
            <v>149.42910766601599</v>
          </cell>
          <cell r="K212">
            <v>151.06077575683599</v>
          </cell>
          <cell r="L212">
            <v>27900.341796875</v>
          </cell>
          <cell r="M212">
            <v>0</v>
          </cell>
          <cell r="N212">
            <v>41269.79296875</v>
          </cell>
          <cell r="O212">
            <v>0</v>
          </cell>
          <cell r="P212">
            <v>0</v>
          </cell>
          <cell r="Q212">
            <v>0</v>
          </cell>
          <cell r="R212">
            <v>101290.203125</v>
          </cell>
          <cell r="S212">
            <v>0</v>
          </cell>
          <cell r="T212">
            <v>0</v>
          </cell>
          <cell r="U212">
            <v>0</v>
          </cell>
        </row>
        <row r="213">
          <cell r="C213">
            <v>15.7730913162231</v>
          </cell>
          <cell r="D213">
            <v>42600.0546875</v>
          </cell>
          <cell r="E213">
            <v>92.113453149795504</v>
          </cell>
          <cell r="F213">
            <v>1756.46508789063</v>
          </cell>
          <cell r="G213">
            <v>184.22691345214801</v>
          </cell>
          <cell r="H213">
            <v>116519.9375</v>
          </cell>
          <cell r="I213">
            <v>0</v>
          </cell>
          <cell r="J213">
            <v>148.66780090332</v>
          </cell>
          <cell r="K213">
            <v>150.27626037597699</v>
          </cell>
          <cell r="L213">
            <v>27704.884765625</v>
          </cell>
          <cell r="M213">
            <v>0</v>
          </cell>
          <cell r="N213">
            <v>42600.0546875</v>
          </cell>
          <cell r="O213">
            <v>0</v>
          </cell>
          <cell r="P213">
            <v>0</v>
          </cell>
          <cell r="Q213">
            <v>0</v>
          </cell>
          <cell r="R213">
            <v>116519.9375</v>
          </cell>
          <cell r="S213">
            <v>0</v>
          </cell>
          <cell r="T213">
            <v>0</v>
          </cell>
          <cell r="U213">
            <v>0</v>
          </cell>
        </row>
        <row r="214">
          <cell r="C214">
            <v>14.6872301101685</v>
          </cell>
          <cell r="D214">
            <v>43819.17578125</v>
          </cell>
          <cell r="E214">
            <v>92.656385898590102</v>
          </cell>
          <cell r="F214">
            <v>1828.13818359375</v>
          </cell>
          <cell r="G214">
            <v>185.31277465820301</v>
          </cell>
          <cell r="H214">
            <v>131500.8125</v>
          </cell>
          <cell r="I214">
            <v>0</v>
          </cell>
          <cell r="J214">
            <v>147.99481201171901</v>
          </cell>
          <cell r="K214">
            <v>149.58216857910199</v>
          </cell>
          <cell r="L214">
            <v>26850.28515625</v>
          </cell>
          <cell r="M214">
            <v>0</v>
          </cell>
          <cell r="N214">
            <v>43819.17578125</v>
          </cell>
          <cell r="O214">
            <v>0</v>
          </cell>
          <cell r="P214">
            <v>0</v>
          </cell>
          <cell r="Q214">
            <v>0</v>
          </cell>
          <cell r="R214">
            <v>131500.8125</v>
          </cell>
          <cell r="S214">
            <v>0</v>
          </cell>
          <cell r="T214">
            <v>0</v>
          </cell>
          <cell r="U214">
            <v>0</v>
          </cell>
        </row>
        <row r="215">
          <cell r="C215">
            <v>13.9023027420044</v>
          </cell>
          <cell r="D215">
            <v>44957.77734375</v>
          </cell>
          <cell r="E215">
            <v>93.048846721649198</v>
          </cell>
          <cell r="F215">
            <v>1863.07946777344</v>
          </cell>
          <cell r="G215">
            <v>186.09770202636699</v>
          </cell>
          <cell r="H215">
            <v>146742.21875</v>
          </cell>
          <cell r="I215">
            <v>0</v>
          </cell>
          <cell r="J215">
            <v>147.38064575195301</v>
          </cell>
          <cell r="K215">
            <v>148.95007324218801</v>
          </cell>
          <cell r="L215">
            <v>25901.095703125</v>
          </cell>
          <cell r="M215">
            <v>0</v>
          </cell>
          <cell r="N215">
            <v>44957.77734375</v>
          </cell>
          <cell r="O215">
            <v>0</v>
          </cell>
          <cell r="P215">
            <v>0</v>
          </cell>
          <cell r="Q215">
            <v>0</v>
          </cell>
          <cell r="R215">
            <v>146742.21875</v>
          </cell>
          <cell r="S215">
            <v>0</v>
          </cell>
          <cell r="T215">
            <v>0</v>
          </cell>
          <cell r="U215">
            <v>0</v>
          </cell>
        </row>
        <row r="216">
          <cell r="C216">
            <v>13.2867317199707</v>
          </cell>
          <cell r="D216">
            <v>46057.91796875</v>
          </cell>
          <cell r="E216">
            <v>93.356633186340304</v>
          </cell>
          <cell r="F216">
            <v>1905.34033203125</v>
          </cell>
          <cell r="G216">
            <v>186.71327209472699</v>
          </cell>
          <cell r="H216">
            <v>162202.078125</v>
          </cell>
          <cell r="I216">
            <v>0</v>
          </cell>
          <cell r="J216">
            <v>146.72978210449199</v>
          </cell>
          <cell r="K216">
            <v>148.28205871582</v>
          </cell>
          <cell r="L216">
            <v>25315.74609375</v>
          </cell>
          <cell r="M216">
            <v>0</v>
          </cell>
          <cell r="N216">
            <v>46057.91796875</v>
          </cell>
          <cell r="O216">
            <v>0</v>
          </cell>
          <cell r="P216">
            <v>0</v>
          </cell>
          <cell r="Q216">
            <v>0</v>
          </cell>
          <cell r="R216">
            <v>162202.078125</v>
          </cell>
          <cell r="S216">
            <v>0</v>
          </cell>
          <cell r="T216">
            <v>0</v>
          </cell>
          <cell r="U216">
            <v>0</v>
          </cell>
        </row>
        <row r="217">
          <cell r="C217">
            <v>12.768550872802701</v>
          </cell>
          <cell r="D217">
            <v>47123.84765625</v>
          </cell>
          <cell r="E217">
            <v>93.61572265625</v>
          </cell>
          <cell r="F217">
            <v>1952.53491210938</v>
          </cell>
          <cell r="G217">
            <v>187.2314453125</v>
          </cell>
          <cell r="H217">
            <v>177696.140625</v>
          </cell>
          <cell r="I217">
            <v>0</v>
          </cell>
          <cell r="J217">
            <v>146.14413452148401</v>
          </cell>
          <cell r="K217">
            <v>147.68193054199199</v>
          </cell>
          <cell r="L217">
            <v>24931.0390625</v>
          </cell>
          <cell r="M217">
            <v>0</v>
          </cell>
          <cell r="N217">
            <v>47123.84765625</v>
          </cell>
          <cell r="O217">
            <v>0</v>
          </cell>
          <cell r="P217">
            <v>0</v>
          </cell>
          <cell r="Q217">
            <v>0</v>
          </cell>
          <cell r="R217">
            <v>177696.140625</v>
          </cell>
          <cell r="S217">
            <v>0</v>
          </cell>
          <cell r="T217">
            <v>0</v>
          </cell>
          <cell r="U217">
            <v>0</v>
          </cell>
        </row>
        <row r="218">
          <cell r="C218">
            <v>12.333111763000501</v>
          </cell>
          <cell r="D218">
            <v>48122.828125</v>
          </cell>
          <cell r="E218">
            <v>93.833446502685504</v>
          </cell>
          <cell r="F218">
            <v>1977.05725097656</v>
          </cell>
          <cell r="G218">
            <v>187.66688537597699</v>
          </cell>
          <cell r="H218">
            <v>192897.171875</v>
          </cell>
          <cell r="I218">
            <v>0</v>
          </cell>
          <cell r="J218">
            <v>145.56799316406301</v>
          </cell>
          <cell r="K218">
            <v>147.09257507324199</v>
          </cell>
          <cell r="L218">
            <v>24383.267578125</v>
          </cell>
          <cell r="M218">
            <v>0</v>
          </cell>
          <cell r="N218">
            <v>48122.828125</v>
          </cell>
          <cell r="O218">
            <v>0</v>
          </cell>
          <cell r="P218">
            <v>0</v>
          </cell>
          <cell r="Q218">
            <v>0</v>
          </cell>
          <cell r="R218">
            <v>192897.171875</v>
          </cell>
          <cell r="S218">
            <v>0</v>
          </cell>
          <cell r="T218">
            <v>0</v>
          </cell>
          <cell r="U218">
            <v>0</v>
          </cell>
        </row>
        <row r="219">
          <cell r="C219">
            <v>11.9210052490234</v>
          </cell>
          <cell r="D219">
            <v>49108.39453125</v>
          </cell>
          <cell r="E219">
            <v>94.039499759674101</v>
          </cell>
          <cell r="F219">
            <v>1973.86743164063</v>
          </cell>
          <cell r="G219">
            <v>188.07899475097699</v>
          </cell>
          <cell r="H219">
            <v>208291.59375</v>
          </cell>
          <cell r="I219">
            <v>0</v>
          </cell>
          <cell r="J219">
            <v>144.97692871093801</v>
          </cell>
          <cell r="K219">
            <v>146.48716735839801</v>
          </cell>
          <cell r="L219">
            <v>23530.484375</v>
          </cell>
          <cell r="M219">
            <v>0</v>
          </cell>
          <cell r="N219">
            <v>49108.39453125</v>
          </cell>
          <cell r="O219">
            <v>0</v>
          </cell>
          <cell r="P219">
            <v>0</v>
          </cell>
          <cell r="Q219">
            <v>0</v>
          </cell>
          <cell r="R219">
            <v>208291.59375</v>
          </cell>
          <cell r="S219">
            <v>0</v>
          </cell>
          <cell r="T219">
            <v>0</v>
          </cell>
          <cell r="U219">
            <v>0</v>
          </cell>
        </row>
        <row r="220">
          <cell r="C220">
            <v>11.5799198150635</v>
          </cell>
          <cell r="D220">
            <v>50074.234375</v>
          </cell>
          <cell r="E220">
            <v>94.210040569305392</v>
          </cell>
          <cell r="F220">
            <v>2008.01770019531</v>
          </cell>
          <cell r="G220">
            <v>188.42007446289099</v>
          </cell>
          <cell r="H220">
            <v>223885.765625</v>
          </cell>
          <cell r="I220">
            <v>0</v>
          </cell>
          <cell r="J220">
            <v>144.39694213867199</v>
          </cell>
          <cell r="K220">
            <v>145.89587402343801</v>
          </cell>
          <cell r="L220">
            <v>23252.685546875</v>
          </cell>
          <cell r="M220">
            <v>0</v>
          </cell>
          <cell r="N220">
            <v>50074.234375</v>
          </cell>
          <cell r="O220">
            <v>0</v>
          </cell>
          <cell r="P220">
            <v>0</v>
          </cell>
          <cell r="Q220">
            <v>0</v>
          </cell>
          <cell r="R220">
            <v>223885.765625</v>
          </cell>
          <cell r="S220">
            <v>0</v>
          </cell>
          <cell r="T220">
            <v>0</v>
          </cell>
          <cell r="U220">
            <v>0</v>
          </cell>
        </row>
        <row r="221">
          <cell r="C221">
            <v>11.2615671157837</v>
          </cell>
          <cell r="D221">
            <v>51006.69140625</v>
          </cell>
          <cell r="E221">
            <v>94.369214773178101</v>
          </cell>
          <cell r="F221">
            <v>2008.16577148438</v>
          </cell>
          <cell r="G221">
            <v>188.73843383789099</v>
          </cell>
          <cell r="H221">
            <v>239513.296875</v>
          </cell>
          <cell r="I221">
            <v>0</v>
          </cell>
          <cell r="J221">
            <v>143.84548950195301</v>
          </cell>
          <cell r="K221">
            <v>145.33317565918</v>
          </cell>
          <cell r="L221">
            <v>22615.091796875</v>
          </cell>
          <cell r="M221">
            <v>0</v>
          </cell>
          <cell r="N221">
            <v>51006.69140625</v>
          </cell>
          <cell r="O221">
            <v>0</v>
          </cell>
          <cell r="P221">
            <v>0</v>
          </cell>
          <cell r="Q221">
            <v>0</v>
          </cell>
          <cell r="R221">
            <v>239513.296875</v>
          </cell>
          <cell r="S221">
            <v>0</v>
          </cell>
          <cell r="T221">
            <v>0</v>
          </cell>
          <cell r="U221">
            <v>0</v>
          </cell>
        </row>
        <row r="222">
          <cell r="C222">
            <v>11.0100564956665</v>
          </cell>
          <cell r="D222">
            <v>51898.5078125</v>
          </cell>
          <cell r="E222">
            <v>94.494974613189697</v>
          </cell>
          <cell r="F222">
            <v>2034.94946289063</v>
          </cell>
          <cell r="G222">
            <v>188.98994445800801</v>
          </cell>
          <cell r="H222">
            <v>254821.484375</v>
          </cell>
          <cell r="I222">
            <v>0</v>
          </cell>
          <cell r="J222">
            <v>143.27528381347699</v>
          </cell>
          <cell r="K222">
            <v>144.75465393066401</v>
          </cell>
          <cell r="L222">
            <v>22404.908203125</v>
          </cell>
          <cell r="M222">
            <v>0</v>
          </cell>
          <cell r="N222">
            <v>51898.5078125</v>
          </cell>
          <cell r="O222">
            <v>0</v>
          </cell>
          <cell r="P222">
            <v>0</v>
          </cell>
          <cell r="Q222">
            <v>0</v>
          </cell>
          <cell r="R222">
            <v>254821.484375</v>
          </cell>
          <cell r="S222">
            <v>0</v>
          </cell>
          <cell r="T222">
            <v>0</v>
          </cell>
          <cell r="U222">
            <v>0</v>
          </cell>
        </row>
        <row r="223">
          <cell r="C223">
            <v>10.7823705673218</v>
          </cell>
          <cell r="D223">
            <v>52787.203125</v>
          </cell>
          <cell r="E223">
            <v>94.608813524246202</v>
          </cell>
          <cell r="F223">
            <v>2090.40625</v>
          </cell>
          <cell r="G223">
            <v>189.21763610839801</v>
          </cell>
          <cell r="H223">
            <v>270312.78125</v>
          </cell>
          <cell r="I223">
            <v>0</v>
          </cell>
          <cell r="J223">
            <v>142.705642700195</v>
          </cell>
          <cell r="K223">
            <v>144.17823791503901</v>
          </cell>
          <cell r="L223">
            <v>22539.53515625</v>
          </cell>
          <cell r="M223">
            <v>0</v>
          </cell>
          <cell r="N223">
            <v>52787.203125</v>
          </cell>
          <cell r="O223">
            <v>0</v>
          </cell>
          <cell r="P223">
            <v>0</v>
          </cell>
          <cell r="Q223">
            <v>0</v>
          </cell>
          <cell r="R223">
            <v>270312.78125</v>
          </cell>
          <cell r="S223">
            <v>0</v>
          </cell>
          <cell r="T223">
            <v>0</v>
          </cell>
          <cell r="U223">
            <v>0</v>
          </cell>
        </row>
        <row r="224">
          <cell r="C224">
            <v>10.5439615249634</v>
          </cell>
          <cell r="D224">
            <v>53665.87890625</v>
          </cell>
          <cell r="E224">
            <v>94.728016853332491</v>
          </cell>
          <cell r="F224">
            <v>2089.1396484375</v>
          </cell>
          <cell r="G224">
            <v>189.45603942871099</v>
          </cell>
          <cell r="H224">
            <v>285994.125</v>
          </cell>
          <cell r="I224">
            <v>0</v>
          </cell>
          <cell r="J224">
            <v>142.14260864257801</v>
          </cell>
          <cell r="K224">
            <v>143.60688781738301</v>
          </cell>
          <cell r="L224">
            <v>22027.80859375</v>
          </cell>
          <cell r="M224">
            <v>0</v>
          </cell>
          <cell r="N224">
            <v>53665.87890625</v>
          </cell>
          <cell r="O224">
            <v>0</v>
          </cell>
          <cell r="P224">
            <v>0</v>
          </cell>
          <cell r="Q224">
            <v>0</v>
          </cell>
          <cell r="R224">
            <v>285994.125</v>
          </cell>
          <cell r="S224">
            <v>0</v>
          </cell>
          <cell r="T224">
            <v>0</v>
          </cell>
          <cell r="U224">
            <v>0</v>
          </cell>
        </row>
        <row r="225">
          <cell r="C225">
            <v>10.3261003494263</v>
          </cell>
          <cell r="D225">
            <v>54520.8828125</v>
          </cell>
          <cell r="E225">
            <v>94.836950302123995</v>
          </cell>
          <cell r="F225">
            <v>2049.205078125</v>
          </cell>
          <cell r="G225">
            <v>189.673904418945</v>
          </cell>
          <cell r="H225">
            <v>301699.09375</v>
          </cell>
          <cell r="I225">
            <v>0</v>
          </cell>
          <cell r="J225">
            <v>141.58233642578099</v>
          </cell>
          <cell r="K225">
            <v>143.03796386718801</v>
          </cell>
          <cell r="L225">
            <v>21160.298828125</v>
          </cell>
          <cell r="M225">
            <v>0</v>
          </cell>
          <cell r="N225">
            <v>54520.8828125</v>
          </cell>
          <cell r="O225">
            <v>0</v>
          </cell>
          <cell r="P225">
            <v>0</v>
          </cell>
          <cell r="Q225">
            <v>0</v>
          </cell>
          <cell r="R225">
            <v>301699.09375</v>
          </cell>
          <cell r="S225">
            <v>0</v>
          </cell>
          <cell r="T225">
            <v>0</v>
          </cell>
          <cell r="U225">
            <v>0</v>
          </cell>
        </row>
        <row r="226">
          <cell r="C226">
            <v>10.207576751709</v>
          </cell>
          <cell r="D226">
            <v>55364.68359375</v>
          </cell>
          <cell r="E226">
            <v>94.896209239959688</v>
          </cell>
          <cell r="F226">
            <v>2161.66357421875</v>
          </cell>
          <cell r="G226">
            <v>189.79241943359401</v>
          </cell>
          <cell r="H226">
            <v>317235.3125</v>
          </cell>
          <cell r="I226">
            <v>0</v>
          </cell>
          <cell r="J226">
            <v>141.01797485351599</v>
          </cell>
          <cell r="K226">
            <v>142.47218322753901</v>
          </cell>
          <cell r="L226">
            <v>22065.34765625</v>
          </cell>
          <cell r="M226">
            <v>0</v>
          </cell>
          <cell r="N226">
            <v>55364.68359375</v>
          </cell>
          <cell r="O226">
            <v>0</v>
          </cell>
          <cell r="P226">
            <v>0</v>
          </cell>
          <cell r="Q226">
            <v>0</v>
          </cell>
          <cell r="R226">
            <v>317235.3125</v>
          </cell>
          <cell r="S226">
            <v>0</v>
          </cell>
          <cell r="T226">
            <v>0</v>
          </cell>
          <cell r="U226">
            <v>0</v>
          </cell>
        </row>
        <row r="227">
          <cell r="C227">
            <v>10.006497383117701</v>
          </cell>
          <cell r="D227">
            <v>56184.21484375</v>
          </cell>
          <cell r="E227">
            <v>94.996750354766803</v>
          </cell>
          <cell r="F227">
            <v>2108.74853515625</v>
          </cell>
          <cell r="G227">
            <v>189.99349975585901</v>
          </cell>
          <cell r="H227">
            <v>332795.78125</v>
          </cell>
          <cell r="I227">
            <v>0</v>
          </cell>
          <cell r="J227">
            <v>140.49874877929699</v>
          </cell>
          <cell r="K227">
            <v>141.94459533691401</v>
          </cell>
          <cell r="L227">
            <v>21101.1875</v>
          </cell>
          <cell r="M227">
            <v>0</v>
          </cell>
          <cell r="N227">
            <v>56184.21484375</v>
          </cell>
          <cell r="O227">
            <v>0</v>
          </cell>
          <cell r="P227">
            <v>0</v>
          </cell>
          <cell r="Q227">
            <v>0</v>
          </cell>
          <cell r="R227">
            <v>332795.78125</v>
          </cell>
          <cell r="S227">
            <v>0</v>
          </cell>
          <cell r="T227">
            <v>0</v>
          </cell>
          <cell r="U227">
            <v>0</v>
          </cell>
        </row>
        <row r="228">
          <cell r="C228">
            <v>9.8657007217407209</v>
          </cell>
          <cell r="D228">
            <v>57008.015625</v>
          </cell>
          <cell r="E228">
            <v>95.067149400711102</v>
          </cell>
          <cell r="F228">
            <v>2145.97119140625</v>
          </cell>
          <cell r="G228">
            <v>190.13429260253901</v>
          </cell>
          <cell r="H228">
            <v>348531.96875</v>
          </cell>
          <cell r="I228">
            <v>0</v>
          </cell>
          <cell r="J228">
            <v>139.91613769531301</v>
          </cell>
          <cell r="K228">
            <v>141.35787963867199</v>
          </cell>
          <cell r="L228">
            <v>21171.5078125</v>
          </cell>
          <cell r="M228">
            <v>0</v>
          </cell>
          <cell r="N228">
            <v>57008.015625</v>
          </cell>
          <cell r="O228">
            <v>0</v>
          </cell>
          <cell r="P228">
            <v>0</v>
          </cell>
          <cell r="Q228">
            <v>0</v>
          </cell>
          <cell r="R228">
            <v>348531.96875</v>
          </cell>
          <cell r="S228">
            <v>0</v>
          </cell>
          <cell r="T228">
            <v>0</v>
          </cell>
          <cell r="U228">
            <v>0</v>
          </cell>
        </row>
        <row r="229">
          <cell r="C229">
            <v>9.7303867340087908</v>
          </cell>
          <cell r="D229">
            <v>57815.53125</v>
          </cell>
          <cell r="E229">
            <v>95.134806632995605</v>
          </cell>
          <cell r="F229">
            <v>2131.99780273438</v>
          </cell>
          <cell r="G229">
            <v>190.269607543945</v>
          </cell>
          <cell r="H229">
            <v>364284.46875</v>
          </cell>
          <cell r="I229">
            <v>0</v>
          </cell>
          <cell r="J229">
            <v>139.3779296875</v>
          </cell>
          <cell r="K229">
            <v>140.814697265625</v>
          </cell>
          <cell r="L229">
            <v>20745.1640625</v>
          </cell>
          <cell r="M229">
            <v>0</v>
          </cell>
          <cell r="N229">
            <v>57815.53125</v>
          </cell>
          <cell r="O229">
            <v>0</v>
          </cell>
          <cell r="P229">
            <v>0</v>
          </cell>
          <cell r="Q229">
            <v>0</v>
          </cell>
          <cell r="R229">
            <v>364284.46875</v>
          </cell>
          <cell r="S229">
            <v>0</v>
          </cell>
          <cell r="T229">
            <v>0</v>
          </cell>
          <cell r="U229">
            <v>0</v>
          </cell>
        </row>
        <row r="230">
          <cell r="C230">
            <v>9.6122665405273402</v>
          </cell>
          <cell r="D230">
            <v>58597.96484375</v>
          </cell>
          <cell r="E230">
            <v>95.193868875503497</v>
          </cell>
          <cell r="F230">
            <v>2147.10229492188</v>
          </cell>
          <cell r="G230">
            <v>190.38772583007801</v>
          </cell>
          <cell r="H230">
            <v>379702.03125</v>
          </cell>
          <cell r="I230">
            <v>0</v>
          </cell>
          <cell r="J230">
            <v>138.84585571289099</v>
          </cell>
          <cell r="K230">
            <v>140.27879333496099</v>
          </cell>
          <cell r="L230">
            <v>20638.51953125</v>
          </cell>
          <cell r="M230">
            <v>0</v>
          </cell>
          <cell r="N230">
            <v>58597.96484375</v>
          </cell>
          <cell r="O230">
            <v>0</v>
          </cell>
          <cell r="P230">
            <v>0</v>
          </cell>
          <cell r="Q230">
            <v>0</v>
          </cell>
          <cell r="R230">
            <v>379702.03125</v>
          </cell>
          <cell r="S230">
            <v>0</v>
          </cell>
          <cell r="T230">
            <v>0</v>
          </cell>
          <cell r="U230">
            <v>0</v>
          </cell>
        </row>
        <row r="231">
          <cell r="C231">
            <v>9.48529052734375</v>
          </cell>
          <cell r="D231">
            <v>59377.35546875</v>
          </cell>
          <cell r="E231">
            <v>95.257353782653794</v>
          </cell>
          <cell r="F231">
            <v>2141.60986328125</v>
          </cell>
          <cell r="G231">
            <v>190.51470947265599</v>
          </cell>
          <cell r="H231">
            <v>395302.625</v>
          </cell>
          <cell r="I231">
            <v>0</v>
          </cell>
          <cell r="J231">
            <v>138.317306518555</v>
          </cell>
          <cell r="K231">
            <v>139.74580383300801</v>
          </cell>
          <cell r="L231">
            <v>20313.791015625</v>
          </cell>
          <cell r="M231">
            <v>0</v>
          </cell>
          <cell r="N231">
            <v>59377.35546875</v>
          </cell>
          <cell r="O231">
            <v>0</v>
          </cell>
          <cell r="P231">
            <v>0</v>
          </cell>
          <cell r="Q231">
            <v>0</v>
          </cell>
          <cell r="R231">
            <v>395302.625</v>
          </cell>
          <cell r="S231">
            <v>0</v>
          </cell>
          <cell r="T231">
            <v>0</v>
          </cell>
          <cell r="U231">
            <v>0</v>
          </cell>
        </row>
        <row r="232">
          <cell r="C232">
            <v>9.3723077774047905</v>
          </cell>
          <cell r="D232">
            <v>60155.86328125</v>
          </cell>
          <cell r="E232">
            <v>95.313847064971895</v>
          </cell>
          <cell r="F232">
            <v>2146.95068359375</v>
          </cell>
          <cell r="G232">
            <v>190.627685546875</v>
          </cell>
          <cell r="H232">
            <v>411084.125</v>
          </cell>
          <cell r="I232">
            <v>0</v>
          </cell>
          <cell r="J232">
            <v>137.77606201171901</v>
          </cell>
          <cell r="K232">
            <v>139.200759887695</v>
          </cell>
          <cell r="L232">
            <v>20121.884765625</v>
          </cell>
          <cell r="M232">
            <v>0</v>
          </cell>
          <cell r="N232">
            <v>60155.86328125</v>
          </cell>
          <cell r="O232">
            <v>0</v>
          </cell>
          <cell r="P232">
            <v>0</v>
          </cell>
          <cell r="Q232">
            <v>0</v>
          </cell>
          <cell r="R232">
            <v>411084.125</v>
          </cell>
          <cell r="S232">
            <v>0</v>
          </cell>
          <cell r="T232">
            <v>0</v>
          </cell>
          <cell r="U232">
            <v>0</v>
          </cell>
        </row>
        <row r="233">
          <cell r="C233">
            <v>9.2662620544433594</v>
          </cell>
          <cell r="D233">
            <v>60925.15625</v>
          </cell>
          <cell r="E233">
            <v>95.366871356964097</v>
          </cell>
          <cell r="F233">
            <v>2150.40087890625</v>
          </cell>
          <cell r="G233">
            <v>190.73373413085901</v>
          </cell>
          <cell r="H233">
            <v>426874.84375</v>
          </cell>
          <cell r="I233">
            <v>0</v>
          </cell>
          <cell r="J233">
            <v>137.24366760253901</v>
          </cell>
          <cell r="K233">
            <v>138.66474914550801</v>
          </cell>
          <cell r="L233">
            <v>19926.177734375</v>
          </cell>
          <cell r="M233">
            <v>0</v>
          </cell>
          <cell r="N233">
            <v>60925.15625</v>
          </cell>
          <cell r="O233">
            <v>0</v>
          </cell>
          <cell r="P233">
            <v>0</v>
          </cell>
          <cell r="Q233">
            <v>0</v>
          </cell>
          <cell r="R233">
            <v>426874.84375</v>
          </cell>
          <cell r="S233">
            <v>0</v>
          </cell>
          <cell r="T233">
            <v>0</v>
          </cell>
          <cell r="U233">
            <v>0</v>
          </cell>
        </row>
        <row r="234">
          <cell r="C234">
            <v>9.1585359573364293</v>
          </cell>
          <cell r="D234">
            <v>61667</v>
          </cell>
          <cell r="E234">
            <v>95.420730113983197</v>
          </cell>
          <cell r="F234">
            <v>2143.28173828125</v>
          </cell>
          <cell r="G234">
            <v>190.84146118164099</v>
          </cell>
          <cell r="H234">
            <v>442333</v>
          </cell>
          <cell r="I234">
            <v>0</v>
          </cell>
          <cell r="J234">
            <v>136.73229980468801</v>
          </cell>
          <cell r="K234">
            <v>138.14956665039099</v>
          </cell>
          <cell r="L234">
            <v>19629.32421875</v>
          </cell>
          <cell r="M234">
            <v>0</v>
          </cell>
          <cell r="N234">
            <v>61667</v>
          </cell>
          <cell r="O234">
            <v>0</v>
          </cell>
          <cell r="P234">
            <v>0</v>
          </cell>
          <cell r="Q234">
            <v>0</v>
          </cell>
          <cell r="R234">
            <v>442333</v>
          </cell>
          <cell r="S234">
            <v>0</v>
          </cell>
          <cell r="T234">
            <v>0</v>
          </cell>
          <cell r="U234">
            <v>0</v>
          </cell>
        </row>
        <row r="235">
          <cell r="C235">
            <v>9.0624637603759801</v>
          </cell>
          <cell r="D235">
            <v>62409.21484375</v>
          </cell>
          <cell r="E235">
            <v>95.468765497207599</v>
          </cell>
          <cell r="F235">
            <v>2150.54443359375</v>
          </cell>
          <cell r="G235">
            <v>190.93753051757801</v>
          </cell>
          <cell r="H235">
            <v>457970.78125</v>
          </cell>
          <cell r="I235">
            <v>0</v>
          </cell>
          <cell r="J235">
            <v>136.212890625</v>
          </cell>
          <cell r="K235">
            <v>137.62701416015599</v>
          </cell>
          <cell r="L235">
            <v>19489.23046875</v>
          </cell>
          <cell r="M235">
            <v>0</v>
          </cell>
          <cell r="N235">
            <v>62409.21484375</v>
          </cell>
          <cell r="O235">
            <v>0</v>
          </cell>
          <cell r="P235">
            <v>0</v>
          </cell>
          <cell r="Q235">
            <v>0</v>
          </cell>
          <cell r="R235">
            <v>457970.78125</v>
          </cell>
          <cell r="S235">
            <v>0</v>
          </cell>
          <cell r="T235">
            <v>0</v>
          </cell>
          <cell r="U235">
            <v>0</v>
          </cell>
        </row>
        <row r="236">
          <cell r="C236">
            <v>8.9846591949462908</v>
          </cell>
          <cell r="D236">
            <v>63154.8203125</v>
          </cell>
          <cell r="E236">
            <v>95.507669448852496</v>
          </cell>
          <cell r="F236">
            <v>2189.07641601563</v>
          </cell>
          <cell r="G236">
            <v>191.01533508300801</v>
          </cell>
          <cell r="H236">
            <v>473785.15625</v>
          </cell>
          <cell r="I236">
            <v>0</v>
          </cell>
          <cell r="J236">
            <v>135.67492675781301</v>
          </cell>
          <cell r="K236">
            <v>137.08700561523401</v>
          </cell>
          <cell r="L236">
            <v>19668.103515625</v>
          </cell>
          <cell r="M236">
            <v>0</v>
          </cell>
          <cell r="N236">
            <v>63154.8203125</v>
          </cell>
          <cell r="O236">
            <v>0</v>
          </cell>
          <cell r="P236">
            <v>0</v>
          </cell>
          <cell r="Q236">
            <v>0</v>
          </cell>
          <cell r="R236">
            <v>473785.15625</v>
          </cell>
          <cell r="S236">
            <v>0</v>
          </cell>
          <cell r="T236">
            <v>0</v>
          </cell>
          <cell r="U236">
            <v>0</v>
          </cell>
        </row>
        <row r="237">
          <cell r="C237">
            <v>8.8495197296142596</v>
          </cell>
          <cell r="D237">
            <v>63887.5625</v>
          </cell>
          <cell r="E237">
            <v>95.575237274169893</v>
          </cell>
          <cell r="F237">
            <v>2135.69653320313</v>
          </cell>
          <cell r="G237">
            <v>191.15048217773401</v>
          </cell>
          <cell r="H237">
            <v>489612.4375</v>
          </cell>
          <cell r="I237">
            <v>0</v>
          </cell>
          <cell r="J237">
            <v>135.17689514160199</v>
          </cell>
          <cell r="K237">
            <v>136.58332824707</v>
          </cell>
          <cell r="L237">
            <v>18899.888671875</v>
          </cell>
          <cell r="M237">
            <v>0</v>
          </cell>
          <cell r="N237">
            <v>63887.5625</v>
          </cell>
          <cell r="O237">
            <v>0</v>
          </cell>
          <cell r="P237">
            <v>0</v>
          </cell>
          <cell r="Q237">
            <v>0</v>
          </cell>
          <cell r="R237">
            <v>489612.4375</v>
          </cell>
          <cell r="S237">
            <v>0</v>
          </cell>
          <cell r="T237">
            <v>0</v>
          </cell>
          <cell r="U237">
            <v>0</v>
          </cell>
        </row>
        <row r="238">
          <cell r="C238">
            <v>8.7853212356567401</v>
          </cell>
          <cell r="D238">
            <v>64602.8515625</v>
          </cell>
          <cell r="E238">
            <v>95.607340335845905</v>
          </cell>
          <cell r="F238">
            <v>2196.14672851563</v>
          </cell>
          <cell r="G238">
            <v>191.21467590332</v>
          </cell>
          <cell r="H238">
            <v>505097.125</v>
          </cell>
          <cell r="I238">
            <v>0</v>
          </cell>
          <cell r="J238">
            <v>134.646408081055</v>
          </cell>
          <cell r="K238">
            <v>136.05180358886699</v>
          </cell>
          <cell r="L238">
            <v>19293.853515625</v>
          </cell>
          <cell r="M238">
            <v>0</v>
          </cell>
          <cell r="N238">
            <v>64602.8515625</v>
          </cell>
          <cell r="O238">
            <v>0</v>
          </cell>
          <cell r="P238">
            <v>0</v>
          </cell>
          <cell r="Q238">
            <v>0</v>
          </cell>
          <cell r="R238">
            <v>505097.125</v>
          </cell>
          <cell r="S238">
            <v>0</v>
          </cell>
          <cell r="T238">
            <v>0</v>
          </cell>
          <cell r="U238">
            <v>0</v>
          </cell>
        </row>
        <row r="239">
          <cell r="C239">
            <v>8.6760225296020508</v>
          </cell>
          <cell r="D239">
            <v>65313.41796875</v>
          </cell>
          <cell r="E239">
            <v>95.661985874175997</v>
          </cell>
          <cell r="F239">
            <v>2174.26416015625</v>
          </cell>
          <cell r="G239">
            <v>191.323974609375</v>
          </cell>
          <cell r="H239">
            <v>520766.5625</v>
          </cell>
          <cell r="I239">
            <v>0</v>
          </cell>
          <cell r="J239">
            <v>134.14788818359401</v>
          </cell>
          <cell r="K239">
            <v>135.54895019531301</v>
          </cell>
          <cell r="L239">
            <v>18863.96484375</v>
          </cell>
          <cell r="M239">
            <v>0</v>
          </cell>
          <cell r="N239">
            <v>65313.41796875</v>
          </cell>
          <cell r="O239">
            <v>0</v>
          </cell>
          <cell r="P239">
            <v>0</v>
          </cell>
          <cell r="Q239">
            <v>0</v>
          </cell>
          <cell r="R239">
            <v>520766.5625</v>
          </cell>
          <cell r="S239">
            <v>0</v>
          </cell>
          <cell r="T239">
            <v>0</v>
          </cell>
          <cell r="U239">
            <v>0</v>
          </cell>
        </row>
        <row r="240">
          <cell r="C240">
            <v>8.5932893753051793</v>
          </cell>
          <cell r="D240">
            <v>66027.2734375</v>
          </cell>
          <cell r="E240">
            <v>95.703357458114596</v>
          </cell>
          <cell r="F240">
            <v>2191.45874023438</v>
          </cell>
          <cell r="G240">
            <v>191.40670776367199</v>
          </cell>
          <cell r="H240">
            <v>536612.6875</v>
          </cell>
          <cell r="I240">
            <v>0</v>
          </cell>
          <cell r="J240">
            <v>133.62271118164099</v>
          </cell>
          <cell r="K240">
            <v>135.02110290527301</v>
          </cell>
          <cell r="L240">
            <v>18831.83984375</v>
          </cell>
          <cell r="M240">
            <v>0</v>
          </cell>
          <cell r="N240">
            <v>66027.2734375</v>
          </cell>
          <cell r="O240">
            <v>0</v>
          </cell>
          <cell r="P240">
            <v>0</v>
          </cell>
          <cell r="Q240">
            <v>0</v>
          </cell>
          <cell r="R240">
            <v>536612.6875</v>
          </cell>
          <cell r="S240">
            <v>0</v>
          </cell>
          <cell r="T240">
            <v>0</v>
          </cell>
          <cell r="U240">
            <v>0</v>
          </cell>
        </row>
        <row r="241">
          <cell r="C241">
            <v>8.5019893646240199</v>
          </cell>
          <cell r="D241">
            <v>66734.625</v>
          </cell>
          <cell r="E241">
            <v>95.74900269508359</v>
          </cell>
          <cell r="F241">
            <v>2200.55615234375</v>
          </cell>
          <cell r="G241">
            <v>191.49801635742199</v>
          </cell>
          <cell r="H241">
            <v>552465.375</v>
          </cell>
          <cell r="I241">
            <v>0</v>
          </cell>
          <cell r="J241">
            <v>133.10650634765599</v>
          </cell>
          <cell r="K241">
            <v>134.501876831055</v>
          </cell>
          <cell r="L241">
            <v>18709.10546875</v>
          </cell>
          <cell r="M241">
            <v>0</v>
          </cell>
          <cell r="N241">
            <v>66734.625</v>
          </cell>
          <cell r="O241">
            <v>0</v>
          </cell>
          <cell r="P241">
            <v>0</v>
          </cell>
          <cell r="Q241">
            <v>0</v>
          </cell>
          <cell r="R241">
            <v>552465.375</v>
          </cell>
          <cell r="S241">
            <v>0</v>
          </cell>
          <cell r="T241">
            <v>0</v>
          </cell>
          <cell r="U241">
            <v>0</v>
          </cell>
        </row>
        <row r="242">
          <cell r="C242">
            <v>8.4285068511962908</v>
          </cell>
          <cell r="D242">
            <v>67425.3984375</v>
          </cell>
          <cell r="E242">
            <v>95.785748958587604</v>
          </cell>
          <cell r="F242">
            <v>2208.62841796875</v>
          </cell>
          <cell r="G242">
            <v>191.57148742675801</v>
          </cell>
          <cell r="H242">
            <v>568154.5625</v>
          </cell>
          <cell r="I242">
            <v>0</v>
          </cell>
          <cell r="J242">
            <v>132.60388183593801</v>
          </cell>
          <cell r="K242">
            <v>133.99671936035199</v>
          </cell>
          <cell r="L242">
            <v>18615.44140625</v>
          </cell>
          <cell r="M242">
            <v>0</v>
          </cell>
          <cell r="N242">
            <v>67425.3984375</v>
          </cell>
          <cell r="O242">
            <v>0</v>
          </cell>
          <cell r="P242">
            <v>0</v>
          </cell>
          <cell r="Q242">
            <v>0</v>
          </cell>
          <cell r="R242">
            <v>568154.5625</v>
          </cell>
          <cell r="S242">
            <v>0</v>
          </cell>
          <cell r="T242">
            <v>0</v>
          </cell>
          <cell r="U242">
            <v>0</v>
          </cell>
        </row>
        <row r="243">
          <cell r="C243">
            <v>8.3337650299072301</v>
          </cell>
          <cell r="D243">
            <v>68110.7109375</v>
          </cell>
          <cell r="E243">
            <v>95.833116769790607</v>
          </cell>
          <cell r="F243">
            <v>2209.42602539063</v>
          </cell>
          <cell r="G243">
            <v>191.66622924804699</v>
          </cell>
          <cell r="H243">
            <v>583849.25</v>
          </cell>
          <cell r="I243">
            <v>0</v>
          </cell>
          <cell r="J243">
            <v>132.09996032714801</v>
          </cell>
          <cell r="K243">
            <v>133.48954772949199</v>
          </cell>
          <cell r="L243">
            <v>18412.837890625</v>
          </cell>
          <cell r="M243">
            <v>0</v>
          </cell>
          <cell r="N243">
            <v>68110.7109375</v>
          </cell>
          <cell r="O243">
            <v>0</v>
          </cell>
          <cell r="P243">
            <v>0</v>
          </cell>
          <cell r="Q243">
            <v>0</v>
          </cell>
          <cell r="R243">
            <v>583849.25</v>
          </cell>
          <cell r="S243">
            <v>0</v>
          </cell>
          <cell r="T243">
            <v>0</v>
          </cell>
          <cell r="U243">
            <v>0</v>
          </cell>
        </row>
        <row r="244">
          <cell r="C244">
            <v>8.2538986206054705</v>
          </cell>
          <cell r="D244">
            <v>68796.578125</v>
          </cell>
          <cell r="E244">
            <v>95.873051881790204</v>
          </cell>
          <cell r="F244">
            <v>2216.97412109375</v>
          </cell>
          <cell r="G244">
            <v>191.74610900878901</v>
          </cell>
          <cell r="H244">
            <v>599723.4375</v>
          </cell>
          <cell r="I244">
            <v>0</v>
          </cell>
          <cell r="J244">
            <v>131.591796875</v>
          </cell>
          <cell r="K244">
            <v>132.97863769531301</v>
          </cell>
          <cell r="L244">
            <v>18298.6796875</v>
          </cell>
          <cell r="M244">
            <v>0</v>
          </cell>
          <cell r="N244">
            <v>68796.578125</v>
          </cell>
          <cell r="O244">
            <v>0</v>
          </cell>
          <cell r="P244">
            <v>0</v>
          </cell>
          <cell r="Q244">
            <v>0</v>
          </cell>
          <cell r="R244">
            <v>599723.4375</v>
          </cell>
          <cell r="S244">
            <v>0</v>
          </cell>
          <cell r="T244">
            <v>0</v>
          </cell>
          <cell r="U244">
            <v>0</v>
          </cell>
        </row>
        <row r="245">
          <cell r="C245">
            <v>8.1213502883911097</v>
          </cell>
          <cell r="D245">
            <v>69469.0234375</v>
          </cell>
          <cell r="E245">
            <v>95.93932628631589</v>
          </cell>
          <cell r="F245">
            <v>2105.77587890625</v>
          </cell>
          <cell r="G245">
            <v>191.87864685058599</v>
          </cell>
          <cell r="H245">
            <v>615610.9375</v>
          </cell>
          <cell r="I245">
            <v>0</v>
          </cell>
          <cell r="J245">
            <v>131.13038635253901</v>
          </cell>
          <cell r="K245">
            <v>132.51043701171901</v>
          </cell>
          <cell r="L245">
            <v>17101.74609375</v>
          </cell>
          <cell r="M245">
            <v>0</v>
          </cell>
          <cell r="N245">
            <v>69469.0234375</v>
          </cell>
          <cell r="O245">
            <v>0</v>
          </cell>
          <cell r="P245">
            <v>0</v>
          </cell>
          <cell r="Q245">
            <v>0</v>
          </cell>
          <cell r="R245">
            <v>615610.9375</v>
          </cell>
          <cell r="S245">
            <v>0</v>
          </cell>
          <cell r="T245">
            <v>0</v>
          </cell>
          <cell r="U245">
            <v>0</v>
          </cell>
        </row>
        <row r="246">
          <cell r="C246">
            <v>8.0864419937133807</v>
          </cell>
          <cell r="D246">
            <v>70133.4375</v>
          </cell>
          <cell r="E246">
            <v>95.956778526306195</v>
          </cell>
          <cell r="F246">
            <v>2261.79077148438</v>
          </cell>
          <cell r="G246">
            <v>191.91355895996099</v>
          </cell>
          <cell r="H246">
            <v>631146.5625</v>
          </cell>
          <cell r="I246">
            <v>0</v>
          </cell>
          <cell r="J246">
            <v>130.58990478515599</v>
          </cell>
          <cell r="K246">
            <v>131.97193908691401</v>
          </cell>
          <cell r="L246">
            <v>18289.83984375</v>
          </cell>
          <cell r="M246">
            <v>0</v>
          </cell>
          <cell r="N246">
            <v>70133.4375</v>
          </cell>
          <cell r="O246">
            <v>0</v>
          </cell>
          <cell r="P246">
            <v>0</v>
          </cell>
          <cell r="Q246">
            <v>0</v>
          </cell>
          <cell r="R246">
            <v>631146.5625</v>
          </cell>
          <cell r="S246">
            <v>0</v>
          </cell>
          <cell r="T246">
            <v>0</v>
          </cell>
          <cell r="U246">
            <v>0</v>
          </cell>
        </row>
        <row r="247">
          <cell r="C247">
            <v>8.0052089691162092</v>
          </cell>
          <cell r="D247">
            <v>70790.796875</v>
          </cell>
          <cell r="E247">
            <v>95.997393131256104</v>
          </cell>
          <cell r="F247">
            <v>2230.30908203125</v>
          </cell>
          <cell r="G247">
            <v>191.99479675293</v>
          </cell>
          <cell r="H247">
            <v>646869.1875</v>
          </cell>
          <cell r="I247">
            <v>0</v>
          </cell>
          <cell r="J247">
            <v>130.09613037109401</v>
          </cell>
          <cell r="K247">
            <v>131.47430419921901</v>
          </cell>
          <cell r="L247">
            <v>17854.08984375</v>
          </cell>
          <cell r="M247">
            <v>0</v>
          </cell>
          <cell r="N247">
            <v>70790.796875</v>
          </cell>
          <cell r="O247">
            <v>0</v>
          </cell>
          <cell r="P247">
            <v>0</v>
          </cell>
          <cell r="Q247">
            <v>0</v>
          </cell>
          <cell r="R247">
            <v>646869.1875</v>
          </cell>
          <cell r="S247">
            <v>0</v>
          </cell>
          <cell r="T247">
            <v>0</v>
          </cell>
          <cell r="U247">
            <v>0</v>
          </cell>
        </row>
        <row r="248">
          <cell r="C248">
            <v>7.9382081031799299</v>
          </cell>
          <cell r="D248">
            <v>71450.25</v>
          </cell>
          <cell r="E248">
            <v>96.030896902084393</v>
          </cell>
          <cell r="F248">
            <v>2235.5849609375</v>
          </cell>
          <cell r="G248">
            <v>192.06179809570301</v>
          </cell>
          <cell r="H248">
            <v>662769.75</v>
          </cell>
          <cell r="I248">
            <v>0</v>
          </cell>
          <cell r="J248">
            <v>129.59703063964801</v>
          </cell>
          <cell r="K248">
            <v>130.97286987304699</v>
          </cell>
          <cell r="L248">
            <v>17746.5390625</v>
          </cell>
          <cell r="M248">
            <v>0</v>
          </cell>
          <cell r="N248">
            <v>71450.25</v>
          </cell>
          <cell r="O248">
            <v>0</v>
          </cell>
          <cell r="P248">
            <v>0</v>
          </cell>
          <cell r="Q248">
            <v>0</v>
          </cell>
          <cell r="R248">
            <v>662769.75</v>
          </cell>
          <cell r="S248">
            <v>0</v>
          </cell>
          <cell r="T248">
            <v>0</v>
          </cell>
          <cell r="U248">
            <v>0</v>
          </cell>
        </row>
        <row r="249">
          <cell r="C249">
            <v>7.8474259376525897</v>
          </cell>
          <cell r="D249">
            <v>72102.046875</v>
          </cell>
          <cell r="E249">
            <v>96.076285839080796</v>
          </cell>
          <cell r="F249">
            <v>2210.97973632813</v>
          </cell>
          <cell r="G249">
            <v>192.15257263183599</v>
          </cell>
          <cell r="H249">
            <v>678677.9375</v>
          </cell>
          <cell r="I249">
            <v>0</v>
          </cell>
          <cell r="J249">
            <v>129.10363769531301</v>
          </cell>
          <cell r="K249">
            <v>130.47593688964801</v>
          </cell>
          <cell r="L249">
            <v>17350.5</v>
          </cell>
          <cell r="M249">
            <v>0</v>
          </cell>
          <cell r="N249">
            <v>72102.046875</v>
          </cell>
          <cell r="O249">
            <v>0</v>
          </cell>
          <cell r="P249">
            <v>0</v>
          </cell>
          <cell r="Q249">
            <v>0</v>
          </cell>
          <cell r="R249">
            <v>678677.9375</v>
          </cell>
          <cell r="S249">
            <v>0</v>
          </cell>
          <cell r="T249">
            <v>0</v>
          </cell>
          <cell r="U249">
            <v>0</v>
          </cell>
        </row>
        <row r="250">
          <cell r="C250">
            <v>7.7865614891052202</v>
          </cell>
          <cell r="D250">
            <v>72732.7578125</v>
          </cell>
          <cell r="E250">
            <v>96.106719970703097</v>
          </cell>
          <cell r="F250">
            <v>2220.96459960938</v>
          </cell>
          <cell r="G250">
            <v>192.21343994140599</v>
          </cell>
          <cell r="H250">
            <v>694247.25</v>
          </cell>
          <cell r="I250">
            <v>0</v>
          </cell>
          <cell r="J250">
            <v>128.62054443359401</v>
          </cell>
          <cell r="K250">
            <v>129.99070739746099</v>
          </cell>
          <cell r="L250">
            <v>17293.677734375</v>
          </cell>
          <cell r="M250">
            <v>0</v>
          </cell>
          <cell r="N250">
            <v>72732.7578125</v>
          </cell>
          <cell r="O250">
            <v>0</v>
          </cell>
          <cell r="P250">
            <v>0</v>
          </cell>
          <cell r="Q250">
            <v>0</v>
          </cell>
          <cell r="R250">
            <v>694247.25</v>
          </cell>
          <cell r="S250">
            <v>0</v>
          </cell>
          <cell r="T250">
            <v>0</v>
          </cell>
          <cell r="U250">
            <v>0</v>
          </cell>
        </row>
        <row r="251">
          <cell r="C251">
            <v>7.7321004867553702</v>
          </cell>
          <cell r="D251">
            <v>73368.546875</v>
          </cell>
          <cell r="E251">
            <v>96.133947372436495</v>
          </cell>
          <cell r="F251">
            <v>2262.52416992188</v>
          </cell>
          <cell r="G251">
            <v>192.26789855957</v>
          </cell>
          <cell r="H251">
            <v>709991.4375</v>
          </cell>
          <cell r="I251">
            <v>0</v>
          </cell>
          <cell r="J251">
            <v>128.12408447265599</v>
          </cell>
          <cell r="K251">
            <v>129.49302673339801</v>
          </cell>
          <cell r="L251">
            <v>17494.064453125</v>
          </cell>
          <cell r="M251">
            <v>0</v>
          </cell>
          <cell r="N251">
            <v>73368.546875</v>
          </cell>
          <cell r="O251">
            <v>0</v>
          </cell>
          <cell r="P251">
            <v>0</v>
          </cell>
          <cell r="Q251">
            <v>0</v>
          </cell>
          <cell r="R251">
            <v>709991.4375</v>
          </cell>
          <cell r="S251">
            <v>0</v>
          </cell>
          <cell r="T251">
            <v>0</v>
          </cell>
          <cell r="U251">
            <v>0</v>
          </cell>
        </row>
        <row r="252">
          <cell r="C252">
            <v>7.6549735069274902</v>
          </cell>
          <cell r="D252">
            <v>74003.953125</v>
          </cell>
          <cell r="E252">
            <v>96.172511577606201</v>
          </cell>
          <cell r="F252">
            <v>2251.51611328125</v>
          </cell>
          <cell r="G252">
            <v>192.34503173828099</v>
          </cell>
          <cell r="H252">
            <v>725916</v>
          </cell>
          <cell r="I252">
            <v>0</v>
          </cell>
          <cell r="J252">
            <v>127.63006591796901</v>
          </cell>
          <cell r="K252">
            <v>128.99557495117199</v>
          </cell>
          <cell r="L252">
            <v>17235.296875</v>
          </cell>
          <cell r="M252">
            <v>0</v>
          </cell>
          <cell r="N252">
            <v>74003.953125</v>
          </cell>
          <cell r="O252">
            <v>0</v>
          </cell>
          <cell r="P252">
            <v>0</v>
          </cell>
          <cell r="Q252">
            <v>0</v>
          </cell>
          <cell r="R252">
            <v>725916</v>
          </cell>
          <cell r="S252">
            <v>0</v>
          </cell>
          <cell r="T252">
            <v>0</v>
          </cell>
          <cell r="U252">
            <v>0</v>
          </cell>
        </row>
        <row r="253">
          <cell r="C253">
            <v>7.5874810218811</v>
          </cell>
          <cell r="D253">
            <v>74633.7109375</v>
          </cell>
          <cell r="E253">
            <v>96.206259727477999</v>
          </cell>
          <cell r="F253">
            <v>2243.16040039063</v>
          </cell>
          <cell r="G253">
            <v>192.412521362305</v>
          </cell>
          <cell r="H253">
            <v>741846.25</v>
          </cell>
          <cell r="I253">
            <v>0</v>
          </cell>
          <cell r="J253">
            <v>127.14248657226599</v>
          </cell>
          <cell r="K253">
            <v>128.50531005859401</v>
          </cell>
          <cell r="L253">
            <v>17019.9375</v>
          </cell>
          <cell r="M253">
            <v>0</v>
          </cell>
          <cell r="N253">
            <v>74633.7109375</v>
          </cell>
          <cell r="O253">
            <v>0</v>
          </cell>
          <cell r="P253">
            <v>0</v>
          </cell>
          <cell r="Q253">
            <v>0</v>
          </cell>
          <cell r="R253">
            <v>741846.25</v>
          </cell>
          <cell r="S253">
            <v>0</v>
          </cell>
          <cell r="T253">
            <v>0</v>
          </cell>
          <cell r="U253">
            <v>0</v>
          </cell>
        </row>
        <row r="254">
          <cell r="C254">
            <v>7.5171966552734402</v>
          </cell>
          <cell r="D254">
            <v>75244.03125</v>
          </cell>
          <cell r="E254">
            <v>96.241402626037598</v>
          </cell>
          <cell r="F254">
            <v>2242.91479492188</v>
          </cell>
          <cell r="G254">
            <v>192.48280334472699</v>
          </cell>
          <cell r="H254">
            <v>757435.9375</v>
          </cell>
          <cell r="I254">
            <v>0</v>
          </cell>
          <cell r="J254">
            <v>126.662437438965</v>
          </cell>
          <cell r="K254">
            <v>128.02233886718801</v>
          </cell>
          <cell r="L254">
            <v>16860.431640625</v>
          </cell>
          <cell r="M254">
            <v>0</v>
          </cell>
          <cell r="N254">
            <v>75244.03125</v>
          </cell>
          <cell r="O254">
            <v>0</v>
          </cell>
          <cell r="P254">
            <v>0</v>
          </cell>
          <cell r="Q254">
            <v>0</v>
          </cell>
          <cell r="R254">
            <v>757435.9375</v>
          </cell>
          <cell r="S254">
            <v>0</v>
          </cell>
          <cell r="T254">
            <v>0</v>
          </cell>
          <cell r="U254">
            <v>0</v>
          </cell>
        </row>
        <row r="255">
          <cell r="C255">
            <v>7.4534111022949201</v>
          </cell>
          <cell r="D255">
            <v>75856.0390625</v>
          </cell>
          <cell r="E255">
            <v>96.273297071456895</v>
          </cell>
          <cell r="F255">
            <v>2251.36010742188</v>
          </cell>
          <cell r="G255">
            <v>192.54658508300801</v>
          </cell>
          <cell r="H255">
            <v>773203.9375</v>
          </cell>
          <cell r="I255">
            <v>0</v>
          </cell>
          <cell r="J255">
            <v>126.180633544922</v>
          </cell>
          <cell r="K255">
            <v>127.538131713867</v>
          </cell>
          <cell r="L255">
            <v>16780.3125</v>
          </cell>
          <cell r="M255">
            <v>0</v>
          </cell>
          <cell r="N255">
            <v>75856.0390625</v>
          </cell>
          <cell r="O255">
            <v>0</v>
          </cell>
          <cell r="P255">
            <v>0</v>
          </cell>
          <cell r="Q255">
            <v>0</v>
          </cell>
          <cell r="R255">
            <v>773203.9375</v>
          </cell>
          <cell r="S255">
            <v>0</v>
          </cell>
          <cell r="T255">
            <v>0</v>
          </cell>
          <cell r="U255">
            <v>0</v>
          </cell>
        </row>
        <row r="256">
          <cell r="C256">
            <v>7.3710455894470197</v>
          </cell>
          <cell r="D256">
            <v>76466.359375</v>
          </cell>
          <cell r="E256">
            <v>96.314477920532198</v>
          </cell>
          <cell r="F256">
            <v>2198.89379882813</v>
          </cell>
          <cell r="G256">
            <v>192.62895202636699</v>
          </cell>
          <cell r="H256">
            <v>789153.625</v>
          </cell>
          <cell r="I256">
            <v>0</v>
          </cell>
          <cell r="J256">
            <v>125.71369934082</v>
          </cell>
          <cell r="K256">
            <v>127.067008972168</v>
          </cell>
          <cell r="L256">
            <v>16208.146484375</v>
          </cell>
          <cell r="M256">
            <v>0</v>
          </cell>
          <cell r="N256">
            <v>76466.359375</v>
          </cell>
          <cell r="O256">
            <v>0</v>
          </cell>
          <cell r="P256">
            <v>0</v>
          </cell>
          <cell r="Q256">
            <v>0</v>
          </cell>
          <cell r="R256">
            <v>789153.625</v>
          </cell>
          <cell r="S256">
            <v>0</v>
          </cell>
          <cell r="T256">
            <v>0</v>
          </cell>
          <cell r="U256">
            <v>0</v>
          </cell>
        </row>
        <row r="257">
          <cell r="C257">
            <v>7.3314757347106898</v>
          </cell>
          <cell r="D257">
            <v>77075.9765625</v>
          </cell>
          <cell r="E257">
            <v>96.334260702133207</v>
          </cell>
          <cell r="F257">
            <v>2268.11059570313</v>
          </cell>
          <cell r="G257">
            <v>192.66851806640599</v>
          </cell>
          <cell r="H257">
            <v>805104</v>
          </cell>
          <cell r="I257">
            <v>0</v>
          </cell>
          <cell r="J257">
            <v>125.208656311035</v>
          </cell>
          <cell r="K257">
            <v>126.56153869628901</v>
          </cell>
          <cell r="L257">
            <v>16628.59765625</v>
          </cell>
          <cell r="M257">
            <v>0</v>
          </cell>
          <cell r="N257">
            <v>77075.9765625</v>
          </cell>
          <cell r="O257">
            <v>0</v>
          </cell>
          <cell r="P257">
            <v>0</v>
          </cell>
          <cell r="Q257">
            <v>0</v>
          </cell>
          <cell r="R257">
            <v>805104</v>
          </cell>
          <cell r="S257">
            <v>0</v>
          </cell>
          <cell r="T257">
            <v>0</v>
          </cell>
          <cell r="U257">
            <v>0</v>
          </cell>
        </row>
        <row r="258">
          <cell r="C258">
            <v>7.2645807266235396</v>
          </cell>
          <cell r="D258">
            <v>77670.9453125</v>
          </cell>
          <cell r="E258">
            <v>96.3677108287811</v>
          </cell>
          <cell r="F258">
            <v>2258.3623046875</v>
          </cell>
          <cell r="G258">
            <v>192.73541259765599</v>
          </cell>
          <cell r="H258">
            <v>820889.0625</v>
          </cell>
          <cell r="I258">
            <v>0</v>
          </cell>
          <cell r="J258">
            <v>124.731575012207</v>
          </cell>
          <cell r="K258">
            <v>126.08168792724599</v>
          </cell>
          <cell r="L258">
            <v>16406.0546875</v>
          </cell>
          <cell r="M258">
            <v>0</v>
          </cell>
          <cell r="N258">
            <v>77670.9453125</v>
          </cell>
          <cell r="O258">
            <v>0</v>
          </cell>
          <cell r="P258">
            <v>0</v>
          </cell>
          <cell r="Q258">
            <v>0</v>
          </cell>
          <cell r="R258">
            <v>820889.0625</v>
          </cell>
          <cell r="S258">
            <v>0</v>
          </cell>
          <cell r="T258">
            <v>0</v>
          </cell>
          <cell r="U258">
            <v>0</v>
          </cell>
        </row>
        <row r="259">
          <cell r="C259">
            <v>7.2044839859008798</v>
          </cell>
          <cell r="D259">
            <v>78263.15625</v>
          </cell>
          <cell r="E259">
            <v>96.397757530212402</v>
          </cell>
          <cell r="F259">
            <v>2254.54052734375</v>
          </cell>
          <cell r="G259">
            <v>192.79551696777301</v>
          </cell>
          <cell r="H259">
            <v>836676.8125</v>
          </cell>
          <cell r="I259">
            <v>0</v>
          </cell>
          <cell r="J259">
            <v>124.255020141602</v>
          </cell>
          <cell r="K259">
            <v>125.602668762207</v>
          </cell>
          <cell r="L259">
            <v>16242.80078125</v>
          </cell>
          <cell r="M259">
            <v>0</v>
          </cell>
          <cell r="N259">
            <v>78263.15625</v>
          </cell>
          <cell r="O259">
            <v>0</v>
          </cell>
          <cell r="P259">
            <v>0</v>
          </cell>
          <cell r="Q259">
            <v>0</v>
          </cell>
          <cell r="R259">
            <v>836676.8125</v>
          </cell>
          <cell r="S259">
            <v>0</v>
          </cell>
          <cell r="T259">
            <v>0</v>
          </cell>
          <cell r="U259">
            <v>0</v>
          </cell>
        </row>
        <row r="260">
          <cell r="C260">
            <v>7.1466517448425302</v>
          </cell>
          <cell r="D260">
            <v>78855.859375</v>
          </cell>
          <cell r="E260">
            <v>96.426671743392902</v>
          </cell>
          <cell r="F260">
            <v>2256.1904296875</v>
          </cell>
          <cell r="G260">
            <v>192.85334777832</v>
          </cell>
          <cell r="H260">
            <v>852644.125</v>
          </cell>
          <cell r="I260">
            <v>0</v>
          </cell>
          <cell r="J260">
            <v>123.774124145508</v>
          </cell>
          <cell r="K260">
            <v>125.11953735351599</v>
          </cell>
          <cell r="L260">
            <v>16124.20703125</v>
          </cell>
          <cell r="M260">
            <v>0</v>
          </cell>
          <cell r="N260">
            <v>78855.859375</v>
          </cell>
          <cell r="O260">
            <v>0</v>
          </cell>
          <cell r="P260">
            <v>0</v>
          </cell>
          <cell r="Q260">
            <v>0</v>
          </cell>
          <cell r="R260">
            <v>852644.125</v>
          </cell>
          <cell r="S260">
            <v>0</v>
          </cell>
          <cell r="T260">
            <v>0</v>
          </cell>
          <cell r="U260">
            <v>0</v>
          </cell>
        </row>
        <row r="261">
          <cell r="C261">
            <v>7.0821127891540501</v>
          </cell>
          <cell r="D261">
            <v>79442.2578125</v>
          </cell>
          <cell r="E261">
            <v>96.458941698074298</v>
          </cell>
          <cell r="F261">
            <v>2237.22338867188</v>
          </cell>
          <cell r="G261">
            <v>192.917892456055</v>
          </cell>
          <cell r="H261">
            <v>868617.6875</v>
          </cell>
          <cell r="I261">
            <v>0</v>
          </cell>
          <cell r="J261">
            <v>123.30029296875</v>
          </cell>
          <cell r="K261">
            <v>124.64289855957</v>
          </cell>
          <cell r="L261">
            <v>15844.26953125</v>
          </cell>
          <cell r="M261">
            <v>0</v>
          </cell>
          <cell r="N261">
            <v>79442.2578125</v>
          </cell>
          <cell r="O261">
            <v>0</v>
          </cell>
          <cell r="P261">
            <v>0</v>
          </cell>
          <cell r="Q261">
            <v>0</v>
          </cell>
          <cell r="R261">
            <v>868617.6875</v>
          </cell>
          <cell r="S261">
            <v>0</v>
          </cell>
          <cell r="T261">
            <v>0</v>
          </cell>
          <cell r="U261">
            <v>0</v>
          </cell>
        </row>
        <row r="262">
          <cell r="C262">
            <v>0</v>
          </cell>
          <cell r="D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T262">
            <v>0</v>
          </cell>
          <cell r="U262">
            <v>0</v>
          </cell>
        </row>
        <row r="263">
          <cell r="C263">
            <v>0</v>
          </cell>
          <cell r="D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>
            <v>0</v>
          </cell>
          <cell r="S263">
            <v>0</v>
          </cell>
          <cell r="T263">
            <v>0</v>
          </cell>
          <cell r="U263">
            <v>0</v>
          </cell>
        </row>
        <row r="264">
          <cell r="C264">
            <v>0</v>
          </cell>
          <cell r="D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</row>
        <row r="265">
          <cell r="C265">
            <v>0</v>
          </cell>
          <cell r="D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</row>
        <row r="266">
          <cell r="C266">
            <v>0</v>
          </cell>
          <cell r="D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</row>
        <row r="267">
          <cell r="C267">
            <v>0</v>
          </cell>
          <cell r="D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</row>
        <row r="268">
          <cell r="C268">
            <v>0</v>
          </cell>
          <cell r="D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</row>
        <row r="269">
          <cell r="C269">
            <v>177.45008850097699</v>
          </cell>
          <cell r="D269">
            <v>9587.267578125</v>
          </cell>
          <cell r="E269">
            <v>11.274958401918401</v>
          </cell>
          <cell r="F269">
            <v>53.318710327148402</v>
          </cell>
          <cell r="G269">
            <v>22.5499172210693</v>
          </cell>
          <cell r="H269">
            <v>1392.73205566406</v>
          </cell>
          <cell r="I269">
            <v>0</v>
          </cell>
          <cell r="J269">
            <v>159.45391845703099</v>
          </cell>
          <cell r="K269">
            <v>161.34295654296901</v>
          </cell>
          <cell r="L269">
            <v>9461.41015625</v>
          </cell>
          <cell r="M269">
            <v>0</v>
          </cell>
          <cell r="N269">
            <v>9587.267578125</v>
          </cell>
          <cell r="O269">
            <v>0</v>
          </cell>
          <cell r="P269">
            <v>0</v>
          </cell>
          <cell r="Q269">
            <v>0</v>
          </cell>
          <cell r="R269">
            <v>1392.73205566406</v>
          </cell>
          <cell r="S269">
            <v>0</v>
          </cell>
          <cell r="T269">
            <v>0</v>
          </cell>
          <cell r="U269">
            <v>0</v>
          </cell>
        </row>
        <row r="270">
          <cell r="C270">
            <v>113.51341247558599</v>
          </cell>
          <cell r="D270">
            <v>21770.080078125</v>
          </cell>
          <cell r="E270">
            <v>43.243291974067702</v>
          </cell>
          <cell r="F270">
            <v>726.43078613281295</v>
          </cell>
          <cell r="G270">
            <v>86.486587524414105</v>
          </cell>
          <cell r="H270">
            <v>5769.91845703125</v>
          </cell>
          <cell r="I270">
            <v>0</v>
          </cell>
          <cell r="J270">
            <v>157.73878479003901</v>
          </cell>
          <cell r="K270">
            <v>160.10134887695301</v>
          </cell>
          <cell r="L270">
            <v>82459.640625</v>
          </cell>
          <cell r="M270">
            <v>0</v>
          </cell>
          <cell r="N270">
            <v>21770.080078125</v>
          </cell>
          <cell r="O270">
            <v>0</v>
          </cell>
          <cell r="P270">
            <v>0</v>
          </cell>
          <cell r="Q270">
            <v>0</v>
          </cell>
          <cell r="R270">
            <v>5769.91845703125</v>
          </cell>
          <cell r="S270">
            <v>0</v>
          </cell>
          <cell r="T270">
            <v>0</v>
          </cell>
          <cell r="U270">
            <v>0</v>
          </cell>
        </row>
        <row r="271">
          <cell r="C271">
            <v>59.337047576904297</v>
          </cell>
          <cell r="D271">
            <v>27839.349609375</v>
          </cell>
          <cell r="E271">
            <v>70.331478118896499</v>
          </cell>
          <cell r="F271">
            <v>1465.69775390625</v>
          </cell>
          <cell r="G271">
            <v>140.66294860839801</v>
          </cell>
          <cell r="H271">
            <v>15900.6494140625</v>
          </cell>
          <cell r="I271">
            <v>0</v>
          </cell>
          <cell r="J271">
            <v>156.36361694335901</v>
          </cell>
          <cell r="K271">
            <v>158.52879333496099</v>
          </cell>
          <cell r="L271">
            <v>86970.171875</v>
          </cell>
          <cell r="M271">
            <v>0</v>
          </cell>
          <cell r="N271">
            <v>27839.349609375</v>
          </cell>
          <cell r="O271">
            <v>0</v>
          </cell>
          <cell r="P271">
            <v>0</v>
          </cell>
          <cell r="Q271">
            <v>0</v>
          </cell>
          <cell r="R271">
            <v>15900.6494140625</v>
          </cell>
          <cell r="S271">
            <v>0</v>
          </cell>
          <cell r="T271">
            <v>0</v>
          </cell>
          <cell r="U271">
            <v>0</v>
          </cell>
        </row>
        <row r="272">
          <cell r="C272">
            <v>37.551021575927699</v>
          </cell>
          <cell r="D272">
            <v>31508.31640625</v>
          </cell>
          <cell r="E272">
            <v>81.224489212036104</v>
          </cell>
          <cell r="F272">
            <v>1699.68969726563</v>
          </cell>
          <cell r="G272">
            <v>162.448974609375</v>
          </cell>
          <cell r="H272">
            <v>28611.681640625</v>
          </cell>
          <cell r="I272">
            <v>0</v>
          </cell>
          <cell r="J272">
            <v>155.22557067871099</v>
          </cell>
          <cell r="K272">
            <v>157.154861450195</v>
          </cell>
          <cell r="L272">
            <v>63825.08203125</v>
          </cell>
          <cell r="M272">
            <v>0</v>
          </cell>
          <cell r="N272">
            <v>31508.31640625</v>
          </cell>
          <cell r="O272">
            <v>0</v>
          </cell>
          <cell r="P272">
            <v>0</v>
          </cell>
          <cell r="Q272">
            <v>0</v>
          </cell>
          <cell r="R272">
            <v>28611.681640625</v>
          </cell>
          <cell r="S272">
            <v>0</v>
          </cell>
          <cell r="T272">
            <v>0</v>
          </cell>
          <cell r="U272">
            <v>0</v>
          </cell>
        </row>
        <row r="273">
          <cell r="C273">
            <v>28.714370727539102</v>
          </cell>
          <cell r="D273">
            <v>34161.22265625</v>
          </cell>
          <cell r="E273">
            <v>85.642814636230497</v>
          </cell>
          <cell r="F273">
            <v>1898.32214355469</v>
          </cell>
          <cell r="G273">
            <v>171.28562927246099</v>
          </cell>
          <cell r="H273">
            <v>42518.77734375</v>
          </cell>
          <cell r="I273">
            <v>0</v>
          </cell>
          <cell r="J273">
            <v>154.00947570800801</v>
          </cell>
          <cell r="K273">
            <v>155.80039978027301</v>
          </cell>
          <cell r="L273">
            <v>54509.125</v>
          </cell>
          <cell r="M273">
            <v>0</v>
          </cell>
          <cell r="N273">
            <v>34161.22265625</v>
          </cell>
          <cell r="O273">
            <v>0</v>
          </cell>
          <cell r="P273">
            <v>0</v>
          </cell>
          <cell r="Q273">
            <v>0</v>
          </cell>
          <cell r="R273">
            <v>42518.77734375</v>
          </cell>
          <cell r="S273">
            <v>0</v>
          </cell>
          <cell r="T273">
            <v>0</v>
          </cell>
          <cell r="U273">
            <v>0</v>
          </cell>
        </row>
        <row r="274">
          <cell r="C274">
            <v>23.541217803955099</v>
          </cell>
          <cell r="D274">
            <v>36267.875</v>
          </cell>
          <cell r="E274">
            <v>88.229393959045396</v>
          </cell>
          <cell r="F274">
            <v>1926.95959472656</v>
          </cell>
          <cell r="G274">
            <v>176.45878601074199</v>
          </cell>
          <cell r="H274">
            <v>56972.125</v>
          </cell>
          <cell r="I274">
            <v>0</v>
          </cell>
          <cell r="J274">
            <v>152.85086059570301</v>
          </cell>
          <cell r="K274">
            <v>154.53552246093801</v>
          </cell>
          <cell r="L274">
            <v>45362.9765625</v>
          </cell>
          <cell r="M274">
            <v>0</v>
          </cell>
          <cell r="N274">
            <v>36267.875</v>
          </cell>
          <cell r="O274">
            <v>0</v>
          </cell>
          <cell r="P274">
            <v>0</v>
          </cell>
          <cell r="Q274">
            <v>0</v>
          </cell>
          <cell r="R274">
            <v>56972.125</v>
          </cell>
          <cell r="S274">
            <v>0</v>
          </cell>
          <cell r="T274">
            <v>0</v>
          </cell>
          <cell r="U274">
            <v>0</v>
          </cell>
        </row>
        <row r="275">
          <cell r="C275">
            <v>20.2528781890869</v>
          </cell>
          <cell r="D275">
            <v>38020.92578125</v>
          </cell>
          <cell r="E275">
            <v>89.873558282852201</v>
          </cell>
          <cell r="F275">
            <v>1886.73266601563</v>
          </cell>
          <cell r="G275">
            <v>179.74711608886699</v>
          </cell>
          <cell r="H275">
            <v>71599.0703125</v>
          </cell>
          <cell r="I275">
            <v>0</v>
          </cell>
          <cell r="J275">
            <v>151.72024536132801</v>
          </cell>
          <cell r="K275">
            <v>153.33311462402301</v>
          </cell>
          <cell r="L275">
            <v>38211.765625</v>
          </cell>
          <cell r="M275">
            <v>0</v>
          </cell>
          <cell r="N275">
            <v>38020.92578125</v>
          </cell>
          <cell r="O275">
            <v>0</v>
          </cell>
          <cell r="P275">
            <v>0</v>
          </cell>
          <cell r="Q275">
            <v>0</v>
          </cell>
          <cell r="R275">
            <v>71599.0703125</v>
          </cell>
          <cell r="S275">
            <v>0</v>
          </cell>
          <cell r="T275">
            <v>0</v>
          </cell>
          <cell r="U275">
            <v>0</v>
          </cell>
        </row>
        <row r="276">
          <cell r="C276">
            <v>17.354429244995099</v>
          </cell>
          <cell r="D276">
            <v>39535.2109375</v>
          </cell>
          <cell r="E276">
            <v>91.322785615920992</v>
          </cell>
          <cell r="F276">
            <v>1658.86547851563</v>
          </cell>
          <cell r="G276">
            <v>182.64556884765599</v>
          </cell>
          <cell r="H276">
            <v>86464.7890625</v>
          </cell>
          <cell r="I276">
            <v>0</v>
          </cell>
          <cell r="J276">
            <v>150.71723937988301</v>
          </cell>
          <cell r="K276">
            <v>152.26121520996099</v>
          </cell>
          <cell r="L276">
            <v>28788.6640625</v>
          </cell>
          <cell r="M276">
            <v>0</v>
          </cell>
          <cell r="N276">
            <v>39535.2109375</v>
          </cell>
          <cell r="O276">
            <v>0</v>
          </cell>
          <cell r="P276">
            <v>0</v>
          </cell>
          <cell r="Q276">
            <v>0</v>
          </cell>
          <cell r="R276">
            <v>86464.7890625</v>
          </cell>
          <cell r="S276">
            <v>0</v>
          </cell>
          <cell r="T276">
            <v>0</v>
          </cell>
          <cell r="U276">
            <v>0</v>
          </cell>
        </row>
        <row r="277">
          <cell r="C277">
            <v>15.429612159729</v>
          </cell>
          <cell r="D277">
            <v>40865.5078125</v>
          </cell>
          <cell r="E277">
            <v>92.285192012786894</v>
          </cell>
          <cell r="F277">
            <v>1444.07934570313</v>
          </cell>
          <cell r="G277">
            <v>184.570388793945</v>
          </cell>
          <cell r="H277">
            <v>101694.4921875</v>
          </cell>
          <cell r="I277">
            <v>0</v>
          </cell>
          <cell r="J277">
            <v>149.85122680664099</v>
          </cell>
          <cell r="K277">
            <v>151.34770202636699</v>
          </cell>
          <cell r="L277">
            <v>22281.5859375</v>
          </cell>
          <cell r="M277">
            <v>0</v>
          </cell>
          <cell r="N277">
            <v>40865.5078125</v>
          </cell>
          <cell r="O277">
            <v>0</v>
          </cell>
          <cell r="P277">
            <v>0</v>
          </cell>
          <cell r="Q277">
            <v>0</v>
          </cell>
          <cell r="R277">
            <v>101694.4921875</v>
          </cell>
          <cell r="S277">
            <v>0</v>
          </cell>
          <cell r="T277">
            <v>0</v>
          </cell>
          <cell r="U277">
            <v>0</v>
          </cell>
        </row>
        <row r="278">
          <cell r="C278">
            <v>13.8513031005859</v>
          </cell>
          <cell r="D278">
            <v>42039.77734375</v>
          </cell>
          <cell r="E278">
            <v>93.07434558868411</v>
          </cell>
          <cell r="F278">
            <v>1156.12756347656</v>
          </cell>
          <cell r="G278">
            <v>186.14869689941401</v>
          </cell>
          <cell r="H278">
            <v>117080.21875</v>
          </cell>
          <cell r="I278">
            <v>0</v>
          </cell>
          <cell r="J278">
            <v>149.12973022460901</v>
          </cell>
          <cell r="K278">
            <v>150.58367919921901</v>
          </cell>
          <cell r="L278">
            <v>16013.873046875</v>
          </cell>
          <cell r="M278">
            <v>0</v>
          </cell>
          <cell r="N278">
            <v>42039.77734375</v>
          </cell>
          <cell r="O278">
            <v>0</v>
          </cell>
          <cell r="P278">
            <v>0</v>
          </cell>
          <cell r="Q278">
            <v>0</v>
          </cell>
          <cell r="R278">
            <v>117080.21875</v>
          </cell>
          <cell r="S278">
            <v>0</v>
          </cell>
          <cell r="T278">
            <v>0</v>
          </cell>
          <cell r="U278">
            <v>0</v>
          </cell>
        </row>
        <row r="279">
          <cell r="C279">
            <v>12.547961235046399</v>
          </cell>
          <cell r="D279">
            <v>43093.5859375</v>
          </cell>
          <cell r="E279">
            <v>93.726021051406903</v>
          </cell>
          <cell r="F279">
            <v>1016.09655761719</v>
          </cell>
          <cell r="G279">
            <v>187.45204162597699</v>
          </cell>
          <cell r="H279">
            <v>132226.40625</v>
          </cell>
          <cell r="I279">
            <v>0</v>
          </cell>
          <cell r="J279">
            <v>148.48815917968801</v>
          </cell>
          <cell r="K279">
            <v>149.90635681152301</v>
          </cell>
          <cell r="L279">
            <v>12749.9404296875</v>
          </cell>
          <cell r="M279">
            <v>0</v>
          </cell>
          <cell r="N279">
            <v>43093.5859375</v>
          </cell>
          <cell r="O279">
            <v>0</v>
          </cell>
          <cell r="P279">
            <v>0</v>
          </cell>
          <cell r="Q279">
            <v>0</v>
          </cell>
          <cell r="R279">
            <v>132226.40625</v>
          </cell>
          <cell r="S279">
            <v>0</v>
          </cell>
          <cell r="T279">
            <v>0</v>
          </cell>
          <cell r="U279">
            <v>0</v>
          </cell>
        </row>
        <row r="280">
          <cell r="C280">
            <v>11.7036275863647</v>
          </cell>
          <cell r="D280">
            <v>44052.11328125</v>
          </cell>
          <cell r="E280">
            <v>94.148188829421997</v>
          </cell>
          <cell r="F280">
            <v>906.970703125</v>
          </cell>
          <cell r="G280">
            <v>188.29637145996099</v>
          </cell>
          <cell r="H280">
            <v>147647.875</v>
          </cell>
          <cell r="I280">
            <v>0</v>
          </cell>
          <cell r="J280">
            <v>147.88246154785199</v>
          </cell>
          <cell r="K280">
            <v>149.275955200195</v>
          </cell>
          <cell r="L280">
            <v>10614.84765625</v>
          </cell>
          <cell r="M280">
            <v>0</v>
          </cell>
          <cell r="N280">
            <v>44052.11328125</v>
          </cell>
          <cell r="O280">
            <v>0</v>
          </cell>
          <cell r="P280">
            <v>0</v>
          </cell>
          <cell r="Q280">
            <v>0</v>
          </cell>
          <cell r="R280">
            <v>147647.875</v>
          </cell>
          <cell r="S280">
            <v>0</v>
          </cell>
          <cell r="T280">
            <v>0</v>
          </cell>
          <cell r="U280">
            <v>0</v>
          </cell>
        </row>
        <row r="281">
          <cell r="C281">
            <v>11.247956275939901</v>
          </cell>
          <cell r="D281">
            <v>44983.4453125</v>
          </cell>
          <cell r="E281">
            <v>94.376021623611493</v>
          </cell>
          <cell r="F281">
            <v>963.20812988281295</v>
          </cell>
          <cell r="G281">
            <v>188.75204467773401</v>
          </cell>
          <cell r="H281">
            <v>163276.546875</v>
          </cell>
          <cell r="I281">
            <v>0</v>
          </cell>
          <cell r="J281">
            <v>147.21838378906301</v>
          </cell>
          <cell r="K281">
            <v>148.60276794433599</v>
          </cell>
          <cell r="L281">
            <v>10834.123046875</v>
          </cell>
          <cell r="M281">
            <v>0</v>
          </cell>
          <cell r="N281">
            <v>44983.4453125</v>
          </cell>
          <cell r="O281">
            <v>0</v>
          </cell>
          <cell r="P281">
            <v>0</v>
          </cell>
          <cell r="Q281">
            <v>0</v>
          </cell>
          <cell r="R281">
            <v>163276.546875</v>
          </cell>
          <cell r="S281">
            <v>0</v>
          </cell>
          <cell r="T281">
            <v>0</v>
          </cell>
          <cell r="U281">
            <v>0</v>
          </cell>
        </row>
        <row r="282">
          <cell r="C282">
            <v>10.466773986816399</v>
          </cell>
          <cell r="D282">
            <v>45852.19140625</v>
          </cell>
          <cell r="E282">
            <v>94.766610860824599</v>
          </cell>
          <cell r="F282">
            <v>684.4716796875</v>
          </cell>
          <cell r="G282">
            <v>189.53323364257801</v>
          </cell>
          <cell r="H282">
            <v>178967.796875</v>
          </cell>
          <cell r="I282">
            <v>0</v>
          </cell>
          <cell r="J282">
            <v>146.66453552246099</v>
          </cell>
          <cell r="K282">
            <v>148.01989746093801</v>
          </cell>
          <cell r="L282">
            <v>7164.2099609375</v>
          </cell>
          <cell r="M282">
            <v>0</v>
          </cell>
          <cell r="N282">
            <v>45852.19140625</v>
          </cell>
          <cell r="O282">
            <v>0</v>
          </cell>
          <cell r="P282">
            <v>0</v>
          </cell>
          <cell r="Q282">
            <v>0</v>
          </cell>
          <cell r="R282">
            <v>178967.796875</v>
          </cell>
          <cell r="S282">
            <v>0</v>
          </cell>
          <cell r="T282">
            <v>0</v>
          </cell>
          <cell r="U282">
            <v>0</v>
          </cell>
        </row>
        <row r="283">
          <cell r="C283">
            <v>10.5316486358643</v>
          </cell>
          <cell r="D283">
            <v>46705.2578125</v>
          </cell>
          <cell r="E283">
            <v>94.734174013137789</v>
          </cell>
          <cell r="F283">
            <v>663.89849853515602</v>
          </cell>
          <cell r="G283">
            <v>189.46835327148401</v>
          </cell>
          <cell r="H283">
            <v>194314.734375</v>
          </cell>
          <cell r="I283">
            <v>0</v>
          </cell>
          <cell r="J283">
            <v>146.06822204589801</v>
          </cell>
          <cell r="K283">
            <v>147.427658081055</v>
          </cell>
          <cell r="L283">
            <v>6991.94580078125</v>
          </cell>
          <cell r="M283">
            <v>0</v>
          </cell>
          <cell r="N283">
            <v>46705.2578125</v>
          </cell>
          <cell r="O283">
            <v>0</v>
          </cell>
          <cell r="P283">
            <v>0</v>
          </cell>
          <cell r="Q283">
            <v>0</v>
          </cell>
          <cell r="R283">
            <v>194314.734375</v>
          </cell>
          <cell r="S283">
            <v>0</v>
          </cell>
          <cell r="T283">
            <v>0</v>
          </cell>
          <cell r="U283">
            <v>0</v>
          </cell>
        </row>
        <row r="284">
          <cell r="C284">
            <v>10.4608516693115</v>
          </cell>
          <cell r="D284">
            <v>47567.75</v>
          </cell>
          <cell r="E284">
            <v>94.769573211669893</v>
          </cell>
          <cell r="F284">
            <v>752.2314453125</v>
          </cell>
          <cell r="G284">
            <v>189.53915405273401</v>
          </cell>
          <cell r="H284">
            <v>209832.25</v>
          </cell>
          <cell r="I284">
            <v>0</v>
          </cell>
          <cell r="J284">
            <v>145.454345703125</v>
          </cell>
          <cell r="K284">
            <v>146.81463623046901</v>
          </cell>
          <cell r="L284">
            <v>7868.9814453125</v>
          </cell>
          <cell r="M284">
            <v>0</v>
          </cell>
          <cell r="N284">
            <v>47567.75</v>
          </cell>
          <cell r="O284">
            <v>0</v>
          </cell>
          <cell r="P284">
            <v>0</v>
          </cell>
          <cell r="Q284">
            <v>0</v>
          </cell>
          <cell r="R284">
            <v>209832.25</v>
          </cell>
          <cell r="S284">
            <v>0</v>
          </cell>
          <cell r="T284">
            <v>0</v>
          </cell>
          <cell r="U284">
            <v>0</v>
          </cell>
        </row>
        <row r="285">
          <cell r="C285">
            <v>10.118332862854</v>
          </cell>
          <cell r="D285">
            <v>48412.140625</v>
          </cell>
          <cell r="E285">
            <v>94.940835237503094</v>
          </cell>
          <cell r="F285">
            <v>692.24200439453102</v>
          </cell>
          <cell r="G285">
            <v>189.88166809082</v>
          </cell>
          <cell r="H285">
            <v>225547.84375</v>
          </cell>
          <cell r="I285">
            <v>0</v>
          </cell>
          <cell r="J285">
            <v>144.88192749023401</v>
          </cell>
          <cell r="K285">
            <v>146.22639465332</v>
          </cell>
          <cell r="L285">
            <v>7004.33447265625</v>
          </cell>
          <cell r="M285">
            <v>0</v>
          </cell>
          <cell r="N285">
            <v>48412.140625</v>
          </cell>
          <cell r="O285">
            <v>0</v>
          </cell>
          <cell r="P285">
            <v>0</v>
          </cell>
          <cell r="Q285">
            <v>0</v>
          </cell>
          <cell r="R285">
            <v>225547.84375</v>
          </cell>
          <cell r="S285">
            <v>0</v>
          </cell>
          <cell r="T285">
            <v>0</v>
          </cell>
          <cell r="U285">
            <v>0</v>
          </cell>
        </row>
        <row r="286">
          <cell r="C286">
            <v>9.8482589721679705</v>
          </cell>
          <cell r="D286">
            <v>49227.578125</v>
          </cell>
          <cell r="E286">
            <v>95.075869560241699</v>
          </cell>
          <cell r="F286">
            <v>623.70080566406295</v>
          </cell>
          <cell r="G286">
            <v>190.15174865722699</v>
          </cell>
          <cell r="H286">
            <v>241292.421875</v>
          </cell>
          <cell r="I286">
            <v>0</v>
          </cell>
          <cell r="J286">
            <v>144.330078125</v>
          </cell>
          <cell r="K286">
            <v>145.66183471679699</v>
          </cell>
          <cell r="L286">
            <v>6142.36669921875</v>
          </cell>
          <cell r="M286">
            <v>0</v>
          </cell>
          <cell r="N286">
            <v>49227.578125</v>
          </cell>
          <cell r="O286">
            <v>0</v>
          </cell>
          <cell r="P286">
            <v>0</v>
          </cell>
          <cell r="Q286">
            <v>0</v>
          </cell>
          <cell r="R286">
            <v>241292.421875</v>
          </cell>
          <cell r="S286">
            <v>0</v>
          </cell>
          <cell r="T286">
            <v>0</v>
          </cell>
          <cell r="U286">
            <v>0</v>
          </cell>
        </row>
        <row r="287">
          <cell r="C287">
            <v>9.6330480575561506</v>
          </cell>
          <cell r="D287">
            <v>50007.85546875</v>
          </cell>
          <cell r="E287">
            <v>95.183473825454698</v>
          </cell>
          <cell r="F287">
            <v>618.77734375</v>
          </cell>
          <cell r="G287">
            <v>190.36695861816401</v>
          </cell>
          <cell r="H287">
            <v>256712.140625</v>
          </cell>
          <cell r="I287">
            <v>0</v>
          </cell>
          <cell r="J287">
            <v>143.76094055175801</v>
          </cell>
          <cell r="K287">
            <v>145.08326721191401</v>
          </cell>
          <cell r="L287">
            <v>5960.7119140625</v>
          </cell>
          <cell r="M287">
            <v>0</v>
          </cell>
          <cell r="N287">
            <v>50007.85546875</v>
          </cell>
          <cell r="O287">
            <v>0</v>
          </cell>
          <cell r="P287">
            <v>0</v>
          </cell>
          <cell r="Q287">
            <v>0</v>
          </cell>
          <cell r="R287">
            <v>256712.140625</v>
          </cell>
          <cell r="S287">
            <v>0</v>
          </cell>
          <cell r="T287">
            <v>0</v>
          </cell>
          <cell r="U287">
            <v>0</v>
          </cell>
        </row>
        <row r="288">
          <cell r="C288">
            <v>9.3986454010009801</v>
          </cell>
          <cell r="D288">
            <v>50783.22265625</v>
          </cell>
          <cell r="E288">
            <v>95.300680398940997</v>
          </cell>
          <cell r="F288">
            <v>597.59967041015602</v>
          </cell>
          <cell r="G288">
            <v>190.60134887695301</v>
          </cell>
          <cell r="H288">
            <v>272316.78125</v>
          </cell>
          <cell r="I288">
            <v>0</v>
          </cell>
          <cell r="J288">
            <v>143.19833374023401</v>
          </cell>
          <cell r="K288">
            <v>144.51010131835901</v>
          </cell>
          <cell r="L288">
            <v>5616.626953125</v>
          </cell>
          <cell r="M288">
            <v>0</v>
          </cell>
          <cell r="N288">
            <v>50783.22265625</v>
          </cell>
          <cell r="O288">
            <v>0</v>
          </cell>
          <cell r="P288">
            <v>0</v>
          </cell>
          <cell r="Q288">
            <v>0</v>
          </cell>
          <cell r="R288">
            <v>272316.78125</v>
          </cell>
          <cell r="S288">
            <v>0</v>
          </cell>
          <cell r="T288">
            <v>0</v>
          </cell>
          <cell r="U288">
            <v>0</v>
          </cell>
        </row>
        <row r="289">
          <cell r="C289">
            <v>9.2164802551269496</v>
          </cell>
          <cell r="D289">
            <v>51551.6171875</v>
          </cell>
          <cell r="E289">
            <v>95.3917622566223</v>
          </cell>
          <cell r="F289">
            <v>575.23968505859398</v>
          </cell>
          <cell r="G289">
            <v>190.78352355957</v>
          </cell>
          <cell r="H289">
            <v>288108.375</v>
          </cell>
          <cell r="I289">
            <v>0</v>
          </cell>
          <cell r="J289">
            <v>142.63298034668</v>
          </cell>
          <cell r="K289">
            <v>143.936279296875</v>
          </cell>
          <cell r="L289">
            <v>5301.68505859375</v>
          </cell>
          <cell r="M289">
            <v>0</v>
          </cell>
          <cell r="N289">
            <v>51551.6171875</v>
          </cell>
          <cell r="O289">
            <v>0</v>
          </cell>
          <cell r="P289">
            <v>0</v>
          </cell>
          <cell r="Q289">
            <v>0</v>
          </cell>
          <cell r="R289">
            <v>288108.375</v>
          </cell>
          <cell r="S289">
            <v>0</v>
          </cell>
          <cell r="T289">
            <v>0</v>
          </cell>
          <cell r="U289">
            <v>0</v>
          </cell>
        </row>
        <row r="290">
          <cell r="C290">
            <v>9.1628599166870099</v>
          </cell>
          <cell r="D290">
            <v>52310.3046875</v>
          </cell>
          <cell r="E290">
            <v>95.418572425842299</v>
          </cell>
          <cell r="F290">
            <v>685.92004394531295</v>
          </cell>
          <cell r="G290">
            <v>190.83714294433599</v>
          </cell>
          <cell r="H290">
            <v>303909.6875</v>
          </cell>
          <cell r="I290">
            <v>0</v>
          </cell>
          <cell r="J290">
            <v>142.05439758300801</v>
          </cell>
          <cell r="K290">
            <v>143.35755920410199</v>
          </cell>
          <cell r="L290">
            <v>6284.9892578125</v>
          </cell>
          <cell r="M290">
            <v>0</v>
          </cell>
          <cell r="N290">
            <v>52310.3046875</v>
          </cell>
          <cell r="O290">
            <v>0</v>
          </cell>
          <cell r="P290">
            <v>0</v>
          </cell>
          <cell r="Q290">
            <v>0</v>
          </cell>
          <cell r="R290">
            <v>303909.6875</v>
          </cell>
          <cell r="S290">
            <v>0</v>
          </cell>
          <cell r="T290">
            <v>0</v>
          </cell>
          <cell r="U290">
            <v>0</v>
          </cell>
        </row>
        <row r="291">
          <cell r="C291">
            <v>8.7581377029418892</v>
          </cell>
          <cell r="D291">
            <v>53027.08984375</v>
          </cell>
          <cell r="E291">
            <v>95.620930194854708</v>
          </cell>
          <cell r="F291">
            <v>423.76458740234398</v>
          </cell>
          <cell r="G291">
            <v>191.24186706543</v>
          </cell>
          <cell r="H291">
            <v>319572.90625</v>
          </cell>
          <cell r="I291">
            <v>0</v>
          </cell>
          <cell r="J291">
            <v>141.52320861816401</v>
          </cell>
          <cell r="K291">
            <v>142.803955078125</v>
          </cell>
          <cell r="L291">
            <v>3711.38842773438</v>
          </cell>
          <cell r="M291">
            <v>0</v>
          </cell>
          <cell r="N291">
            <v>53027.08984375</v>
          </cell>
          <cell r="O291">
            <v>0</v>
          </cell>
          <cell r="P291">
            <v>0</v>
          </cell>
          <cell r="Q291">
            <v>0</v>
          </cell>
          <cell r="R291">
            <v>319572.90625</v>
          </cell>
          <cell r="S291">
            <v>0</v>
          </cell>
          <cell r="T291">
            <v>0</v>
          </cell>
          <cell r="U291">
            <v>0</v>
          </cell>
        </row>
        <row r="292">
          <cell r="C292">
            <v>8.6825904846191406</v>
          </cell>
          <cell r="D292">
            <v>53738.1953125</v>
          </cell>
          <cell r="E292">
            <v>95.658701658248901</v>
          </cell>
          <cell r="F292">
            <v>437.12954711914102</v>
          </cell>
          <cell r="G292">
            <v>191.31741333007801</v>
          </cell>
          <cell r="H292">
            <v>335241.78125</v>
          </cell>
          <cell r="I292">
            <v>0</v>
          </cell>
          <cell r="J292">
            <v>140.99258422851599</v>
          </cell>
          <cell r="K292">
            <v>142.27005004882801</v>
          </cell>
          <cell r="L292">
            <v>3795.4169921875</v>
          </cell>
          <cell r="M292">
            <v>0</v>
          </cell>
          <cell r="N292">
            <v>53738.1953125</v>
          </cell>
          <cell r="O292">
            <v>0</v>
          </cell>
          <cell r="P292">
            <v>0</v>
          </cell>
          <cell r="Q292">
            <v>0</v>
          </cell>
          <cell r="R292">
            <v>335241.78125</v>
          </cell>
          <cell r="S292">
            <v>0</v>
          </cell>
          <cell r="T292">
            <v>0</v>
          </cell>
          <cell r="U292">
            <v>0</v>
          </cell>
        </row>
        <row r="293">
          <cell r="C293">
            <v>8.6149120330810494</v>
          </cell>
          <cell r="D293">
            <v>54460.16015625</v>
          </cell>
          <cell r="E293">
            <v>95.692545175552397</v>
          </cell>
          <cell r="F293">
            <v>503.47961425781301</v>
          </cell>
          <cell r="G293">
            <v>191.38508605957</v>
          </cell>
          <cell r="H293">
            <v>351079.84375</v>
          </cell>
          <cell r="I293">
            <v>0</v>
          </cell>
          <cell r="J293">
            <v>140.41061401367199</v>
          </cell>
          <cell r="K293">
            <v>141.68615722656301</v>
          </cell>
          <cell r="L293">
            <v>4337.4326171875</v>
          </cell>
          <cell r="M293">
            <v>0</v>
          </cell>
          <cell r="N293">
            <v>54460.16015625</v>
          </cell>
          <cell r="O293">
            <v>0</v>
          </cell>
          <cell r="P293">
            <v>0</v>
          </cell>
          <cell r="Q293">
            <v>0</v>
          </cell>
          <cell r="R293">
            <v>351079.84375</v>
          </cell>
          <cell r="S293">
            <v>0</v>
          </cell>
          <cell r="T293">
            <v>0</v>
          </cell>
          <cell r="U293">
            <v>0</v>
          </cell>
        </row>
        <row r="294">
          <cell r="C294">
            <v>8.3545827865600604</v>
          </cell>
          <cell r="D294">
            <v>55155.94921875</v>
          </cell>
          <cell r="E294">
            <v>95.822709798812895</v>
          </cell>
          <cell r="F294">
            <v>387.39645385742199</v>
          </cell>
          <cell r="G294">
            <v>191.64541625976599</v>
          </cell>
          <cell r="H294">
            <v>366944.03125</v>
          </cell>
          <cell r="I294">
            <v>0</v>
          </cell>
          <cell r="J294">
            <v>139.88261413574199</v>
          </cell>
          <cell r="K294">
            <v>141.14442443847699</v>
          </cell>
          <cell r="L294">
            <v>3236.53564453125</v>
          </cell>
          <cell r="M294">
            <v>0</v>
          </cell>
          <cell r="N294">
            <v>55155.94921875</v>
          </cell>
          <cell r="O294">
            <v>0</v>
          </cell>
          <cell r="P294">
            <v>0</v>
          </cell>
          <cell r="Q294">
            <v>0</v>
          </cell>
          <cell r="R294">
            <v>366944.03125</v>
          </cell>
          <cell r="S294">
            <v>0</v>
          </cell>
          <cell r="T294">
            <v>0</v>
          </cell>
          <cell r="U294">
            <v>0</v>
          </cell>
        </row>
        <row r="295">
          <cell r="C295">
            <v>8.2852649688720703</v>
          </cell>
          <cell r="D295">
            <v>55827.83984375</v>
          </cell>
          <cell r="E295">
            <v>95.857369899749798</v>
          </cell>
          <cell r="F295">
            <v>368.12094116210898</v>
          </cell>
          <cell r="G295">
            <v>191.71473693847699</v>
          </cell>
          <cell r="H295">
            <v>382472.15625</v>
          </cell>
          <cell r="I295">
            <v>0</v>
          </cell>
          <cell r="J295">
            <v>139.34925842285199</v>
          </cell>
          <cell r="K295">
            <v>140.60791015625</v>
          </cell>
          <cell r="L295">
            <v>3049.97973632813</v>
          </cell>
          <cell r="M295">
            <v>0</v>
          </cell>
          <cell r="N295">
            <v>55827.83984375</v>
          </cell>
          <cell r="O295">
            <v>0</v>
          </cell>
          <cell r="P295">
            <v>0</v>
          </cell>
          <cell r="Q295">
            <v>0</v>
          </cell>
          <cell r="R295">
            <v>382472.15625</v>
          </cell>
          <cell r="S295">
            <v>0</v>
          </cell>
          <cell r="T295">
            <v>0</v>
          </cell>
          <cell r="U295">
            <v>0</v>
          </cell>
        </row>
        <row r="296">
          <cell r="C296">
            <v>8.1709613800048793</v>
          </cell>
          <cell r="D296">
            <v>56497.93359375</v>
          </cell>
          <cell r="E296">
            <v>95.9145188331604</v>
          </cell>
          <cell r="F296">
            <v>331.03533935546898</v>
          </cell>
          <cell r="G296">
            <v>191.82904052734401</v>
          </cell>
          <cell r="H296">
            <v>398182.0625</v>
          </cell>
          <cell r="I296">
            <v>0</v>
          </cell>
          <cell r="J296">
            <v>138.82069396972699</v>
          </cell>
          <cell r="K296">
            <v>140.073974609375</v>
          </cell>
          <cell r="L296">
            <v>2704.876953125</v>
          </cell>
          <cell r="M296">
            <v>0</v>
          </cell>
          <cell r="N296">
            <v>56497.93359375</v>
          </cell>
          <cell r="O296">
            <v>0</v>
          </cell>
          <cell r="P296">
            <v>0</v>
          </cell>
          <cell r="Q296">
            <v>0</v>
          </cell>
          <cell r="R296">
            <v>398182.0625</v>
          </cell>
          <cell r="S296">
            <v>0</v>
          </cell>
          <cell r="T296">
            <v>0</v>
          </cell>
          <cell r="U296">
            <v>0</v>
          </cell>
        </row>
        <row r="297">
          <cell r="C297">
            <v>8.0591831207275408</v>
          </cell>
          <cell r="D297">
            <v>57168.06640625</v>
          </cell>
          <cell r="E297">
            <v>95.970410108566298</v>
          </cell>
          <cell r="F297">
            <v>303.71145629882801</v>
          </cell>
          <cell r="G297">
            <v>191.94081115722699</v>
          </cell>
          <cell r="H297">
            <v>414071.90625</v>
          </cell>
          <cell r="I297">
            <v>0</v>
          </cell>
          <cell r="J297">
            <v>138.28248596191401</v>
          </cell>
          <cell r="K297">
            <v>139.53053283691401</v>
          </cell>
          <cell r="L297">
            <v>2447.66625976563</v>
          </cell>
          <cell r="M297">
            <v>0</v>
          </cell>
          <cell r="N297">
            <v>57168.06640625</v>
          </cell>
          <cell r="O297">
            <v>0</v>
          </cell>
          <cell r="P297">
            <v>0</v>
          </cell>
          <cell r="Q297">
            <v>0</v>
          </cell>
          <cell r="R297">
            <v>414071.90625</v>
          </cell>
          <cell r="S297">
            <v>0</v>
          </cell>
          <cell r="T297">
            <v>0</v>
          </cell>
          <cell r="U297">
            <v>0</v>
          </cell>
        </row>
        <row r="298">
          <cell r="C298">
            <v>7.9227881431579599</v>
          </cell>
          <cell r="D298">
            <v>57826.46875</v>
          </cell>
          <cell r="E298">
            <v>96.038603782653794</v>
          </cell>
          <cell r="F298">
            <v>242.70335388183599</v>
          </cell>
          <cell r="G298">
            <v>192.07720947265599</v>
          </cell>
          <cell r="H298">
            <v>429973.53125</v>
          </cell>
          <cell r="I298">
            <v>0</v>
          </cell>
          <cell r="J298">
            <v>137.75410461425801</v>
          </cell>
          <cell r="K298">
            <v>138.995361328125</v>
          </cell>
          <cell r="L298">
            <v>1922.88720703125</v>
          </cell>
          <cell r="M298">
            <v>0</v>
          </cell>
          <cell r="N298">
            <v>57826.46875</v>
          </cell>
          <cell r="O298">
            <v>0</v>
          </cell>
          <cell r="P298">
            <v>0</v>
          </cell>
          <cell r="Q298">
            <v>0</v>
          </cell>
          <cell r="R298">
            <v>429973.53125</v>
          </cell>
          <cell r="S298">
            <v>0</v>
          </cell>
          <cell r="T298">
            <v>0</v>
          </cell>
          <cell r="U298">
            <v>0</v>
          </cell>
        </row>
        <row r="299">
          <cell r="C299">
            <v>7.8173699378967303</v>
          </cell>
          <cell r="D299">
            <v>58459.67578125</v>
          </cell>
          <cell r="E299">
            <v>96.091312170028701</v>
          </cell>
          <cell r="F299">
            <v>192.57579040527301</v>
          </cell>
          <cell r="G299">
            <v>192.18263244628901</v>
          </cell>
          <cell r="H299">
            <v>445540.3125</v>
          </cell>
          <cell r="I299">
            <v>0</v>
          </cell>
          <cell r="J299">
            <v>137.24374389648401</v>
          </cell>
          <cell r="K299">
            <v>138.47969055175801</v>
          </cell>
          <cell r="L299">
            <v>1505.43615722656</v>
          </cell>
          <cell r="M299">
            <v>0</v>
          </cell>
          <cell r="N299">
            <v>58459.67578125</v>
          </cell>
          <cell r="O299">
            <v>0</v>
          </cell>
          <cell r="P299">
            <v>0</v>
          </cell>
          <cell r="Q299">
            <v>0</v>
          </cell>
          <cell r="R299">
            <v>445540.3125</v>
          </cell>
          <cell r="S299">
            <v>0</v>
          </cell>
          <cell r="T299">
            <v>0</v>
          </cell>
          <cell r="U299">
            <v>0</v>
          </cell>
        </row>
        <row r="300">
          <cell r="C300">
            <v>7.7315673828125</v>
          </cell>
          <cell r="D300">
            <v>59092.890625</v>
          </cell>
          <cell r="E300">
            <v>96.134215593337998</v>
          </cell>
          <cell r="F300">
            <v>155.60696411132801</v>
          </cell>
          <cell r="G300">
            <v>192.26843261718801</v>
          </cell>
          <cell r="H300">
            <v>461287.09375</v>
          </cell>
          <cell r="I300">
            <v>0</v>
          </cell>
          <cell r="J300">
            <v>136.72554016113301</v>
          </cell>
          <cell r="K300">
            <v>137.95732116699199</v>
          </cell>
          <cell r="L300">
            <v>1203.08569335938</v>
          </cell>
          <cell r="M300">
            <v>0</v>
          </cell>
          <cell r="N300">
            <v>59092.890625</v>
          </cell>
          <cell r="O300">
            <v>0</v>
          </cell>
          <cell r="P300">
            <v>0</v>
          </cell>
          <cell r="Q300">
            <v>0</v>
          </cell>
          <cell r="R300">
            <v>461287.09375</v>
          </cell>
          <cell r="S300">
            <v>0</v>
          </cell>
          <cell r="T300">
            <v>0</v>
          </cell>
          <cell r="U300">
            <v>0</v>
          </cell>
        </row>
        <row r="301">
          <cell r="C301">
            <v>7.7388849258422896</v>
          </cell>
          <cell r="D301">
            <v>59735.5546875</v>
          </cell>
          <cell r="E301">
            <v>96.130555868148804</v>
          </cell>
          <cell r="F301">
            <v>209.99769592285199</v>
          </cell>
          <cell r="G301">
            <v>192.26110839843801</v>
          </cell>
          <cell r="H301">
            <v>477204.4375</v>
          </cell>
          <cell r="I301">
            <v>0</v>
          </cell>
          <cell r="J301">
            <v>136.18629455566401</v>
          </cell>
          <cell r="K301">
            <v>137.41925048828099</v>
          </cell>
          <cell r="L301">
            <v>1625.14794921875</v>
          </cell>
          <cell r="M301">
            <v>0</v>
          </cell>
          <cell r="N301">
            <v>59735.5546875</v>
          </cell>
          <cell r="O301">
            <v>0</v>
          </cell>
          <cell r="P301">
            <v>0</v>
          </cell>
          <cell r="Q301">
            <v>0</v>
          </cell>
          <cell r="R301">
            <v>477204.4375</v>
          </cell>
          <cell r="S301">
            <v>0</v>
          </cell>
          <cell r="T301">
            <v>0</v>
          </cell>
          <cell r="U301">
            <v>0</v>
          </cell>
        </row>
        <row r="302">
          <cell r="C302">
            <v>7.5938959121704102</v>
          </cell>
          <cell r="D302">
            <v>60364.328125</v>
          </cell>
          <cell r="E302">
            <v>96.203052997589097</v>
          </cell>
          <cell r="F302">
            <v>138.46469116210901</v>
          </cell>
          <cell r="G302">
            <v>192.40609741210901</v>
          </cell>
          <cell r="H302">
            <v>493135.65625</v>
          </cell>
          <cell r="I302">
            <v>0</v>
          </cell>
          <cell r="J302">
            <v>135.68620300293</v>
          </cell>
          <cell r="K302">
            <v>136.911697387695</v>
          </cell>
          <cell r="L302">
            <v>1051.48645019531</v>
          </cell>
          <cell r="M302">
            <v>0</v>
          </cell>
          <cell r="N302">
            <v>60364.328125</v>
          </cell>
          <cell r="O302">
            <v>0</v>
          </cell>
          <cell r="P302">
            <v>0</v>
          </cell>
          <cell r="Q302">
            <v>0</v>
          </cell>
          <cell r="R302">
            <v>493135.65625</v>
          </cell>
          <cell r="S302">
            <v>0</v>
          </cell>
          <cell r="T302">
            <v>0</v>
          </cell>
          <cell r="U302">
            <v>0</v>
          </cell>
        </row>
        <row r="303">
          <cell r="C303">
            <v>7.50557661056519</v>
          </cell>
          <cell r="D303">
            <v>60977.5234375</v>
          </cell>
          <cell r="E303">
            <v>96.247214078903198</v>
          </cell>
          <cell r="F303">
            <v>110.13124847412099</v>
          </cell>
          <cell r="G303">
            <v>192.49443054199199</v>
          </cell>
          <cell r="H303">
            <v>508722.46875</v>
          </cell>
          <cell r="I303">
            <v>0</v>
          </cell>
          <cell r="J303">
            <v>135.16233825683599</v>
          </cell>
          <cell r="K303">
            <v>136.38388061523401</v>
          </cell>
          <cell r="L303">
            <v>826.59851074218795</v>
          </cell>
          <cell r="M303">
            <v>0</v>
          </cell>
          <cell r="N303">
            <v>60977.5234375</v>
          </cell>
          <cell r="O303">
            <v>0</v>
          </cell>
          <cell r="P303">
            <v>0</v>
          </cell>
          <cell r="Q303">
            <v>0</v>
          </cell>
          <cell r="R303">
            <v>508722.46875</v>
          </cell>
          <cell r="S303">
            <v>0</v>
          </cell>
          <cell r="T303">
            <v>0</v>
          </cell>
          <cell r="U303">
            <v>0</v>
          </cell>
        </row>
        <row r="304">
          <cell r="C304">
            <v>7.4194855690002397</v>
          </cell>
          <cell r="D304">
            <v>61585.1796875</v>
          </cell>
          <cell r="E304">
            <v>96.290254592895494</v>
          </cell>
          <cell r="F304">
            <v>64.742904663085895</v>
          </cell>
          <cell r="G304">
            <v>192.58052062988301</v>
          </cell>
          <cell r="H304">
            <v>524494.8125</v>
          </cell>
          <cell r="I304">
            <v>0</v>
          </cell>
          <cell r="J304">
            <v>134.66183471679699</v>
          </cell>
          <cell r="K304">
            <v>135.87908935546901</v>
          </cell>
          <cell r="L304">
            <v>480.35906982421898</v>
          </cell>
          <cell r="M304">
            <v>0</v>
          </cell>
          <cell r="N304">
            <v>61585.1796875</v>
          </cell>
          <cell r="O304">
            <v>0</v>
          </cell>
          <cell r="P304">
            <v>0</v>
          </cell>
          <cell r="Q304">
            <v>0</v>
          </cell>
          <cell r="R304">
            <v>524494.8125</v>
          </cell>
          <cell r="S304">
            <v>0</v>
          </cell>
          <cell r="T304">
            <v>0</v>
          </cell>
          <cell r="U304">
            <v>0</v>
          </cell>
        </row>
        <row r="305">
          <cell r="C305">
            <v>7.4017901420593297</v>
          </cell>
          <cell r="D305">
            <v>62199.30859375</v>
          </cell>
          <cell r="E305">
            <v>96.299105882644696</v>
          </cell>
          <cell r="F305">
            <v>91.398124694824205</v>
          </cell>
          <cell r="G305">
            <v>192.59820556640599</v>
          </cell>
          <cell r="H305">
            <v>540440.6875</v>
          </cell>
          <cell r="I305">
            <v>0</v>
          </cell>
          <cell r="J305">
            <v>134.13436889648401</v>
          </cell>
          <cell r="K305">
            <v>135.35122680664099</v>
          </cell>
          <cell r="L305">
            <v>676.50970458984398</v>
          </cell>
          <cell r="M305">
            <v>0</v>
          </cell>
          <cell r="N305">
            <v>62199.30859375</v>
          </cell>
          <cell r="O305">
            <v>0</v>
          </cell>
          <cell r="P305">
            <v>0</v>
          </cell>
          <cell r="Q305">
            <v>0</v>
          </cell>
          <cell r="R305">
            <v>540440.6875</v>
          </cell>
          <cell r="S305">
            <v>0</v>
          </cell>
          <cell r="T305">
            <v>0</v>
          </cell>
          <cell r="U305">
            <v>0</v>
          </cell>
        </row>
        <row r="306">
          <cell r="C306">
            <v>7.3119254112243697</v>
          </cell>
          <cell r="D306">
            <v>62809.75390625</v>
          </cell>
          <cell r="E306">
            <v>96.3440358638763</v>
          </cell>
          <cell r="F306">
            <v>74.711334228515597</v>
          </cell>
          <cell r="G306">
            <v>192.68807983398401</v>
          </cell>
          <cell r="H306">
            <v>556390.25</v>
          </cell>
          <cell r="I306">
            <v>0</v>
          </cell>
          <cell r="J306">
            <v>133.61915588378901</v>
          </cell>
          <cell r="K306">
            <v>134.83201599121099</v>
          </cell>
          <cell r="L306">
            <v>546.28369140625</v>
          </cell>
          <cell r="M306">
            <v>0</v>
          </cell>
          <cell r="N306">
            <v>62809.75390625</v>
          </cell>
          <cell r="O306">
            <v>0</v>
          </cell>
          <cell r="P306">
            <v>0</v>
          </cell>
          <cell r="Q306">
            <v>0</v>
          </cell>
          <cell r="R306">
            <v>556390.25</v>
          </cell>
          <cell r="S306">
            <v>0</v>
          </cell>
          <cell r="T306">
            <v>0</v>
          </cell>
          <cell r="U306">
            <v>0</v>
          </cell>
        </row>
        <row r="307">
          <cell r="C307">
            <v>7.2262897491455096</v>
          </cell>
          <cell r="D307">
            <v>63402.16796875</v>
          </cell>
          <cell r="E307">
            <v>96.386855840682998</v>
          </cell>
          <cell r="F307">
            <v>46.754005432128899</v>
          </cell>
          <cell r="G307">
            <v>192.77371215820301</v>
          </cell>
          <cell r="H307">
            <v>572177.8125</v>
          </cell>
          <cell r="I307">
            <v>0</v>
          </cell>
          <cell r="J307">
            <v>133.118728637695</v>
          </cell>
          <cell r="K307">
            <v>134.32748413085901</v>
          </cell>
          <cell r="L307">
            <v>337.85800170898398</v>
          </cell>
          <cell r="M307">
            <v>0</v>
          </cell>
          <cell r="N307">
            <v>63402.16796875</v>
          </cell>
          <cell r="O307">
            <v>0</v>
          </cell>
          <cell r="P307">
            <v>0</v>
          </cell>
          <cell r="Q307">
            <v>0</v>
          </cell>
          <cell r="R307">
            <v>572177.8125</v>
          </cell>
          <cell r="S307">
            <v>0</v>
          </cell>
          <cell r="T307">
            <v>0</v>
          </cell>
          <cell r="U307">
            <v>0</v>
          </cell>
        </row>
        <row r="308">
          <cell r="C308">
            <v>7.1565113067626998</v>
          </cell>
          <cell r="D308">
            <v>63990.09375</v>
          </cell>
          <cell r="E308">
            <v>96.421742439269991</v>
          </cell>
          <cell r="F308">
            <v>46.538230895996101</v>
          </cell>
          <cell r="G308">
            <v>192.84349060058599</v>
          </cell>
          <cell r="H308">
            <v>587969.875</v>
          </cell>
          <cell r="I308">
            <v>0</v>
          </cell>
          <cell r="J308">
            <v>132.61408996582</v>
          </cell>
          <cell r="K308">
            <v>133.81982421875</v>
          </cell>
          <cell r="L308">
            <v>333.05136108398398</v>
          </cell>
          <cell r="M308">
            <v>0</v>
          </cell>
          <cell r="N308">
            <v>63990.09375</v>
          </cell>
          <cell r="O308">
            <v>0</v>
          </cell>
          <cell r="P308">
            <v>0</v>
          </cell>
          <cell r="Q308">
            <v>0</v>
          </cell>
          <cell r="R308">
            <v>587969.875</v>
          </cell>
          <cell r="S308">
            <v>0</v>
          </cell>
          <cell r="T308">
            <v>0</v>
          </cell>
          <cell r="U308">
            <v>0</v>
          </cell>
        </row>
        <row r="309">
          <cell r="C309">
            <v>7.0845665931701696</v>
          </cell>
          <cell r="D309">
            <v>64579.359375</v>
          </cell>
          <cell r="E309">
            <v>96.457713842391996</v>
          </cell>
          <cell r="F309">
            <v>46.398277282714801</v>
          </cell>
          <cell r="G309">
            <v>192.91543579101599</v>
          </cell>
          <cell r="H309">
            <v>603940.625</v>
          </cell>
          <cell r="I309">
            <v>0</v>
          </cell>
          <cell r="J309">
            <v>132.10690307617199</v>
          </cell>
          <cell r="K309">
            <v>133.30947875976599</v>
          </cell>
          <cell r="L309">
            <v>328.71170043945301</v>
          </cell>
          <cell r="M309">
            <v>0</v>
          </cell>
          <cell r="N309">
            <v>64579.359375</v>
          </cell>
          <cell r="O309">
            <v>0</v>
          </cell>
          <cell r="P309">
            <v>0</v>
          </cell>
          <cell r="Q309">
            <v>0</v>
          </cell>
          <cell r="R309">
            <v>603940.625</v>
          </cell>
          <cell r="S309">
            <v>0</v>
          </cell>
          <cell r="T309">
            <v>0</v>
          </cell>
          <cell r="U309">
            <v>0</v>
          </cell>
        </row>
        <row r="310">
          <cell r="C310">
            <v>6.9289088249206499</v>
          </cell>
          <cell r="D310">
            <v>65153.07421875</v>
          </cell>
          <cell r="E310">
            <v>96.535545587539701</v>
          </cell>
          <cell r="F310">
            <v>45.012241363525398</v>
          </cell>
          <cell r="G310">
            <v>193.07109069824199</v>
          </cell>
          <cell r="H310">
            <v>619926.9375</v>
          </cell>
          <cell r="I310">
            <v>0</v>
          </cell>
          <cell r="J310">
            <v>131.63909912109401</v>
          </cell>
          <cell r="K310">
            <v>132.83430480957</v>
          </cell>
          <cell r="L310">
            <v>311.88571166992199</v>
          </cell>
          <cell r="M310">
            <v>0</v>
          </cell>
          <cell r="N310">
            <v>65153.07421875</v>
          </cell>
          <cell r="O310">
            <v>0</v>
          </cell>
          <cell r="P310">
            <v>0</v>
          </cell>
          <cell r="Q310">
            <v>0</v>
          </cell>
          <cell r="R310">
            <v>619926.9375</v>
          </cell>
          <cell r="S310">
            <v>0</v>
          </cell>
          <cell r="T310">
            <v>0</v>
          </cell>
          <cell r="U310">
            <v>0</v>
          </cell>
        </row>
        <row r="311">
          <cell r="C311">
            <v>7.0065670013427699</v>
          </cell>
          <cell r="D311">
            <v>65726.8984375</v>
          </cell>
          <cell r="E311">
            <v>96.496719121932998</v>
          </cell>
          <cell r="F311">
            <v>47.317085266113303</v>
          </cell>
          <cell r="G311">
            <v>192.99343872070301</v>
          </cell>
          <cell r="H311">
            <v>635553.0625</v>
          </cell>
          <cell r="I311">
            <v>0</v>
          </cell>
          <cell r="J311">
            <v>131.10438537597699</v>
          </cell>
          <cell r="K311">
            <v>132.303634643555</v>
          </cell>
          <cell r="L311">
            <v>331.53033447265602</v>
          </cell>
          <cell r="M311">
            <v>0</v>
          </cell>
          <cell r="N311">
            <v>65726.8984375</v>
          </cell>
          <cell r="O311">
            <v>0</v>
          </cell>
          <cell r="P311">
            <v>0</v>
          </cell>
          <cell r="Q311">
            <v>0</v>
          </cell>
          <cell r="R311">
            <v>635553.0625</v>
          </cell>
          <cell r="S311">
            <v>0</v>
          </cell>
          <cell r="T311">
            <v>0</v>
          </cell>
          <cell r="U311">
            <v>0</v>
          </cell>
        </row>
        <row r="312">
          <cell r="C312">
            <v>6.8391141891479501</v>
          </cell>
          <cell r="D312">
            <v>66290.1015625</v>
          </cell>
          <cell r="E312">
            <v>96.580445766449003</v>
          </cell>
          <cell r="F312">
            <v>45.927978515625</v>
          </cell>
          <cell r="G312">
            <v>193.160888671875</v>
          </cell>
          <cell r="H312">
            <v>651369.875</v>
          </cell>
          <cell r="I312">
            <v>0</v>
          </cell>
          <cell r="J312">
            <v>130.61373901367199</v>
          </cell>
          <cell r="K312">
            <v>131.80528259277301</v>
          </cell>
          <cell r="L312">
            <v>314.106689453125</v>
          </cell>
          <cell r="M312">
            <v>0</v>
          </cell>
          <cell r="N312">
            <v>66290.1015625</v>
          </cell>
          <cell r="O312">
            <v>0</v>
          </cell>
          <cell r="P312">
            <v>0</v>
          </cell>
          <cell r="Q312">
            <v>0</v>
          </cell>
          <cell r="R312">
            <v>651369.875</v>
          </cell>
          <cell r="S312">
            <v>0</v>
          </cell>
          <cell r="T312">
            <v>0</v>
          </cell>
          <cell r="U312">
            <v>0</v>
          </cell>
        </row>
        <row r="313">
          <cell r="C313">
            <v>6.7917642593383798</v>
          </cell>
          <cell r="D313">
            <v>66854.8515625</v>
          </cell>
          <cell r="E313">
            <v>96.604120731353802</v>
          </cell>
          <cell r="F313">
            <v>45.797920227050803</v>
          </cell>
          <cell r="G313">
            <v>193.20823669433599</v>
          </cell>
          <cell r="H313">
            <v>667365.125</v>
          </cell>
          <cell r="I313">
            <v>0</v>
          </cell>
          <cell r="J313">
            <v>130.114334106445</v>
          </cell>
          <cell r="K313">
            <v>131.30372619628901</v>
          </cell>
          <cell r="L313">
            <v>311.04867553710898</v>
          </cell>
          <cell r="M313">
            <v>0</v>
          </cell>
          <cell r="N313">
            <v>66854.8515625</v>
          </cell>
          <cell r="O313">
            <v>0</v>
          </cell>
          <cell r="P313">
            <v>0</v>
          </cell>
          <cell r="Q313">
            <v>0</v>
          </cell>
          <cell r="R313">
            <v>667365.125</v>
          </cell>
          <cell r="S313">
            <v>0</v>
          </cell>
          <cell r="T313">
            <v>0</v>
          </cell>
          <cell r="U313">
            <v>0</v>
          </cell>
        </row>
        <row r="314">
          <cell r="C314">
            <v>6.7384552955627397</v>
          </cell>
          <cell r="D314">
            <v>67413.0234375</v>
          </cell>
          <cell r="E314">
            <v>96.630769968032808</v>
          </cell>
          <cell r="F314">
            <v>45.688220977783203</v>
          </cell>
          <cell r="G314">
            <v>193.26155090332</v>
          </cell>
          <cell r="H314">
            <v>683366.9375</v>
          </cell>
          <cell r="I314">
            <v>0</v>
          </cell>
          <cell r="J314">
            <v>129.61560058593801</v>
          </cell>
          <cell r="K314">
            <v>130.80282592773401</v>
          </cell>
          <cell r="L314">
            <v>307.86804199218801</v>
          </cell>
          <cell r="M314">
            <v>0</v>
          </cell>
          <cell r="N314">
            <v>67413.0234375</v>
          </cell>
          <cell r="O314">
            <v>0</v>
          </cell>
          <cell r="P314">
            <v>0</v>
          </cell>
          <cell r="Q314">
            <v>0</v>
          </cell>
          <cell r="R314">
            <v>683366.9375</v>
          </cell>
          <cell r="S314">
            <v>0</v>
          </cell>
          <cell r="T314">
            <v>0</v>
          </cell>
          <cell r="U314">
            <v>0</v>
          </cell>
        </row>
        <row r="315">
          <cell r="C315">
            <v>6.6521449089050302</v>
          </cell>
          <cell r="D315">
            <v>67951.84375</v>
          </cell>
          <cell r="E315">
            <v>96.673929691314697</v>
          </cell>
          <cell r="F315">
            <v>45.471508026122997</v>
          </cell>
          <cell r="G315">
            <v>193.34785461425801</v>
          </cell>
          <cell r="H315">
            <v>699028.125</v>
          </cell>
          <cell r="I315">
            <v>0</v>
          </cell>
          <cell r="J315">
            <v>129.13743591308599</v>
          </cell>
          <cell r="K315">
            <v>130.32070922851599</v>
          </cell>
          <cell r="L315">
            <v>302.48306274414102</v>
          </cell>
          <cell r="M315">
            <v>0</v>
          </cell>
          <cell r="N315">
            <v>67951.84375</v>
          </cell>
          <cell r="O315">
            <v>0</v>
          </cell>
          <cell r="P315">
            <v>0</v>
          </cell>
          <cell r="Q315">
            <v>0</v>
          </cell>
          <cell r="R315">
            <v>699028.125</v>
          </cell>
          <cell r="S315">
            <v>0</v>
          </cell>
          <cell r="T315">
            <v>0</v>
          </cell>
          <cell r="U315">
            <v>0</v>
          </cell>
        </row>
        <row r="316">
          <cell r="C316">
            <v>6.5667314529418901</v>
          </cell>
          <cell r="D316">
            <v>68492.8046875</v>
          </cell>
          <cell r="E316">
            <v>96.716636419296293</v>
          </cell>
          <cell r="F316">
            <v>45.3592720031738</v>
          </cell>
          <cell r="G316">
            <v>193.43327331543</v>
          </cell>
          <cell r="H316">
            <v>714867.1875</v>
          </cell>
          <cell r="I316">
            <v>0</v>
          </cell>
          <cell r="J316">
            <v>128.64653015136699</v>
          </cell>
          <cell r="K316">
            <v>129.82565307617199</v>
          </cell>
          <cell r="L316">
            <v>297.86215209960898</v>
          </cell>
          <cell r="M316">
            <v>0</v>
          </cell>
          <cell r="N316">
            <v>68492.8046875</v>
          </cell>
          <cell r="O316">
            <v>0</v>
          </cell>
          <cell r="P316">
            <v>0</v>
          </cell>
          <cell r="Q316">
            <v>0</v>
          </cell>
          <cell r="R316">
            <v>714867.1875</v>
          </cell>
          <cell r="S316">
            <v>0</v>
          </cell>
          <cell r="T316">
            <v>0</v>
          </cell>
          <cell r="U316">
            <v>0</v>
          </cell>
        </row>
        <row r="317">
          <cell r="C317">
            <v>6.5631475448608398</v>
          </cell>
          <cell r="D317">
            <v>69036.875</v>
          </cell>
          <cell r="E317">
            <v>96.718424558639498</v>
          </cell>
          <cell r="F317">
            <v>45.306842803955099</v>
          </cell>
          <cell r="G317">
            <v>193.43685913085901</v>
          </cell>
          <cell r="H317">
            <v>730883.125</v>
          </cell>
          <cell r="I317">
            <v>0</v>
          </cell>
          <cell r="J317">
            <v>128.14599609375</v>
          </cell>
          <cell r="K317">
            <v>129.32533264160199</v>
          </cell>
          <cell r="L317">
            <v>297.35546875</v>
          </cell>
          <cell r="M317">
            <v>0</v>
          </cell>
          <cell r="N317">
            <v>69036.875</v>
          </cell>
          <cell r="O317">
            <v>0</v>
          </cell>
          <cell r="P317">
            <v>0</v>
          </cell>
          <cell r="Q317">
            <v>0</v>
          </cell>
          <cell r="R317">
            <v>730883.125</v>
          </cell>
          <cell r="S317">
            <v>0</v>
          </cell>
          <cell r="T317">
            <v>0</v>
          </cell>
          <cell r="U317">
            <v>0</v>
          </cell>
        </row>
        <row r="318">
          <cell r="C318">
            <v>6.4464483261108398</v>
          </cell>
          <cell r="D318">
            <v>69569.6953125</v>
          </cell>
          <cell r="E318">
            <v>96.776777505874605</v>
          </cell>
          <cell r="F318">
            <v>45.136871337890597</v>
          </cell>
          <cell r="G318">
            <v>193.55355834960901</v>
          </cell>
          <cell r="H318">
            <v>746910.25</v>
          </cell>
          <cell r="I318">
            <v>0</v>
          </cell>
          <cell r="J318">
            <v>127.661582946777</v>
          </cell>
          <cell r="K318">
            <v>128.835525512695</v>
          </cell>
          <cell r="L318">
            <v>290.97250366210898</v>
          </cell>
          <cell r="M318">
            <v>0</v>
          </cell>
          <cell r="N318">
            <v>69569.6953125</v>
          </cell>
          <cell r="O318">
            <v>0</v>
          </cell>
          <cell r="P318">
            <v>0</v>
          </cell>
          <cell r="Q318">
            <v>0</v>
          </cell>
          <cell r="R318">
            <v>746910.25</v>
          </cell>
          <cell r="S318">
            <v>0</v>
          </cell>
          <cell r="T318">
            <v>0</v>
          </cell>
          <cell r="U318">
            <v>0</v>
          </cell>
        </row>
        <row r="319">
          <cell r="C319">
            <v>6.4948759078979501</v>
          </cell>
          <cell r="D319">
            <v>70093.1953125</v>
          </cell>
          <cell r="E319">
            <v>96.752560138702407</v>
          </cell>
          <cell r="F319">
            <v>45.066379547119098</v>
          </cell>
          <cell r="G319">
            <v>193.505126953125</v>
          </cell>
          <cell r="H319">
            <v>762586.8125</v>
          </cell>
          <cell r="I319">
            <v>0</v>
          </cell>
          <cell r="J319">
            <v>127.17251586914099</v>
          </cell>
          <cell r="K319">
            <v>128.34902954101599</v>
          </cell>
          <cell r="L319">
            <v>292.70056152343801</v>
          </cell>
          <cell r="M319">
            <v>0</v>
          </cell>
          <cell r="N319">
            <v>70093.1953125</v>
          </cell>
          <cell r="O319">
            <v>0</v>
          </cell>
          <cell r="P319">
            <v>0</v>
          </cell>
          <cell r="Q319">
            <v>0</v>
          </cell>
          <cell r="R319">
            <v>762586.8125</v>
          </cell>
          <cell r="S319">
            <v>0</v>
          </cell>
          <cell r="T319">
            <v>0</v>
          </cell>
          <cell r="U319">
            <v>0</v>
          </cell>
        </row>
        <row r="320">
          <cell r="C320">
            <v>6.2847237586975098</v>
          </cell>
          <cell r="D320">
            <v>70610.71875</v>
          </cell>
          <cell r="E320">
            <v>96.8576371669769</v>
          </cell>
          <cell r="F320">
            <v>44.752536773681598</v>
          </cell>
          <cell r="G320">
            <v>193.71527099609401</v>
          </cell>
          <cell r="H320">
            <v>778449.25</v>
          </cell>
          <cell r="I320">
            <v>0</v>
          </cell>
          <cell r="J320">
            <v>126.704315185547</v>
          </cell>
          <cell r="K320">
            <v>127.87075042724599</v>
          </cell>
          <cell r="L320">
            <v>281.25732421875</v>
          </cell>
          <cell r="M320">
            <v>0</v>
          </cell>
          <cell r="N320">
            <v>70610.71875</v>
          </cell>
          <cell r="O320">
            <v>0</v>
          </cell>
          <cell r="P320">
            <v>0</v>
          </cell>
          <cell r="Q320">
            <v>0</v>
          </cell>
          <cell r="R320">
            <v>778449.25</v>
          </cell>
          <cell r="S320">
            <v>0</v>
          </cell>
          <cell r="T320">
            <v>0</v>
          </cell>
          <cell r="U320">
            <v>0</v>
          </cell>
        </row>
        <row r="321">
          <cell r="C321">
            <v>6.2117967605590803</v>
          </cell>
          <cell r="D321">
            <v>71125.0546875</v>
          </cell>
          <cell r="E321">
            <v>96.894103288650498</v>
          </cell>
          <cell r="F321">
            <v>44.5526123046875</v>
          </cell>
          <cell r="G321">
            <v>193.78820800781301</v>
          </cell>
          <cell r="H321">
            <v>794494.9375</v>
          </cell>
          <cell r="I321">
            <v>0</v>
          </cell>
          <cell r="J321">
            <v>126.232475280762</v>
          </cell>
          <cell r="K321">
            <v>127.395668029785</v>
          </cell>
          <cell r="L321">
            <v>276.75177001953102</v>
          </cell>
          <cell r="M321">
            <v>0</v>
          </cell>
          <cell r="N321">
            <v>71125.0546875</v>
          </cell>
          <cell r="O321">
            <v>0</v>
          </cell>
          <cell r="P321">
            <v>0</v>
          </cell>
          <cell r="Q321">
            <v>0</v>
          </cell>
          <cell r="R321">
            <v>794494.9375</v>
          </cell>
          <cell r="S321">
            <v>0</v>
          </cell>
          <cell r="T321">
            <v>0</v>
          </cell>
          <cell r="U321">
            <v>0</v>
          </cell>
        </row>
        <row r="322">
          <cell r="C322">
            <v>6.2549157142639196</v>
          </cell>
          <cell r="D322">
            <v>71644.9921875</v>
          </cell>
          <cell r="E322">
            <v>96.872544288635297</v>
          </cell>
          <cell r="F322">
            <v>44.526802062988303</v>
          </cell>
          <cell r="G322">
            <v>193.74508666992199</v>
          </cell>
          <cell r="H322">
            <v>810535</v>
          </cell>
          <cell r="I322">
            <v>0</v>
          </cell>
          <cell r="J322">
            <v>125.727485656738</v>
          </cell>
          <cell r="K322">
            <v>126.892852783203</v>
          </cell>
          <cell r="L322">
            <v>278.51138305664102</v>
          </cell>
          <cell r="M322">
            <v>0</v>
          </cell>
          <cell r="N322">
            <v>71644.9921875</v>
          </cell>
          <cell r="O322">
            <v>0</v>
          </cell>
          <cell r="P322">
            <v>0</v>
          </cell>
          <cell r="Q322">
            <v>0</v>
          </cell>
          <cell r="R322">
            <v>810535</v>
          </cell>
          <cell r="S322">
            <v>0</v>
          </cell>
          <cell r="T322">
            <v>0</v>
          </cell>
          <cell r="U322">
            <v>0</v>
          </cell>
        </row>
        <row r="323">
          <cell r="C323">
            <v>6.1658339500427202</v>
          </cell>
          <cell r="D323">
            <v>72149.9765625</v>
          </cell>
          <cell r="E323">
            <v>96.917080879211397</v>
          </cell>
          <cell r="F323">
            <v>44.363784790039098</v>
          </cell>
          <cell r="G323">
            <v>193.83416748046901</v>
          </cell>
          <cell r="H323">
            <v>826410</v>
          </cell>
          <cell r="I323">
            <v>0</v>
          </cell>
          <cell r="J323">
            <v>125.251960754395</v>
          </cell>
          <cell r="K323">
            <v>126.41326904296901</v>
          </cell>
          <cell r="L323">
            <v>273.53973388671898</v>
          </cell>
          <cell r="M323">
            <v>0</v>
          </cell>
          <cell r="N323">
            <v>72149.9765625</v>
          </cell>
          <cell r="O323">
            <v>0</v>
          </cell>
          <cell r="P323">
            <v>0</v>
          </cell>
          <cell r="Q323">
            <v>0</v>
          </cell>
          <cell r="R323">
            <v>826410</v>
          </cell>
          <cell r="S323">
            <v>0</v>
          </cell>
          <cell r="T323">
            <v>0</v>
          </cell>
          <cell r="U323">
            <v>0</v>
          </cell>
        </row>
        <row r="324">
          <cell r="C324">
            <v>6.0871043205261204</v>
          </cell>
          <cell r="D324">
            <v>72649.234375</v>
          </cell>
          <cell r="E324">
            <v>96.9564497470856</v>
          </cell>
          <cell r="F324">
            <v>44.250656127929702</v>
          </cell>
          <cell r="G324">
            <v>193.91290283203099</v>
          </cell>
          <cell r="H324">
            <v>842290.75</v>
          </cell>
          <cell r="I324">
            <v>0</v>
          </cell>
          <cell r="J324">
            <v>124.77605438232401</v>
          </cell>
          <cell r="K324">
            <v>125.93374633789099</v>
          </cell>
          <cell r="L324">
            <v>269.35836791992199</v>
          </cell>
          <cell r="M324">
            <v>0</v>
          </cell>
          <cell r="N324">
            <v>72649.234375</v>
          </cell>
          <cell r="O324">
            <v>0</v>
          </cell>
          <cell r="P324">
            <v>0</v>
          </cell>
          <cell r="Q324">
            <v>0</v>
          </cell>
          <cell r="R324">
            <v>842290.75</v>
          </cell>
          <cell r="S324">
            <v>0</v>
          </cell>
          <cell r="T324">
            <v>0</v>
          </cell>
          <cell r="U324">
            <v>0</v>
          </cell>
        </row>
        <row r="325">
          <cell r="C325">
            <v>6.0448369979858398</v>
          </cell>
          <cell r="D325">
            <v>73150.625</v>
          </cell>
          <cell r="E325">
            <v>96.977579593658405</v>
          </cell>
          <cell r="F325">
            <v>44.111057281494098</v>
          </cell>
          <cell r="G325">
            <v>193.95516967773401</v>
          </cell>
          <cell r="H325">
            <v>858349.375</v>
          </cell>
          <cell r="I325">
            <v>0</v>
          </cell>
          <cell r="J325">
            <v>124.295051574707</v>
          </cell>
          <cell r="K325">
            <v>125.45082855224599</v>
          </cell>
          <cell r="L325">
            <v>266.64416503906301</v>
          </cell>
          <cell r="M325">
            <v>0</v>
          </cell>
          <cell r="N325">
            <v>73150.625</v>
          </cell>
          <cell r="O325">
            <v>0</v>
          </cell>
          <cell r="P325">
            <v>0</v>
          </cell>
          <cell r="Q325">
            <v>0</v>
          </cell>
          <cell r="R325">
            <v>858349.375</v>
          </cell>
          <cell r="S325">
            <v>0</v>
          </cell>
          <cell r="T325">
            <v>0</v>
          </cell>
          <cell r="U325">
            <v>0</v>
          </cell>
        </row>
        <row r="326">
          <cell r="C326">
            <v>6.0137758255004901</v>
          </cell>
          <cell r="D326">
            <v>73648.5625</v>
          </cell>
          <cell r="E326">
            <v>96.9931125640869</v>
          </cell>
          <cell r="F326">
            <v>43.953037261962898</v>
          </cell>
          <cell r="G326">
            <v>193.98622131347699</v>
          </cell>
          <cell r="H326">
            <v>874411.4375</v>
          </cell>
          <cell r="I326">
            <v>0</v>
          </cell>
          <cell r="J326">
            <v>123.817733764648</v>
          </cell>
          <cell r="K326">
            <v>124.97226715087901</v>
          </cell>
          <cell r="L326">
            <v>264.32373046875</v>
          </cell>
          <cell r="M326">
            <v>0</v>
          </cell>
          <cell r="N326">
            <v>73648.5625</v>
          </cell>
          <cell r="O326">
            <v>0</v>
          </cell>
          <cell r="P326">
            <v>0</v>
          </cell>
          <cell r="Q326">
            <v>0</v>
          </cell>
          <cell r="R326">
            <v>874411.4375</v>
          </cell>
          <cell r="S326">
            <v>0</v>
          </cell>
          <cell r="T326">
            <v>0</v>
          </cell>
          <cell r="U326">
            <v>0</v>
          </cell>
        </row>
        <row r="327">
          <cell r="C327">
            <v>0</v>
          </cell>
          <cell r="D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</row>
        <row r="328">
          <cell r="C328">
            <v>0</v>
          </cell>
          <cell r="D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>
            <v>0</v>
          </cell>
          <cell r="S328">
            <v>0</v>
          </cell>
          <cell r="T328">
            <v>0</v>
          </cell>
          <cell r="U328">
            <v>0</v>
          </cell>
        </row>
        <row r="329">
          <cell r="C329">
            <v>0</v>
          </cell>
          <cell r="D329">
            <v>0</v>
          </cell>
          <cell r="E329">
            <v>0</v>
          </cell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>
            <v>0</v>
          </cell>
          <cell r="S329">
            <v>0</v>
          </cell>
          <cell r="T329">
            <v>0</v>
          </cell>
          <cell r="U329">
            <v>0</v>
          </cell>
        </row>
        <row r="330">
          <cell r="C330">
            <v>0</v>
          </cell>
          <cell r="D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U330">
            <v>0</v>
          </cell>
        </row>
        <row r="331">
          <cell r="C331">
            <v>0</v>
          </cell>
          <cell r="D331">
            <v>0</v>
          </cell>
          <cell r="E331">
            <v>0</v>
          </cell>
          <cell r="F331">
            <v>0</v>
          </cell>
          <cell r="G331">
            <v>0</v>
          </cell>
          <cell r="H331">
            <v>0</v>
          </cell>
          <cell r="I331">
            <v>0</v>
          </cell>
          <cell r="J331">
            <v>0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>
            <v>0</v>
          </cell>
          <cell r="S331">
            <v>0</v>
          </cell>
          <cell r="T331">
            <v>0</v>
          </cell>
          <cell r="U331">
            <v>0</v>
          </cell>
        </row>
        <row r="332">
          <cell r="C332">
            <v>0</v>
          </cell>
          <cell r="D332">
            <v>0</v>
          </cell>
          <cell r="E332">
            <v>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</row>
        <row r="333">
          <cell r="C333">
            <v>0</v>
          </cell>
          <cell r="D333">
            <v>0</v>
          </cell>
          <cell r="E333">
            <v>0</v>
          </cell>
          <cell r="F333">
            <v>0</v>
          </cell>
          <cell r="G333">
            <v>0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  <cell r="U333">
            <v>0</v>
          </cell>
        </row>
        <row r="334">
          <cell r="C334">
            <v>171.071212768555</v>
          </cell>
          <cell r="D334">
            <v>9319.345703125</v>
          </cell>
          <cell r="E334">
            <v>14.464393258094798</v>
          </cell>
          <cell r="F334">
            <v>53.2547416687012</v>
          </cell>
          <cell r="G334">
            <v>28.928787231445298</v>
          </cell>
          <cell r="H334">
            <v>1660.65368652344</v>
          </cell>
          <cell r="I334">
            <v>0</v>
          </cell>
          <cell r="J334">
            <v>159.28887939453099</v>
          </cell>
          <cell r="K334">
            <v>161.21113586425801</v>
          </cell>
          <cell r="L334">
            <v>9110.353515625</v>
          </cell>
          <cell r="M334">
            <v>0</v>
          </cell>
          <cell r="N334">
            <v>9319.345703125</v>
          </cell>
          <cell r="O334">
            <v>0</v>
          </cell>
          <cell r="P334">
            <v>0</v>
          </cell>
          <cell r="Q334">
            <v>0</v>
          </cell>
          <cell r="R334">
            <v>1660.65368652344</v>
          </cell>
          <cell r="S334">
            <v>0</v>
          </cell>
          <cell r="T334">
            <v>0</v>
          </cell>
          <cell r="U334">
            <v>0</v>
          </cell>
        </row>
        <row r="335">
          <cell r="C335">
            <v>113.919639587402</v>
          </cell>
          <cell r="D335">
            <v>21085.39453125</v>
          </cell>
          <cell r="E335">
            <v>43.0401802062988</v>
          </cell>
          <cell r="F335">
            <v>132.84394836425801</v>
          </cell>
          <cell r="G335">
            <v>86.080360412597699</v>
          </cell>
          <cell r="H335">
            <v>6454.60400390625</v>
          </cell>
          <cell r="I335">
            <v>0</v>
          </cell>
          <cell r="J335">
            <v>157.81848144531301</v>
          </cell>
          <cell r="K335">
            <v>160.01158142089801</v>
          </cell>
          <cell r="L335">
            <v>15133.53515625</v>
          </cell>
          <cell r="M335">
            <v>0</v>
          </cell>
          <cell r="N335">
            <v>21085.39453125</v>
          </cell>
          <cell r="O335">
            <v>0</v>
          </cell>
          <cell r="P335">
            <v>0</v>
          </cell>
          <cell r="Q335">
            <v>0</v>
          </cell>
          <cell r="R335">
            <v>6454.60400390625</v>
          </cell>
          <cell r="S335">
            <v>0</v>
          </cell>
          <cell r="T335">
            <v>0</v>
          </cell>
          <cell r="U335">
            <v>0</v>
          </cell>
        </row>
        <row r="336">
          <cell r="C336">
            <v>62.5901069641113</v>
          </cell>
          <cell r="D336">
            <v>27399.1328125</v>
          </cell>
          <cell r="E336">
            <v>68.704944849014311</v>
          </cell>
          <cell r="F336">
            <v>286.27001953125</v>
          </cell>
          <cell r="G336">
            <v>137.40989685058599</v>
          </cell>
          <cell r="H336">
            <v>16340.8662109375</v>
          </cell>
          <cell r="I336">
            <v>0</v>
          </cell>
          <cell r="J336">
            <v>156.41537475585901</v>
          </cell>
          <cell r="K336">
            <v>158.44856262207</v>
          </cell>
          <cell r="L336">
            <v>17917.669921875</v>
          </cell>
          <cell r="M336">
            <v>0</v>
          </cell>
          <cell r="N336">
            <v>27399.1328125</v>
          </cell>
          <cell r="O336">
            <v>0</v>
          </cell>
          <cell r="P336">
            <v>0</v>
          </cell>
          <cell r="Q336">
            <v>0</v>
          </cell>
          <cell r="R336">
            <v>16340.8662109375</v>
          </cell>
          <cell r="S336">
            <v>0</v>
          </cell>
          <cell r="T336">
            <v>0</v>
          </cell>
          <cell r="U336">
            <v>0</v>
          </cell>
        </row>
        <row r="337">
          <cell r="C337">
            <v>40.708816528320298</v>
          </cell>
          <cell r="D337">
            <v>31352.71875</v>
          </cell>
          <cell r="E337">
            <v>79.645591974258394</v>
          </cell>
          <cell r="F337">
            <v>395.53591918945301</v>
          </cell>
          <cell r="G337">
            <v>159.29118347168</v>
          </cell>
          <cell r="H337">
            <v>28767.279296875</v>
          </cell>
          <cell r="I337">
            <v>0</v>
          </cell>
          <cell r="J337">
            <v>155.21659851074199</v>
          </cell>
          <cell r="K337">
            <v>157.05906677246099</v>
          </cell>
          <cell r="L337">
            <v>16101.798828125</v>
          </cell>
          <cell r="M337">
            <v>0</v>
          </cell>
          <cell r="N337">
            <v>31352.71875</v>
          </cell>
          <cell r="O337">
            <v>0</v>
          </cell>
          <cell r="P337">
            <v>0</v>
          </cell>
          <cell r="Q337">
            <v>0</v>
          </cell>
          <cell r="R337">
            <v>28767.279296875</v>
          </cell>
          <cell r="S337">
            <v>0</v>
          </cell>
          <cell r="T337">
            <v>0</v>
          </cell>
          <cell r="U337">
            <v>0</v>
          </cell>
        </row>
        <row r="338">
          <cell r="C338">
            <v>30.970710754394499</v>
          </cell>
          <cell r="D338">
            <v>34205.765625</v>
          </cell>
          <cell r="E338">
            <v>84.514647722244291</v>
          </cell>
          <cell r="F338">
            <v>444.03366088867199</v>
          </cell>
          <cell r="G338">
            <v>169.029296875</v>
          </cell>
          <cell r="H338">
            <v>42474.234375</v>
          </cell>
          <cell r="I338">
            <v>0</v>
          </cell>
          <cell r="J338">
            <v>153.97613525390599</v>
          </cell>
          <cell r="K338">
            <v>155.70474243164099</v>
          </cell>
          <cell r="L338">
            <v>13752.0380859375</v>
          </cell>
          <cell r="M338">
            <v>0</v>
          </cell>
          <cell r="N338">
            <v>34205.765625</v>
          </cell>
          <cell r="O338">
            <v>0</v>
          </cell>
          <cell r="P338">
            <v>0</v>
          </cell>
          <cell r="Q338">
            <v>0</v>
          </cell>
          <cell r="R338">
            <v>42474.234375</v>
          </cell>
          <cell r="S338">
            <v>0</v>
          </cell>
          <cell r="T338">
            <v>0</v>
          </cell>
          <cell r="U338">
            <v>0</v>
          </cell>
        </row>
        <row r="339">
          <cell r="C339">
            <v>25.4714870452881</v>
          </cell>
          <cell r="D339">
            <v>36483.09375</v>
          </cell>
          <cell r="E339">
            <v>87.264257669448895</v>
          </cell>
          <cell r="F339">
            <v>458.83163452148398</v>
          </cell>
          <cell r="G339">
            <v>174.52851867675801</v>
          </cell>
          <cell r="H339">
            <v>56756.90234375</v>
          </cell>
          <cell r="I339">
            <v>0</v>
          </cell>
          <cell r="J339">
            <v>152.80169677734401</v>
          </cell>
          <cell r="K339">
            <v>154.437911987305</v>
          </cell>
          <cell r="L339">
            <v>11687.123046875</v>
          </cell>
          <cell r="M339">
            <v>0</v>
          </cell>
          <cell r="N339">
            <v>36483.09375</v>
          </cell>
          <cell r="O339">
            <v>0</v>
          </cell>
          <cell r="P339">
            <v>0</v>
          </cell>
          <cell r="Q339">
            <v>0</v>
          </cell>
          <cell r="R339">
            <v>56756.90234375</v>
          </cell>
          <cell r="S339">
            <v>0</v>
          </cell>
          <cell r="T339">
            <v>0</v>
          </cell>
          <cell r="U339">
            <v>0</v>
          </cell>
        </row>
        <row r="340">
          <cell r="C340">
            <v>21.899429321289102</v>
          </cell>
          <cell r="D340">
            <v>38384.57421875</v>
          </cell>
          <cell r="E340">
            <v>89.050287008285494</v>
          </cell>
          <cell r="F340">
            <v>478.38171386718801</v>
          </cell>
          <cell r="G340">
            <v>178.10057067871099</v>
          </cell>
          <cell r="H340">
            <v>71235.421875</v>
          </cell>
          <cell r="I340">
            <v>0</v>
          </cell>
          <cell r="J340">
            <v>151.66156005859401</v>
          </cell>
          <cell r="K340">
            <v>153.23274230957</v>
          </cell>
          <cell r="L340">
            <v>10476.2861328125</v>
          </cell>
          <cell r="M340">
            <v>0</v>
          </cell>
          <cell r="N340">
            <v>38384.57421875</v>
          </cell>
          <cell r="O340">
            <v>0</v>
          </cell>
          <cell r="P340">
            <v>0</v>
          </cell>
          <cell r="Q340">
            <v>0</v>
          </cell>
          <cell r="R340">
            <v>71235.421875</v>
          </cell>
          <cell r="S340">
            <v>0</v>
          </cell>
          <cell r="T340">
            <v>0</v>
          </cell>
          <cell r="U340">
            <v>0</v>
          </cell>
        </row>
        <row r="341">
          <cell r="C341">
            <v>19.156042098998999</v>
          </cell>
          <cell r="D341">
            <v>40034.18359375</v>
          </cell>
          <cell r="E341">
            <v>90.421980619430499</v>
          </cell>
          <cell r="F341">
            <v>442.05187988281301</v>
          </cell>
          <cell r="G341">
            <v>180.84396362304699</v>
          </cell>
          <cell r="H341">
            <v>85965.8125</v>
          </cell>
          <cell r="I341">
            <v>0</v>
          </cell>
          <cell r="J341">
            <v>150.64271545410199</v>
          </cell>
          <cell r="K341">
            <v>152.16156005859401</v>
          </cell>
          <cell r="L341">
            <v>8467.96484375</v>
          </cell>
          <cell r="M341">
            <v>0</v>
          </cell>
          <cell r="N341">
            <v>40034.18359375</v>
          </cell>
          <cell r="O341">
            <v>0</v>
          </cell>
          <cell r="P341">
            <v>0</v>
          </cell>
          <cell r="Q341">
            <v>0</v>
          </cell>
          <cell r="R341">
            <v>85965.8125</v>
          </cell>
          <cell r="S341">
            <v>0</v>
          </cell>
          <cell r="T341">
            <v>0</v>
          </cell>
          <cell r="U341">
            <v>0</v>
          </cell>
        </row>
        <row r="342">
          <cell r="C342">
            <v>17.5179042816162</v>
          </cell>
          <cell r="D342">
            <v>41531.890625</v>
          </cell>
          <cell r="E342">
            <v>91.241049766540499</v>
          </cell>
          <cell r="F342">
            <v>401.87191772460898</v>
          </cell>
          <cell r="G342">
            <v>182.48210144043</v>
          </cell>
          <cell r="H342">
            <v>101028.109375</v>
          </cell>
          <cell r="I342">
            <v>0</v>
          </cell>
          <cell r="J342">
            <v>149.76777648925801</v>
          </cell>
          <cell r="K342">
            <v>151.25361633300801</v>
          </cell>
          <cell r="L342">
            <v>7039.95361328125</v>
          </cell>
          <cell r="M342">
            <v>0</v>
          </cell>
          <cell r="N342">
            <v>41531.890625</v>
          </cell>
          <cell r="O342">
            <v>0</v>
          </cell>
          <cell r="P342">
            <v>0</v>
          </cell>
          <cell r="Q342">
            <v>0</v>
          </cell>
          <cell r="R342">
            <v>101028.109375</v>
          </cell>
          <cell r="S342">
            <v>0</v>
          </cell>
          <cell r="T342">
            <v>0</v>
          </cell>
          <cell r="U342">
            <v>0</v>
          </cell>
        </row>
        <row r="343">
          <cell r="C343">
            <v>16.210624694824201</v>
          </cell>
          <cell r="D343">
            <v>42899.56640625</v>
          </cell>
          <cell r="E343">
            <v>91.894686222076402</v>
          </cell>
          <cell r="F343">
            <v>378.72067260742199</v>
          </cell>
          <cell r="G343">
            <v>183.78936767578099</v>
          </cell>
          <cell r="H343">
            <v>116220.4296875</v>
          </cell>
          <cell r="I343">
            <v>0</v>
          </cell>
          <cell r="J343">
            <v>149.02719116210901</v>
          </cell>
          <cell r="K343">
            <v>150.48777770996099</v>
          </cell>
          <cell r="L343">
            <v>6139.298828125</v>
          </cell>
          <cell r="M343">
            <v>0</v>
          </cell>
          <cell r="N343">
            <v>42899.56640625</v>
          </cell>
          <cell r="O343">
            <v>0</v>
          </cell>
          <cell r="P343">
            <v>0</v>
          </cell>
          <cell r="Q343">
            <v>0</v>
          </cell>
          <cell r="R343">
            <v>116220.4296875</v>
          </cell>
          <cell r="S343">
            <v>0</v>
          </cell>
          <cell r="T343">
            <v>0</v>
          </cell>
          <cell r="U343">
            <v>0</v>
          </cell>
        </row>
        <row r="344">
          <cell r="C344">
            <v>15.087994575500501</v>
          </cell>
          <cell r="D344">
            <v>44150.85546875</v>
          </cell>
          <cell r="E344">
            <v>92.456001043319702</v>
          </cell>
          <cell r="F344">
            <v>305.31555175781301</v>
          </cell>
          <cell r="G344">
            <v>184.91200256347699</v>
          </cell>
          <cell r="H344">
            <v>131169.140625</v>
          </cell>
          <cell r="I344">
            <v>0</v>
          </cell>
          <cell r="J344">
            <v>148.37611389160199</v>
          </cell>
          <cell r="K344">
            <v>149.81346130371099</v>
          </cell>
          <cell r="L344">
            <v>4606.599609375</v>
          </cell>
          <cell r="M344">
            <v>0</v>
          </cell>
          <cell r="N344">
            <v>44150.85546875</v>
          </cell>
          <cell r="O344">
            <v>0</v>
          </cell>
          <cell r="P344">
            <v>0</v>
          </cell>
          <cell r="Q344">
            <v>0</v>
          </cell>
          <cell r="R344">
            <v>131169.140625</v>
          </cell>
          <cell r="S344">
            <v>0</v>
          </cell>
          <cell r="T344">
            <v>0</v>
          </cell>
          <cell r="U344">
            <v>0</v>
          </cell>
        </row>
        <row r="345">
          <cell r="C345">
            <v>14.2983999252319</v>
          </cell>
          <cell r="D345">
            <v>45321.89453125</v>
          </cell>
          <cell r="E345">
            <v>92.850798368454008</v>
          </cell>
          <cell r="F345">
            <v>260.989990234375</v>
          </cell>
          <cell r="G345">
            <v>185.70159912109401</v>
          </cell>
          <cell r="H345">
            <v>146378.09375</v>
          </cell>
          <cell r="I345">
            <v>0</v>
          </cell>
          <cell r="J345">
            <v>147.762130737305</v>
          </cell>
          <cell r="K345">
            <v>149.18338012695301</v>
          </cell>
          <cell r="L345">
            <v>3731.73901367188</v>
          </cell>
          <cell r="M345">
            <v>0</v>
          </cell>
          <cell r="N345">
            <v>45321.89453125</v>
          </cell>
          <cell r="O345">
            <v>0</v>
          </cell>
          <cell r="P345">
            <v>0</v>
          </cell>
          <cell r="Q345">
            <v>0</v>
          </cell>
          <cell r="R345">
            <v>146378.09375</v>
          </cell>
          <cell r="S345">
            <v>0</v>
          </cell>
          <cell r="T345">
            <v>0</v>
          </cell>
          <cell r="U345">
            <v>0</v>
          </cell>
        </row>
        <row r="346">
          <cell r="C346">
            <v>13.638836860656699</v>
          </cell>
          <cell r="D346">
            <v>46451.1875</v>
          </cell>
          <cell r="E346">
            <v>93.180578947067303</v>
          </cell>
          <cell r="F346">
            <v>230.69053649902301</v>
          </cell>
          <cell r="G346">
            <v>186.36116027832</v>
          </cell>
          <cell r="H346">
            <v>161808.8125</v>
          </cell>
          <cell r="I346">
            <v>0</v>
          </cell>
          <cell r="J346">
            <v>147.10705566406301</v>
          </cell>
          <cell r="K346">
            <v>148.51557922363301</v>
          </cell>
          <cell r="L346">
            <v>3146.3505859375</v>
          </cell>
          <cell r="M346">
            <v>0</v>
          </cell>
          <cell r="N346">
            <v>46451.1875</v>
          </cell>
          <cell r="O346">
            <v>0</v>
          </cell>
          <cell r="P346">
            <v>0</v>
          </cell>
          <cell r="Q346">
            <v>0</v>
          </cell>
          <cell r="R346">
            <v>161808.8125</v>
          </cell>
          <cell r="S346">
            <v>0</v>
          </cell>
          <cell r="T346">
            <v>0</v>
          </cell>
          <cell r="U346">
            <v>0</v>
          </cell>
        </row>
        <row r="347">
          <cell r="C347">
            <v>13.075757026672401</v>
          </cell>
          <cell r="D347">
            <v>47541.48828125</v>
          </cell>
          <cell r="E347">
            <v>93.46212148666379</v>
          </cell>
          <cell r="F347">
            <v>191.74362182617199</v>
          </cell>
          <cell r="G347">
            <v>186.924240112305</v>
          </cell>
          <cell r="H347">
            <v>177278.5</v>
          </cell>
          <cell r="I347">
            <v>0</v>
          </cell>
          <cell r="J347">
            <v>146.53016662597699</v>
          </cell>
          <cell r="K347">
            <v>147.92535400390599</v>
          </cell>
          <cell r="L347">
            <v>2507.19311523438</v>
          </cell>
          <cell r="M347">
            <v>0</v>
          </cell>
          <cell r="N347">
            <v>47541.48828125</v>
          </cell>
          <cell r="O347">
            <v>0</v>
          </cell>
          <cell r="P347">
            <v>0</v>
          </cell>
          <cell r="Q347">
            <v>0</v>
          </cell>
          <cell r="R347">
            <v>177278.5</v>
          </cell>
          <cell r="S347">
            <v>0</v>
          </cell>
          <cell r="T347">
            <v>0</v>
          </cell>
          <cell r="U347">
            <v>0</v>
          </cell>
        </row>
        <row r="348">
          <cell r="C348">
            <v>12.6230564117432</v>
          </cell>
          <cell r="D348">
            <v>48563.95703125</v>
          </cell>
          <cell r="E348">
            <v>93.688470125198393</v>
          </cell>
          <cell r="F348">
            <v>164.14198303222699</v>
          </cell>
          <cell r="G348">
            <v>187.37693786621099</v>
          </cell>
          <cell r="H348">
            <v>192456.03125</v>
          </cell>
          <cell r="I348">
            <v>0</v>
          </cell>
          <cell r="J348">
            <v>145.94998168945301</v>
          </cell>
          <cell r="K348">
            <v>147.33448791503901</v>
          </cell>
          <cell r="L348">
            <v>2071.9736328125</v>
          </cell>
          <cell r="M348">
            <v>0</v>
          </cell>
          <cell r="N348">
            <v>48563.95703125</v>
          </cell>
          <cell r="O348">
            <v>0</v>
          </cell>
          <cell r="P348">
            <v>0</v>
          </cell>
          <cell r="Q348">
            <v>0</v>
          </cell>
          <cell r="R348">
            <v>192456.03125</v>
          </cell>
          <cell r="S348">
            <v>0</v>
          </cell>
          <cell r="T348">
            <v>0</v>
          </cell>
          <cell r="U348">
            <v>0</v>
          </cell>
        </row>
        <row r="349">
          <cell r="C349">
            <v>12.1181735992432</v>
          </cell>
          <cell r="D349">
            <v>49570.02734375</v>
          </cell>
          <cell r="E349">
            <v>93.940913677215605</v>
          </cell>
          <cell r="F349">
            <v>87.200782775878906</v>
          </cell>
          <cell r="G349">
            <v>187.88182067871099</v>
          </cell>
          <cell r="H349">
            <v>207829.96875</v>
          </cell>
          <cell r="I349">
            <v>0</v>
          </cell>
          <cell r="J349">
            <v>145.35656738281301</v>
          </cell>
          <cell r="K349">
            <v>146.726486206055</v>
          </cell>
          <cell r="L349">
            <v>1056.71423339844</v>
          </cell>
          <cell r="M349">
            <v>0</v>
          </cell>
          <cell r="N349">
            <v>49570.02734375</v>
          </cell>
          <cell r="O349">
            <v>0</v>
          </cell>
          <cell r="P349">
            <v>0</v>
          </cell>
          <cell r="Q349">
            <v>0</v>
          </cell>
          <cell r="R349">
            <v>207829.96875</v>
          </cell>
          <cell r="S349">
            <v>0</v>
          </cell>
          <cell r="T349">
            <v>0</v>
          </cell>
          <cell r="U349">
            <v>0</v>
          </cell>
        </row>
        <row r="350">
          <cell r="C350">
            <v>11.808048248291</v>
          </cell>
          <cell r="D350">
            <v>50553.8828125</v>
          </cell>
          <cell r="E350">
            <v>94.095975160598798</v>
          </cell>
          <cell r="F350">
            <v>56.977394104003899</v>
          </cell>
          <cell r="G350">
            <v>188.19195556640599</v>
          </cell>
          <cell r="H350">
            <v>223406.109375</v>
          </cell>
          <cell r="I350">
            <v>0</v>
          </cell>
          <cell r="J350">
            <v>144.77551269531301</v>
          </cell>
          <cell r="K350">
            <v>146.13645935058599</v>
          </cell>
          <cell r="L350">
            <v>672.79180908203102</v>
          </cell>
          <cell r="M350">
            <v>0</v>
          </cell>
          <cell r="N350">
            <v>50553.8828125</v>
          </cell>
          <cell r="O350">
            <v>0</v>
          </cell>
          <cell r="P350">
            <v>0</v>
          </cell>
          <cell r="Q350">
            <v>0</v>
          </cell>
          <cell r="R350">
            <v>223406.109375</v>
          </cell>
          <cell r="S350">
            <v>0</v>
          </cell>
          <cell r="T350">
            <v>0</v>
          </cell>
          <cell r="U350">
            <v>0</v>
          </cell>
        </row>
        <row r="351">
          <cell r="C351">
            <v>11.492488861084</v>
          </cell>
          <cell r="D351">
            <v>51505.4609375</v>
          </cell>
          <cell r="E351">
            <v>94.253754615783706</v>
          </cell>
          <cell r="F351">
            <v>49.006141662597699</v>
          </cell>
          <cell r="G351">
            <v>188.50750732421901</v>
          </cell>
          <cell r="H351">
            <v>239014.53125</v>
          </cell>
          <cell r="I351">
            <v>0</v>
          </cell>
          <cell r="J351">
            <v>144.21936035156301</v>
          </cell>
          <cell r="K351">
            <v>145.57125854492199</v>
          </cell>
          <cell r="L351">
            <v>563.20257568359398</v>
          </cell>
          <cell r="M351">
            <v>0</v>
          </cell>
          <cell r="N351">
            <v>51505.4609375</v>
          </cell>
          <cell r="O351">
            <v>0</v>
          </cell>
          <cell r="P351">
            <v>0</v>
          </cell>
          <cell r="Q351">
            <v>0</v>
          </cell>
          <cell r="R351">
            <v>239014.53125</v>
          </cell>
          <cell r="S351">
            <v>0</v>
          </cell>
          <cell r="T351">
            <v>0</v>
          </cell>
          <cell r="U351">
            <v>0</v>
          </cell>
        </row>
        <row r="352">
          <cell r="C352">
            <v>11.2674703598022</v>
          </cell>
          <cell r="D352">
            <v>52418.125</v>
          </cell>
          <cell r="E352">
            <v>94.36626434326169</v>
          </cell>
          <cell r="F352">
            <v>48.887542724609403</v>
          </cell>
          <cell r="G352">
            <v>188.73252868652301</v>
          </cell>
          <cell r="H352">
            <v>254301.875</v>
          </cell>
          <cell r="I352">
            <v>0</v>
          </cell>
          <cell r="J352">
            <v>143.64778137207</v>
          </cell>
          <cell r="K352">
            <v>144.99223327636699</v>
          </cell>
          <cell r="L352">
            <v>550.83892822265602</v>
          </cell>
          <cell r="M352">
            <v>0</v>
          </cell>
          <cell r="N352">
            <v>52418.125</v>
          </cell>
          <cell r="O352">
            <v>0</v>
          </cell>
          <cell r="P352">
            <v>0</v>
          </cell>
          <cell r="Q352">
            <v>0</v>
          </cell>
          <cell r="R352">
            <v>254301.875</v>
          </cell>
          <cell r="S352">
            <v>0</v>
          </cell>
          <cell r="T352">
            <v>0</v>
          </cell>
          <cell r="U352">
            <v>0</v>
          </cell>
        </row>
        <row r="353">
          <cell r="C353">
            <v>10.9065895080566</v>
          </cell>
          <cell r="D353">
            <v>53317.2578125</v>
          </cell>
          <cell r="E353">
            <v>94.546705484390301</v>
          </cell>
          <cell r="F353">
            <v>48.618854522705099</v>
          </cell>
          <cell r="G353">
            <v>189.09341430664099</v>
          </cell>
          <cell r="H353">
            <v>269782.71875</v>
          </cell>
          <cell r="I353">
            <v>0</v>
          </cell>
          <cell r="J353">
            <v>143.08837890625</v>
          </cell>
          <cell r="K353">
            <v>144.42106628418</v>
          </cell>
          <cell r="L353">
            <v>530.265869140625</v>
          </cell>
          <cell r="M353">
            <v>0</v>
          </cell>
          <cell r="N353">
            <v>53317.2578125</v>
          </cell>
          <cell r="O353">
            <v>0</v>
          </cell>
          <cell r="P353">
            <v>0</v>
          </cell>
          <cell r="Q353">
            <v>0</v>
          </cell>
          <cell r="R353">
            <v>269782.71875</v>
          </cell>
          <cell r="S353">
            <v>0</v>
          </cell>
          <cell r="T353">
            <v>0</v>
          </cell>
          <cell r="U353">
            <v>0</v>
          </cell>
        </row>
        <row r="354">
          <cell r="C354">
            <v>10.6815099716187</v>
          </cell>
          <cell r="D354">
            <v>54206.6953125</v>
          </cell>
          <cell r="E354">
            <v>94.659245014190702</v>
          </cell>
          <cell r="F354">
            <v>48.460670471191399</v>
          </cell>
          <cell r="G354">
            <v>189.31849670410199</v>
          </cell>
          <cell r="H354">
            <v>285453.28125</v>
          </cell>
          <cell r="I354">
            <v>0</v>
          </cell>
          <cell r="J354">
            <v>142.52272033691401</v>
          </cell>
          <cell r="K354">
            <v>143.84738159179699</v>
          </cell>
          <cell r="L354">
            <v>517.63311767578102</v>
          </cell>
          <cell r="M354">
            <v>0</v>
          </cell>
          <cell r="N354">
            <v>54206.6953125</v>
          </cell>
          <cell r="O354">
            <v>0</v>
          </cell>
          <cell r="P354">
            <v>0</v>
          </cell>
          <cell r="Q354">
            <v>0</v>
          </cell>
          <cell r="R354">
            <v>285453.28125</v>
          </cell>
          <cell r="S354">
            <v>0</v>
          </cell>
          <cell r="T354">
            <v>0</v>
          </cell>
          <cell r="U354">
            <v>0</v>
          </cell>
        </row>
        <row r="355">
          <cell r="C355">
            <v>10.468487739563001</v>
          </cell>
          <cell r="D355">
            <v>55073.484375</v>
          </cell>
          <cell r="E355">
            <v>94.765758514404297</v>
          </cell>
          <cell r="F355">
            <v>48.3773002624512</v>
          </cell>
          <cell r="G355">
            <v>189.53150939941401</v>
          </cell>
          <cell r="H355">
            <v>301146.5</v>
          </cell>
          <cell r="I355">
            <v>0</v>
          </cell>
          <cell r="J355">
            <v>141.95623779296901</v>
          </cell>
          <cell r="K355">
            <v>143.27369689941401</v>
          </cell>
          <cell r="L355">
            <v>506.43716430664102</v>
          </cell>
          <cell r="M355">
            <v>0</v>
          </cell>
          <cell r="N355">
            <v>55073.484375</v>
          </cell>
          <cell r="O355">
            <v>0</v>
          </cell>
          <cell r="P355">
            <v>0</v>
          </cell>
          <cell r="Q355">
            <v>0</v>
          </cell>
          <cell r="R355">
            <v>301146.5</v>
          </cell>
          <cell r="S355">
            <v>0</v>
          </cell>
          <cell r="T355">
            <v>0</v>
          </cell>
          <cell r="U355">
            <v>0</v>
          </cell>
        </row>
        <row r="356">
          <cell r="C356">
            <v>10.357872009277299</v>
          </cell>
          <cell r="D356">
            <v>55924.15234375</v>
          </cell>
          <cell r="E356">
            <v>94.82106566429141</v>
          </cell>
          <cell r="F356">
            <v>48.2571830749512</v>
          </cell>
          <cell r="G356">
            <v>189.64213562011699</v>
          </cell>
          <cell r="H356">
            <v>316675.84375</v>
          </cell>
          <cell r="I356">
            <v>0</v>
          </cell>
          <cell r="J356">
            <v>141.39970397949199</v>
          </cell>
          <cell r="K356">
            <v>142.71325683593801</v>
          </cell>
          <cell r="L356">
            <v>499.84170532226602</v>
          </cell>
          <cell r="M356">
            <v>0</v>
          </cell>
          <cell r="N356">
            <v>55924.15234375</v>
          </cell>
          <cell r="O356">
            <v>0</v>
          </cell>
          <cell r="P356">
            <v>0</v>
          </cell>
          <cell r="Q356">
            <v>0</v>
          </cell>
          <cell r="R356">
            <v>316675.84375</v>
          </cell>
          <cell r="S356">
            <v>0</v>
          </cell>
          <cell r="T356">
            <v>0</v>
          </cell>
          <cell r="U356">
            <v>0</v>
          </cell>
        </row>
        <row r="357">
          <cell r="C357">
            <v>10.131976127624499</v>
          </cell>
          <cell r="D357">
            <v>56753.9609375</v>
          </cell>
          <cell r="E357">
            <v>94.934010505676298</v>
          </cell>
          <cell r="F357">
            <v>47.961654663085902</v>
          </cell>
          <cell r="G357">
            <v>189.86802673339801</v>
          </cell>
          <cell r="H357">
            <v>332226.03125</v>
          </cell>
          <cell r="I357">
            <v>0</v>
          </cell>
          <cell r="J357">
            <v>140.875244140625</v>
          </cell>
          <cell r="K357">
            <v>142.18113708496099</v>
          </cell>
          <cell r="L357">
            <v>485.94631958007801</v>
          </cell>
          <cell r="M357">
            <v>0</v>
          </cell>
          <cell r="N357">
            <v>56753.9609375</v>
          </cell>
          <cell r="O357">
            <v>0</v>
          </cell>
          <cell r="P357">
            <v>0</v>
          </cell>
          <cell r="Q357">
            <v>0</v>
          </cell>
          <cell r="R357">
            <v>332226.03125</v>
          </cell>
          <cell r="S357">
            <v>0</v>
          </cell>
          <cell r="T357">
            <v>0</v>
          </cell>
          <cell r="U357">
            <v>0</v>
          </cell>
        </row>
        <row r="358">
          <cell r="C358">
            <v>9.9059305191040004</v>
          </cell>
          <cell r="D358">
            <v>57582.53125</v>
          </cell>
          <cell r="E358">
            <v>95.047032833099394</v>
          </cell>
          <cell r="F358">
            <v>47.9270210266113</v>
          </cell>
          <cell r="G358">
            <v>190.09407043457</v>
          </cell>
          <cell r="H358">
            <v>347957.46875</v>
          </cell>
          <cell r="I358">
            <v>0</v>
          </cell>
          <cell r="J358">
            <v>140.30061340332</v>
          </cell>
          <cell r="K358">
            <v>141.59907531738301</v>
          </cell>
          <cell r="L358">
            <v>474.76171875</v>
          </cell>
          <cell r="M358">
            <v>0</v>
          </cell>
          <cell r="N358">
            <v>57582.53125</v>
          </cell>
          <cell r="O358">
            <v>0</v>
          </cell>
          <cell r="P358">
            <v>0</v>
          </cell>
          <cell r="Q358">
            <v>0</v>
          </cell>
          <cell r="R358">
            <v>347957.46875</v>
          </cell>
          <cell r="S358">
            <v>0</v>
          </cell>
          <cell r="T358">
            <v>0</v>
          </cell>
          <cell r="U358">
            <v>0</v>
          </cell>
        </row>
        <row r="359">
          <cell r="C359">
            <v>9.8182411193847692</v>
          </cell>
          <cell r="D359">
            <v>58396.63671875</v>
          </cell>
          <cell r="E359">
            <v>95.0908780097961</v>
          </cell>
          <cell r="F359">
            <v>47.730831146240199</v>
          </cell>
          <cell r="G359">
            <v>190.18176269531301</v>
          </cell>
          <cell r="H359">
            <v>363703.34375</v>
          </cell>
          <cell r="I359">
            <v>0</v>
          </cell>
          <cell r="J359">
            <v>139.759201049805</v>
          </cell>
          <cell r="K359">
            <v>141.05432128906301</v>
          </cell>
          <cell r="L359">
            <v>468.63278198242199</v>
          </cell>
          <cell r="M359">
            <v>0</v>
          </cell>
          <cell r="N359">
            <v>58396.63671875</v>
          </cell>
          <cell r="O359">
            <v>0</v>
          </cell>
          <cell r="P359">
            <v>0</v>
          </cell>
          <cell r="Q359">
            <v>0</v>
          </cell>
          <cell r="R359">
            <v>363703.34375</v>
          </cell>
          <cell r="S359">
            <v>0</v>
          </cell>
          <cell r="T359">
            <v>0</v>
          </cell>
          <cell r="U359">
            <v>0</v>
          </cell>
        </row>
        <row r="360">
          <cell r="C360">
            <v>9.6911878585815394</v>
          </cell>
          <cell r="D360">
            <v>59185.66015625</v>
          </cell>
          <cell r="E360">
            <v>95.154404640197797</v>
          </cell>
          <cell r="F360">
            <v>47.584774017333999</v>
          </cell>
          <cell r="G360">
            <v>190.30880737304699</v>
          </cell>
          <cell r="H360">
            <v>379114.3125</v>
          </cell>
          <cell r="I360">
            <v>0</v>
          </cell>
          <cell r="J360">
            <v>139.22882080078099</v>
          </cell>
          <cell r="K360">
            <v>140.51959228515599</v>
          </cell>
          <cell r="L360">
            <v>461.15298461914102</v>
          </cell>
          <cell r="M360">
            <v>0</v>
          </cell>
          <cell r="N360">
            <v>59185.66015625</v>
          </cell>
          <cell r="O360">
            <v>0</v>
          </cell>
          <cell r="P360">
            <v>0</v>
          </cell>
          <cell r="Q360">
            <v>0</v>
          </cell>
          <cell r="R360">
            <v>379114.3125</v>
          </cell>
          <cell r="S360">
            <v>0</v>
          </cell>
          <cell r="T360">
            <v>0</v>
          </cell>
          <cell r="U360">
            <v>0</v>
          </cell>
        </row>
        <row r="361">
          <cell r="C361">
            <v>9.5532884597778303</v>
          </cell>
          <cell r="D361">
            <v>59970.8359375</v>
          </cell>
          <cell r="E361">
            <v>95.223355293273897</v>
          </cell>
          <cell r="F361">
            <v>47.407985687255902</v>
          </cell>
          <cell r="G361">
            <v>190.44671630859401</v>
          </cell>
          <cell r="H361">
            <v>394709.15625</v>
          </cell>
          <cell r="I361">
            <v>0</v>
          </cell>
          <cell r="J361">
            <v>138.69920349121099</v>
          </cell>
          <cell r="K361">
            <v>139.98538208007801</v>
          </cell>
          <cell r="L361">
            <v>452.90216064453102</v>
          </cell>
          <cell r="M361">
            <v>0</v>
          </cell>
          <cell r="N361">
            <v>59970.8359375</v>
          </cell>
          <cell r="O361">
            <v>0</v>
          </cell>
          <cell r="P361">
            <v>0</v>
          </cell>
          <cell r="Q361">
            <v>0</v>
          </cell>
          <cell r="R361">
            <v>394709.15625</v>
          </cell>
          <cell r="S361">
            <v>0</v>
          </cell>
          <cell r="T361">
            <v>0</v>
          </cell>
          <cell r="U361">
            <v>0</v>
          </cell>
        </row>
        <row r="362">
          <cell r="C362">
            <v>9.4034299850463903</v>
          </cell>
          <cell r="D362">
            <v>60752.2109375</v>
          </cell>
          <cell r="E362">
            <v>95.298284292221098</v>
          </cell>
          <cell r="F362">
            <v>47.242988586425803</v>
          </cell>
          <cell r="G362">
            <v>190.59657287597699</v>
          </cell>
          <cell r="H362">
            <v>410487.78125</v>
          </cell>
          <cell r="I362">
            <v>0</v>
          </cell>
          <cell r="J362">
            <v>138.16110229492199</v>
          </cell>
          <cell r="K362">
            <v>139.44223022460901</v>
          </cell>
          <cell r="L362">
            <v>444.24612426757801</v>
          </cell>
          <cell r="M362">
            <v>0</v>
          </cell>
          <cell r="N362">
            <v>60752.2109375</v>
          </cell>
          <cell r="O362">
            <v>0</v>
          </cell>
          <cell r="P362">
            <v>0</v>
          </cell>
          <cell r="Q362">
            <v>0</v>
          </cell>
          <cell r="R362">
            <v>410487.78125</v>
          </cell>
          <cell r="S362">
            <v>0</v>
          </cell>
          <cell r="T362">
            <v>0</v>
          </cell>
          <cell r="U362">
            <v>0</v>
          </cell>
        </row>
        <row r="363">
          <cell r="C363">
            <v>9.2858428955078107</v>
          </cell>
          <cell r="D363">
            <v>61523.1796875</v>
          </cell>
          <cell r="E363">
            <v>95.3570783138275</v>
          </cell>
          <cell r="F363">
            <v>47.090221405029297</v>
          </cell>
          <cell r="G363">
            <v>190.71415710449199</v>
          </cell>
          <cell r="H363">
            <v>426276.8125</v>
          </cell>
          <cell r="I363">
            <v>0</v>
          </cell>
          <cell r="J363">
            <v>137.62925720214801</v>
          </cell>
          <cell r="K363">
            <v>138.90626525878901</v>
          </cell>
          <cell r="L363">
            <v>437.27239990234398</v>
          </cell>
          <cell r="M363">
            <v>0</v>
          </cell>
          <cell r="N363">
            <v>61523.1796875</v>
          </cell>
          <cell r="O363">
            <v>0</v>
          </cell>
          <cell r="P363">
            <v>0</v>
          </cell>
          <cell r="Q363">
            <v>0</v>
          </cell>
          <cell r="R363">
            <v>426276.8125</v>
          </cell>
          <cell r="S363">
            <v>0</v>
          </cell>
          <cell r="T363">
            <v>0</v>
          </cell>
          <cell r="U363">
            <v>0</v>
          </cell>
        </row>
        <row r="364">
          <cell r="C364">
            <v>9.2099666595459002</v>
          </cell>
          <cell r="D364">
            <v>62269.1875</v>
          </cell>
          <cell r="E364">
            <v>95.395016670227093</v>
          </cell>
          <cell r="F364">
            <v>46.926303863525398</v>
          </cell>
          <cell r="G364">
            <v>190.7900390625</v>
          </cell>
          <cell r="H364">
            <v>441730.8125</v>
          </cell>
          <cell r="I364">
            <v>0</v>
          </cell>
          <cell r="J364">
            <v>137.11503601074199</v>
          </cell>
          <cell r="K364">
            <v>138.38943481445301</v>
          </cell>
          <cell r="L364">
            <v>432.189697265625</v>
          </cell>
          <cell r="M364">
            <v>0</v>
          </cell>
          <cell r="N364">
            <v>62269.1875</v>
          </cell>
          <cell r="O364">
            <v>0</v>
          </cell>
          <cell r="P364">
            <v>0</v>
          </cell>
          <cell r="Q364">
            <v>0</v>
          </cell>
          <cell r="R364">
            <v>441730.8125</v>
          </cell>
          <cell r="S364">
            <v>0</v>
          </cell>
          <cell r="T364">
            <v>0</v>
          </cell>
          <cell r="U364">
            <v>0</v>
          </cell>
        </row>
        <row r="365">
          <cell r="C365">
            <v>9.1123628616333008</v>
          </cell>
          <cell r="D365">
            <v>63015.4921875</v>
          </cell>
          <cell r="E365">
            <v>95.443820953369098</v>
          </cell>
          <cell r="F365">
            <v>46.781944274902301</v>
          </cell>
          <cell r="G365">
            <v>190.88763427734401</v>
          </cell>
          <cell r="H365">
            <v>457364.5</v>
          </cell>
          <cell r="I365">
            <v>0</v>
          </cell>
          <cell r="J365">
            <v>136.59600830078099</v>
          </cell>
          <cell r="K365">
            <v>137.86698913574199</v>
          </cell>
          <cell r="L365">
            <v>426.29406738281301</v>
          </cell>
          <cell r="M365">
            <v>0</v>
          </cell>
          <cell r="N365">
            <v>63015.4921875</v>
          </cell>
          <cell r="O365">
            <v>0</v>
          </cell>
          <cell r="P365">
            <v>0</v>
          </cell>
          <cell r="Q365">
            <v>0</v>
          </cell>
          <cell r="R365">
            <v>457364.5</v>
          </cell>
          <cell r="S365">
            <v>0</v>
          </cell>
          <cell r="T365">
            <v>0</v>
          </cell>
          <cell r="U365">
            <v>0</v>
          </cell>
        </row>
        <row r="366">
          <cell r="C366">
            <v>8.8635034561157209</v>
          </cell>
          <cell r="D366">
            <v>63755.74609375</v>
          </cell>
          <cell r="E366">
            <v>95.568245649337797</v>
          </cell>
          <cell r="F366">
            <v>46.683216094970703</v>
          </cell>
          <cell r="G366">
            <v>191.13648986816401</v>
          </cell>
          <cell r="H366">
            <v>473184.25</v>
          </cell>
          <cell r="I366">
            <v>0</v>
          </cell>
          <cell r="J366">
            <v>136.07002258300801</v>
          </cell>
          <cell r="K366">
            <v>137.33322143554699</v>
          </cell>
          <cell r="L366">
            <v>413.77685546875</v>
          </cell>
          <cell r="M366">
            <v>0</v>
          </cell>
          <cell r="N366">
            <v>63755.74609375</v>
          </cell>
          <cell r="O366">
            <v>0</v>
          </cell>
          <cell r="P366">
            <v>0</v>
          </cell>
          <cell r="Q366">
            <v>0</v>
          </cell>
          <cell r="R366">
            <v>473184.25</v>
          </cell>
          <cell r="S366">
            <v>0</v>
          </cell>
          <cell r="T366">
            <v>0</v>
          </cell>
          <cell r="U366">
            <v>0</v>
          </cell>
        </row>
        <row r="367">
          <cell r="C367">
            <v>8.7879476547241193</v>
          </cell>
          <cell r="D367">
            <v>64483.38671875</v>
          </cell>
          <cell r="E367">
            <v>95.606029033660903</v>
          </cell>
          <cell r="F367">
            <v>46.431793212890597</v>
          </cell>
          <cell r="G367">
            <v>191.21205139160199</v>
          </cell>
          <cell r="H367">
            <v>489016.59375</v>
          </cell>
          <cell r="I367">
            <v>0</v>
          </cell>
          <cell r="J367">
            <v>135.56338500976599</v>
          </cell>
          <cell r="K367">
            <v>136.82382202148401</v>
          </cell>
          <cell r="L367">
            <v>408.04016113281301</v>
          </cell>
          <cell r="M367">
            <v>0</v>
          </cell>
          <cell r="N367">
            <v>64483.38671875</v>
          </cell>
          <cell r="O367">
            <v>0</v>
          </cell>
          <cell r="P367">
            <v>0</v>
          </cell>
          <cell r="Q367">
            <v>0</v>
          </cell>
          <cell r="R367">
            <v>489016.59375</v>
          </cell>
          <cell r="S367">
            <v>0</v>
          </cell>
          <cell r="T367">
            <v>0</v>
          </cell>
          <cell r="U367">
            <v>0</v>
          </cell>
        </row>
        <row r="368">
          <cell r="C368">
            <v>8.8450517654418892</v>
          </cell>
          <cell r="D368">
            <v>65203.4296875</v>
          </cell>
          <cell r="E368">
            <v>95.577472448348999</v>
          </cell>
          <cell r="F368">
            <v>46.355289459228501</v>
          </cell>
          <cell r="G368">
            <v>191.15495300293</v>
          </cell>
          <cell r="H368">
            <v>504496.5625</v>
          </cell>
          <cell r="I368">
            <v>0</v>
          </cell>
          <cell r="J368">
            <v>135.03167724609401</v>
          </cell>
          <cell r="K368">
            <v>136.29357910156301</v>
          </cell>
          <cell r="L368">
            <v>410.014892578125</v>
          </cell>
          <cell r="M368">
            <v>0</v>
          </cell>
          <cell r="N368">
            <v>65203.4296875</v>
          </cell>
          <cell r="O368">
            <v>0</v>
          </cell>
          <cell r="P368">
            <v>0</v>
          </cell>
          <cell r="Q368">
            <v>0</v>
          </cell>
          <cell r="R368">
            <v>504496.5625</v>
          </cell>
          <cell r="S368">
            <v>0</v>
          </cell>
          <cell r="T368">
            <v>0</v>
          </cell>
          <cell r="U368">
            <v>0</v>
          </cell>
        </row>
        <row r="369">
          <cell r="C369">
            <v>8.7087745666503906</v>
          </cell>
          <cell r="D369">
            <v>65916.6796875</v>
          </cell>
          <cell r="E369">
            <v>95.645612478256197</v>
          </cell>
          <cell r="F369">
            <v>46.159061431884801</v>
          </cell>
          <cell r="G369">
            <v>191.29122924804699</v>
          </cell>
          <cell r="H369">
            <v>520163.3125</v>
          </cell>
          <cell r="I369">
            <v>0</v>
          </cell>
          <cell r="J369">
            <v>134.53189086914099</v>
          </cell>
          <cell r="K369">
            <v>135.78944396972699</v>
          </cell>
          <cell r="L369">
            <v>401.98889160156301</v>
          </cell>
          <cell r="M369">
            <v>0</v>
          </cell>
          <cell r="N369">
            <v>65916.6796875</v>
          </cell>
          <cell r="O369">
            <v>0</v>
          </cell>
          <cell r="P369">
            <v>0</v>
          </cell>
          <cell r="Q369">
            <v>0</v>
          </cell>
          <cell r="R369">
            <v>520163.3125</v>
          </cell>
          <cell r="S369">
            <v>0</v>
          </cell>
          <cell r="T369">
            <v>0</v>
          </cell>
          <cell r="U369">
            <v>0</v>
          </cell>
        </row>
        <row r="370">
          <cell r="C370">
            <v>8.5613527297973597</v>
          </cell>
          <cell r="D370">
            <v>66629.078125</v>
          </cell>
          <cell r="E370">
            <v>95.719325542449994</v>
          </cell>
          <cell r="F370">
            <v>46.056835174560497</v>
          </cell>
          <cell r="G370">
            <v>191.43864440918</v>
          </cell>
          <cell r="H370">
            <v>536010.9375</v>
          </cell>
          <cell r="I370">
            <v>0</v>
          </cell>
          <cell r="J370">
            <v>134.01156616210901</v>
          </cell>
          <cell r="K370">
            <v>135.26370239257801</v>
          </cell>
          <cell r="L370">
            <v>394.308837890625</v>
          </cell>
          <cell r="M370">
            <v>0</v>
          </cell>
          <cell r="N370">
            <v>66629.078125</v>
          </cell>
          <cell r="O370">
            <v>0</v>
          </cell>
          <cell r="P370">
            <v>0</v>
          </cell>
          <cell r="Q370">
            <v>0</v>
          </cell>
          <cell r="R370">
            <v>536010.9375</v>
          </cell>
          <cell r="S370">
            <v>0</v>
          </cell>
          <cell r="T370">
            <v>0</v>
          </cell>
          <cell r="U370">
            <v>0</v>
          </cell>
        </row>
        <row r="371">
          <cell r="C371">
            <v>8.4914960861206108</v>
          </cell>
          <cell r="D371">
            <v>67332.78125</v>
          </cell>
          <cell r="E371">
            <v>95.754253864288302</v>
          </cell>
          <cell r="F371">
            <v>45.935447692871101</v>
          </cell>
          <cell r="G371">
            <v>191.50849914550801</v>
          </cell>
          <cell r="H371">
            <v>551867.1875</v>
          </cell>
          <cell r="I371">
            <v>0</v>
          </cell>
          <cell r="J371">
            <v>133.49346923828099</v>
          </cell>
          <cell r="K371">
            <v>134.74314880371099</v>
          </cell>
          <cell r="L371">
            <v>390.06066894531301</v>
          </cell>
          <cell r="M371">
            <v>0</v>
          </cell>
          <cell r="N371">
            <v>67332.78125</v>
          </cell>
          <cell r="O371">
            <v>0</v>
          </cell>
          <cell r="P371">
            <v>0</v>
          </cell>
          <cell r="Q371">
            <v>0</v>
          </cell>
          <cell r="R371">
            <v>551867.1875</v>
          </cell>
          <cell r="S371">
            <v>0</v>
          </cell>
          <cell r="T371">
            <v>0</v>
          </cell>
          <cell r="U371">
            <v>0</v>
          </cell>
        </row>
        <row r="372">
          <cell r="C372">
            <v>8.4128284454345703</v>
          </cell>
          <cell r="D372">
            <v>68022.8359375</v>
          </cell>
          <cell r="E372">
            <v>95.793586969375596</v>
          </cell>
          <cell r="F372">
            <v>45.7914428710938</v>
          </cell>
          <cell r="G372">
            <v>191.58717346191401</v>
          </cell>
          <cell r="H372">
            <v>567557.125</v>
          </cell>
          <cell r="I372">
            <v>0</v>
          </cell>
          <cell r="J372">
            <v>132.991943359375</v>
          </cell>
          <cell r="K372">
            <v>134.238693237305</v>
          </cell>
          <cell r="L372">
            <v>385.23556518554699</v>
          </cell>
          <cell r="M372">
            <v>0</v>
          </cell>
          <cell r="N372">
            <v>68022.8359375</v>
          </cell>
          <cell r="O372">
            <v>0</v>
          </cell>
          <cell r="P372">
            <v>0</v>
          </cell>
          <cell r="Q372">
            <v>0</v>
          </cell>
          <cell r="R372">
            <v>567557.125</v>
          </cell>
          <cell r="S372">
            <v>0</v>
          </cell>
          <cell r="T372">
            <v>0</v>
          </cell>
          <cell r="U372">
            <v>0</v>
          </cell>
        </row>
        <row r="373">
          <cell r="C373">
            <v>8.3107204437255895</v>
          </cell>
          <cell r="D373">
            <v>68705.6328125</v>
          </cell>
          <cell r="E373">
            <v>95.844638347625704</v>
          </cell>
          <cell r="F373">
            <v>45.618812561035199</v>
          </cell>
          <cell r="G373">
            <v>191.68928527832</v>
          </cell>
          <cell r="H373">
            <v>583254.375</v>
          </cell>
          <cell r="I373">
            <v>0</v>
          </cell>
          <cell r="J373">
            <v>132.48867797851599</v>
          </cell>
          <cell r="K373">
            <v>133.73133850097699</v>
          </cell>
          <cell r="L373">
            <v>379.12518310546898</v>
          </cell>
          <cell r="M373">
            <v>0</v>
          </cell>
          <cell r="N373">
            <v>68705.6328125</v>
          </cell>
          <cell r="O373">
            <v>0</v>
          </cell>
          <cell r="P373">
            <v>0</v>
          </cell>
          <cell r="Q373">
            <v>0</v>
          </cell>
          <cell r="R373">
            <v>583254.375</v>
          </cell>
          <cell r="S373">
            <v>0</v>
          </cell>
          <cell r="T373">
            <v>0</v>
          </cell>
          <cell r="U373">
            <v>0</v>
          </cell>
        </row>
        <row r="374">
          <cell r="C374">
            <v>8.2283601760864293</v>
          </cell>
          <cell r="D374">
            <v>69389.921875</v>
          </cell>
          <cell r="E374">
            <v>95.885819196701007</v>
          </cell>
          <cell r="F374">
            <v>45.479515075683601</v>
          </cell>
          <cell r="G374">
            <v>191.77163696289099</v>
          </cell>
          <cell r="H374">
            <v>599130.0625</v>
          </cell>
          <cell r="I374">
            <v>0</v>
          </cell>
          <cell r="J374">
            <v>131.98187255859401</v>
          </cell>
          <cell r="K374">
            <v>133.22091674804699</v>
          </cell>
          <cell r="L374">
            <v>374.22186279296898</v>
          </cell>
          <cell r="M374">
            <v>0</v>
          </cell>
          <cell r="N374">
            <v>69389.921875</v>
          </cell>
          <cell r="O374">
            <v>0</v>
          </cell>
          <cell r="P374">
            <v>0</v>
          </cell>
          <cell r="Q374">
            <v>0</v>
          </cell>
          <cell r="R374">
            <v>599130.0625</v>
          </cell>
          <cell r="S374">
            <v>0</v>
          </cell>
          <cell r="T374">
            <v>0</v>
          </cell>
          <cell r="U374">
            <v>0</v>
          </cell>
        </row>
        <row r="375">
          <cell r="C375">
            <v>8.1341638565063494</v>
          </cell>
          <cell r="D375">
            <v>70063.4296875</v>
          </cell>
          <cell r="E375">
            <v>95.932918787002592</v>
          </cell>
          <cell r="F375">
            <v>45.216510772705099</v>
          </cell>
          <cell r="G375">
            <v>191.86582946777301</v>
          </cell>
          <cell r="H375">
            <v>615016.5625</v>
          </cell>
          <cell r="I375">
            <v>0</v>
          </cell>
          <cell r="J375">
            <v>131.509033203125</v>
          </cell>
          <cell r="K375">
            <v>132.743896484375</v>
          </cell>
          <cell r="L375">
            <v>367.79849243164102</v>
          </cell>
          <cell r="M375">
            <v>0</v>
          </cell>
          <cell r="N375">
            <v>70063.4296875</v>
          </cell>
          <cell r="O375">
            <v>0</v>
          </cell>
          <cell r="P375">
            <v>0</v>
          </cell>
          <cell r="Q375">
            <v>0</v>
          </cell>
          <cell r="R375">
            <v>615016.5625</v>
          </cell>
          <cell r="S375">
            <v>0</v>
          </cell>
          <cell r="T375">
            <v>0</v>
          </cell>
          <cell r="U375">
            <v>0</v>
          </cell>
        </row>
        <row r="376">
          <cell r="C376">
            <v>8.0216045379638707</v>
          </cell>
          <cell r="D376">
            <v>70719.0390625</v>
          </cell>
          <cell r="E376">
            <v>95.989197492599502</v>
          </cell>
          <cell r="F376">
            <v>45.208034515380902</v>
          </cell>
          <cell r="G376">
            <v>191.97839355468801</v>
          </cell>
          <cell r="H376">
            <v>630560.9375</v>
          </cell>
          <cell r="I376">
            <v>0</v>
          </cell>
          <cell r="J376">
            <v>130.98687744140599</v>
          </cell>
          <cell r="K376">
            <v>132.21667480468801</v>
          </cell>
          <cell r="L376">
            <v>362.64096069335898</v>
          </cell>
          <cell r="M376">
            <v>0</v>
          </cell>
          <cell r="N376">
            <v>70719.0390625</v>
          </cell>
          <cell r="O376">
            <v>0</v>
          </cell>
          <cell r="P376">
            <v>0</v>
          </cell>
          <cell r="Q376">
            <v>0</v>
          </cell>
          <cell r="R376">
            <v>630560.9375</v>
          </cell>
          <cell r="S376">
            <v>0</v>
          </cell>
          <cell r="T376">
            <v>0</v>
          </cell>
          <cell r="U376">
            <v>0</v>
          </cell>
        </row>
        <row r="377">
          <cell r="C377">
            <v>7.98840427398682</v>
          </cell>
          <cell r="D377">
            <v>71377.359375</v>
          </cell>
          <cell r="E377">
            <v>96.005797386169405</v>
          </cell>
          <cell r="F377">
            <v>45.0195503234863</v>
          </cell>
          <cell r="G377">
            <v>192.01159667968801</v>
          </cell>
          <cell r="H377">
            <v>646282.625</v>
          </cell>
          <cell r="I377">
            <v>0</v>
          </cell>
          <cell r="J377">
            <v>130.48826599121099</v>
          </cell>
          <cell r="K377">
            <v>131.71678161621099</v>
          </cell>
          <cell r="L377">
            <v>359.63436889648398</v>
          </cell>
          <cell r="M377">
            <v>0</v>
          </cell>
          <cell r="N377">
            <v>71377.359375</v>
          </cell>
          <cell r="O377">
            <v>0</v>
          </cell>
          <cell r="P377">
            <v>0</v>
          </cell>
          <cell r="Q377">
            <v>0</v>
          </cell>
          <cell r="R377">
            <v>646282.625</v>
          </cell>
          <cell r="S377">
            <v>0</v>
          </cell>
          <cell r="T377">
            <v>0</v>
          </cell>
          <cell r="U377">
            <v>0</v>
          </cell>
        </row>
        <row r="378">
          <cell r="C378">
            <v>7.87923383712769</v>
          </cell>
          <cell r="D378">
            <v>72030.96875</v>
          </cell>
          <cell r="E378">
            <v>96.060383319854708</v>
          </cell>
          <cell r="F378">
            <v>44.925033569335902</v>
          </cell>
          <cell r="G378">
            <v>192.12077331543</v>
          </cell>
          <cell r="H378">
            <v>662189</v>
          </cell>
          <cell r="I378">
            <v>0</v>
          </cell>
          <cell r="J378">
            <v>129.99148559570301</v>
          </cell>
          <cell r="K378">
            <v>131.21516418457</v>
          </cell>
          <cell r="L378">
            <v>353.97482299804699</v>
          </cell>
          <cell r="M378">
            <v>0</v>
          </cell>
          <cell r="N378">
            <v>72030.96875</v>
          </cell>
          <cell r="O378">
            <v>0</v>
          </cell>
          <cell r="P378">
            <v>0</v>
          </cell>
          <cell r="Q378">
            <v>0</v>
          </cell>
          <cell r="R378">
            <v>662189</v>
          </cell>
          <cell r="S378">
            <v>0</v>
          </cell>
          <cell r="T378">
            <v>0</v>
          </cell>
          <cell r="U378">
            <v>0</v>
          </cell>
        </row>
        <row r="379">
          <cell r="C379">
            <v>7.8732256889343297</v>
          </cell>
          <cell r="D379">
            <v>72681.703125</v>
          </cell>
          <cell r="E379">
            <v>96.063387393951402</v>
          </cell>
          <cell r="F379">
            <v>44.794261932372997</v>
          </cell>
          <cell r="G379">
            <v>192.12677001953099</v>
          </cell>
          <cell r="H379">
            <v>678098.25</v>
          </cell>
          <cell r="I379">
            <v>0</v>
          </cell>
          <cell r="J379">
            <v>129.489669799805</v>
          </cell>
          <cell r="K379">
            <v>130.71351623535199</v>
          </cell>
          <cell r="L379">
            <v>352.67532348632801</v>
          </cell>
          <cell r="M379">
            <v>0</v>
          </cell>
          <cell r="N379">
            <v>72681.703125</v>
          </cell>
          <cell r="O379">
            <v>0</v>
          </cell>
          <cell r="P379">
            <v>0</v>
          </cell>
          <cell r="Q379">
            <v>0</v>
          </cell>
          <cell r="R379">
            <v>678098.25</v>
          </cell>
          <cell r="S379">
            <v>0</v>
          </cell>
          <cell r="T379">
            <v>0</v>
          </cell>
          <cell r="U379">
            <v>0</v>
          </cell>
        </row>
        <row r="380">
          <cell r="C380">
            <v>7.7499794960021999</v>
          </cell>
          <cell r="D380">
            <v>73309.4453125</v>
          </cell>
          <cell r="E380">
            <v>96.125012636184707</v>
          </cell>
          <cell r="F380">
            <v>44.602699279785199</v>
          </cell>
          <cell r="G380">
            <v>192.25001525878901</v>
          </cell>
          <cell r="H380">
            <v>693670.5</v>
          </cell>
          <cell r="I380">
            <v>0</v>
          </cell>
          <cell r="J380">
            <v>129.01420593261699</v>
          </cell>
          <cell r="K380">
            <v>130.23219299316401</v>
          </cell>
          <cell r="L380">
            <v>345.67001342773398</v>
          </cell>
          <cell r="M380">
            <v>0</v>
          </cell>
          <cell r="N380">
            <v>73309.4453125</v>
          </cell>
          <cell r="O380">
            <v>0</v>
          </cell>
          <cell r="P380">
            <v>0</v>
          </cell>
          <cell r="Q380">
            <v>0</v>
          </cell>
          <cell r="R380">
            <v>693670.5</v>
          </cell>
          <cell r="S380">
            <v>0</v>
          </cell>
          <cell r="T380">
            <v>0</v>
          </cell>
          <cell r="U380">
            <v>0</v>
          </cell>
        </row>
        <row r="381">
          <cell r="C381">
            <v>7.5981726646423304</v>
          </cell>
          <cell r="D381">
            <v>73933.8515625</v>
          </cell>
          <cell r="E381">
            <v>96.200913190841703</v>
          </cell>
          <cell r="F381">
            <v>44.518436431884801</v>
          </cell>
          <cell r="G381">
            <v>192.40182495117199</v>
          </cell>
          <cell r="H381">
            <v>709426.125</v>
          </cell>
          <cell r="I381">
            <v>0</v>
          </cell>
          <cell r="J381">
            <v>128.52674865722699</v>
          </cell>
          <cell r="K381">
            <v>129.73768615722699</v>
          </cell>
          <cell r="L381">
            <v>338.25875854492199</v>
          </cell>
          <cell r="M381">
            <v>0</v>
          </cell>
          <cell r="N381">
            <v>73933.8515625</v>
          </cell>
          <cell r="O381">
            <v>0</v>
          </cell>
          <cell r="P381">
            <v>0</v>
          </cell>
          <cell r="Q381">
            <v>0</v>
          </cell>
          <cell r="R381">
            <v>709426.125</v>
          </cell>
          <cell r="S381">
            <v>0</v>
          </cell>
          <cell r="T381">
            <v>0</v>
          </cell>
          <cell r="U381">
            <v>0</v>
          </cell>
        </row>
        <row r="382">
          <cell r="C382">
            <v>7.6060338020324698</v>
          </cell>
          <cell r="D382">
            <v>74564.4453125</v>
          </cell>
          <cell r="E382">
            <v>96.196985244751005</v>
          </cell>
          <cell r="F382">
            <v>44.390697479247997</v>
          </cell>
          <cell r="G382">
            <v>192.393966674805</v>
          </cell>
          <cell r="H382">
            <v>725355.5625</v>
          </cell>
          <cell r="I382">
            <v>0</v>
          </cell>
          <cell r="J382">
            <v>128.02592468261699</v>
          </cell>
          <cell r="K382">
            <v>129.23759460449199</v>
          </cell>
          <cell r="L382">
            <v>337.63714599609398</v>
          </cell>
          <cell r="M382">
            <v>0</v>
          </cell>
          <cell r="N382">
            <v>74564.4453125</v>
          </cell>
          <cell r="O382">
            <v>0</v>
          </cell>
          <cell r="P382">
            <v>0</v>
          </cell>
          <cell r="Q382">
            <v>0</v>
          </cell>
          <cell r="R382">
            <v>725355.5625</v>
          </cell>
          <cell r="S382">
            <v>0</v>
          </cell>
          <cell r="T382">
            <v>0</v>
          </cell>
          <cell r="U382">
            <v>0</v>
          </cell>
        </row>
        <row r="383">
          <cell r="C383">
            <v>7.5181241035461399</v>
          </cell>
          <cell r="D383">
            <v>75187.78125</v>
          </cell>
          <cell r="E383">
            <v>96.240937709808307</v>
          </cell>
          <cell r="F383">
            <v>44.233665466308601</v>
          </cell>
          <cell r="G383">
            <v>192.48187255859401</v>
          </cell>
          <cell r="H383">
            <v>741292.1875</v>
          </cell>
          <cell r="I383">
            <v>0</v>
          </cell>
          <cell r="J383">
            <v>127.53977203369099</v>
          </cell>
          <cell r="K383">
            <v>128.74743652343801</v>
          </cell>
          <cell r="L383">
            <v>332.55419921875</v>
          </cell>
          <cell r="M383">
            <v>0</v>
          </cell>
          <cell r="N383">
            <v>75187.78125</v>
          </cell>
          <cell r="O383">
            <v>0</v>
          </cell>
          <cell r="P383">
            <v>0</v>
          </cell>
          <cell r="Q383">
            <v>0</v>
          </cell>
          <cell r="R383">
            <v>741292.1875</v>
          </cell>
          <cell r="S383">
            <v>0</v>
          </cell>
          <cell r="T383">
            <v>0</v>
          </cell>
          <cell r="U383">
            <v>0</v>
          </cell>
        </row>
        <row r="384">
          <cell r="C384">
            <v>7.4563570022582999</v>
          </cell>
          <cell r="D384">
            <v>75792.421875</v>
          </cell>
          <cell r="E384">
            <v>96.271818876266508</v>
          </cell>
          <cell r="F384">
            <v>44.109828948974602</v>
          </cell>
          <cell r="G384">
            <v>192.54364013671901</v>
          </cell>
          <cell r="H384">
            <v>756887.5625</v>
          </cell>
          <cell r="I384">
            <v>0</v>
          </cell>
          <cell r="J384">
            <v>127.05771636962901</v>
          </cell>
          <cell r="K384">
            <v>128.26275634765599</v>
          </cell>
          <cell r="L384">
            <v>328.89862060546898</v>
          </cell>
          <cell r="M384">
            <v>0</v>
          </cell>
          <cell r="N384">
            <v>75792.421875</v>
          </cell>
          <cell r="O384">
            <v>0</v>
          </cell>
          <cell r="P384">
            <v>0</v>
          </cell>
          <cell r="Q384">
            <v>0</v>
          </cell>
          <cell r="R384">
            <v>756887.5625</v>
          </cell>
          <cell r="S384">
            <v>0</v>
          </cell>
          <cell r="T384">
            <v>0</v>
          </cell>
          <cell r="U384">
            <v>0</v>
          </cell>
        </row>
        <row r="385">
          <cell r="C385">
            <v>7.3435335159301802</v>
          </cell>
          <cell r="D385">
            <v>76395.0625</v>
          </cell>
          <cell r="E385">
            <v>96.328234672546401</v>
          </cell>
          <cell r="F385">
            <v>43.936622619628899</v>
          </cell>
          <cell r="G385">
            <v>192.65646362304699</v>
          </cell>
          <cell r="H385">
            <v>772664.9375</v>
          </cell>
          <cell r="I385">
            <v>0</v>
          </cell>
          <cell r="J385">
            <v>126.582191467285</v>
          </cell>
          <cell r="K385">
            <v>127.78192138671901</v>
          </cell>
          <cell r="L385">
            <v>322.65005493164102</v>
          </cell>
          <cell r="M385">
            <v>0</v>
          </cell>
          <cell r="N385">
            <v>76395.0625</v>
          </cell>
          <cell r="O385">
            <v>0</v>
          </cell>
          <cell r="P385">
            <v>0</v>
          </cell>
          <cell r="Q385">
            <v>0</v>
          </cell>
          <cell r="R385">
            <v>772664.9375</v>
          </cell>
          <cell r="S385">
            <v>0</v>
          </cell>
          <cell r="T385">
            <v>0</v>
          </cell>
          <cell r="U385">
            <v>0</v>
          </cell>
        </row>
        <row r="386">
          <cell r="C386">
            <v>7.2628769874572798</v>
          </cell>
          <cell r="D386">
            <v>76996.4296875</v>
          </cell>
          <cell r="E386">
            <v>96.368563175201402</v>
          </cell>
          <cell r="F386">
            <v>43.755115509033203</v>
          </cell>
          <cell r="G386">
            <v>192.73712158203099</v>
          </cell>
          <cell r="H386">
            <v>788623.5625</v>
          </cell>
          <cell r="I386">
            <v>0</v>
          </cell>
          <cell r="J386">
            <v>126.110679626465</v>
          </cell>
          <cell r="K386">
            <v>127.306762695313</v>
          </cell>
          <cell r="L386">
            <v>317.78802490234398</v>
          </cell>
          <cell r="M386">
            <v>0</v>
          </cell>
          <cell r="N386">
            <v>76996.4296875</v>
          </cell>
          <cell r="O386">
            <v>0</v>
          </cell>
          <cell r="P386">
            <v>0</v>
          </cell>
          <cell r="Q386">
            <v>0</v>
          </cell>
          <cell r="R386">
            <v>788623.5625</v>
          </cell>
          <cell r="S386">
            <v>0</v>
          </cell>
          <cell r="T386">
            <v>0</v>
          </cell>
          <cell r="U386">
            <v>0</v>
          </cell>
        </row>
        <row r="387">
          <cell r="C387">
            <v>7.2546153068542498</v>
          </cell>
          <cell r="D387">
            <v>77599.859375</v>
          </cell>
          <cell r="E387">
            <v>96.372693777084393</v>
          </cell>
          <cell r="F387">
            <v>43.672561645507798</v>
          </cell>
          <cell r="G387">
            <v>192.74539184570301</v>
          </cell>
          <cell r="H387">
            <v>804580.125</v>
          </cell>
          <cell r="I387">
            <v>0</v>
          </cell>
          <cell r="J387">
            <v>125.609336853027</v>
          </cell>
          <cell r="K387">
            <v>126.805374145508</v>
          </cell>
          <cell r="L387">
            <v>316.82763671875</v>
          </cell>
          <cell r="M387">
            <v>0</v>
          </cell>
          <cell r="N387">
            <v>77599.859375</v>
          </cell>
          <cell r="O387">
            <v>0</v>
          </cell>
          <cell r="P387">
            <v>0</v>
          </cell>
          <cell r="Q387">
            <v>0</v>
          </cell>
          <cell r="R387">
            <v>804580.125</v>
          </cell>
          <cell r="S387">
            <v>0</v>
          </cell>
          <cell r="T387">
            <v>0</v>
          </cell>
          <cell r="U387">
            <v>0</v>
          </cell>
        </row>
        <row r="388">
          <cell r="C388">
            <v>7.1593766212463397</v>
          </cell>
          <cell r="D388">
            <v>78186.2109375</v>
          </cell>
          <cell r="E388">
            <v>96.420311927795396</v>
          </cell>
          <cell r="F388">
            <v>43.535285949707003</v>
          </cell>
          <cell r="G388">
            <v>192.84062194824199</v>
          </cell>
          <cell r="H388">
            <v>820373.75</v>
          </cell>
          <cell r="I388">
            <v>0</v>
          </cell>
          <cell r="J388">
            <v>125.133750915527</v>
          </cell>
          <cell r="K388">
            <v>126.32537078857401</v>
          </cell>
          <cell r="L388">
            <v>311.68548583984398</v>
          </cell>
          <cell r="M388">
            <v>0</v>
          </cell>
          <cell r="N388">
            <v>78186.2109375</v>
          </cell>
          <cell r="O388">
            <v>0</v>
          </cell>
          <cell r="P388">
            <v>0</v>
          </cell>
          <cell r="Q388">
            <v>0</v>
          </cell>
          <cell r="R388">
            <v>820373.75</v>
          </cell>
          <cell r="S388">
            <v>0</v>
          </cell>
          <cell r="T388">
            <v>0</v>
          </cell>
          <cell r="U388">
            <v>0</v>
          </cell>
        </row>
        <row r="389">
          <cell r="C389">
            <v>7.1029610633850098</v>
          </cell>
          <cell r="D389">
            <v>78769.8671875</v>
          </cell>
          <cell r="E389">
            <v>96.448516845703097</v>
          </cell>
          <cell r="F389">
            <v>43.404136657714801</v>
          </cell>
          <cell r="G389">
            <v>192.89703369140599</v>
          </cell>
          <cell r="H389">
            <v>836170.125</v>
          </cell>
          <cell r="I389">
            <v>0</v>
          </cell>
          <cell r="J389">
            <v>124.65650939941401</v>
          </cell>
          <cell r="K389">
            <v>125.845664978027</v>
          </cell>
          <cell r="L389">
            <v>308.29788208007801</v>
          </cell>
          <cell r="M389">
            <v>0</v>
          </cell>
          <cell r="N389">
            <v>78769.8671875</v>
          </cell>
          <cell r="O389">
            <v>0</v>
          </cell>
          <cell r="P389">
            <v>0</v>
          </cell>
          <cell r="Q389">
            <v>0</v>
          </cell>
          <cell r="R389">
            <v>836170.125</v>
          </cell>
          <cell r="S389">
            <v>0</v>
          </cell>
          <cell r="T389">
            <v>0</v>
          </cell>
          <cell r="U389">
            <v>0</v>
          </cell>
        </row>
        <row r="390">
          <cell r="C390">
            <v>7.0264911651611301</v>
          </cell>
          <cell r="D390">
            <v>79353.125</v>
          </cell>
          <cell r="E390">
            <v>96.48675322532651</v>
          </cell>
          <cell r="F390">
            <v>43.280605316162102</v>
          </cell>
          <cell r="G390">
            <v>192.97351074218801</v>
          </cell>
          <cell r="H390">
            <v>852146.875</v>
          </cell>
          <cell r="I390">
            <v>0</v>
          </cell>
          <cell r="J390">
            <v>124.177207946777</v>
          </cell>
          <cell r="K390">
            <v>125.36288452148401</v>
          </cell>
          <cell r="L390">
            <v>304.11080932617199</v>
          </cell>
          <cell r="M390">
            <v>0</v>
          </cell>
          <cell r="N390">
            <v>79353.125</v>
          </cell>
          <cell r="O390">
            <v>0</v>
          </cell>
          <cell r="P390">
            <v>0</v>
          </cell>
          <cell r="Q390">
            <v>0</v>
          </cell>
          <cell r="R390">
            <v>852146.875</v>
          </cell>
          <cell r="S390">
            <v>0</v>
          </cell>
          <cell r="T390">
            <v>0</v>
          </cell>
          <cell r="U390">
            <v>0</v>
          </cell>
        </row>
        <row r="391">
          <cell r="C391">
            <v>6.9635524749755904</v>
          </cell>
          <cell r="D391">
            <v>79929.7109375</v>
          </cell>
          <cell r="E391">
            <v>96.518224477767902</v>
          </cell>
          <cell r="F391">
            <v>43.125652313232401</v>
          </cell>
          <cell r="G391">
            <v>193.03645324707</v>
          </cell>
          <cell r="H391">
            <v>868130.25</v>
          </cell>
          <cell r="I391">
            <v>0</v>
          </cell>
          <cell r="J391">
            <v>123.70180511474599</v>
          </cell>
          <cell r="K391">
            <v>124.884727478027</v>
          </cell>
          <cell r="L391">
            <v>300.30773925781301</v>
          </cell>
          <cell r="M391">
            <v>0</v>
          </cell>
          <cell r="N391">
            <v>79929.7109375</v>
          </cell>
          <cell r="O391">
            <v>0</v>
          </cell>
          <cell r="P391">
            <v>0</v>
          </cell>
          <cell r="Q391">
            <v>0</v>
          </cell>
          <cell r="R391">
            <v>868130.25</v>
          </cell>
          <cell r="S391">
            <v>0</v>
          </cell>
          <cell r="T391">
            <v>0</v>
          </cell>
          <cell r="U391">
            <v>0</v>
          </cell>
        </row>
        <row r="392">
          <cell r="C392">
            <v>0</v>
          </cell>
          <cell r="D392">
            <v>0</v>
          </cell>
          <cell r="E392">
            <v>0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</row>
        <row r="393">
          <cell r="C393">
            <v>68.139999389648395</v>
          </cell>
          <cell r="D393">
            <v>678.69482421875</v>
          </cell>
          <cell r="E393">
            <v>53.155618906021097</v>
          </cell>
          <cell r="F393">
            <v>20126.919921875</v>
          </cell>
          <cell r="G393">
            <v>77.320358276367202</v>
          </cell>
          <cell r="H393">
            <v>392.69934082031301</v>
          </cell>
          <cell r="I393">
            <v>0</v>
          </cell>
          <cell r="J393">
            <v>142.09886169433599</v>
          </cell>
          <cell r="K393">
            <v>160.77972412109401</v>
          </cell>
          <cell r="L393">
            <v>1371448.375</v>
          </cell>
          <cell r="M393">
            <v>68.139999389648395</v>
          </cell>
          <cell r="N393">
            <v>678.69482421875</v>
          </cell>
          <cell r="O393">
            <v>64.388000965118394</v>
          </cell>
          <cell r="P393">
            <v>0</v>
          </cell>
          <cell r="Q393">
            <v>123.199996948242</v>
          </cell>
          <cell r="R393">
            <v>1227.10888671875</v>
          </cell>
          <cell r="S393">
            <v>0</v>
          </cell>
          <cell r="T393">
            <v>0</v>
          </cell>
          <cell r="U393">
            <v>0</v>
          </cell>
        </row>
        <row r="394">
          <cell r="C394">
            <v>72.655998229980497</v>
          </cell>
          <cell r="D394">
            <v>2931.03076171875</v>
          </cell>
          <cell r="E394">
            <v>72.9163467884064</v>
          </cell>
          <cell r="F394">
            <v>6407.11376953125</v>
          </cell>
          <cell r="G394">
            <v>195.60911560058599</v>
          </cell>
          <cell r="H394">
            <v>5517.9462890625</v>
          </cell>
          <cell r="I394">
            <v>0</v>
          </cell>
          <cell r="J394">
            <v>135.02348327636699</v>
          </cell>
          <cell r="K394">
            <v>160.18360900878901</v>
          </cell>
          <cell r="L394">
            <v>465515.25</v>
          </cell>
          <cell r="M394">
            <v>72.655998229980497</v>
          </cell>
          <cell r="N394">
            <v>2931.03076171875</v>
          </cell>
          <cell r="O394">
            <v>68.930512666702299</v>
          </cell>
          <cell r="P394">
            <v>0</v>
          </cell>
          <cell r="Q394">
            <v>161.19400024414099</v>
          </cell>
          <cell r="R394">
            <v>6224.123046875</v>
          </cell>
          <cell r="S394">
            <v>0</v>
          </cell>
          <cell r="T394">
            <v>0</v>
          </cell>
          <cell r="U394">
            <v>0</v>
          </cell>
        </row>
        <row r="395">
          <cell r="C395">
            <v>59.186000823974602</v>
          </cell>
          <cell r="D395">
            <v>4706.61083984375</v>
          </cell>
          <cell r="E395">
            <v>77.016955614089994</v>
          </cell>
          <cell r="F395">
            <v>4854.3505859375</v>
          </cell>
          <cell r="G395">
            <v>198.33428955078099</v>
          </cell>
          <cell r="H395">
            <v>11063.6279296875</v>
          </cell>
          <cell r="I395">
            <v>0</v>
          </cell>
          <cell r="J395">
            <v>138.37728881835901</v>
          </cell>
          <cell r="K395">
            <v>160.69877624511699</v>
          </cell>
          <cell r="L395">
            <v>287309.625</v>
          </cell>
          <cell r="M395">
            <v>59.186000823974602</v>
          </cell>
          <cell r="N395">
            <v>4706.61083984375</v>
          </cell>
          <cell r="O395">
            <v>78.988659381866498</v>
          </cell>
          <cell r="P395">
            <v>0</v>
          </cell>
          <cell r="Q395">
            <v>222.5</v>
          </cell>
          <cell r="R395">
            <v>12899.123046875</v>
          </cell>
          <cell r="S395">
            <v>0</v>
          </cell>
          <cell r="T395">
            <v>0</v>
          </cell>
          <cell r="U395">
            <v>0</v>
          </cell>
        </row>
        <row r="396">
          <cell r="C396">
            <v>53.863998413085902</v>
          </cell>
          <cell r="D396">
            <v>6376.39453125</v>
          </cell>
          <cell r="E396">
            <v>80.163496732711806</v>
          </cell>
          <cell r="F396">
            <v>4020.072265625</v>
          </cell>
          <cell r="G396">
            <v>217.67579650878901</v>
          </cell>
          <cell r="H396">
            <v>17325.82421875</v>
          </cell>
          <cell r="I396">
            <v>0</v>
          </cell>
          <cell r="J396">
            <v>136.88464355468801</v>
          </cell>
          <cell r="K396">
            <v>160.780685424805</v>
          </cell>
          <cell r="L396">
            <v>216537.171875</v>
          </cell>
          <cell r="M396">
            <v>53.863998413085902</v>
          </cell>
          <cell r="N396">
            <v>6376.39453125</v>
          </cell>
          <cell r="O396">
            <v>81.104195117950397</v>
          </cell>
          <cell r="P396">
            <v>0</v>
          </cell>
          <cell r="Q396">
            <v>231.19400024414099</v>
          </cell>
          <cell r="R396">
            <v>20066.13671875</v>
          </cell>
          <cell r="S396">
            <v>0</v>
          </cell>
          <cell r="T396">
            <v>0</v>
          </cell>
          <cell r="U396">
            <v>0</v>
          </cell>
        </row>
        <row r="397">
          <cell r="C397">
            <v>45.574001312255902</v>
          </cell>
          <cell r="D397">
            <v>7788.73291015625</v>
          </cell>
          <cell r="E397">
            <v>82.940363883972196</v>
          </cell>
          <cell r="F397">
            <v>3705.47241210938</v>
          </cell>
          <cell r="G397">
            <v>221.571212768555</v>
          </cell>
          <cell r="H397">
            <v>23879.466796875</v>
          </cell>
          <cell r="I397">
            <v>0</v>
          </cell>
          <cell r="J397">
            <v>136.94952392578099</v>
          </cell>
          <cell r="K397">
            <v>160.79914855957</v>
          </cell>
          <cell r="L397">
            <v>168873.203125</v>
          </cell>
          <cell r="M397">
            <v>45.574001312255902</v>
          </cell>
          <cell r="N397">
            <v>7788.73291015625</v>
          </cell>
          <cell r="O397">
            <v>83.329433202743502</v>
          </cell>
          <cell r="P397">
            <v>0</v>
          </cell>
          <cell r="Q397">
            <v>227.80599975585901</v>
          </cell>
          <cell r="R397">
            <v>27125.845703125</v>
          </cell>
          <cell r="S397">
            <v>0</v>
          </cell>
          <cell r="T397">
            <v>0</v>
          </cell>
          <cell r="U397">
            <v>0</v>
          </cell>
        </row>
        <row r="398">
          <cell r="C398">
            <v>46.249000549316399</v>
          </cell>
          <cell r="D398">
            <v>9222.4521484375</v>
          </cell>
          <cell r="E398">
            <v>85.309475660324097</v>
          </cell>
          <cell r="F398">
            <v>3505.50317382813</v>
          </cell>
          <cell r="G398">
            <v>268.572998046875</v>
          </cell>
          <cell r="H398">
            <v>31858.7890625</v>
          </cell>
          <cell r="I398">
            <v>0</v>
          </cell>
          <cell r="J398">
            <v>132.57449340820301</v>
          </cell>
          <cell r="K398">
            <v>160.73643493652301</v>
          </cell>
          <cell r="L398">
            <v>162126.015625</v>
          </cell>
          <cell r="M398">
            <v>46.249000549316399</v>
          </cell>
          <cell r="N398">
            <v>9222.4521484375</v>
          </cell>
          <cell r="O398">
            <v>83.817535638809204</v>
          </cell>
          <cell r="P398">
            <v>0</v>
          </cell>
          <cell r="Q398">
            <v>239.54800415039099</v>
          </cell>
          <cell r="R398">
            <v>34551.83203125</v>
          </cell>
          <cell r="S398">
            <v>0</v>
          </cell>
          <cell r="T398">
            <v>0</v>
          </cell>
          <cell r="U398">
            <v>0</v>
          </cell>
        </row>
        <row r="399">
          <cell r="C399">
            <v>25.967687606811499</v>
          </cell>
          <cell r="D399">
            <v>10720.6953125</v>
          </cell>
          <cell r="E399">
            <v>87.016159296035795</v>
          </cell>
          <cell r="F399">
            <v>4029.09790039063</v>
          </cell>
          <cell r="G399">
            <v>174.03231811523401</v>
          </cell>
          <cell r="H399">
            <v>41340.54296875</v>
          </cell>
          <cell r="I399">
            <v>0</v>
          </cell>
          <cell r="J399">
            <v>142.44915771484401</v>
          </cell>
          <cell r="K399">
            <v>160.36605834960901</v>
          </cell>
          <cell r="L399">
            <v>104626.3515625</v>
          </cell>
          <cell r="M399">
            <v>0</v>
          </cell>
          <cell r="N399">
            <v>10720.6953125</v>
          </cell>
          <cell r="O399">
            <v>0</v>
          </cell>
          <cell r="P399">
            <v>0</v>
          </cell>
          <cell r="Q399">
            <v>0</v>
          </cell>
          <cell r="R399">
            <v>44033.58984375</v>
          </cell>
          <cell r="S399">
            <v>0</v>
          </cell>
          <cell r="T399">
            <v>0</v>
          </cell>
          <cell r="U399">
            <v>0</v>
          </cell>
        </row>
        <row r="400">
          <cell r="C400">
            <v>22.152250289916999</v>
          </cell>
          <cell r="D400">
            <v>12678.8525390625</v>
          </cell>
          <cell r="E400">
            <v>88.923871517181396</v>
          </cell>
          <cell r="F400">
            <v>4286.84228515625</v>
          </cell>
          <cell r="G400">
            <v>177.84774780273401</v>
          </cell>
          <cell r="H400">
            <v>55942.38671875</v>
          </cell>
          <cell r="I400">
            <v>0</v>
          </cell>
          <cell r="J400">
            <v>141.26461791992199</v>
          </cell>
          <cell r="K400">
            <v>159.19465637207</v>
          </cell>
          <cell r="L400">
            <v>94963.2109375</v>
          </cell>
          <cell r="M400">
            <v>0</v>
          </cell>
          <cell r="N400">
            <v>12678.8525390625</v>
          </cell>
          <cell r="O400">
            <v>0</v>
          </cell>
          <cell r="P400">
            <v>0</v>
          </cell>
          <cell r="Q400">
            <v>0</v>
          </cell>
          <cell r="R400">
            <v>58635.4296875</v>
          </cell>
          <cell r="S400">
            <v>0</v>
          </cell>
          <cell r="T400">
            <v>0</v>
          </cell>
          <cell r="U400">
            <v>0</v>
          </cell>
        </row>
        <row r="401">
          <cell r="C401">
            <v>19.758150100708001</v>
          </cell>
          <cell r="D401">
            <v>14343.4462890625</v>
          </cell>
          <cell r="E401">
            <v>90.120923519134493</v>
          </cell>
          <cell r="F401">
            <v>4488.509765625</v>
          </cell>
          <cell r="G401">
            <v>180.24185180664099</v>
          </cell>
          <cell r="H401">
            <v>70477.7890625</v>
          </cell>
          <cell r="I401">
            <v>0</v>
          </cell>
          <cell r="J401">
            <v>139.78007507324199</v>
          </cell>
          <cell r="K401">
            <v>157.62884521484401</v>
          </cell>
          <cell r="L401">
            <v>88684.6484375</v>
          </cell>
          <cell r="M401">
            <v>0</v>
          </cell>
          <cell r="N401">
            <v>14343.4462890625</v>
          </cell>
          <cell r="O401">
            <v>0</v>
          </cell>
          <cell r="P401">
            <v>0</v>
          </cell>
          <cell r="Q401">
            <v>0</v>
          </cell>
          <cell r="R401">
            <v>73170.8359375</v>
          </cell>
          <cell r="S401">
            <v>0</v>
          </cell>
          <cell r="T401">
            <v>0</v>
          </cell>
          <cell r="U401">
            <v>0</v>
          </cell>
        </row>
        <row r="402">
          <cell r="C402">
            <v>18.048912048339801</v>
          </cell>
          <cell r="D402">
            <v>15874.9453125</v>
          </cell>
          <cell r="E402">
            <v>90.975540876388507</v>
          </cell>
          <cell r="F402">
            <v>4719.60107421875</v>
          </cell>
          <cell r="G402">
            <v>181.95108032226599</v>
          </cell>
          <cell r="H402">
            <v>85326.296875</v>
          </cell>
          <cell r="I402">
            <v>0</v>
          </cell>
          <cell r="J402">
            <v>138.43295288085901</v>
          </cell>
          <cell r="K402">
            <v>156.22518920898401</v>
          </cell>
          <cell r="L402">
            <v>85183.6640625</v>
          </cell>
          <cell r="M402">
            <v>0</v>
          </cell>
          <cell r="N402">
            <v>15874.9453125</v>
          </cell>
          <cell r="O402">
            <v>0</v>
          </cell>
          <cell r="P402">
            <v>0</v>
          </cell>
          <cell r="Q402">
            <v>0</v>
          </cell>
          <cell r="R402">
            <v>88019.3359375</v>
          </cell>
          <cell r="S402">
            <v>0</v>
          </cell>
          <cell r="T402">
            <v>0</v>
          </cell>
          <cell r="U402">
            <v>0</v>
          </cell>
        </row>
        <row r="403">
          <cell r="C403">
            <v>16.820915222168001</v>
          </cell>
          <cell r="D403">
            <v>17307.654296875</v>
          </cell>
          <cell r="E403">
            <v>91.589540243148804</v>
          </cell>
          <cell r="F403">
            <v>4897.85693359375</v>
          </cell>
          <cell r="G403">
            <v>183.17909240722699</v>
          </cell>
          <cell r="H403">
            <v>100453.5859375</v>
          </cell>
          <cell r="I403">
            <v>0</v>
          </cell>
          <cell r="J403">
            <v>137.11097717285199</v>
          </cell>
          <cell r="K403">
            <v>154.86364746093801</v>
          </cell>
          <cell r="L403">
            <v>82386.4375</v>
          </cell>
          <cell r="M403">
            <v>0</v>
          </cell>
          <cell r="N403">
            <v>17307.654296875</v>
          </cell>
          <cell r="O403">
            <v>0</v>
          </cell>
          <cell r="P403">
            <v>0</v>
          </cell>
          <cell r="Q403">
            <v>0</v>
          </cell>
          <cell r="R403">
            <v>103146.6328125</v>
          </cell>
          <cell r="S403">
            <v>0</v>
          </cell>
          <cell r="T403">
            <v>0</v>
          </cell>
          <cell r="U403">
            <v>0</v>
          </cell>
        </row>
        <row r="404">
          <cell r="C404">
            <v>15.871763229370099</v>
          </cell>
          <cell r="D404">
            <v>18652.46875</v>
          </cell>
          <cell r="E404">
            <v>92.064118385314899</v>
          </cell>
          <cell r="F404">
            <v>5052.44873046875</v>
          </cell>
          <cell r="G404">
            <v>184.12823486328099</v>
          </cell>
          <cell r="H404">
            <v>115668.765625</v>
          </cell>
          <cell r="I404">
            <v>0</v>
          </cell>
          <cell r="J404">
            <v>135.87506103515599</v>
          </cell>
          <cell r="K404">
            <v>153.59129333496099</v>
          </cell>
          <cell r="L404">
            <v>80191.2734375</v>
          </cell>
          <cell r="M404">
            <v>0</v>
          </cell>
          <cell r="N404">
            <v>18652.46875</v>
          </cell>
          <cell r="O404">
            <v>0</v>
          </cell>
          <cell r="P404">
            <v>0</v>
          </cell>
          <cell r="Q404">
            <v>0</v>
          </cell>
          <cell r="R404">
            <v>118361.8125</v>
          </cell>
          <cell r="S404">
            <v>0</v>
          </cell>
          <cell r="T404">
            <v>0</v>
          </cell>
          <cell r="U404">
            <v>0</v>
          </cell>
        </row>
        <row r="405">
          <cell r="C405">
            <v>15.1312503814697</v>
          </cell>
          <cell r="D405">
            <v>19915.6484375</v>
          </cell>
          <cell r="E405">
            <v>92.434376478195205</v>
          </cell>
          <cell r="F405">
            <v>5203.73291015625</v>
          </cell>
          <cell r="G405">
            <v>184.86874389648401</v>
          </cell>
          <cell r="H405">
            <v>130785.59375</v>
          </cell>
          <cell r="I405">
            <v>0</v>
          </cell>
          <cell r="J405">
            <v>134.70681762695301</v>
          </cell>
          <cell r="K405">
            <v>152.382736206055</v>
          </cell>
          <cell r="L405">
            <v>78738.9921875</v>
          </cell>
          <cell r="M405">
            <v>0</v>
          </cell>
          <cell r="N405">
            <v>19915.6484375</v>
          </cell>
          <cell r="O405">
            <v>0</v>
          </cell>
          <cell r="P405">
            <v>0</v>
          </cell>
          <cell r="Q405">
            <v>0</v>
          </cell>
          <cell r="R405">
            <v>133478.640625</v>
          </cell>
          <cell r="S405">
            <v>0</v>
          </cell>
          <cell r="T405">
            <v>0</v>
          </cell>
          <cell r="U405">
            <v>0</v>
          </cell>
        </row>
        <row r="406">
          <cell r="C406">
            <v>14.5203247070313</v>
          </cell>
          <cell r="D406">
            <v>21124.82421875</v>
          </cell>
          <cell r="E406">
            <v>92.739838361740098</v>
          </cell>
          <cell r="F406">
            <v>5181.76416015625</v>
          </cell>
          <cell r="G406">
            <v>185.47967529296901</v>
          </cell>
          <cell r="H406">
            <v>145956.40625</v>
          </cell>
          <cell r="I406">
            <v>0</v>
          </cell>
          <cell r="J406">
            <v>133.71261596679699</v>
          </cell>
          <cell r="K406">
            <v>151.33203125</v>
          </cell>
          <cell r="L406">
            <v>75240.8984375</v>
          </cell>
          <cell r="M406">
            <v>0</v>
          </cell>
          <cell r="N406">
            <v>21124.82421875</v>
          </cell>
          <cell r="O406">
            <v>0</v>
          </cell>
          <cell r="P406">
            <v>0</v>
          </cell>
          <cell r="Q406">
            <v>0</v>
          </cell>
          <cell r="R406">
            <v>148649.453125</v>
          </cell>
          <cell r="S406">
            <v>0</v>
          </cell>
          <cell r="T406">
            <v>0</v>
          </cell>
          <cell r="U406">
            <v>0</v>
          </cell>
        </row>
        <row r="407">
          <cell r="C407">
            <v>14.0129537582397</v>
          </cell>
          <cell r="D407">
            <v>22298.51953125</v>
          </cell>
          <cell r="E407">
            <v>92.993521690368695</v>
          </cell>
          <cell r="F407">
            <v>5037.13525390625</v>
          </cell>
          <cell r="G407">
            <v>185.98704528808599</v>
          </cell>
          <cell r="H407">
            <v>161342.71875</v>
          </cell>
          <cell r="I407">
            <v>0</v>
          </cell>
          <cell r="J407">
            <v>132.89398193359401</v>
          </cell>
          <cell r="K407">
            <v>150.44792175293</v>
          </cell>
          <cell r="L407">
            <v>70585.140625</v>
          </cell>
          <cell r="M407">
            <v>0</v>
          </cell>
          <cell r="N407">
            <v>22298.51953125</v>
          </cell>
          <cell r="O407">
            <v>0</v>
          </cell>
          <cell r="P407">
            <v>0</v>
          </cell>
          <cell r="Q407">
            <v>0</v>
          </cell>
          <cell r="R407">
            <v>164035.765625</v>
          </cell>
          <cell r="S407">
            <v>0</v>
          </cell>
          <cell r="T407">
            <v>0</v>
          </cell>
          <cell r="U407">
            <v>0</v>
          </cell>
        </row>
        <row r="408">
          <cell r="C408">
            <v>13.5682029724121</v>
          </cell>
          <cell r="D408">
            <v>23430.98828125</v>
          </cell>
          <cell r="E408">
            <v>93.2159006595612</v>
          </cell>
          <cell r="F408">
            <v>4899.046875</v>
          </cell>
          <cell r="G408">
            <v>186.43179321289099</v>
          </cell>
          <cell r="H408">
            <v>176770.25</v>
          </cell>
          <cell r="I408">
            <v>0</v>
          </cell>
          <cell r="J408">
            <v>132.208251953125</v>
          </cell>
          <cell r="K408">
            <v>149.69760131835901</v>
          </cell>
          <cell r="L408">
            <v>66471.265625</v>
          </cell>
          <cell r="M408">
            <v>0</v>
          </cell>
          <cell r="N408">
            <v>23430.98828125</v>
          </cell>
          <cell r="O408">
            <v>0</v>
          </cell>
          <cell r="P408">
            <v>0</v>
          </cell>
          <cell r="Q408">
            <v>0</v>
          </cell>
          <cell r="R408">
            <v>179463.296875</v>
          </cell>
          <cell r="S408">
            <v>0</v>
          </cell>
          <cell r="T408">
            <v>0</v>
          </cell>
          <cell r="U408">
            <v>0</v>
          </cell>
        </row>
        <row r="409">
          <cell r="C409">
            <v>13.165307044982899</v>
          </cell>
          <cell r="D409">
            <v>24507.951171875</v>
          </cell>
          <cell r="E409">
            <v>93.417346477508502</v>
          </cell>
          <cell r="F409">
            <v>4718.6669921875</v>
          </cell>
          <cell r="G409">
            <v>186.83468627929699</v>
          </cell>
          <cell r="H409">
            <v>191893.28125</v>
          </cell>
          <cell r="I409">
            <v>0</v>
          </cell>
          <cell r="J409">
            <v>131.61552429199199</v>
          </cell>
          <cell r="K409">
            <v>149.04119873046901</v>
          </cell>
          <cell r="L409">
            <v>62122.703125</v>
          </cell>
          <cell r="M409">
            <v>0</v>
          </cell>
          <cell r="N409">
            <v>24507.951171875</v>
          </cell>
          <cell r="O409">
            <v>0</v>
          </cell>
          <cell r="P409">
            <v>0</v>
          </cell>
          <cell r="Q409">
            <v>0</v>
          </cell>
          <cell r="R409">
            <v>194586.328125</v>
          </cell>
          <cell r="S409">
            <v>0</v>
          </cell>
          <cell r="T409">
            <v>0</v>
          </cell>
          <cell r="U409">
            <v>0</v>
          </cell>
        </row>
        <row r="410">
          <cell r="C410">
            <v>12.792853355407701</v>
          </cell>
          <cell r="D410">
            <v>25555.685546875</v>
          </cell>
          <cell r="E410">
            <v>93.603575229644804</v>
          </cell>
          <cell r="F410">
            <v>4646.31201171875</v>
          </cell>
          <cell r="G410">
            <v>187.20715332031301</v>
          </cell>
          <cell r="H410">
            <v>207225.546875</v>
          </cell>
          <cell r="I410">
            <v>0</v>
          </cell>
          <cell r="J410">
            <v>131.04136657714801</v>
          </cell>
          <cell r="K410">
            <v>148.41596984863301</v>
          </cell>
          <cell r="L410">
            <v>59439.5859375</v>
          </cell>
          <cell r="M410">
            <v>0</v>
          </cell>
          <cell r="N410">
            <v>25555.685546875</v>
          </cell>
          <cell r="O410">
            <v>0</v>
          </cell>
          <cell r="P410">
            <v>0</v>
          </cell>
          <cell r="Q410">
            <v>0</v>
          </cell>
          <cell r="R410">
            <v>209918.59375</v>
          </cell>
          <cell r="S410">
            <v>0</v>
          </cell>
          <cell r="T410">
            <v>0</v>
          </cell>
          <cell r="U410">
            <v>0</v>
          </cell>
        </row>
        <row r="411">
          <cell r="C411">
            <v>12.4376134872437</v>
          </cell>
          <cell r="D411">
            <v>26585.51953125</v>
          </cell>
          <cell r="E411">
            <v>93.78119111061099</v>
          </cell>
          <cell r="F411">
            <v>4602.46630859375</v>
          </cell>
          <cell r="G411">
            <v>187.56239318847699</v>
          </cell>
          <cell r="H411">
            <v>222755.71875</v>
          </cell>
          <cell r="I411">
            <v>0</v>
          </cell>
          <cell r="J411">
            <v>130.42654418945301</v>
          </cell>
          <cell r="K411">
            <v>147.75302124023401</v>
          </cell>
          <cell r="L411">
            <v>57243.69921875</v>
          </cell>
          <cell r="M411">
            <v>0</v>
          </cell>
          <cell r="N411">
            <v>26585.51953125</v>
          </cell>
          <cell r="O411">
            <v>0</v>
          </cell>
          <cell r="P411">
            <v>0</v>
          </cell>
          <cell r="Q411">
            <v>0</v>
          </cell>
          <cell r="R411">
            <v>225448.765625</v>
          </cell>
          <cell r="S411">
            <v>0</v>
          </cell>
          <cell r="T411">
            <v>0</v>
          </cell>
          <cell r="U411">
            <v>0</v>
          </cell>
        </row>
        <row r="412">
          <cell r="C412">
            <v>12.102746009826699</v>
          </cell>
          <cell r="D412">
            <v>27594.171875</v>
          </cell>
          <cell r="E412">
            <v>93.948626518249498</v>
          </cell>
          <cell r="F412">
            <v>4597.16455078125</v>
          </cell>
          <cell r="G412">
            <v>187.89724731445301</v>
          </cell>
          <cell r="H412">
            <v>238307.0625</v>
          </cell>
          <cell r="I412">
            <v>0</v>
          </cell>
          <cell r="J412">
            <v>129.87864685058599</v>
          </cell>
          <cell r="K412">
            <v>147.16200256347699</v>
          </cell>
          <cell r="L412">
            <v>55638.31640625</v>
          </cell>
          <cell r="M412">
            <v>0</v>
          </cell>
          <cell r="N412">
            <v>27594.171875</v>
          </cell>
          <cell r="O412">
            <v>0</v>
          </cell>
          <cell r="P412">
            <v>0</v>
          </cell>
          <cell r="Q412">
            <v>0</v>
          </cell>
          <cell r="R412">
            <v>241000.109375</v>
          </cell>
          <cell r="S412">
            <v>0</v>
          </cell>
          <cell r="T412">
            <v>0</v>
          </cell>
          <cell r="U412">
            <v>0</v>
          </cell>
        </row>
        <row r="413">
          <cell r="C413">
            <v>11.7958993911743</v>
          </cell>
          <cell r="D413">
            <v>28549.638671875</v>
          </cell>
          <cell r="E413">
            <v>94.102048873901396</v>
          </cell>
          <cell r="F413">
            <v>4587.705078125</v>
          </cell>
          <cell r="G413">
            <v>188.2041015625</v>
          </cell>
          <cell r="H413">
            <v>253551.59375</v>
          </cell>
          <cell r="I413">
            <v>0</v>
          </cell>
          <cell r="J413">
            <v>129.32933044433599</v>
          </cell>
          <cell r="K413">
            <v>146.57260131835901</v>
          </cell>
          <cell r="L413">
            <v>54116.109375</v>
          </cell>
          <cell r="M413">
            <v>0</v>
          </cell>
          <cell r="N413">
            <v>28549.638671875</v>
          </cell>
          <cell r="O413">
            <v>0</v>
          </cell>
          <cell r="P413">
            <v>0</v>
          </cell>
          <cell r="Q413">
            <v>0</v>
          </cell>
          <cell r="R413">
            <v>256244.640625</v>
          </cell>
          <cell r="S413">
            <v>0</v>
          </cell>
          <cell r="T413">
            <v>0</v>
          </cell>
          <cell r="U413">
            <v>0</v>
          </cell>
        </row>
        <row r="414">
          <cell r="C414">
            <v>11.501823425293001</v>
          </cell>
          <cell r="D414">
            <v>29499.0703125</v>
          </cell>
          <cell r="E414">
            <v>94.249087572097807</v>
          </cell>
          <cell r="F414">
            <v>4601.84130859375</v>
          </cell>
          <cell r="G414">
            <v>188.49818420410199</v>
          </cell>
          <cell r="H414">
            <v>268982.15625</v>
          </cell>
          <cell r="I414">
            <v>0</v>
          </cell>
          <cell r="J414">
            <v>128.75535583496099</v>
          </cell>
          <cell r="K414">
            <v>145.96292114257801</v>
          </cell>
          <cell r="L414">
            <v>52929.56640625</v>
          </cell>
          <cell r="M414">
            <v>0</v>
          </cell>
          <cell r="N414">
            <v>29499.0703125</v>
          </cell>
          <cell r="O414">
            <v>0</v>
          </cell>
          <cell r="P414">
            <v>0</v>
          </cell>
          <cell r="Q414">
            <v>0</v>
          </cell>
          <cell r="R414">
            <v>271675.21875</v>
          </cell>
          <cell r="S414">
            <v>0</v>
          </cell>
          <cell r="T414">
            <v>0</v>
          </cell>
          <cell r="U414">
            <v>0</v>
          </cell>
        </row>
        <row r="415">
          <cell r="C415">
            <v>11.232622146606399</v>
          </cell>
          <cell r="D415">
            <v>30434.458984375</v>
          </cell>
          <cell r="E415">
            <v>94.383686780929594</v>
          </cell>
          <cell r="F415">
            <v>4579.48046875</v>
          </cell>
          <cell r="G415">
            <v>188.76737976074199</v>
          </cell>
          <cell r="H415">
            <v>284606.78125</v>
          </cell>
          <cell r="I415">
            <v>0</v>
          </cell>
          <cell r="J415">
            <v>128.20175170898401</v>
          </cell>
          <cell r="K415">
            <v>145.37362670898401</v>
          </cell>
          <cell r="L415">
            <v>51439.57421875</v>
          </cell>
          <cell r="M415">
            <v>0</v>
          </cell>
          <cell r="N415">
            <v>30434.458984375</v>
          </cell>
          <cell r="O415">
            <v>0</v>
          </cell>
          <cell r="P415">
            <v>0</v>
          </cell>
          <cell r="Q415">
            <v>0</v>
          </cell>
          <cell r="R415">
            <v>287299.8125</v>
          </cell>
          <cell r="S415">
            <v>0</v>
          </cell>
          <cell r="T415">
            <v>0</v>
          </cell>
          <cell r="U415">
            <v>0</v>
          </cell>
        </row>
        <row r="416">
          <cell r="C416">
            <v>10.9905347824097</v>
          </cell>
          <cell r="D416">
            <v>31344.474609375</v>
          </cell>
          <cell r="E416">
            <v>94.5047318935394</v>
          </cell>
          <cell r="F416">
            <v>4585.28173828125</v>
          </cell>
          <cell r="G416">
            <v>189.00946044921901</v>
          </cell>
          <cell r="H416">
            <v>300256.75</v>
          </cell>
          <cell r="I416">
            <v>0</v>
          </cell>
          <cell r="J416">
            <v>127.666297912598</v>
          </cell>
          <cell r="K416">
            <v>144.80789184570301</v>
          </cell>
          <cell r="L416">
            <v>50394.69921875</v>
          </cell>
          <cell r="M416">
            <v>0</v>
          </cell>
          <cell r="N416">
            <v>31344.474609375</v>
          </cell>
          <cell r="O416">
            <v>0</v>
          </cell>
          <cell r="P416">
            <v>0</v>
          </cell>
          <cell r="Q416">
            <v>0</v>
          </cell>
          <cell r="R416">
            <v>302949.8125</v>
          </cell>
          <cell r="S416">
            <v>0</v>
          </cell>
          <cell r="T416">
            <v>0</v>
          </cell>
          <cell r="U416">
            <v>0</v>
          </cell>
        </row>
        <row r="417">
          <cell r="C417">
            <v>10.7599382400513</v>
          </cell>
          <cell r="D417">
            <v>32216.029296875</v>
          </cell>
          <cell r="E417">
            <v>94.620031118392902</v>
          </cell>
          <cell r="F417">
            <v>4607.4951171875</v>
          </cell>
          <cell r="G417">
            <v>189.24006652832</v>
          </cell>
          <cell r="H417">
            <v>315585.1875</v>
          </cell>
          <cell r="I417">
            <v>0</v>
          </cell>
          <cell r="J417">
            <v>127.11476898193401</v>
          </cell>
          <cell r="K417">
            <v>144.22882080078099</v>
          </cell>
          <cell r="L417">
            <v>49576.36328125</v>
          </cell>
          <cell r="M417">
            <v>0</v>
          </cell>
          <cell r="N417">
            <v>32216.029296875</v>
          </cell>
          <cell r="O417">
            <v>0</v>
          </cell>
          <cell r="P417">
            <v>0</v>
          </cell>
          <cell r="Q417">
            <v>0</v>
          </cell>
          <cell r="R417">
            <v>318278.25</v>
          </cell>
          <cell r="S417">
            <v>0</v>
          </cell>
          <cell r="T417">
            <v>0</v>
          </cell>
          <cell r="U417">
            <v>0</v>
          </cell>
        </row>
        <row r="418">
          <cell r="C418">
            <v>10.532299995422401</v>
          </cell>
          <cell r="D418">
            <v>33083.01953125</v>
          </cell>
          <cell r="E418">
            <v>94.733852148056002</v>
          </cell>
          <cell r="F418">
            <v>4592.93359375</v>
          </cell>
          <cell r="G418">
            <v>189.467697143555</v>
          </cell>
          <cell r="H418">
            <v>331098.21875</v>
          </cell>
          <cell r="I418">
            <v>0</v>
          </cell>
          <cell r="J418">
            <v>126.57582855224599</v>
          </cell>
          <cell r="K418">
            <v>143.65908813476599</v>
          </cell>
          <cell r="L418">
            <v>48374.15234375</v>
          </cell>
          <cell r="M418">
            <v>0</v>
          </cell>
          <cell r="N418">
            <v>33083.01953125</v>
          </cell>
          <cell r="O418">
            <v>0</v>
          </cell>
          <cell r="P418">
            <v>0</v>
          </cell>
          <cell r="Q418">
            <v>0</v>
          </cell>
          <cell r="R418">
            <v>333791.25</v>
          </cell>
          <cell r="S418">
            <v>0</v>
          </cell>
          <cell r="T418">
            <v>0</v>
          </cell>
          <cell r="U418">
            <v>0</v>
          </cell>
        </row>
        <row r="419">
          <cell r="C419">
            <v>10.3124294281006</v>
          </cell>
          <cell r="D419">
            <v>33941.38671875</v>
          </cell>
          <cell r="E419">
            <v>94.843786954879803</v>
          </cell>
          <cell r="F419">
            <v>4614.0517578125</v>
          </cell>
          <cell r="G419">
            <v>189.687576293945</v>
          </cell>
          <cell r="H419">
            <v>346799.84375</v>
          </cell>
          <cell r="I419">
            <v>0</v>
          </cell>
          <cell r="J419">
            <v>126.027381896973</v>
          </cell>
          <cell r="K419">
            <v>143.08453369140599</v>
          </cell>
          <cell r="L419">
            <v>47582.08203125</v>
          </cell>
          <cell r="M419">
            <v>0</v>
          </cell>
          <cell r="N419">
            <v>33941.38671875</v>
          </cell>
          <cell r="O419">
            <v>0</v>
          </cell>
          <cell r="P419">
            <v>0</v>
          </cell>
          <cell r="Q419">
            <v>0</v>
          </cell>
          <cell r="R419">
            <v>349492.875</v>
          </cell>
          <cell r="S419">
            <v>0</v>
          </cell>
          <cell r="T419">
            <v>0</v>
          </cell>
          <cell r="U419">
            <v>0</v>
          </cell>
        </row>
        <row r="420">
          <cell r="C420">
            <v>10.102995872497599</v>
          </cell>
          <cell r="D420">
            <v>34777.91796875</v>
          </cell>
          <cell r="E420">
            <v>94.948500394821195</v>
          </cell>
          <cell r="F420">
            <v>4635.97802734375</v>
          </cell>
          <cell r="G420">
            <v>189.89700317382801</v>
          </cell>
          <cell r="H420">
            <v>362523.3125</v>
          </cell>
          <cell r="I420">
            <v>0</v>
          </cell>
          <cell r="J420">
            <v>125.478302001953</v>
          </cell>
          <cell r="K420">
            <v>142.51036071777301</v>
          </cell>
          <cell r="L420">
            <v>46837.26953125</v>
          </cell>
          <cell r="M420">
            <v>0</v>
          </cell>
          <cell r="N420">
            <v>34777.91796875</v>
          </cell>
          <cell r="O420">
            <v>0</v>
          </cell>
          <cell r="P420">
            <v>0</v>
          </cell>
          <cell r="Q420">
            <v>0</v>
          </cell>
          <cell r="R420">
            <v>365216.34375</v>
          </cell>
          <cell r="S420">
            <v>0</v>
          </cell>
          <cell r="T420">
            <v>0</v>
          </cell>
          <cell r="U420">
            <v>0</v>
          </cell>
        </row>
        <row r="421">
          <cell r="C421">
            <v>9.9096117019653303</v>
          </cell>
          <cell r="D421">
            <v>35595.10546875</v>
          </cell>
          <cell r="E421">
            <v>95.045197010040312</v>
          </cell>
          <cell r="F421">
            <v>4658.47509765625</v>
          </cell>
          <cell r="G421">
            <v>190.09039306640599</v>
          </cell>
          <cell r="H421">
            <v>378086.125</v>
          </cell>
          <cell r="I421">
            <v>0</v>
          </cell>
          <cell r="J421">
            <v>124.949356079102</v>
          </cell>
          <cell r="K421">
            <v>141.95191955566401</v>
          </cell>
          <cell r="L421">
            <v>46163.6796875</v>
          </cell>
          <cell r="M421">
            <v>0</v>
          </cell>
          <cell r="N421">
            <v>35595.10546875</v>
          </cell>
          <cell r="O421">
            <v>0</v>
          </cell>
          <cell r="P421">
            <v>0</v>
          </cell>
          <cell r="Q421">
            <v>0</v>
          </cell>
          <cell r="R421">
            <v>380779.15625</v>
          </cell>
          <cell r="S421">
            <v>0</v>
          </cell>
          <cell r="T421">
            <v>0</v>
          </cell>
          <cell r="U421">
            <v>0</v>
          </cell>
        </row>
        <row r="422">
          <cell r="C422">
            <v>9.7250051498413104</v>
          </cell>
          <cell r="D422">
            <v>36391.58203125</v>
          </cell>
          <cell r="E422">
            <v>95.137494802475004</v>
          </cell>
          <cell r="F422">
            <v>4669.79248046875</v>
          </cell>
          <cell r="G422">
            <v>190.27499389648401</v>
          </cell>
          <cell r="H422">
            <v>393669.65625</v>
          </cell>
          <cell r="I422">
            <v>0</v>
          </cell>
          <cell r="J422">
            <v>124.447273254395</v>
          </cell>
          <cell r="K422">
            <v>141.41845703125</v>
          </cell>
          <cell r="L422">
            <v>45413.7578125</v>
          </cell>
          <cell r="M422">
            <v>0</v>
          </cell>
          <cell r="N422">
            <v>36391.58203125</v>
          </cell>
          <cell r="O422">
            <v>0</v>
          </cell>
          <cell r="P422">
            <v>0</v>
          </cell>
          <cell r="Q422">
            <v>0</v>
          </cell>
          <cell r="R422">
            <v>396362.6875</v>
          </cell>
          <cell r="S422">
            <v>0</v>
          </cell>
          <cell r="T422">
            <v>0</v>
          </cell>
          <cell r="U422">
            <v>0</v>
          </cell>
        </row>
        <row r="423">
          <cell r="C423">
            <v>9.5413265228271502</v>
          </cell>
          <cell r="D423">
            <v>37187.55078125</v>
          </cell>
          <cell r="E423">
            <v>95.229339599609403</v>
          </cell>
          <cell r="F423">
            <v>4690.89599609375</v>
          </cell>
          <cell r="G423">
            <v>190.45867919921901</v>
          </cell>
          <cell r="H423">
            <v>409433.6875</v>
          </cell>
          <cell r="I423">
            <v>0</v>
          </cell>
          <cell r="J423">
            <v>123.895210266113</v>
          </cell>
          <cell r="K423">
            <v>140.83636474609401</v>
          </cell>
          <cell r="L423">
            <v>44757.37109375</v>
          </cell>
          <cell r="M423">
            <v>0</v>
          </cell>
          <cell r="N423">
            <v>37187.55078125</v>
          </cell>
          <cell r="O423">
            <v>0</v>
          </cell>
          <cell r="P423">
            <v>0</v>
          </cell>
          <cell r="Q423">
            <v>0</v>
          </cell>
          <cell r="R423">
            <v>412126.71875</v>
          </cell>
          <cell r="S423">
            <v>0</v>
          </cell>
          <cell r="T423">
            <v>0</v>
          </cell>
          <cell r="U423">
            <v>0</v>
          </cell>
        </row>
        <row r="424">
          <cell r="C424">
            <v>9.3676052093505895</v>
          </cell>
          <cell r="D424">
            <v>37966.7421875</v>
          </cell>
          <cell r="E424">
            <v>95.316195487976103</v>
          </cell>
          <cell r="F424">
            <v>4720.13427734375</v>
          </cell>
          <cell r="G424">
            <v>190.632400512695</v>
          </cell>
          <cell r="H424">
            <v>425214.5</v>
          </cell>
          <cell r="I424">
            <v>0</v>
          </cell>
          <cell r="J424">
            <v>123.377922058105</v>
          </cell>
          <cell r="K424">
            <v>140.29141235351599</v>
          </cell>
          <cell r="L424">
            <v>44216.35546875</v>
          </cell>
          <cell r="M424">
            <v>0</v>
          </cell>
          <cell r="N424">
            <v>37966.7421875</v>
          </cell>
          <cell r="O424">
            <v>0</v>
          </cell>
          <cell r="P424">
            <v>0</v>
          </cell>
          <cell r="Q424">
            <v>0</v>
          </cell>
          <cell r="R424">
            <v>427907.53125</v>
          </cell>
          <cell r="S424">
            <v>0</v>
          </cell>
          <cell r="T424">
            <v>0</v>
          </cell>
          <cell r="U424">
            <v>0</v>
          </cell>
        </row>
        <row r="425">
          <cell r="C425">
            <v>9.2046890258789098</v>
          </cell>
          <cell r="D425">
            <v>38717.33203125</v>
          </cell>
          <cell r="E425">
            <v>95.397657155990601</v>
          </cell>
          <cell r="F425">
            <v>4751.99072265625</v>
          </cell>
          <cell r="G425">
            <v>190.79530334472699</v>
          </cell>
          <cell r="H425">
            <v>440663.90625</v>
          </cell>
          <cell r="I425">
            <v>0</v>
          </cell>
          <cell r="J425">
            <v>122.869018554688</v>
          </cell>
          <cell r="K425">
            <v>139.75666809082</v>
          </cell>
          <cell r="L425">
            <v>43740.59765625</v>
          </cell>
          <cell r="M425">
            <v>0</v>
          </cell>
          <cell r="N425">
            <v>38717.33203125</v>
          </cell>
          <cell r="O425">
            <v>0</v>
          </cell>
          <cell r="P425">
            <v>0</v>
          </cell>
          <cell r="Q425">
            <v>0</v>
          </cell>
          <cell r="R425">
            <v>443356.9375</v>
          </cell>
          <cell r="S425">
            <v>0</v>
          </cell>
          <cell r="T425">
            <v>0</v>
          </cell>
          <cell r="U425">
            <v>0</v>
          </cell>
        </row>
        <row r="426">
          <cell r="C426">
            <v>9.0538387298584002</v>
          </cell>
          <cell r="D426">
            <v>39461.8515625</v>
          </cell>
          <cell r="E426">
            <v>95.473080873489408</v>
          </cell>
          <cell r="F426">
            <v>4778.7490234375</v>
          </cell>
          <cell r="G426">
            <v>190.94616699218801</v>
          </cell>
          <cell r="H426">
            <v>456299.375</v>
          </cell>
          <cell r="I426">
            <v>0</v>
          </cell>
          <cell r="J426">
            <v>122.36163330078099</v>
          </cell>
          <cell r="K426">
            <v>139.22256469726599</v>
          </cell>
          <cell r="L426">
            <v>43266.01953125</v>
          </cell>
          <cell r="M426">
            <v>0</v>
          </cell>
          <cell r="N426">
            <v>39461.8515625</v>
          </cell>
          <cell r="O426">
            <v>0</v>
          </cell>
          <cell r="P426">
            <v>0</v>
          </cell>
          <cell r="Q426">
            <v>0</v>
          </cell>
          <cell r="R426">
            <v>458992.4375</v>
          </cell>
          <cell r="S426">
            <v>0</v>
          </cell>
          <cell r="T426">
            <v>0</v>
          </cell>
          <cell r="U426">
            <v>0</v>
          </cell>
        </row>
        <row r="427">
          <cell r="C427">
            <v>8.9088010787963903</v>
          </cell>
          <cell r="D427">
            <v>40202.359375</v>
          </cell>
          <cell r="E427">
            <v>95.545601844787598</v>
          </cell>
          <cell r="F427">
            <v>4802.974609375</v>
          </cell>
          <cell r="G427">
            <v>191.09120178222699</v>
          </cell>
          <cell r="H427">
            <v>472118.875</v>
          </cell>
          <cell r="I427">
            <v>0</v>
          </cell>
          <cell r="J427">
            <v>121.84616851806599</v>
          </cell>
          <cell r="K427">
            <v>138.67964172363301</v>
          </cell>
          <cell r="L427">
            <v>42788.74609375</v>
          </cell>
          <cell r="M427">
            <v>0</v>
          </cell>
          <cell r="N427">
            <v>40202.359375</v>
          </cell>
          <cell r="O427">
            <v>0</v>
          </cell>
          <cell r="P427">
            <v>0</v>
          </cell>
          <cell r="Q427">
            <v>0</v>
          </cell>
          <cell r="R427">
            <v>474811.90625</v>
          </cell>
          <cell r="S427">
            <v>0</v>
          </cell>
          <cell r="T427">
            <v>0</v>
          </cell>
          <cell r="U427">
            <v>0</v>
          </cell>
        </row>
        <row r="428">
          <cell r="C428">
            <v>8.7693004608154297</v>
          </cell>
          <cell r="D428">
            <v>40931.3203125</v>
          </cell>
          <cell r="E428">
            <v>95.615351200103802</v>
          </cell>
          <cell r="F428">
            <v>4841.97900390625</v>
          </cell>
          <cell r="G428">
            <v>191.23069763183599</v>
          </cell>
          <cell r="H428">
            <v>487949.90625</v>
          </cell>
          <cell r="I428">
            <v>0</v>
          </cell>
          <cell r="J428">
            <v>121.33407592773401</v>
          </cell>
          <cell r="K428">
            <v>138.14288330078099</v>
          </cell>
          <cell r="L428">
            <v>42460.765625</v>
          </cell>
          <cell r="M428">
            <v>0</v>
          </cell>
          <cell r="N428">
            <v>40931.3203125</v>
          </cell>
          <cell r="O428">
            <v>0</v>
          </cell>
          <cell r="P428">
            <v>0</v>
          </cell>
          <cell r="Q428">
            <v>0</v>
          </cell>
          <cell r="R428">
            <v>490642.9375</v>
          </cell>
          <cell r="S428">
            <v>0</v>
          </cell>
          <cell r="T428">
            <v>0</v>
          </cell>
          <cell r="U428">
            <v>0</v>
          </cell>
        </row>
        <row r="429">
          <cell r="C429">
            <v>8.6389617919921893</v>
          </cell>
          <cell r="D429">
            <v>41631.078125</v>
          </cell>
          <cell r="E429">
            <v>95.680516958236709</v>
          </cell>
          <cell r="F429">
            <v>4874.60693359375</v>
          </cell>
          <cell r="G429">
            <v>191.36103820800801</v>
          </cell>
          <cell r="H429">
            <v>503450.15625</v>
          </cell>
          <cell r="I429">
            <v>0</v>
          </cell>
          <cell r="J429">
            <v>120.84124755859401</v>
          </cell>
          <cell r="K429">
            <v>137.62635803222699</v>
          </cell>
          <cell r="L429">
            <v>42111.5390625</v>
          </cell>
          <cell r="M429">
            <v>0</v>
          </cell>
          <cell r="N429">
            <v>41631.078125</v>
          </cell>
          <cell r="O429">
            <v>0</v>
          </cell>
          <cell r="P429">
            <v>0</v>
          </cell>
          <cell r="Q429">
            <v>0</v>
          </cell>
          <cell r="R429">
            <v>506143.1875</v>
          </cell>
          <cell r="S429">
            <v>0</v>
          </cell>
          <cell r="T429">
            <v>0</v>
          </cell>
          <cell r="U429">
            <v>0</v>
          </cell>
        </row>
        <row r="430">
          <cell r="C430">
            <v>8.5128993988037092</v>
          </cell>
          <cell r="D430">
            <v>42328.28125</v>
          </cell>
          <cell r="E430">
            <v>95.743548870086698</v>
          </cell>
          <cell r="F430">
            <v>4902.88525390625</v>
          </cell>
          <cell r="G430">
            <v>191.48710632324199</v>
          </cell>
          <cell r="H430">
            <v>519132.9375</v>
          </cell>
          <cell r="I430">
            <v>0</v>
          </cell>
          <cell r="J430">
            <v>120.342887878418</v>
          </cell>
          <cell r="K430">
            <v>137.10414123535199</v>
          </cell>
          <cell r="L430">
            <v>41737.76953125</v>
          </cell>
          <cell r="M430">
            <v>0</v>
          </cell>
          <cell r="N430">
            <v>42328.28125</v>
          </cell>
          <cell r="O430">
            <v>0</v>
          </cell>
          <cell r="P430">
            <v>0</v>
          </cell>
          <cell r="Q430">
            <v>0</v>
          </cell>
          <cell r="R430">
            <v>521826</v>
          </cell>
          <cell r="S430">
            <v>0</v>
          </cell>
          <cell r="T430">
            <v>0</v>
          </cell>
          <cell r="U430">
            <v>0</v>
          </cell>
        </row>
        <row r="431">
          <cell r="C431">
            <v>8.3984766006469709</v>
          </cell>
          <cell r="D431">
            <v>43026.52734375</v>
          </cell>
          <cell r="E431">
            <v>95.800763368606596</v>
          </cell>
          <cell r="F431">
            <v>4933.9580078125</v>
          </cell>
          <cell r="G431">
            <v>191.60151672363301</v>
          </cell>
          <cell r="H431">
            <v>534994.6875</v>
          </cell>
          <cell r="I431">
            <v>0</v>
          </cell>
          <cell r="J431">
            <v>119.83681488037099</v>
          </cell>
          <cell r="K431">
            <v>136.56921386718801</v>
          </cell>
          <cell r="L431">
            <v>41437.7265625</v>
          </cell>
          <cell r="M431">
            <v>0</v>
          </cell>
          <cell r="N431">
            <v>43026.52734375</v>
          </cell>
          <cell r="O431">
            <v>0</v>
          </cell>
          <cell r="P431">
            <v>0</v>
          </cell>
          <cell r="Q431">
            <v>0</v>
          </cell>
          <cell r="R431">
            <v>537687.75</v>
          </cell>
          <cell r="S431">
            <v>0</v>
          </cell>
          <cell r="T431">
            <v>0</v>
          </cell>
          <cell r="U431">
            <v>0</v>
          </cell>
        </row>
        <row r="432">
          <cell r="C432">
            <v>8.2864084243774396</v>
          </cell>
          <cell r="D432">
            <v>43712.64453125</v>
          </cell>
          <cell r="E432">
            <v>95.856797695159898</v>
          </cell>
          <cell r="F432">
            <v>4951.876953125</v>
          </cell>
          <cell r="G432">
            <v>191.71359252929699</v>
          </cell>
          <cell r="H432">
            <v>550868.5625</v>
          </cell>
          <cell r="I432">
            <v>0</v>
          </cell>
          <cell r="J432">
            <v>119.35964202880901</v>
          </cell>
          <cell r="K432">
            <v>136.06010437011699</v>
          </cell>
          <cell r="L432">
            <v>41033.2734375</v>
          </cell>
          <cell r="M432">
            <v>0</v>
          </cell>
          <cell r="N432">
            <v>43712.64453125</v>
          </cell>
          <cell r="O432">
            <v>0</v>
          </cell>
          <cell r="P432">
            <v>0</v>
          </cell>
          <cell r="Q432">
            <v>0</v>
          </cell>
          <cell r="R432">
            <v>553561.625</v>
          </cell>
          <cell r="S432">
            <v>0</v>
          </cell>
          <cell r="T432">
            <v>0</v>
          </cell>
          <cell r="U432">
            <v>0</v>
          </cell>
        </row>
        <row r="433">
          <cell r="C433">
            <v>8.1758089065551793</v>
          </cell>
          <cell r="D433">
            <v>44377.82421875</v>
          </cell>
          <cell r="E433">
            <v>95.912092924117999</v>
          </cell>
          <cell r="F433">
            <v>4983.7685546875</v>
          </cell>
          <cell r="G433">
            <v>191.82418823242199</v>
          </cell>
          <cell r="H433">
            <v>566403.375</v>
          </cell>
          <cell r="I433">
            <v>0</v>
          </cell>
          <cell r="J433">
            <v>118.860488891602</v>
          </cell>
          <cell r="K433">
            <v>135.53102111816401</v>
          </cell>
          <cell r="L433">
            <v>40746.33984375</v>
          </cell>
          <cell r="M433">
            <v>0</v>
          </cell>
          <cell r="N433">
            <v>44377.82421875</v>
          </cell>
          <cell r="O433">
            <v>0</v>
          </cell>
          <cell r="P433">
            <v>0</v>
          </cell>
          <cell r="Q433">
            <v>0</v>
          </cell>
          <cell r="R433">
            <v>569096.4375</v>
          </cell>
          <cell r="S433">
            <v>0</v>
          </cell>
          <cell r="T433">
            <v>0</v>
          </cell>
          <cell r="U433">
            <v>0</v>
          </cell>
        </row>
        <row r="434">
          <cell r="C434">
            <v>8.0684003829956108</v>
          </cell>
          <cell r="D434">
            <v>45038.625</v>
          </cell>
          <cell r="E434">
            <v>95.965802669525104</v>
          </cell>
          <cell r="F434">
            <v>5010.9482421875</v>
          </cell>
          <cell r="G434">
            <v>191.93159484863301</v>
          </cell>
          <cell r="H434">
            <v>582122.625</v>
          </cell>
          <cell r="I434">
            <v>0</v>
          </cell>
          <cell r="J434">
            <v>118.385818481445</v>
          </cell>
          <cell r="K434">
            <v>135.02632141113301</v>
          </cell>
          <cell r="L434">
            <v>40430.3359375</v>
          </cell>
          <cell r="M434">
            <v>0</v>
          </cell>
          <cell r="N434">
            <v>45038.625</v>
          </cell>
          <cell r="O434">
            <v>0</v>
          </cell>
          <cell r="P434">
            <v>0</v>
          </cell>
          <cell r="Q434">
            <v>0</v>
          </cell>
          <cell r="R434">
            <v>584815.625</v>
          </cell>
          <cell r="S434">
            <v>0</v>
          </cell>
          <cell r="T434">
            <v>0</v>
          </cell>
          <cell r="U434">
            <v>0</v>
          </cell>
        </row>
        <row r="435">
          <cell r="C435">
            <v>7.9613628387451199</v>
          </cell>
          <cell r="D435">
            <v>45700.015625</v>
          </cell>
          <cell r="E435">
            <v>96.019315719604506</v>
          </cell>
          <cell r="F435">
            <v>5042.64453125</v>
          </cell>
          <cell r="G435">
            <v>192.03863525390599</v>
          </cell>
          <cell r="H435">
            <v>598021.1875</v>
          </cell>
          <cell r="I435">
            <v>0</v>
          </cell>
          <cell r="J435">
            <v>117.88917541503901</v>
          </cell>
          <cell r="K435">
            <v>134.50032043457</v>
          </cell>
          <cell r="L435">
            <v>40146.3203125</v>
          </cell>
          <cell r="M435">
            <v>0</v>
          </cell>
          <cell r="N435">
            <v>45700.015625</v>
          </cell>
          <cell r="O435">
            <v>0</v>
          </cell>
          <cell r="P435">
            <v>0</v>
          </cell>
          <cell r="Q435">
            <v>0</v>
          </cell>
          <cell r="R435">
            <v>600714.25</v>
          </cell>
          <cell r="S435">
            <v>0</v>
          </cell>
          <cell r="T435">
            <v>0</v>
          </cell>
          <cell r="U435">
            <v>0</v>
          </cell>
        </row>
        <row r="436">
          <cell r="C436">
            <v>7.8579959869384801</v>
          </cell>
          <cell r="D436">
            <v>46353.66015625</v>
          </cell>
          <cell r="E436">
            <v>96.071004867553697</v>
          </cell>
          <cell r="F436">
            <v>5065.39111328125</v>
          </cell>
          <cell r="G436">
            <v>192.14199829101599</v>
          </cell>
          <cell r="H436">
            <v>613927.5625</v>
          </cell>
          <cell r="I436">
            <v>0</v>
          </cell>
          <cell r="J436">
            <v>117.39852142334</v>
          </cell>
          <cell r="K436">
            <v>133.98037719726599</v>
          </cell>
          <cell r="L436">
            <v>39803.82421875</v>
          </cell>
          <cell r="M436">
            <v>0</v>
          </cell>
          <cell r="N436">
            <v>46353.66015625</v>
          </cell>
          <cell r="O436">
            <v>0</v>
          </cell>
          <cell r="P436">
            <v>0</v>
          </cell>
          <cell r="Q436">
            <v>0</v>
          </cell>
          <cell r="R436">
            <v>616620.625</v>
          </cell>
          <cell r="S436">
            <v>0</v>
          </cell>
          <cell r="T436">
            <v>0</v>
          </cell>
          <cell r="U436">
            <v>0</v>
          </cell>
        </row>
        <row r="437">
          <cell r="C437">
            <v>7.7594761848449698</v>
          </cell>
          <cell r="D437">
            <v>46991.171875</v>
          </cell>
          <cell r="E437">
            <v>96.120262145996108</v>
          </cell>
          <cell r="F437">
            <v>5099.681640625</v>
          </cell>
          <cell r="G437">
            <v>192.24052429199199</v>
          </cell>
          <cell r="H437">
            <v>629670.0625</v>
          </cell>
          <cell r="I437">
            <v>0</v>
          </cell>
          <cell r="J437">
            <v>116.92006683349599</v>
          </cell>
          <cell r="K437">
            <v>133.475341796875</v>
          </cell>
          <cell r="L437">
            <v>39570.859375</v>
          </cell>
          <cell r="M437">
            <v>0</v>
          </cell>
          <cell r="N437">
            <v>46991.171875</v>
          </cell>
          <cell r="O437">
            <v>0</v>
          </cell>
          <cell r="P437">
            <v>0</v>
          </cell>
          <cell r="Q437">
            <v>0</v>
          </cell>
          <cell r="R437">
            <v>632363.125</v>
          </cell>
          <cell r="S437">
            <v>0</v>
          </cell>
          <cell r="T437">
            <v>0</v>
          </cell>
          <cell r="U437">
            <v>0</v>
          </cell>
        </row>
        <row r="438">
          <cell r="C438">
            <v>7.6644806861877397</v>
          </cell>
          <cell r="D438">
            <v>47621.26953125</v>
          </cell>
          <cell r="E438">
            <v>96.167761087417603</v>
          </cell>
          <cell r="F438">
            <v>5127.57080078125</v>
          </cell>
          <cell r="G438">
            <v>192.335525512695</v>
          </cell>
          <cell r="H438">
            <v>645419.9375</v>
          </cell>
          <cell r="I438">
            <v>0</v>
          </cell>
          <cell r="J438">
            <v>116.439071655273</v>
          </cell>
          <cell r="K438">
            <v>132.968338012695</v>
          </cell>
          <cell r="L438">
            <v>39300.1640625</v>
          </cell>
          <cell r="M438">
            <v>0</v>
          </cell>
          <cell r="N438">
            <v>47621.26953125</v>
          </cell>
          <cell r="O438">
            <v>0</v>
          </cell>
          <cell r="P438">
            <v>0</v>
          </cell>
          <cell r="Q438">
            <v>0</v>
          </cell>
          <cell r="R438">
            <v>648113</v>
          </cell>
          <cell r="S438">
            <v>0</v>
          </cell>
          <cell r="T438">
            <v>0</v>
          </cell>
          <cell r="U438">
            <v>0</v>
          </cell>
        </row>
        <row r="439">
          <cell r="C439">
            <v>7.5721368789672896</v>
          </cell>
          <cell r="D439">
            <v>48251.1171875</v>
          </cell>
          <cell r="E439">
            <v>96.213930845260592</v>
          </cell>
          <cell r="F439">
            <v>5156.767578125</v>
          </cell>
          <cell r="G439">
            <v>192.42785644531301</v>
          </cell>
          <cell r="H439">
            <v>661350.125</v>
          </cell>
          <cell r="I439">
            <v>0</v>
          </cell>
          <cell r="J439">
            <v>115.953720092773</v>
          </cell>
          <cell r="K439">
            <v>132.4580078125</v>
          </cell>
          <cell r="L439">
            <v>39047.75</v>
          </cell>
          <cell r="M439">
            <v>0</v>
          </cell>
          <cell r="N439">
            <v>48251.1171875</v>
          </cell>
          <cell r="O439">
            <v>0</v>
          </cell>
          <cell r="P439">
            <v>0</v>
          </cell>
          <cell r="Q439">
            <v>0</v>
          </cell>
          <cell r="R439">
            <v>664043.125</v>
          </cell>
          <cell r="S439">
            <v>0</v>
          </cell>
          <cell r="T439">
            <v>0</v>
          </cell>
          <cell r="U439">
            <v>0</v>
          </cell>
        </row>
        <row r="440">
          <cell r="C440">
            <v>7.4858770370483398</v>
          </cell>
          <cell r="D440">
            <v>48870.94921875</v>
          </cell>
          <cell r="E440">
            <v>96.257060766220107</v>
          </cell>
          <cell r="F440">
            <v>5184.41650390625</v>
          </cell>
          <cell r="G440">
            <v>192.51412963867199</v>
          </cell>
          <cell r="H440">
            <v>677290.25</v>
          </cell>
          <cell r="I440">
            <v>0</v>
          </cell>
          <cell r="J440">
            <v>115.49859619140599</v>
          </cell>
          <cell r="K440">
            <v>131.97955322265599</v>
          </cell>
          <cell r="L440">
            <v>38809.90625</v>
          </cell>
          <cell r="M440">
            <v>0</v>
          </cell>
          <cell r="N440">
            <v>48870.94921875</v>
          </cell>
          <cell r="O440">
            <v>0</v>
          </cell>
          <cell r="P440">
            <v>0</v>
          </cell>
          <cell r="Q440">
            <v>0</v>
          </cell>
          <cell r="R440">
            <v>679983.3125</v>
          </cell>
          <cell r="S440">
            <v>0</v>
          </cell>
          <cell r="T440">
            <v>0</v>
          </cell>
          <cell r="U440">
            <v>0</v>
          </cell>
        </row>
        <row r="441">
          <cell r="C441">
            <v>7.4017138481140101</v>
          </cell>
          <cell r="D441">
            <v>49472.89453125</v>
          </cell>
          <cell r="E441">
            <v>96.29914164543149</v>
          </cell>
          <cell r="F441">
            <v>5204.833984375</v>
          </cell>
          <cell r="G441">
            <v>192.59828186035199</v>
          </cell>
          <cell r="H441">
            <v>692888.3125</v>
          </cell>
          <cell r="I441">
            <v>0</v>
          </cell>
          <cell r="J441">
            <v>114.99681091308599</v>
          </cell>
          <cell r="K441">
            <v>131.45492553710901</v>
          </cell>
          <cell r="L441">
            <v>38524.69140625</v>
          </cell>
          <cell r="M441">
            <v>0</v>
          </cell>
          <cell r="N441">
            <v>49472.89453125</v>
          </cell>
          <cell r="O441">
            <v>0</v>
          </cell>
          <cell r="P441">
            <v>0</v>
          </cell>
          <cell r="Q441">
            <v>0</v>
          </cell>
          <cell r="R441">
            <v>695581.375</v>
          </cell>
          <cell r="S441">
            <v>0</v>
          </cell>
          <cell r="T441">
            <v>0</v>
          </cell>
          <cell r="U441">
            <v>0</v>
          </cell>
        </row>
        <row r="442">
          <cell r="C442">
            <v>7.3219461441040004</v>
          </cell>
          <cell r="D442">
            <v>50074.828125</v>
          </cell>
          <cell r="E442">
            <v>96.339029073715196</v>
          </cell>
          <cell r="F442">
            <v>5225.98876953125</v>
          </cell>
          <cell r="G442">
            <v>192.67805480957</v>
          </cell>
          <cell r="H442">
            <v>708666.375</v>
          </cell>
          <cell r="I442">
            <v>0</v>
          </cell>
          <cell r="J442">
            <v>114.518417358398</v>
          </cell>
          <cell r="K442">
            <v>130.95452880859401</v>
          </cell>
          <cell r="L442">
            <v>38264.40625</v>
          </cell>
          <cell r="M442">
            <v>0</v>
          </cell>
          <cell r="N442">
            <v>50074.828125</v>
          </cell>
          <cell r="O442">
            <v>0</v>
          </cell>
          <cell r="P442">
            <v>0</v>
          </cell>
          <cell r="Q442">
            <v>0</v>
          </cell>
          <cell r="R442">
            <v>711359.4375</v>
          </cell>
          <cell r="S442">
            <v>0</v>
          </cell>
          <cell r="T442">
            <v>0</v>
          </cell>
          <cell r="U442">
            <v>0</v>
          </cell>
        </row>
        <row r="443">
          <cell r="C443">
            <v>7.2436771392822301</v>
          </cell>
          <cell r="D443">
            <v>50677.0546875</v>
          </cell>
          <cell r="E443">
            <v>96.378159523010297</v>
          </cell>
          <cell r="F443">
            <v>5252.03466796875</v>
          </cell>
          <cell r="G443">
            <v>192.75631713867199</v>
          </cell>
          <cell r="H443">
            <v>724624.1875</v>
          </cell>
          <cell r="I443">
            <v>0</v>
          </cell>
          <cell r="J443">
            <v>114.037879943848</v>
          </cell>
          <cell r="K443">
            <v>130.45301818847699</v>
          </cell>
          <cell r="L443">
            <v>38044.04296875</v>
          </cell>
          <cell r="M443">
            <v>0</v>
          </cell>
          <cell r="N443">
            <v>50677.0546875</v>
          </cell>
          <cell r="O443">
            <v>0</v>
          </cell>
          <cell r="P443">
            <v>0</v>
          </cell>
          <cell r="Q443">
            <v>0</v>
          </cell>
          <cell r="R443">
            <v>727317.1875</v>
          </cell>
          <cell r="S443">
            <v>0</v>
          </cell>
          <cell r="T443">
            <v>0</v>
          </cell>
          <cell r="U443">
            <v>0</v>
          </cell>
        </row>
        <row r="444">
          <cell r="C444">
            <v>7.1679215431213397</v>
          </cell>
          <cell r="D444">
            <v>51272.1171875</v>
          </cell>
          <cell r="E444">
            <v>96.416038274765</v>
          </cell>
          <cell r="F444">
            <v>5282.0341796875</v>
          </cell>
          <cell r="G444">
            <v>192.83207702636699</v>
          </cell>
          <cell r="H444">
            <v>740589.125</v>
          </cell>
          <cell r="I444">
            <v>0</v>
          </cell>
          <cell r="J444">
            <v>113.55616760253901</v>
          </cell>
          <cell r="K444">
            <v>129.95170593261699</v>
          </cell>
          <cell r="L444">
            <v>37861.20703125</v>
          </cell>
          <cell r="M444">
            <v>0</v>
          </cell>
          <cell r="N444">
            <v>51272.1171875</v>
          </cell>
          <cell r="O444">
            <v>0</v>
          </cell>
          <cell r="P444">
            <v>0</v>
          </cell>
          <cell r="Q444">
            <v>0</v>
          </cell>
          <cell r="R444">
            <v>743282.125</v>
          </cell>
          <cell r="S444">
            <v>0</v>
          </cell>
          <cell r="T444">
            <v>0</v>
          </cell>
          <cell r="U444">
            <v>0</v>
          </cell>
        </row>
        <row r="445">
          <cell r="C445">
            <v>7.0970568656921396</v>
          </cell>
          <cell r="D445">
            <v>51846.98046875</v>
          </cell>
          <cell r="E445">
            <v>96.451473236083999</v>
          </cell>
          <cell r="F445">
            <v>5304.9619140625</v>
          </cell>
          <cell r="G445">
            <v>192.90293884277301</v>
          </cell>
          <cell r="H445">
            <v>756214.25</v>
          </cell>
          <cell r="I445">
            <v>0</v>
          </cell>
          <cell r="J445">
            <v>113.093154907227</v>
          </cell>
          <cell r="K445">
            <v>129.46984863281301</v>
          </cell>
          <cell r="L445">
            <v>37649.6171875</v>
          </cell>
          <cell r="M445">
            <v>0</v>
          </cell>
          <cell r="N445">
            <v>51846.98046875</v>
          </cell>
          <cell r="O445">
            <v>0</v>
          </cell>
          <cell r="P445">
            <v>0</v>
          </cell>
          <cell r="Q445">
            <v>0</v>
          </cell>
          <cell r="R445">
            <v>758907.3125</v>
          </cell>
          <cell r="S445">
            <v>0</v>
          </cell>
          <cell r="T445">
            <v>0</v>
          </cell>
          <cell r="U445">
            <v>0</v>
          </cell>
        </row>
        <row r="446">
          <cell r="C446">
            <v>7.0268626213073704</v>
          </cell>
          <cell r="D446">
            <v>52424.37109375</v>
          </cell>
          <cell r="E446">
            <v>96.486568450927706</v>
          </cell>
          <cell r="F446">
            <v>5333.09375</v>
          </cell>
          <cell r="G446">
            <v>192.97314453125</v>
          </cell>
          <cell r="H446">
            <v>772016.875</v>
          </cell>
          <cell r="I446">
            <v>0</v>
          </cell>
          <cell r="J446">
            <v>112.616073608398</v>
          </cell>
          <cell r="K446">
            <v>128.97483825683599</v>
          </cell>
          <cell r="L446">
            <v>37474.91796875</v>
          </cell>
          <cell r="M446">
            <v>0</v>
          </cell>
          <cell r="N446">
            <v>52424.37109375</v>
          </cell>
          <cell r="O446">
            <v>0</v>
          </cell>
          <cell r="P446">
            <v>0</v>
          </cell>
          <cell r="Q446">
            <v>0</v>
          </cell>
          <cell r="R446">
            <v>774709.875</v>
          </cell>
          <cell r="S446">
            <v>0</v>
          </cell>
          <cell r="T446">
            <v>0</v>
          </cell>
          <cell r="U446">
            <v>0</v>
          </cell>
        </row>
        <row r="447">
          <cell r="C447">
            <v>6.9588942527770996</v>
          </cell>
          <cell r="D447">
            <v>53002.40234375</v>
          </cell>
          <cell r="E447">
            <v>96.520555019378691</v>
          </cell>
          <cell r="F447">
            <v>5357.38232421875</v>
          </cell>
          <cell r="G447">
            <v>193.04110717773401</v>
          </cell>
          <cell r="H447">
            <v>787998.8125</v>
          </cell>
          <cell r="I447">
            <v>0</v>
          </cell>
          <cell r="J447">
            <v>112.134475708008</v>
          </cell>
          <cell r="K447">
            <v>128.47573852539099</v>
          </cell>
          <cell r="L447">
            <v>37281.453125</v>
          </cell>
          <cell r="M447">
            <v>0</v>
          </cell>
          <cell r="N447">
            <v>53002.40234375</v>
          </cell>
          <cell r="O447">
            <v>0</v>
          </cell>
          <cell r="P447">
            <v>0</v>
          </cell>
          <cell r="Q447">
            <v>0</v>
          </cell>
          <cell r="R447">
            <v>790691.875</v>
          </cell>
          <cell r="S447">
            <v>0</v>
          </cell>
          <cell r="T447">
            <v>0</v>
          </cell>
          <cell r="U447">
            <v>0</v>
          </cell>
        </row>
        <row r="448">
          <cell r="C448">
            <v>6.8937582969665501</v>
          </cell>
          <cell r="D448">
            <v>53575.26953125</v>
          </cell>
          <cell r="E448">
            <v>96.553122997283907</v>
          </cell>
          <cell r="F448">
            <v>5382.17431640625</v>
          </cell>
          <cell r="G448">
            <v>193.10624694824199</v>
          </cell>
          <cell r="H448">
            <v>803985.9375</v>
          </cell>
          <cell r="I448">
            <v>0</v>
          </cell>
          <cell r="J448">
            <v>111.660636901855</v>
          </cell>
          <cell r="K448">
            <v>127.98525238037099</v>
          </cell>
          <cell r="L448">
            <v>37103.41015625</v>
          </cell>
          <cell r="M448">
            <v>0</v>
          </cell>
          <cell r="N448">
            <v>53575.26953125</v>
          </cell>
          <cell r="O448">
            <v>0</v>
          </cell>
          <cell r="P448">
            <v>0</v>
          </cell>
          <cell r="Q448">
            <v>0</v>
          </cell>
          <cell r="R448">
            <v>806679</v>
          </cell>
          <cell r="S448">
            <v>0</v>
          </cell>
          <cell r="T448">
            <v>0</v>
          </cell>
          <cell r="U448">
            <v>0</v>
          </cell>
        </row>
        <row r="449">
          <cell r="C449">
            <v>6.8324656486511204</v>
          </cell>
          <cell r="D449">
            <v>54129.93359375</v>
          </cell>
          <cell r="E449">
            <v>96.583765745162992</v>
          </cell>
          <cell r="F449">
            <v>5408.974609375</v>
          </cell>
          <cell r="G449">
            <v>193.16754150390599</v>
          </cell>
          <cell r="H449">
            <v>819631.3125</v>
          </cell>
          <cell r="I449">
            <v>0</v>
          </cell>
          <cell r="J449">
            <v>111.191284179688</v>
          </cell>
          <cell r="K449">
            <v>127.500679016113</v>
          </cell>
          <cell r="L449">
            <v>36956.63671875</v>
          </cell>
          <cell r="M449">
            <v>0</v>
          </cell>
          <cell r="N449">
            <v>54129.93359375</v>
          </cell>
          <cell r="O449">
            <v>0</v>
          </cell>
          <cell r="P449">
            <v>0</v>
          </cell>
          <cell r="Q449">
            <v>0</v>
          </cell>
          <cell r="R449">
            <v>822324.3125</v>
          </cell>
          <cell r="S449">
            <v>0</v>
          </cell>
          <cell r="T449">
            <v>0</v>
          </cell>
          <cell r="U449">
            <v>0</v>
          </cell>
        </row>
        <row r="450">
          <cell r="C450">
            <v>6.7728753089904803</v>
          </cell>
          <cell r="D450">
            <v>54685.98828125</v>
          </cell>
          <cell r="E450">
            <v>96.61356210708621</v>
          </cell>
          <cell r="F450">
            <v>5428.44970703125</v>
          </cell>
          <cell r="G450">
            <v>193.227127075195</v>
          </cell>
          <cell r="H450">
            <v>835455.25</v>
          </cell>
          <cell r="I450">
            <v>0</v>
          </cell>
          <cell r="J450">
            <v>110.72599029541</v>
          </cell>
          <cell r="K450">
            <v>127.019889831543</v>
          </cell>
          <cell r="L450">
            <v>36766.2109375</v>
          </cell>
          <cell r="M450">
            <v>0</v>
          </cell>
          <cell r="N450">
            <v>54685.98828125</v>
          </cell>
          <cell r="O450">
            <v>0</v>
          </cell>
          <cell r="P450">
            <v>0</v>
          </cell>
          <cell r="Q450">
            <v>0</v>
          </cell>
          <cell r="R450">
            <v>838148.25</v>
          </cell>
          <cell r="S450">
            <v>0</v>
          </cell>
          <cell r="T450">
            <v>0</v>
          </cell>
          <cell r="U450">
            <v>0</v>
          </cell>
        </row>
        <row r="451">
          <cell r="C451">
            <v>6.7149152755737296</v>
          </cell>
          <cell r="D451">
            <v>55241.984375</v>
          </cell>
          <cell r="E451">
            <v>96.642541885376005</v>
          </cell>
          <cell r="F451">
            <v>5456.064453125</v>
          </cell>
          <cell r="G451">
            <v>193.285079956055</v>
          </cell>
          <cell r="H451">
            <v>851459.25</v>
          </cell>
          <cell r="I451">
            <v>0</v>
          </cell>
          <cell r="J451">
            <v>110.26407623291</v>
          </cell>
          <cell r="K451">
            <v>126.543815612793</v>
          </cell>
          <cell r="L451">
            <v>36637.0078125</v>
          </cell>
          <cell r="M451">
            <v>0</v>
          </cell>
          <cell r="N451">
            <v>55241.984375</v>
          </cell>
          <cell r="O451">
            <v>0</v>
          </cell>
          <cell r="P451">
            <v>0</v>
          </cell>
          <cell r="Q451">
            <v>0</v>
          </cell>
          <cell r="R451">
            <v>854152.25</v>
          </cell>
          <cell r="S451">
            <v>0</v>
          </cell>
          <cell r="T451">
            <v>0</v>
          </cell>
          <cell r="U451">
            <v>0</v>
          </cell>
        </row>
        <row r="452">
          <cell r="C452">
            <v>6.6574516296386701</v>
          </cell>
          <cell r="D452">
            <v>55794.3515625</v>
          </cell>
          <cell r="E452">
            <v>96.671271324157701</v>
          </cell>
          <cell r="F452">
            <v>5482.0517578125</v>
          </cell>
          <cell r="G452">
            <v>193.34254455566401</v>
          </cell>
          <cell r="H452">
            <v>867466.875</v>
          </cell>
          <cell r="I452">
            <v>0</v>
          </cell>
          <cell r="J452">
            <v>109.778373718262</v>
          </cell>
          <cell r="K452">
            <v>126.044143676758</v>
          </cell>
          <cell r="L452">
            <v>36496.4921875</v>
          </cell>
          <cell r="M452">
            <v>0</v>
          </cell>
          <cell r="N452">
            <v>55794.3515625</v>
          </cell>
          <cell r="O452">
            <v>0</v>
          </cell>
          <cell r="P452">
            <v>0</v>
          </cell>
          <cell r="Q452">
            <v>0</v>
          </cell>
          <cell r="R452">
            <v>870159.9375</v>
          </cell>
          <cell r="S452">
            <v>0</v>
          </cell>
          <cell r="T452">
            <v>0</v>
          </cell>
          <cell r="U452">
            <v>0</v>
          </cell>
        </row>
        <row r="453">
          <cell r="C453">
            <v>6.6035957336425799</v>
          </cell>
          <cell r="D453">
            <v>56335.1875</v>
          </cell>
          <cell r="E453">
            <v>96.698200702667208</v>
          </cell>
          <cell r="F453">
            <v>5500.73583984375</v>
          </cell>
          <cell r="G453">
            <v>193.396408081055</v>
          </cell>
          <cell r="H453">
            <v>883306</v>
          </cell>
          <cell r="I453">
            <v>0</v>
          </cell>
          <cell r="J453">
            <v>109.311798095703</v>
          </cell>
          <cell r="K453">
            <v>125.56394958496099</v>
          </cell>
          <cell r="L453">
            <v>36324.63671875</v>
          </cell>
          <cell r="M453">
            <v>0</v>
          </cell>
          <cell r="N453">
            <v>56335.1875</v>
          </cell>
          <cell r="O453">
            <v>0</v>
          </cell>
          <cell r="P453">
            <v>0</v>
          </cell>
          <cell r="Q453">
            <v>0</v>
          </cell>
          <cell r="R453">
            <v>885999.0625</v>
          </cell>
          <cell r="S453">
            <v>0</v>
          </cell>
          <cell r="T453">
            <v>0</v>
          </cell>
          <cell r="U453">
            <v>0</v>
          </cell>
        </row>
        <row r="454">
          <cell r="C454">
            <v>6.5504646301269496</v>
          </cell>
          <cell r="D454">
            <v>56873.328125</v>
          </cell>
          <cell r="E454">
            <v>96.7247664928436</v>
          </cell>
          <cell r="F454">
            <v>5524.8134765625</v>
          </cell>
          <cell r="G454">
            <v>193.44953918457</v>
          </cell>
          <cell r="H454">
            <v>899147.875</v>
          </cell>
          <cell r="I454">
            <v>0</v>
          </cell>
          <cell r="J454">
            <v>108.84487152099599</v>
          </cell>
          <cell r="K454">
            <v>125.08412933349599</v>
          </cell>
          <cell r="L454">
            <v>36190.09375</v>
          </cell>
          <cell r="M454">
            <v>0</v>
          </cell>
          <cell r="N454">
            <v>56873.328125</v>
          </cell>
          <cell r="O454">
            <v>0</v>
          </cell>
          <cell r="P454">
            <v>0</v>
          </cell>
          <cell r="Q454">
            <v>0</v>
          </cell>
          <cell r="R454">
            <v>901840.9375</v>
          </cell>
          <cell r="S454">
            <v>0</v>
          </cell>
          <cell r="T454">
            <v>0</v>
          </cell>
          <cell r="U454">
            <v>0</v>
          </cell>
        </row>
        <row r="455">
          <cell r="C455">
            <v>6.4984374046325701</v>
          </cell>
          <cell r="D455">
            <v>57412.47265625</v>
          </cell>
          <cell r="E455">
            <v>96.7507839202881</v>
          </cell>
          <cell r="F455">
            <v>5547.5224609375</v>
          </cell>
          <cell r="G455">
            <v>193.50155639648401</v>
          </cell>
          <cell r="H455">
            <v>915168.75</v>
          </cell>
          <cell r="I455">
            <v>0</v>
          </cell>
          <cell r="J455">
            <v>108.37474822998</v>
          </cell>
          <cell r="K455">
            <v>124.60130310058599</v>
          </cell>
          <cell r="L455">
            <v>36050.23046875</v>
          </cell>
          <cell r="M455">
            <v>0</v>
          </cell>
          <cell r="N455">
            <v>57412.47265625</v>
          </cell>
          <cell r="O455">
            <v>0</v>
          </cell>
          <cell r="P455">
            <v>0</v>
          </cell>
          <cell r="Q455">
            <v>0</v>
          </cell>
          <cell r="R455">
            <v>917861.8125</v>
          </cell>
          <cell r="S455">
            <v>0</v>
          </cell>
          <cell r="T455">
            <v>0</v>
          </cell>
          <cell r="U455">
            <v>0</v>
          </cell>
        </row>
        <row r="456">
          <cell r="C456">
            <v>6.4483628273010298</v>
          </cell>
          <cell r="D456">
            <v>57946.3984375</v>
          </cell>
          <cell r="E456">
            <v>96.775817871093807</v>
          </cell>
          <cell r="F456">
            <v>5557.95703125</v>
          </cell>
          <cell r="G456">
            <v>193.55163574218801</v>
          </cell>
          <cell r="H456">
            <v>931194.8125</v>
          </cell>
          <cell r="I456">
            <v>0</v>
          </cell>
          <cell r="J456">
            <v>107.91071319580099</v>
          </cell>
          <cell r="K456">
            <v>124.12395477294901</v>
          </cell>
          <cell r="L456">
            <v>35839.72265625</v>
          </cell>
          <cell r="M456">
            <v>0</v>
          </cell>
          <cell r="N456">
            <v>57946.3984375</v>
          </cell>
          <cell r="O456">
            <v>0</v>
          </cell>
          <cell r="P456">
            <v>0</v>
          </cell>
          <cell r="Q456">
            <v>0</v>
          </cell>
          <cell r="R456">
            <v>933887.875</v>
          </cell>
          <cell r="S456">
            <v>0</v>
          </cell>
          <cell r="T456">
            <v>0</v>
          </cell>
          <cell r="U456">
            <v>0</v>
          </cell>
        </row>
        <row r="457">
          <cell r="C457">
            <v>0</v>
          </cell>
          <cell r="D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L457">
            <v>0</v>
          </cell>
          <cell r="M457">
            <v>0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</row>
        <row r="458">
          <cell r="C458">
            <v>0</v>
          </cell>
          <cell r="D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L458">
            <v>0</v>
          </cell>
          <cell r="M458">
            <v>0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</row>
        <row r="459">
          <cell r="C459">
            <v>0</v>
          </cell>
          <cell r="D459">
            <v>0</v>
          </cell>
          <cell r="E459">
            <v>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L459">
            <v>0</v>
          </cell>
          <cell r="M459">
            <v>0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</row>
        <row r="460">
          <cell r="C460">
            <v>0</v>
          </cell>
          <cell r="D460">
            <v>0</v>
          </cell>
          <cell r="E460">
            <v>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L460">
            <v>0</v>
          </cell>
          <cell r="M460">
            <v>0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T460">
            <v>0</v>
          </cell>
          <cell r="U460">
            <v>0</v>
          </cell>
        </row>
        <row r="461">
          <cell r="C461">
            <v>0</v>
          </cell>
          <cell r="D461">
            <v>0</v>
          </cell>
          <cell r="E461">
            <v>0</v>
          </cell>
          <cell r="F461">
            <v>0</v>
          </cell>
          <cell r="G461">
            <v>0</v>
          </cell>
          <cell r="H461">
            <v>0</v>
          </cell>
          <cell r="I461">
            <v>0</v>
          </cell>
          <cell r="J461">
            <v>0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>
            <v>0</v>
          </cell>
          <cell r="S461">
            <v>0</v>
          </cell>
          <cell r="T461">
            <v>0</v>
          </cell>
          <cell r="U461">
            <v>0</v>
          </cell>
        </row>
        <row r="462">
          <cell r="C462">
            <v>0</v>
          </cell>
          <cell r="D462">
            <v>0</v>
          </cell>
          <cell r="E462">
            <v>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</row>
        <row r="463">
          <cell r="C463">
            <v>0</v>
          </cell>
          <cell r="D463">
            <v>0</v>
          </cell>
          <cell r="E463">
            <v>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</row>
        <row r="464">
          <cell r="C464">
            <v>70.628967285156307</v>
          </cell>
          <cell r="D464">
            <v>3951.04345703125</v>
          </cell>
          <cell r="E464">
            <v>64.685517549514799</v>
          </cell>
          <cell r="F464">
            <v>53.642158508300803</v>
          </cell>
          <cell r="G464">
            <v>129.37103271484401</v>
          </cell>
          <cell r="H464">
            <v>7028.9560546875</v>
          </cell>
          <cell r="I464">
            <v>0</v>
          </cell>
          <cell r="J464">
            <v>159.08653259277301</v>
          </cell>
          <cell r="K464">
            <v>161.17663574218801</v>
          </cell>
          <cell r="L464">
            <v>3788.69018554688</v>
          </cell>
          <cell r="M464">
            <v>0</v>
          </cell>
          <cell r="N464">
            <v>3951.04345703125</v>
          </cell>
          <cell r="O464">
            <v>0</v>
          </cell>
          <cell r="P464">
            <v>0</v>
          </cell>
          <cell r="Q464">
            <v>0</v>
          </cell>
          <cell r="R464">
            <v>7028.9560546875</v>
          </cell>
          <cell r="S464">
            <v>0</v>
          </cell>
          <cell r="T464">
            <v>0</v>
          </cell>
          <cell r="U464">
            <v>0</v>
          </cell>
        </row>
        <row r="465">
          <cell r="C465">
            <v>38.870899200439503</v>
          </cell>
          <cell r="D465">
            <v>8239.892578125</v>
          </cell>
          <cell r="E465">
            <v>80.5645525455475</v>
          </cell>
          <cell r="F465">
            <v>544.48974609375</v>
          </cell>
          <cell r="G465">
            <v>161.12910461425801</v>
          </cell>
          <cell r="H465">
            <v>19300.107421875</v>
          </cell>
          <cell r="I465">
            <v>0</v>
          </cell>
          <cell r="J465">
            <v>157.95956420898401</v>
          </cell>
          <cell r="K465">
            <v>159.85124206543</v>
          </cell>
          <cell r="L465">
            <v>21164.806640625</v>
          </cell>
          <cell r="M465">
            <v>0</v>
          </cell>
          <cell r="N465">
            <v>8239.892578125</v>
          </cell>
          <cell r="O465">
            <v>0</v>
          </cell>
          <cell r="P465">
            <v>0</v>
          </cell>
          <cell r="Q465">
            <v>0</v>
          </cell>
          <cell r="R465">
            <v>19300.107421875</v>
          </cell>
          <cell r="S465">
            <v>0</v>
          </cell>
          <cell r="T465">
            <v>0</v>
          </cell>
          <cell r="U465">
            <v>0</v>
          </cell>
        </row>
        <row r="466">
          <cell r="C466">
            <v>22.163185119628899</v>
          </cell>
          <cell r="D466">
            <v>10426.40234375</v>
          </cell>
          <cell r="E466">
            <v>88.918405771255507</v>
          </cell>
          <cell r="F466">
            <v>1277.21923828125</v>
          </cell>
          <cell r="G466">
            <v>177.83682250976599</v>
          </cell>
          <cell r="H466">
            <v>33313.59765625</v>
          </cell>
          <cell r="I466">
            <v>0</v>
          </cell>
          <cell r="J466">
            <v>156.56182861328099</v>
          </cell>
          <cell r="K466">
            <v>158.232833862305</v>
          </cell>
          <cell r="L466">
            <v>28307.24609375</v>
          </cell>
          <cell r="M466">
            <v>0</v>
          </cell>
          <cell r="N466">
            <v>10426.40234375</v>
          </cell>
          <cell r="O466">
            <v>0</v>
          </cell>
          <cell r="P466">
            <v>0</v>
          </cell>
          <cell r="Q466">
            <v>0</v>
          </cell>
          <cell r="R466">
            <v>33313.59765625</v>
          </cell>
          <cell r="S466">
            <v>0</v>
          </cell>
          <cell r="T466">
            <v>0</v>
          </cell>
          <cell r="U466">
            <v>0</v>
          </cell>
        </row>
        <row r="467">
          <cell r="C467">
            <v>14.3839769363403</v>
          </cell>
          <cell r="D467">
            <v>11830.626953125</v>
          </cell>
          <cell r="E467">
            <v>92.808014154434204</v>
          </cell>
          <cell r="F467">
            <v>1911.77355957031</v>
          </cell>
          <cell r="G467">
            <v>185.61602783203099</v>
          </cell>
          <cell r="H467">
            <v>48289.37109375</v>
          </cell>
          <cell r="I467">
            <v>0</v>
          </cell>
          <cell r="J467">
            <v>155.19517517089801</v>
          </cell>
          <cell r="K467">
            <v>156.72808837890599</v>
          </cell>
          <cell r="L467">
            <v>27498.90625</v>
          </cell>
          <cell r="M467">
            <v>0</v>
          </cell>
          <cell r="N467">
            <v>11830.626953125</v>
          </cell>
          <cell r="O467">
            <v>0</v>
          </cell>
          <cell r="P467">
            <v>0</v>
          </cell>
          <cell r="Q467">
            <v>0</v>
          </cell>
          <cell r="R467">
            <v>48289.37109375</v>
          </cell>
          <cell r="S467">
            <v>0</v>
          </cell>
          <cell r="T467">
            <v>0</v>
          </cell>
          <cell r="U467">
            <v>0</v>
          </cell>
        </row>
        <row r="468">
          <cell r="C468">
            <v>10.704327583313001</v>
          </cell>
          <cell r="D468">
            <v>12820.6201171875</v>
          </cell>
          <cell r="E468">
            <v>94.647836685180692</v>
          </cell>
          <cell r="F468">
            <v>2357.71557617188</v>
          </cell>
          <cell r="G468">
            <v>189.29566955566401</v>
          </cell>
          <cell r="H468">
            <v>63859.37890625</v>
          </cell>
          <cell r="I468">
            <v>0</v>
          </cell>
          <cell r="J468">
            <v>153.85302734375</v>
          </cell>
          <cell r="K468">
            <v>155.29591369628901</v>
          </cell>
          <cell r="L468">
            <v>25237.76171875</v>
          </cell>
          <cell r="M468">
            <v>0</v>
          </cell>
          <cell r="N468">
            <v>12820.6201171875</v>
          </cell>
          <cell r="O468">
            <v>0</v>
          </cell>
          <cell r="P468">
            <v>0</v>
          </cell>
          <cell r="Q468">
            <v>0</v>
          </cell>
          <cell r="R468">
            <v>63859.37890625</v>
          </cell>
          <cell r="S468">
            <v>0</v>
          </cell>
          <cell r="T468">
            <v>0</v>
          </cell>
          <cell r="U468">
            <v>0</v>
          </cell>
        </row>
        <row r="469">
          <cell r="C469">
            <v>8.5726127624511701</v>
          </cell>
          <cell r="D469">
            <v>13597.3310546875</v>
          </cell>
          <cell r="E469">
            <v>95.713692903518705</v>
          </cell>
          <cell r="F469">
            <v>2699.81665039063</v>
          </cell>
          <cell r="G469">
            <v>191.42738342285199</v>
          </cell>
          <cell r="H469">
            <v>79642.6640625</v>
          </cell>
          <cell r="I469">
            <v>0</v>
          </cell>
          <cell r="J469">
            <v>152.62875366210901</v>
          </cell>
          <cell r="K469">
            <v>153.97520446777301</v>
          </cell>
          <cell r="L469">
            <v>23144.482421875</v>
          </cell>
          <cell r="M469">
            <v>0</v>
          </cell>
          <cell r="N469">
            <v>13597.3310546875</v>
          </cell>
          <cell r="O469">
            <v>0</v>
          </cell>
          <cell r="P469">
            <v>0</v>
          </cell>
          <cell r="Q469">
            <v>0</v>
          </cell>
          <cell r="R469">
            <v>79642.6640625</v>
          </cell>
          <cell r="S469">
            <v>0</v>
          </cell>
          <cell r="T469">
            <v>0</v>
          </cell>
          <cell r="U469">
            <v>0</v>
          </cell>
        </row>
        <row r="470">
          <cell r="C470">
            <v>7.1626019477844203</v>
          </cell>
          <cell r="D470">
            <v>14227.3427734375</v>
          </cell>
          <cell r="E470">
            <v>96.418696641921997</v>
          </cell>
          <cell r="F470">
            <v>2973.71875</v>
          </cell>
          <cell r="G470">
            <v>192.83740234375</v>
          </cell>
          <cell r="H470">
            <v>95392.65625</v>
          </cell>
          <cell r="I470">
            <v>0</v>
          </cell>
          <cell r="J470">
            <v>151.46374511718801</v>
          </cell>
          <cell r="K470">
            <v>152.73989868164099</v>
          </cell>
          <cell r="L470">
            <v>21299.564453125</v>
          </cell>
          <cell r="M470">
            <v>0</v>
          </cell>
          <cell r="N470">
            <v>14227.3427734375</v>
          </cell>
          <cell r="O470">
            <v>0</v>
          </cell>
          <cell r="P470">
            <v>0</v>
          </cell>
          <cell r="Q470">
            <v>0</v>
          </cell>
          <cell r="R470">
            <v>95392.65625</v>
          </cell>
          <cell r="S470">
            <v>0</v>
          </cell>
          <cell r="T470">
            <v>0</v>
          </cell>
          <cell r="U470">
            <v>0</v>
          </cell>
        </row>
        <row r="471">
          <cell r="C471">
            <v>6.4922237396240199</v>
          </cell>
          <cell r="D471">
            <v>14778.275390625</v>
          </cell>
          <cell r="E471">
            <v>96.753889322280898</v>
          </cell>
          <cell r="F471">
            <v>4009.44799804688</v>
          </cell>
          <cell r="G471">
            <v>193.50778198242199</v>
          </cell>
          <cell r="H471">
            <v>111221.71875</v>
          </cell>
          <cell r="I471">
            <v>0</v>
          </cell>
          <cell r="J471">
            <v>150.74977111816401</v>
          </cell>
          <cell r="K471">
            <v>152.00407409668</v>
          </cell>
          <cell r="L471">
            <v>26030.232421875</v>
          </cell>
          <cell r="M471">
            <v>0</v>
          </cell>
          <cell r="N471">
            <v>14778.275390625</v>
          </cell>
          <cell r="O471">
            <v>0</v>
          </cell>
          <cell r="P471">
            <v>0</v>
          </cell>
          <cell r="Q471">
            <v>0</v>
          </cell>
          <cell r="R471">
            <v>111221.71875</v>
          </cell>
          <cell r="S471">
            <v>0</v>
          </cell>
          <cell r="T471">
            <v>0</v>
          </cell>
          <cell r="U471">
            <v>0</v>
          </cell>
        </row>
        <row r="472">
          <cell r="C472">
            <v>6.22981929779053</v>
          </cell>
          <cell r="D472">
            <v>15297.2001953125</v>
          </cell>
          <cell r="E472">
            <v>96.885091066360502</v>
          </cell>
          <cell r="F472">
            <v>6141.35693359375</v>
          </cell>
          <cell r="G472">
            <v>193.77018737793</v>
          </cell>
          <cell r="H472">
            <v>127262.796875</v>
          </cell>
          <cell r="I472">
            <v>0</v>
          </cell>
          <cell r="J472">
            <v>150.16571044921901</v>
          </cell>
          <cell r="K472">
            <v>151.43560791015599</v>
          </cell>
          <cell r="L472">
            <v>38259.54296875</v>
          </cell>
          <cell r="M472">
            <v>0</v>
          </cell>
          <cell r="N472">
            <v>15297.2001953125</v>
          </cell>
          <cell r="O472">
            <v>0</v>
          </cell>
          <cell r="P472">
            <v>0</v>
          </cell>
          <cell r="Q472">
            <v>0</v>
          </cell>
          <cell r="R472">
            <v>127262.796875</v>
          </cell>
          <cell r="S472">
            <v>0</v>
          </cell>
          <cell r="T472">
            <v>0</v>
          </cell>
          <cell r="U472">
            <v>0</v>
          </cell>
        </row>
        <row r="473">
          <cell r="C473">
            <v>0</v>
          </cell>
          <cell r="D473">
            <v>15547.0322265625</v>
          </cell>
          <cell r="E473">
            <v>0</v>
          </cell>
          <cell r="F473">
            <v>0</v>
          </cell>
          <cell r="G473">
            <v>0</v>
          </cell>
          <cell r="H473">
            <v>135292.96875</v>
          </cell>
          <cell r="I473">
            <v>0</v>
          </cell>
          <cell r="J473">
            <v>0</v>
          </cell>
          <cell r="K473">
            <v>150.99249267578099</v>
          </cell>
          <cell r="L473">
            <v>0</v>
          </cell>
          <cell r="M473">
            <v>0</v>
          </cell>
          <cell r="N473">
            <v>15547.0322265625</v>
          </cell>
          <cell r="O473">
            <v>0</v>
          </cell>
          <cell r="P473">
            <v>0</v>
          </cell>
          <cell r="Q473">
            <v>0</v>
          </cell>
          <cell r="R473">
            <v>135292.96875</v>
          </cell>
          <cell r="S473">
            <v>0</v>
          </cell>
          <cell r="T473">
            <v>0</v>
          </cell>
          <cell r="U473">
            <v>0</v>
          </cell>
        </row>
        <row r="474">
          <cell r="C474">
            <v>0</v>
          </cell>
          <cell r="D474">
            <v>15547.0322265625</v>
          </cell>
          <cell r="E474">
            <v>0</v>
          </cell>
          <cell r="F474">
            <v>0</v>
          </cell>
          <cell r="G474">
            <v>0</v>
          </cell>
          <cell r="H474">
            <v>135292.96875</v>
          </cell>
          <cell r="I474">
            <v>0</v>
          </cell>
          <cell r="J474">
            <v>0</v>
          </cell>
          <cell r="K474">
            <v>150.50726318359401</v>
          </cell>
          <cell r="L474">
            <v>0</v>
          </cell>
          <cell r="M474">
            <v>0</v>
          </cell>
          <cell r="N474">
            <v>15547.0322265625</v>
          </cell>
          <cell r="O474">
            <v>0</v>
          </cell>
          <cell r="P474">
            <v>0</v>
          </cell>
          <cell r="Q474">
            <v>0</v>
          </cell>
          <cell r="R474">
            <v>135292.96875</v>
          </cell>
          <cell r="S474">
            <v>0</v>
          </cell>
          <cell r="T474">
            <v>0</v>
          </cell>
          <cell r="U474">
            <v>0</v>
          </cell>
        </row>
        <row r="475">
          <cell r="C475">
            <v>0</v>
          </cell>
          <cell r="D475">
            <v>15547.0322265625</v>
          </cell>
          <cell r="E475">
            <v>0</v>
          </cell>
          <cell r="F475">
            <v>0</v>
          </cell>
          <cell r="G475">
            <v>0</v>
          </cell>
          <cell r="H475">
            <v>135292.96875</v>
          </cell>
          <cell r="I475">
            <v>0</v>
          </cell>
          <cell r="J475">
            <v>0</v>
          </cell>
          <cell r="K475">
            <v>149.89675903320301</v>
          </cell>
          <cell r="L475">
            <v>0</v>
          </cell>
          <cell r="M475">
            <v>0</v>
          </cell>
          <cell r="N475">
            <v>15547.0322265625</v>
          </cell>
          <cell r="O475">
            <v>0</v>
          </cell>
          <cell r="P475">
            <v>0</v>
          </cell>
          <cell r="Q475">
            <v>0</v>
          </cell>
          <cell r="R475">
            <v>135292.96875</v>
          </cell>
          <cell r="S475">
            <v>0</v>
          </cell>
          <cell r="T475">
            <v>0</v>
          </cell>
          <cell r="U475">
            <v>0</v>
          </cell>
        </row>
        <row r="476">
          <cell r="C476">
            <v>0</v>
          </cell>
          <cell r="D476">
            <v>15547.0322265625</v>
          </cell>
          <cell r="E476">
            <v>0</v>
          </cell>
          <cell r="F476">
            <v>0</v>
          </cell>
          <cell r="G476">
            <v>0</v>
          </cell>
          <cell r="H476">
            <v>135292.96875</v>
          </cell>
          <cell r="I476">
            <v>0</v>
          </cell>
          <cell r="J476">
            <v>0</v>
          </cell>
          <cell r="K476">
            <v>149.25204467773401</v>
          </cell>
          <cell r="L476">
            <v>0</v>
          </cell>
          <cell r="M476">
            <v>0</v>
          </cell>
          <cell r="N476">
            <v>15547.0322265625</v>
          </cell>
          <cell r="O476">
            <v>0</v>
          </cell>
          <cell r="P476">
            <v>0</v>
          </cell>
          <cell r="Q476">
            <v>0</v>
          </cell>
          <cell r="R476">
            <v>135292.96875</v>
          </cell>
          <cell r="S476">
            <v>0</v>
          </cell>
          <cell r="T476">
            <v>0</v>
          </cell>
          <cell r="U476">
            <v>0</v>
          </cell>
        </row>
        <row r="477">
          <cell r="C477">
            <v>0</v>
          </cell>
          <cell r="D477">
            <v>15547.0322265625</v>
          </cell>
          <cell r="E477">
            <v>0</v>
          </cell>
          <cell r="F477">
            <v>0</v>
          </cell>
          <cell r="G477">
            <v>0</v>
          </cell>
          <cell r="H477">
            <v>135292.96875</v>
          </cell>
          <cell r="I477">
            <v>0</v>
          </cell>
          <cell r="J477">
            <v>0</v>
          </cell>
          <cell r="K477">
            <v>148.630859375</v>
          </cell>
          <cell r="L477">
            <v>0</v>
          </cell>
          <cell r="M477">
            <v>0</v>
          </cell>
          <cell r="N477">
            <v>15547.0322265625</v>
          </cell>
          <cell r="O477">
            <v>0</v>
          </cell>
          <cell r="P477">
            <v>0</v>
          </cell>
          <cell r="Q477">
            <v>0</v>
          </cell>
          <cell r="R477">
            <v>135292.96875</v>
          </cell>
          <cell r="S477">
            <v>0</v>
          </cell>
          <cell r="T477">
            <v>0</v>
          </cell>
          <cell r="U477">
            <v>0</v>
          </cell>
        </row>
        <row r="478">
          <cell r="C478">
            <v>0</v>
          </cell>
          <cell r="D478">
            <v>15547.0322265625</v>
          </cell>
          <cell r="E478">
            <v>0</v>
          </cell>
          <cell r="F478">
            <v>0</v>
          </cell>
          <cell r="G478">
            <v>0</v>
          </cell>
          <cell r="H478">
            <v>135292.96875</v>
          </cell>
          <cell r="I478">
            <v>0</v>
          </cell>
          <cell r="J478">
            <v>0</v>
          </cell>
          <cell r="K478">
            <v>148.037185668945</v>
          </cell>
          <cell r="L478">
            <v>0</v>
          </cell>
          <cell r="M478">
            <v>0</v>
          </cell>
          <cell r="N478">
            <v>15547.0322265625</v>
          </cell>
          <cell r="O478">
            <v>0</v>
          </cell>
          <cell r="P478">
            <v>0</v>
          </cell>
          <cell r="Q478">
            <v>0</v>
          </cell>
          <cell r="R478">
            <v>135292.96875</v>
          </cell>
          <cell r="S478">
            <v>0</v>
          </cell>
          <cell r="T478">
            <v>0</v>
          </cell>
          <cell r="U478">
            <v>0</v>
          </cell>
        </row>
        <row r="479">
          <cell r="C479">
            <v>0</v>
          </cell>
          <cell r="D479">
            <v>15547.0322265625</v>
          </cell>
          <cell r="E479">
            <v>0</v>
          </cell>
          <cell r="F479">
            <v>0</v>
          </cell>
          <cell r="G479">
            <v>0</v>
          </cell>
          <cell r="H479">
            <v>135292.96875</v>
          </cell>
          <cell r="I479">
            <v>0</v>
          </cell>
          <cell r="J479">
            <v>0</v>
          </cell>
          <cell r="K479">
            <v>147.43988037109401</v>
          </cell>
          <cell r="L479">
            <v>0</v>
          </cell>
          <cell r="M479">
            <v>0</v>
          </cell>
          <cell r="N479">
            <v>15547.0322265625</v>
          </cell>
          <cell r="O479">
            <v>0</v>
          </cell>
          <cell r="P479">
            <v>0</v>
          </cell>
          <cell r="Q479">
            <v>0</v>
          </cell>
          <cell r="R479">
            <v>135292.96875</v>
          </cell>
          <cell r="S479">
            <v>0</v>
          </cell>
          <cell r="T479">
            <v>0</v>
          </cell>
          <cell r="U479">
            <v>0</v>
          </cell>
        </row>
        <row r="480">
          <cell r="C480">
            <v>0</v>
          </cell>
          <cell r="D480">
            <v>15547.0322265625</v>
          </cell>
          <cell r="E480">
            <v>0</v>
          </cell>
          <cell r="F480">
            <v>0</v>
          </cell>
          <cell r="G480">
            <v>0</v>
          </cell>
          <cell r="H480">
            <v>135292.96875</v>
          </cell>
          <cell r="I480">
            <v>0</v>
          </cell>
          <cell r="J480">
            <v>0</v>
          </cell>
          <cell r="K480">
            <v>146.8369140625</v>
          </cell>
          <cell r="L480">
            <v>0</v>
          </cell>
          <cell r="M480">
            <v>0</v>
          </cell>
          <cell r="N480">
            <v>15547.0322265625</v>
          </cell>
          <cell r="O480">
            <v>0</v>
          </cell>
          <cell r="P480">
            <v>0</v>
          </cell>
          <cell r="Q480">
            <v>0</v>
          </cell>
          <cell r="R480">
            <v>135292.96875</v>
          </cell>
          <cell r="S480">
            <v>0</v>
          </cell>
          <cell r="T480">
            <v>0</v>
          </cell>
          <cell r="U480">
            <v>0</v>
          </cell>
        </row>
        <row r="481">
          <cell r="C481">
            <v>0</v>
          </cell>
          <cell r="D481">
            <v>15547.0322265625</v>
          </cell>
          <cell r="E481">
            <v>0</v>
          </cell>
          <cell r="F481">
            <v>0</v>
          </cell>
          <cell r="G481">
            <v>0</v>
          </cell>
          <cell r="H481">
            <v>135292.96875</v>
          </cell>
          <cell r="I481">
            <v>0</v>
          </cell>
          <cell r="J481">
            <v>0</v>
          </cell>
          <cell r="K481">
            <v>146.25534057617199</v>
          </cell>
          <cell r="L481">
            <v>0</v>
          </cell>
          <cell r="M481">
            <v>0</v>
          </cell>
          <cell r="N481">
            <v>15547.0322265625</v>
          </cell>
          <cell r="O481">
            <v>0</v>
          </cell>
          <cell r="P481">
            <v>0</v>
          </cell>
          <cell r="Q481">
            <v>0</v>
          </cell>
          <cell r="R481">
            <v>135292.96875</v>
          </cell>
          <cell r="S481">
            <v>0</v>
          </cell>
          <cell r="T481">
            <v>0</v>
          </cell>
          <cell r="U481">
            <v>0</v>
          </cell>
        </row>
        <row r="482">
          <cell r="C482">
            <v>0</v>
          </cell>
          <cell r="D482">
            <v>15547.0322265625</v>
          </cell>
          <cell r="E482">
            <v>0</v>
          </cell>
          <cell r="F482">
            <v>0</v>
          </cell>
          <cell r="G482">
            <v>0</v>
          </cell>
          <cell r="H482">
            <v>135292.96875</v>
          </cell>
          <cell r="I482">
            <v>0</v>
          </cell>
          <cell r="J482">
            <v>0</v>
          </cell>
          <cell r="K482">
            <v>145.68388366699199</v>
          </cell>
          <cell r="L482">
            <v>0</v>
          </cell>
          <cell r="M482">
            <v>0</v>
          </cell>
          <cell r="N482">
            <v>15547.0322265625</v>
          </cell>
          <cell r="O482">
            <v>0</v>
          </cell>
          <cell r="P482">
            <v>0</v>
          </cell>
          <cell r="Q482">
            <v>0</v>
          </cell>
          <cell r="R482">
            <v>135292.96875</v>
          </cell>
          <cell r="S482">
            <v>0</v>
          </cell>
          <cell r="T482">
            <v>0</v>
          </cell>
          <cell r="U482">
            <v>0</v>
          </cell>
        </row>
        <row r="483">
          <cell r="C483">
            <v>0</v>
          </cell>
          <cell r="D483">
            <v>15547.0322265625</v>
          </cell>
          <cell r="E483">
            <v>0</v>
          </cell>
          <cell r="F483">
            <v>0</v>
          </cell>
          <cell r="G483">
            <v>0</v>
          </cell>
          <cell r="H483">
            <v>135292.96875</v>
          </cell>
          <cell r="I483">
            <v>0</v>
          </cell>
          <cell r="J483">
            <v>0</v>
          </cell>
          <cell r="K483">
            <v>145.11103820800801</v>
          </cell>
          <cell r="L483">
            <v>0</v>
          </cell>
          <cell r="M483">
            <v>0</v>
          </cell>
          <cell r="N483">
            <v>15547.0322265625</v>
          </cell>
          <cell r="O483">
            <v>0</v>
          </cell>
          <cell r="P483">
            <v>0</v>
          </cell>
          <cell r="Q483">
            <v>0</v>
          </cell>
          <cell r="R483">
            <v>135292.96875</v>
          </cell>
          <cell r="S483">
            <v>0</v>
          </cell>
          <cell r="T483">
            <v>0</v>
          </cell>
          <cell r="U483">
            <v>0</v>
          </cell>
        </row>
        <row r="484">
          <cell r="C484">
            <v>0</v>
          </cell>
          <cell r="D484">
            <v>15547.0322265625</v>
          </cell>
          <cell r="E484">
            <v>0</v>
          </cell>
          <cell r="F484">
            <v>0</v>
          </cell>
          <cell r="G484">
            <v>0</v>
          </cell>
          <cell r="H484">
            <v>135292.96875</v>
          </cell>
          <cell r="I484">
            <v>0</v>
          </cell>
          <cell r="J484">
            <v>0</v>
          </cell>
          <cell r="K484">
            <v>144.53564453125</v>
          </cell>
          <cell r="L484">
            <v>0</v>
          </cell>
          <cell r="M484">
            <v>0</v>
          </cell>
          <cell r="N484">
            <v>15547.0322265625</v>
          </cell>
          <cell r="O484">
            <v>0</v>
          </cell>
          <cell r="P484">
            <v>0</v>
          </cell>
          <cell r="Q484">
            <v>0</v>
          </cell>
          <cell r="R484">
            <v>135292.96875</v>
          </cell>
          <cell r="S484">
            <v>0</v>
          </cell>
          <cell r="T484">
            <v>0</v>
          </cell>
          <cell r="U484">
            <v>0</v>
          </cell>
        </row>
        <row r="485">
          <cell r="C485">
            <v>0</v>
          </cell>
          <cell r="D485">
            <v>15547.0322265625</v>
          </cell>
          <cell r="E485">
            <v>0</v>
          </cell>
          <cell r="F485">
            <v>0</v>
          </cell>
          <cell r="G485">
            <v>0</v>
          </cell>
          <cell r="H485">
            <v>135292.96875</v>
          </cell>
          <cell r="I485">
            <v>0</v>
          </cell>
          <cell r="J485">
            <v>0</v>
          </cell>
          <cell r="K485">
            <v>143.96566772460901</v>
          </cell>
          <cell r="L485">
            <v>0</v>
          </cell>
          <cell r="M485">
            <v>0</v>
          </cell>
          <cell r="N485">
            <v>15547.0322265625</v>
          </cell>
          <cell r="O485">
            <v>0</v>
          </cell>
          <cell r="P485">
            <v>0</v>
          </cell>
          <cell r="Q485">
            <v>0</v>
          </cell>
          <cell r="R485">
            <v>135292.96875</v>
          </cell>
          <cell r="S485">
            <v>0</v>
          </cell>
          <cell r="T485">
            <v>0</v>
          </cell>
          <cell r="U485">
            <v>0</v>
          </cell>
        </row>
        <row r="486">
          <cell r="C486">
            <v>0</v>
          </cell>
          <cell r="D486">
            <v>15547.0322265625</v>
          </cell>
          <cell r="E486">
            <v>0</v>
          </cell>
          <cell r="F486">
            <v>0</v>
          </cell>
          <cell r="G486">
            <v>0</v>
          </cell>
          <cell r="H486">
            <v>135292.96875</v>
          </cell>
          <cell r="I486">
            <v>0</v>
          </cell>
          <cell r="J486">
            <v>0</v>
          </cell>
          <cell r="K486">
            <v>143.40553283691401</v>
          </cell>
          <cell r="L486">
            <v>0</v>
          </cell>
          <cell r="M486">
            <v>0</v>
          </cell>
          <cell r="N486">
            <v>15547.0322265625</v>
          </cell>
          <cell r="O486">
            <v>0</v>
          </cell>
          <cell r="P486">
            <v>0</v>
          </cell>
          <cell r="Q486">
            <v>0</v>
          </cell>
          <cell r="R486">
            <v>135292.96875</v>
          </cell>
          <cell r="S486">
            <v>0</v>
          </cell>
          <cell r="T486">
            <v>0</v>
          </cell>
          <cell r="U486">
            <v>0</v>
          </cell>
        </row>
        <row r="487">
          <cell r="C487">
            <v>0</v>
          </cell>
          <cell r="D487">
            <v>15547.0322265625</v>
          </cell>
          <cell r="E487">
            <v>0</v>
          </cell>
          <cell r="F487">
            <v>0</v>
          </cell>
          <cell r="G487">
            <v>0</v>
          </cell>
          <cell r="H487">
            <v>135292.96875</v>
          </cell>
          <cell r="I487">
            <v>0</v>
          </cell>
          <cell r="J487">
            <v>0</v>
          </cell>
          <cell r="K487">
            <v>142.860107421875</v>
          </cell>
          <cell r="L487">
            <v>0</v>
          </cell>
          <cell r="M487">
            <v>0</v>
          </cell>
          <cell r="N487">
            <v>15547.0322265625</v>
          </cell>
          <cell r="O487">
            <v>0</v>
          </cell>
          <cell r="P487">
            <v>0</v>
          </cell>
          <cell r="Q487">
            <v>0</v>
          </cell>
          <cell r="R487">
            <v>135292.96875</v>
          </cell>
          <cell r="S487">
            <v>0</v>
          </cell>
          <cell r="T487">
            <v>0</v>
          </cell>
          <cell r="U487">
            <v>0</v>
          </cell>
        </row>
        <row r="488">
          <cell r="C488">
            <v>0</v>
          </cell>
          <cell r="D488">
            <v>15547.0322265625</v>
          </cell>
          <cell r="E488">
            <v>0</v>
          </cell>
          <cell r="F488">
            <v>0</v>
          </cell>
          <cell r="G488">
            <v>0</v>
          </cell>
          <cell r="H488">
            <v>135292.96875</v>
          </cell>
          <cell r="I488">
            <v>0</v>
          </cell>
          <cell r="J488">
            <v>0</v>
          </cell>
          <cell r="K488">
            <v>142.29185485839801</v>
          </cell>
          <cell r="L488">
            <v>0</v>
          </cell>
          <cell r="M488">
            <v>0</v>
          </cell>
          <cell r="N488">
            <v>15547.0322265625</v>
          </cell>
          <cell r="O488">
            <v>0</v>
          </cell>
          <cell r="P488">
            <v>0</v>
          </cell>
          <cell r="Q488">
            <v>0</v>
          </cell>
          <cell r="R488">
            <v>135292.96875</v>
          </cell>
          <cell r="S488">
            <v>0</v>
          </cell>
          <cell r="T488">
            <v>0</v>
          </cell>
          <cell r="U488">
            <v>0</v>
          </cell>
        </row>
        <row r="489">
          <cell r="C489">
            <v>0</v>
          </cell>
          <cell r="D489">
            <v>15547.0322265625</v>
          </cell>
          <cell r="E489">
            <v>0</v>
          </cell>
          <cell r="F489">
            <v>0</v>
          </cell>
          <cell r="G489">
            <v>0</v>
          </cell>
          <cell r="H489">
            <v>135292.96875</v>
          </cell>
          <cell r="I489">
            <v>0</v>
          </cell>
          <cell r="J489">
            <v>0</v>
          </cell>
          <cell r="K489">
            <v>141.740158081055</v>
          </cell>
          <cell r="L489">
            <v>0</v>
          </cell>
          <cell r="M489">
            <v>0</v>
          </cell>
          <cell r="N489">
            <v>15547.0322265625</v>
          </cell>
          <cell r="O489">
            <v>0</v>
          </cell>
          <cell r="P489">
            <v>0</v>
          </cell>
          <cell r="Q489">
            <v>0</v>
          </cell>
          <cell r="R489">
            <v>135292.96875</v>
          </cell>
          <cell r="S489">
            <v>0</v>
          </cell>
          <cell r="T489">
            <v>0</v>
          </cell>
          <cell r="U489">
            <v>0</v>
          </cell>
        </row>
        <row r="490">
          <cell r="C490">
            <v>0</v>
          </cell>
          <cell r="D490">
            <v>15547.0322265625</v>
          </cell>
          <cell r="E490">
            <v>0</v>
          </cell>
          <cell r="F490">
            <v>0</v>
          </cell>
          <cell r="G490">
            <v>0</v>
          </cell>
          <cell r="H490">
            <v>135292.96875</v>
          </cell>
          <cell r="I490">
            <v>0</v>
          </cell>
          <cell r="J490">
            <v>0</v>
          </cell>
          <cell r="K490">
            <v>141.20407104492199</v>
          </cell>
          <cell r="L490">
            <v>0</v>
          </cell>
          <cell r="M490">
            <v>0</v>
          </cell>
          <cell r="N490">
            <v>15547.0322265625</v>
          </cell>
          <cell r="O490">
            <v>0</v>
          </cell>
          <cell r="P490">
            <v>0</v>
          </cell>
          <cell r="Q490">
            <v>0</v>
          </cell>
          <cell r="R490">
            <v>135292.96875</v>
          </cell>
          <cell r="S490">
            <v>0</v>
          </cell>
          <cell r="T490">
            <v>0</v>
          </cell>
          <cell r="U490">
            <v>0</v>
          </cell>
        </row>
        <row r="491">
          <cell r="C491">
            <v>0</v>
          </cell>
          <cell r="D491">
            <v>15547.0322265625</v>
          </cell>
          <cell r="E491">
            <v>0</v>
          </cell>
          <cell r="F491">
            <v>0</v>
          </cell>
          <cell r="G491">
            <v>0</v>
          </cell>
          <cell r="H491">
            <v>135292.96875</v>
          </cell>
          <cell r="I491">
            <v>0</v>
          </cell>
          <cell r="J491">
            <v>0</v>
          </cell>
          <cell r="K491">
            <v>140.66746520996099</v>
          </cell>
          <cell r="L491">
            <v>0</v>
          </cell>
          <cell r="M491">
            <v>0</v>
          </cell>
          <cell r="N491">
            <v>15547.0322265625</v>
          </cell>
          <cell r="O491">
            <v>0</v>
          </cell>
          <cell r="P491">
            <v>0</v>
          </cell>
          <cell r="Q491">
            <v>0</v>
          </cell>
          <cell r="R491">
            <v>135292.96875</v>
          </cell>
          <cell r="S491">
            <v>0</v>
          </cell>
          <cell r="T491">
            <v>0</v>
          </cell>
          <cell r="U491">
            <v>0</v>
          </cell>
        </row>
        <row r="492">
          <cell r="C492">
            <v>0</v>
          </cell>
          <cell r="D492">
            <v>15547.0322265625</v>
          </cell>
          <cell r="E492">
            <v>0</v>
          </cell>
          <cell r="F492">
            <v>0</v>
          </cell>
          <cell r="G492">
            <v>0</v>
          </cell>
          <cell r="H492">
            <v>135292.96875</v>
          </cell>
          <cell r="I492">
            <v>0</v>
          </cell>
          <cell r="J492">
            <v>0</v>
          </cell>
          <cell r="K492">
            <v>140.12648010253901</v>
          </cell>
          <cell r="L492">
            <v>0</v>
          </cell>
          <cell r="M492">
            <v>0</v>
          </cell>
          <cell r="N492">
            <v>15547.0322265625</v>
          </cell>
          <cell r="O492">
            <v>0</v>
          </cell>
          <cell r="P492">
            <v>0</v>
          </cell>
          <cell r="Q492">
            <v>0</v>
          </cell>
          <cell r="R492">
            <v>135292.96875</v>
          </cell>
          <cell r="S492">
            <v>0</v>
          </cell>
          <cell r="T492">
            <v>0</v>
          </cell>
          <cell r="U492">
            <v>0</v>
          </cell>
        </row>
        <row r="493">
          <cell r="C493">
            <v>0</v>
          </cell>
          <cell r="D493">
            <v>15547.0322265625</v>
          </cell>
          <cell r="E493">
            <v>0</v>
          </cell>
          <cell r="F493">
            <v>0</v>
          </cell>
          <cell r="G493">
            <v>0</v>
          </cell>
          <cell r="H493">
            <v>135292.96875</v>
          </cell>
          <cell r="I493">
            <v>0</v>
          </cell>
          <cell r="J493">
            <v>0</v>
          </cell>
          <cell r="K493">
            <v>139.58912658691401</v>
          </cell>
          <cell r="L493">
            <v>0</v>
          </cell>
          <cell r="M493">
            <v>0</v>
          </cell>
          <cell r="N493">
            <v>15547.0322265625</v>
          </cell>
          <cell r="O493">
            <v>0</v>
          </cell>
          <cell r="P493">
            <v>0</v>
          </cell>
          <cell r="Q493">
            <v>0</v>
          </cell>
          <cell r="R493">
            <v>135292.96875</v>
          </cell>
          <cell r="S493">
            <v>0</v>
          </cell>
          <cell r="T493">
            <v>0</v>
          </cell>
          <cell r="U493">
            <v>0</v>
          </cell>
        </row>
        <row r="494">
          <cell r="C494">
            <v>0</v>
          </cell>
          <cell r="D494">
            <v>15547.0322265625</v>
          </cell>
          <cell r="E494">
            <v>0</v>
          </cell>
          <cell r="F494">
            <v>0</v>
          </cell>
          <cell r="G494">
            <v>0</v>
          </cell>
          <cell r="H494">
            <v>135292.96875</v>
          </cell>
          <cell r="I494">
            <v>0</v>
          </cell>
          <cell r="J494">
            <v>0</v>
          </cell>
          <cell r="K494">
            <v>139.06999206543</v>
          </cell>
          <cell r="L494">
            <v>0</v>
          </cell>
          <cell r="M494">
            <v>0</v>
          </cell>
          <cell r="N494">
            <v>15547.0322265625</v>
          </cell>
          <cell r="O494">
            <v>0</v>
          </cell>
          <cell r="P494">
            <v>0</v>
          </cell>
          <cell r="Q494">
            <v>0</v>
          </cell>
          <cell r="R494">
            <v>135292.96875</v>
          </cell>
          <cell r="S494">
            <v>0</v>
          </cell>
          <cell r="T494">
            <v>0</v>
          </cell>
          <cell r="U494">
            <v>0</v>
          </cell>
        </row>
        <row r="495">
          <cell r="C495">
            <v>0</v>
          </cell>
          <cell r="D495">
            <v>15547.0322265625</v>
          </cell>
          <cell r="E495">
            <v>0</v>
          </cell>
          <cell r="F495">
            <v>0</v>
          </cell>
          <cell r="G495">
            <v>0</v>
          </cell>
          <cell r="H495">
            <v>135292.96875</v>
          </cell>
          <cell r="I495">
            <v>0</v>
          </cell>
          <cell r="J495">
            <v>0</v>
          </cell>
          <cell r="K495">
            <v>138.54766845703099</v>
          </cell>
          <cell r="L495">
            <v>0</v>
          </cell>
          <cell r="M495">
            <v>0</v>
          </cell>
          <cell r="N495">
            <v>15547.0322265625</v>
          </cell>
          <cell r="O495">
            <v>0</v>
          </cell>
          <cell r="P495">
            <v>0</v>
          </cell>
          <cell r="Q495">
            <v>0</v>
          </cell>
          <cell r="R495">
            <v>135292.96875</v>
          </cell>
          <cell r="S495">
            <v>0</v>
          </cell>
          <cell r="T495">
            <v>0</v>
          </cell>
          <cell r="U495">
            <v>0</v>
          </cell>
        </row>
        <row r="496">
          <cell r="C496">
            <v>0</v>
          </cell>
          <cell r="D496">
            <v>15547.0322265625</v>
          </cell>
          <cell r="E496">
            <v>0</v>
          </cell>
          <cell r="F496">
            <v>0</v>
          </cell>
          <cell r="G496">
            <v>0</v>
          </cell>
          <cell r="H496">
            <v>135292.96875</v>
          </cell>
          <cell r="I496">
            <v>0</v>
          </cell>
          <cell r="J496">
            <v>0</v>
          </cell>
          <cell r="K496">
            <v>138.01806640625</v>
          </cell>
          <cell r="L496">
            <v>0</v>
          </cell>
          <cell r="M496">
            <v>0</v>
          </cell>
          <cell r="N496">
            <v>15547.0322265625</v>
          </cell>
          <cell r="O496">
            <v>0</v>
          </cell>
          <cell r="P496">
            <v>0</v>
          </cell>
          <cell r="Q496">
            <v>0</v>
          </cell>
          <cell r="R496">
            <v>135292.96875</v>
          </cell>
          <cell r="S496">
            <v>0</v>
          </cell>
          <cell r="T496">
            <v>0</v>
          </cell>
          <cell r="U496">
            <v>0</v>
          </cell>
        </row>
        <row r="497">
          <cell r="C497">
            <v>0</v>
          </cell>
          <cell r="D497">
            <v>15547.0322265625</v>
          </cell>
          <cell r="E497">
            <v>0</v>
          </cell>
          <cell r="F497">
            <v>0</v>
          </cell>
          <cell r="G497">
            <v>0</v>
          </cell>
          <cell r="H497">
            <v>135292.96875</v>
          </cell>
          <cell r="I497">
            <v>0</v>
          </cell>
          <cell r="J497">
            <v>0</v>
          </cell>
          <cell r="K497">
            <v>137.49984741210901</v>
          </cell>
          <cell r="L497">
            <v>0</v>
          </cell>
          <cell r="M497">
            <v>0</v>
          </cell>
          <cell r="N497">
            <v>15547.0322265625</v>
          </cell>
          <cell r="O497">
            <v>0</v>
          </cell>
          <cell r="P497">
            <v>0</v>
          </cell>
          <cell r="Q497">
            <v>0</v>
          </cell>
          <cell r="R497">
            <v>135292.96875</v>
          </cell>
          <cell r="S497">
            <v>0</v>
          </cell>
          <cell r="T497">
            <v>0</v>
          </cell>
          <cell r="U497">
            <v>0</v>
          </cell>
        </row>
        <row r="498">
          <cell r="C498">
            <v>0</v>
          </cell>
          <cell r="D498">
            <v>15547.0322265625</v>
          </cell>
          <cell r="E498">
            <v>0</v>
          </cell>
          <cell r="F498">
            <v>0</v>
          </cell>
          <cell r="G498">
            <v>0</v>
          </cell>
          <cell r="H498">
            <v>135292.96875</v>
          </cell>
          <cell r="I498">
            <v>0</v>
          </cell>
          <cell r="J498">
            <v>0</v>
          </cell>
          <cell r="K498">
            <v>136.98547363281301</v>
          </cell>
          <cell r="L498">
            <v>0</v>
          </cell>
          <cell r="M498">
            <v>0</v>
          </cell>
          <cell r="N498">
            <v>15547.0322265625</v>
          </cell>
          <cell r="O498">
            <v>0</v>
          </cell>
          <cell r="P498">
            <v>0</v>
          </cell>
          <cell r="Q498">
            <v>0</v>
          </cell>
          <cell r="R498">
            <v>135292.96875</v>
          </cell>
          <cell r="S498">
            <v>0</v>
          </cell>
          <cell r="T498">
            <v>0</v>
          </cell>
          <cell r="U498">
            <v>0</v>
          </cell>
        </row>
        <row r="499">
          <cell r="C499">
            <v>0</v>
          </cell>
          <cell r="D499">
            <v>15547.0322265625</v>
          </cell>
          <cell r="E499">
            <v>0</v>
          </cell>
          <cell r="F499">
            <v>0</v>
          </cell>
          <cell r="G499">
            <v>0</v>
          </cell>
          <cell r="H499">
            <v>135292.96875</v>
          </cell>
          <cell r="I499">
            <v>0</v>
          </cell>
          <cell r="J499">
            <v>0</v>
          </cell>
          <cell r="K499">
            <v>136.474365234375</v>
          </cell>
          <cell r="L499">
            <v>0</v>
          </cell>
          <cell r="M499">
            <v>0</v>
          </cell>
          <cell r="N499">
            <v>15547.0322265625</v>
          </cell>
          <cell r="O499">
            <v>0</v>
          </cell>
          <cell r="P499">
            <v>0</v>
          </cell>
          <cell r="Q499">
            <v>0</v>
          </cell>
          <cell r="R499">
            <v>135292.96875</v>
          </cell>
          <cell r="S499">
            <v>0</v>
          </cell>
          <cell r="T499">
            <v>0</v>
          </cell>
          <cell r="U499">
            <v>0</v>
          </cell>
        </row>
        <row r="500">
          <cell r="C500">
            <v>0</v>
          </cell>
          <cell r="D500">
            <v>15547.0322265625</v>
          </cell>
          <cell r="E500">
            <v>0</v>
          </cell>
          <cell r="F500">
            <v>0</v>
          </cell>
          <cell r="G500">
            <v>0</v>
          </cell>
          <cell r="H500">
            <v>135292.96875</v>
          </cell>
          <cell r="I500">
            <v>0</v>
          </cell>
          <cell r="J500">
            <v>0</v>
          </cell>
          <cell r="K500">
            <v>135.95324707031301</v>
          </cell>
          <cell r="L500">
            <v>0</v>
          </cell>
          <cell r="M500">
            <v>0</v>
          </cell>
          <cell r="N500">
            <v>15547.0322265625</v>
          </cell>
          <cell r="O500">
            <v>0</v>
          </cell>
          <cell r="P500">
            <v>0</v>
          </cell>
          <cell r="Q500">
            <v>0</v>
          </cell>
          <cell r="R500">
            <v>135292.96875</v>
          </cell>
          <cell r="S500">
            <v>0</v>
          </cell>
          <cell r="T500">
            <v>0</v>
          </cell>
          <cell r="U500">
            <v>0</v>
          </cell>
        </row>
        <row r="501">
          <cell r="C501">
            <v>0</v>
          </cell>
          <cell r="D501">
            <v>15547.0322265625</v>
          </cell>
          <cell r="E501">
            <v>0</v>
          </cell>
          <cell r="F501">
            <v>0</v>
          </cell>
          <cell r="G501">
            <v>0</v>
          </cell>
          <cell r="H501">
            <v>135292.96875</v>
          </cell>
          <cell r="I501">
            <v>0</v>
          </cell>
          <cell r="J501">
            <v>0</v>
          </cell>
          <cell r="K501">
            <v>135.43637084960901</v>
          </cell>
          <cell r="L501">
            <v>0</v>
          </cell>
          <cell r="M501">
            <v>0</v>
          </cell>
          <cell r="N501">
            <v>15547.0322265625</v>
          </cell>
          <cell r="O501">
            <v>0</v>
          </cell>
          <cell r="P501">
            <v>0</v>
          </cell>
          <cell r="Q501">
            <v>0</v>
          </cell>
          <cell r="R501">
            <v>135292.96875</v>
          </cell>
          <cell r="S501">
            <v>0</v>
          </cell>
          <cell r="T501">
            <v>0</v>
          </cell>
          <cell r="U501">
            <v>0</v>
          </cell>
        </row>
        <row r="502">
          <cell r="C502">
            <v>0</v>
          </cell>
          <cell r="D502">
            <v>15547.0322265625</v>
          </cell>
          <cell r="E502">
            <v>0</v>
          </cell>
          <cell r="F502">
            <v>0</v>
          </cell>
          <cell r="G502">
            <v>0</v>
          </cell>
          <cell r="H502">
            <v>135292.96875</v>
          </cell>
          <cell r="I502">
            <v>0</v>
          </cell>
          <cell r="J502">
            <v>0</v>
          </cell>
          <cell r="K502">
            <v>134.93035888671901</v>
          </cell>
          <cell r="L502">
            <v>0</v>
          </cell>
          <cell r="M502">
            <v>0</v>
          </cell>
          <cell r="N502">
            <v>15547.0322265625</v>
          </cell>
          <cell r="O502">
            <v>0</v>
          </cell>
          <cell r="P502">
            <v>0</v>
          </cell>
          <cell r="Q502">
            <v>0</v>
          </cell>
          <cell r="R502">
            <v>135292.96875</v>
          </cell>
          <cell r="S502">
            <v>0</v>
          </cell>
          <cell r="T502">
            <v>0</v>
          </cell>
          <cell r="U502">
            <v>0</v>
          </cell>
        </row>
        <row r="503">
          <cell r="C503">
            <v>0</v>
          </cell>
          <cell r="D503">
            <v>15547.0322265625</v>
          </cell>
          <cell r="E503">
            <v>0</v>
          </cell>
          <cell r="F503">
            <v>0</v>
          </cell>
          <cell r="G503">
            <v>0</v>
          </cell>
          <cell r="H503">
            <v>135292.96875</v>
          </cell>
          <cell r="I503">
            <v>0</v>
          </cell>
          <cell r="J503">
            <v>0</v>
          </cell>
          <cell r="K503">
            <v>134.42343139648401</v>
          </cell>
          <cell r="L503">
            <v>0</v>
          </cell>
          <cell r="M503">
            <v>0</v>
          </cell>
          <cell r="N503">
            <v>15547.0322265625</v>
          </cell>
          <cell r="O503">
            <v>0</v>
          </cell>
          <cell r="P503">
            <v>0</v>
          </cell>
          <cell r="Q503">
            <v>0</v>
          </cell>
          <cell r="R503">
            <v>135292.96875</v>
          </cell>
          <cell r="S503">
            <v>0</v>
          </cell>
          <cell r="T503">
            <v>0</v>
          </cell>
          <cell r="U503">
            <v>0</v>
          </cell>
        </row>
        <row r="504">
          <cell r="C504">
            <v>0</v>
          </cell>
          <cell r="D504">
            <v>15547.0322265625</v>
          </cell>
          <cell r="E504">
            <v>0</v>
          </cell>
          <cell r="F504">
            <v>0</v>
          </cell>
          <cell r="G504">
            <v>0</v>
          </cell>
          <cell r="H504">
            <v>135292.96875</v>
          </cell>
          <cell r="I504">
            <v>0</v>
          </cell>
          <cell r="J504">
            <v>0</v>
          </cell>
          <cell r="K504">
            <v>133.916259765625</v>
          </cell>
          <cell r="L504">
            <v>0</v>
          </cell>
          <cell r="M504">
            <v>0</v>
          </cell>
          <cell r="N504">
            <v>15547.0322265625</v>
          </cell>
          <cell r="O504">
            <v>0</v>
          </cell>
          <cell r="P504">
            <v>0</v>
          </cell>
          <cell r="Q504">
            <v>0</v>
          </cell>
          <cell r="R504">
            <v>135292.96875</v>
          </cell>
          <cell r="S504">
            <v>0</v>
          </cell>
          <cell r="T504">
            <v>0</v>
          </cell>
          <cell r="U504">
            <v>0</v>
          </cell>
        </row>
        <row r="505">
          <cell r="C505">
            <v>0</v>
          </cell>
          <cell r="D505">
            <v>15547.0322265625</v>
          </cell>
          <cell r="E505">
            <v>0</v>
          </cell>
          <cell r="F505">
            <v>0</v>
          </cell>
          <cell r="G505">
            <v>0</v>
          </cell>
          <cell r="H505">
            <v>135292.96875</v>
          </cell>
          <cell r="I505">
            <v>0</v>
          </cell>
          <cell r="J505">
            <v>0</v>
          </cell>
          <cell r="K505">
            <v>133.42457580566401</v>
          </cell>
          <cell r="L505">
            <v>0</v>
          </cell>
          <cell r="M505">
            <v>0</v>
          </cell>
          <cell r="N505">
            <v>15547.0322265625</v>
          </cell>
          <cell r="O505">
            <v>0</v>
          </cell>
          <cell r="P505">
            <v>0</v>
          </cell>
          <cell r="Q505">
            <v>0</v>
          </cell>
          <cell r="R505">
            <v>135292.96875</v>
          </cell>
          <cell r="S505">
            <v>0</v>
          </cell>
          <cell r="T505">
            <v>0</v>
          </cell>
          <cell r="U505">
            <v>0</v>
          </cell>
        </row>
        <row r="506">
          <cell r="C506">
            <v>0</v>
          </cell>
          <cell r="D506">
            <v>15547.0322265625</v>
          </cell>
          <cell r="E506">
            <v>0</v>
          </cell>
          <cell r="F506">
            <v>0</v>
          </cell>
          <cell r="G506">
            <v>0</v>
          </cell>
          <cell r="H506">
            <v>135292.96875</v>
          </cell>
          <cell r="I506">
            <v>0</v>
          </cell>
          <cell r="J506">
            <v>0</v>
          </cell>
          <cell r="K506">
            <v>132.92213439941401</v>
          </cell>
          <cell r="L506">
            <v>0</v>
          </cell>
          <cell r="M506">
            <v>0</v>
          </cell>
          <cell r="N506">
            <v>15547.0322265625</v>
          </cell>
          <cell r="O506">
            <v>0</v>
          </cell>
          <cell r="P506">
            <v>0</v>
          </cell>
          <cell r="Q506">
            <v>0</v>
          </cell>
          <cell r="R506">
            <v>135292.96875</v>
          </cell>
          <cell r="S506">
            <v>0</v>
          </cell>
          <cell r="T506">
            <v>0</v>
          </cell>
          <cell r="U506">
            <v>0</v>
          </cell>
        </row>
        <row r="507">
          <cell r="C507">
            <v>0</v>
          </cell>
          <cell r="D507">
            <v>15547.0322265625</v>
          </cell>
          <cell r="E507">
            <v>0</v>
          </cell>
          <cell r="F507">
            <v>0</v>
          </cell>
          <cell r="G507">
            <v>0</v>
          </cell>
          <cell r="H507">
            <v>135292.96875</v>
          </cell>
          <cell r="I507">
            <v>0</v>
          </cell>
          <cell r="J507">
            <v>0</v>
          </cell>
          <cell r="K507">
            <v>132.42367553710901</v>
          </cell>
          <cell r="L507">
            <v>0</v>
          </cell>
          <cell r="M507">
            <v>0</v>
          </cell>
          <cell r="N507">
            <v>15547.0322265625</v>
          </cell>
          <cell r="O507">
            <v>0</v>
          </cell>
          <cell r="P507">
            <v>0</v>
          </cell>
          <cell r="Q507">
            <v>0</v>
          </cell>
          <cell r="R507">
            <v>135292.96875</v>
          </cell>
          <cell r="S507">
            <v>0</v>
          </cell>
          <cell r="T507">
            <v>0</v>
          </cell>
          <cell r="U507">
            <v>0</v>
          </cell>
        </row>
        <row r="508">
          <cell r="C508">
            <v>0</v>
          </cell>
          <cell r="D508">
            <v>15547.0322265625</v>
          </cell>
          <cell r="E508">
            <v>0</v>
          </cell>
          <cell r="F508">
            <v>0</v>
          </cell>
          <cell r="G508">
            <v>0</v>
          </cell>
          <cell r="H508">
            <v>135292.96875</v>
          </cell>
          <cell r="I508">
            <v>0</v>
          </cell>
          <cell r="J508">
            <v>0</v>
          </cell>
          <cell r="K508">
            <v>131.92193603515599</v>
          </cell>
          <cell r="L508">
            <v>0</v>
          </cell>
          <cell r="M508">
            <v>0</v>
          </cell>
          <cell r="N508">
            <v>15547.0322265625</v>
          </cell>
          <cell r="O508">
            <v>0</v>
          </cell>
          <cell r="P508">
            <v>0</v>
          </cell>
          <cell r="Q508">
            <v>0</v>
          </cell>
          <cell r="R508">
            <v>135292.96875</v>
          </cell>
          <cell r="S508">
            <v>0</v>
          </cell>
          <cell r="T508">
            <v>0</v>
          </cell>
          <cell r="U508">
            <v>0</v>
          </cell>
        </row>
        <row r="509">
          <cell r="C509">
            <v>0</v>
          </cell>
          <cell r="D509">
            <v>15547.0322265625</v>
          </cell>
          <cell r="E509">
            <v>0</v>
          </cell>
          <cell r="F509">
            <v>0</v>
          </cell>
          <cell r="G509">
            <v>0</v>
          </cell>
          <cell r="H509">
            <v>135292.96875</v>
          </cell>
          <cell r="I509">
            <v>0</v>
          </cell>
          <cell r="J509">
            <v>0</v>
          </cell>
          <cell r="K509">
            <v>131.42366027832</v>
          </cell>
          <cell r="L509">
            <v>0</v>
          </cell>
          <cell r="M509">
            <v>0</v>
          </cell>
          <cell r="N509">
            <v>15547.0322265625</v>
          </cell>
          <cell r="O509">
            <v>0</v>
          </cell>
          <cell r="P509">
            <v>0</v>
          </cell>
          <cell r="Q509">
            <v>0</v>
          </cell>
          <cell r="R509">
            <v>135292.96875</v>
          </cell>
          <cell r="S509">
            <v>0</v>
          </cell>
          <cell r="T509">
            <v>0</v>
          </cell>
          <cell r="U509">
            <v>0</v>
          </cell>
        </row>
        <row r="510">
          <cell r="C510">
            <v>0</v>
          </cell>
          <cell r="D510">
            <v>15547.0322265625</v>
          </cell>
          <cell r="E510">
            <v>0</v>
          </cell>
          <cell r="F510">
            <v>0</v>
          </cell>
          <cell r="G510">
            <v>0</v>
          </cell>
          <cell r="H510">
            <v>135292.96875</v>
          </cell>
          <cell r="I510">
            <v>0</v>
          </cell>
          <cell r="J510">
            <v>0</v>
          </cell>
          <cell r="K510">
            <v>130.93974304199199</v>
          </cell>
          <cell r="L510">
            <v>0</v>
          </cell>
          <cell r="M510">
            <v>0</v>
          </cell>
          <cell r="N510">
            <v>15547.0322265625</v>
          </cell>
          <cell r="O510">
            <v>0</v>
          </cell>
          <cell r="P510">
            <v>0</v>
          </cell>
          <cell r="Q510">
            <v>0</v>
          </cell>
          <cell r="R510">
            <v>135292.96875</v>
          </cell>
          <cell r="S510">
            <v>0</v>
          </cell>
          <cell r="T510">
            <v>0</v>
          </cell>
          <cell r="U510">
            <v>0</v>
          </cell>
        </row>
        <row r="511">
          <cell r="C511">
            <v>0</v>
          </cell>
          <cell r="D511">
            <v>15547.0322265625</v>
          </cell>
          <cell r="E511">
            <v>0</v>
          </cell>
          <cell r="F511">
            <v>0</v>
          </cell>
          <cell r="G511">
            <v>0</v>
          </cell>
          <cell r="H511">
            <v>135292.96875</v>
          </cell>
          <cell r="I511">
            <v>0</v>
          </cell>
          <cell r="J511">
            <v>0</v>
          </cell>
          <cell r="K511">
            <v>130.44934082031301</v>
          </cell>
          <cell r="L511">
            <v>0</v>
          </cell>
          <cell r="M511">
            <v>0</v>
          </cell>
          <cell r="N511">
            <v>15547.0322265625</v>
          </cell>
          <cell r="O511">
            <v>0</v>
          </cell>
          <cell r="P511">
            <v>0</v>
          </cell>
          <cell r="Q511">
            <v>0</v>
          </cell>
          <cell r="R511">
            <v>135292.96875</v>
          </cell>
          <cell r="S511">
            <v>0</v>
          </cell>
          <cell r="T511">
            <v>0</v>
          </cell>
          <cell r="U511">
            <v>0</v>
          </cell>
        </row>
        <row r="512">
          <cell r="C512">
            <v>0</v>
          </cell>
          <cell r="D512">
            <v>15547.0322265625</v>
          </cell>
          <cell r="E512">
            <v>0</v>
          </cell>
          <cell r="F512">
            <v>0</v>
          </cell>
          <cell r="G512">
            <v>0</v>
          </cell>
          <cell r="H512">
            <v>135292.96875</v>
          </cell>
          <cell r="I512">
            <v>0</v>
          </cell>
          <cell r="J512">
            <v>0</v>
          </cell>
          <cell r="K512">
            <v>129.95558166503901</v>
          </cell>
          <cell r="L512">
            <v>0</v>
          </cell>
          <cell r="M512">
            <v>0</v>
          </cell>
          <cell r="N512">
            <v>15547.0322265625</v>
          </cell>
          <cell r="O512">
            <v>0</v>
          </cell>
          <cell r="P512">
            <v>0</v>
          </cell>
          <cell r="Q512">
            <v>0</v>
          </cell>
          <cell r="R512">
            <v>135292.96875</v>
          </cell>
          <cell r="S512">
            <v>0</v>
          </cell>
          <cell r="T512">
            <v>0</v>
          </cell>
          <cell r="U512">
            <v>0</v>
          </cell>
        </row>
        <row r="513">
          <cell r="C513">
            <v>0</v>
          </cell>
          <cell r="D513">
            <v>15547.0322265625</v>
          </cell>
          <cell r="E513">
            <v>0</v>
          </cell>
          <cell r="F513">
            <v>0</v>
          </cell>
          <cell r="G513">
            <v>0</v>
          </cell>
          <cell r="H513">
            <v>135292.96875</v>
          </cell>
          <cell r="I513">
            <v>0</v>
          </cell>
          <cell r="J513">
            <v>0</v>
          </cell>
          <cell r="K513">
            <v>129.46490478515599</v>
          </cell>
          <cell r="L513">
            <v>0</v>
          </cell>
          <cell r="M513">
            <v>0</v>
          </cell>
          <cell r="N513">
            <v>15547.0322265625</v>
          </cell>
          <cell r="O513">
            <v>0</v>
          </cell>
          <cell r="P513">
            <v>0</v>
          </cell>
          <cell r="Q513">
            <v>0</v>
          </cell>
          <cell r="R513">
            <v>135292.96875</v>
          </cell>
          <cell r="S513">
            <v>0</v>
          </cell>
          <cell r="T513">
            <v>0</v>
          </cell>
          <cell r="U513">
            <v>0</v>
          </cell>
        </row>
        <row r="514">
          <cell r="C514">
            <v>0</v>
          </cell>
          <cell r="D514">
            <v>15547.0322265625</v>
          </cell>
          <cell r="E514">
            <v>0</v>
          </cell>
          <cell r="F514">
            <v>0</v>
          </cell>
          <cell r="G514">
            <v>0</v>
          </cell>
          <cell r="H514">
            <v>135292.96875</v>
          </cell>
          <cell r="I514">
            <v>0</v>
          </cell>
          <cell r="J514">
            <v>0</v>
          </cell>
          <cell r="K514">
            <v>128.98585510253901</v>
          </cell>
          <cell r="L514">
            <v>0</v>
          </cell>
          <cell r="M514">
            <v>0</v>
          </cell>
          <cell r="N514">
            <v>15547.0322265625</v>
          </cell>
          <cell r="O514">
            <v>0</v>
          </cell>
          <cell r="P514">
            <v>0</v>
          </cell>
          <cell r="Q514">
            <v>0</v>
          </cell>
          <cell r="R514">
            <v>135292.96875</v>
          </cell>
          <cell r="S514">
            <v>0</v>
          </cell>
          <cell r="T514">
            <v>0</v>
          </cell>
          <cell r="U514">
            <v>0</v>
          </cell>
        </row>
        <row r="515">
          <cell r="C515">
            <v>0</v>
          </cell>
          <cell r="D515">
            <v>15547.0322265625</v>
          </cell>
          <cell r="E515">
            <v>0</v>
          </cell>
          <cell r="F515">
            <v>0</v>
          </cell>
          <cell r="G515">
            <v>0</v>
          </cell>
          <cell r="H515">
            <v>135292.96875</v>
          </cell>
          <cell r="I515">
            <v>0</v>
          </cell>
          <cell r="J515">
            <v>0</v>
          </cell>
          <cell r="K515">
            <v>128.50375366210901</v>
          </cell>
          <cell r="L515">
            <v>0</v>
          </cell>
          <cell r="M515">
            <v>0</v>
          </cell>
          <cell r="N515">
            <v>15547.0322265625</v>
          </cell>
          <cell r="O515">
            <v>0</v>
          </cell>
          <cell r="P515">
            <v>0</v>
          </cell>
          <cell r="Q515">
            <v>0</v>
          </cell>
          <cell r="R515">
            <v>135292.96875</v>
          </cell>
          <cell r="S515">
            <v>0</v>
          </cell>
          <cell r="T515">
            <v>0</v>
          </cell>
          <cell r="U515">
            <v>0</v>
          </cell>
        </row>
        <row r="516">
          <cell r="C516">
            <v>0</v>
          </cell>
          <cell r="D516">
            <v>15547.0322265625</v>
          </cell>
          <cell r="E516">
            <v>0</v>
          </cell>
          <cell r="F516">
            <v>0</v>
          </cell>
          <cell r="G516">
            <v>0</v>
          </cell>
          <cell r="H516">
            <v>135292.96875</v>
          </cell>
          <cell r="I516">
            <v>0</v>
          </cell>
          <cell r="J516">
            <v>0</v>
          </cell>
          <cell r="K516">
            <v>128.02366638183599</v>
          </cell>
          <cell r="L516">
            <v>0</v>
          </cell>
          <cell r="M516">
            <v>0</v>
          </cell>
          <cell r="N516">
            <v>15547.0322265625</v>
          </cell>
          <cell r="O516">
            <v>0</v>
          </cell>
          <cell r="P516">
            <v>0</v>
          </cell>
          <cell r="Q516">
            <v>0</v>
          </cell>
          <cell r="R516">
            <v>135292.96875</v>
          </cell>
          <cell r="S516">
            <v>0</v>
          </cell>
          <cell r="T516">
            <v>0</v>
          </cell>
          <cell r="U516">
            <v>0</v>
          </cell>
        </row>
        <row r="517">
          <cell r="C517">
            <v>0</v>
          </cell>
          <cell r="D517">
            <v>15547.0322265625</v>
          </cell>
          <cell r="E517">
            <v>0</v>
          </cell>
          <cell r="F517">
            <v>0</v>
          </cell>
          <cell r="G517">
            <v>0</v>
          </cell>
          <cell r="H517">
            <v>135292.96875</v>
          </cell>
          <cell r="I517">
            <v>0</v>
          </cell>
          <cell r="J517">
            <v>0</v>
          </cell>
          <cell r="K517">
            <v>127.53652191162099</v>
          </cell>
          <cell r="L517">
            <v>0</v>
          </cell>
          <cell r="M517">
            <v>0</v>
          </cell>
          <cell r="N517">
            <v>15547.0322265625</v>
          </cell>
          <cell r="O517">
            <v>0</v>
          </cell>
          <cell r="P517">
            <v>0</v>
          </cell>
          <cell r="Q517">
            <v>0</v>
          </cell>
          <cell r="R517">
            <v>135292.96875</v>
          </cell>
          <cell r="S517">
            <v>0</v>
          </cell>
          <cell r="T517">
            <v>0</v>
          </cell>
          <cell r="U517">
            <v>0</v>
          </cell>
        </row>
        <row r="518">
          <cell r="C518">
            <v>0</v>
          </cell>
          <cell r="D518">
            <v>15547.0322265625</v>
          </cell>
          <cell r="E518">
            <v>0</v>
          </cell>
          <cell r="F518">
            <v>0</v>
          </cell>
          <cell r="G518">
            <v>0</v>
          </cell>
          <cell r="H518">
            <v>135292.96875</v>
          </cell>
          <cell r="I518">
            <v>0</v>
          </cell>
          <cell r="J518">
            <v>0</v>
          </cell>
          <cell r="K518">
            <v>127.058265686035</v>
          </cell>
          <cell r="L518">
            <v>0</v>
          </cell>
          <cell r="M518">
            <v>0</v>
          </cell>
          <cell r="N518">
            <v>15547.0322265625</v>
          </cell>
          <cell r="O518">
            <v>0</v>
          </cell>
          <cell r="P518">
            <v>0</v>
          </cell>
          <cell r="Q518">
            <v>0</v>
          </cell>
          <cell r="R518">
            <v>135292.96875</v>
          </cell>
          <cell r="S518">
            <v>0</v>
          </cell>
          <cell r="T518">
            <v>0</v>
          </cell>
          <cell r="U518">
            <v>0</v>
          </cell>
        </row>
        <row r="519">
          <cell r="C519">
            <v>0</v>
          </cell>
          <cell r="D519">
            <v>15547.0322265625</v>
          </cell>
          <cell r="E519">
            <v>0</v>
          </cell>
          <cell r="F519">
            <v>0</v>
          </cell>
          <cell r="G519">
            <v>0</v>
          </cell>
          <cell r="H519">
            <v>135292.96875</v>
          </cell>
          <cell r="I519">
            <v>0</v>
          </cell>
          <cell r="J519">
            <v>0</v>
          </cell>
          <cell r="K519">
            <v>126.580642700195</v>
          </cell>
          <cell r="L519">
            <v>0</v>
          </cell>
          <cell r="M519">
            <v>0</v>
          </cell>
          <cell r="N519">
            <v>15547.0322265625</v>
          </cell>
          <cell r="O519">
            <v>0</v>
          </cell>
          <cell r="P519">
            <v>0</v>
          </cell>
          <cell r="Q519">
            <v>0</v>
          </cell>
          <cell r="R519">
            <v>135292.96875</v>
          </cell>
          <cell r="S519">
            <v>0</v>
          </cell>
          <cell r="T519">
            <v>0</v>
          </cell>
          <cell r="U519">
            <v>0</v>
          </cell>
        </row>
        <row r="520">
          <cell r="C520">
            <v>0</v>
          </cell>
          <cell r="D520">
            <v>15547.0322265625</v>
          </cell>
          <cell r="E520">
            <v>0</v>
          </cell>
          <cell r="F520">
            <v>0</v>
          </cell>
          <cell r="G520">
            <v>0</v>
          </cell>
          <cell r="H520">
            <v>135292.96875</v>
          </cell>
          <cell r="I520">
            <v>0</v>
          </cell>
          <cell r="J520">
            <v>0</v>
          </cell>
          <cell r="K520">
            <v>126.100700378418</v>
          </cell>
          <cell r="L520">
            <v>0</v>
          </cell>
          <cell r="M520">
            <v>0</v>
          </cell>
          <cell r="N520">
            <v>15547.0322265625</v>
          </cell>
          <cell r="O520">
            <v>0</v>
          </cell>
          <cell r="P520">
            <v>0</v>
          </cell>
          <cell r="Q520">
            <v>0</v>
          </cell>
          <cell r="R520">
            <v>135292.96875</v>
          </cell>
          <cell r="S520">
            <v>0</v>
          </cell>
          <cell r="T520">
            <v>0</v>
          </cell>
          <cell r="U520">
            <v>0</v>
          </cell>
        </row>
        <row r="521">
          <cell r="C521">
            <v>0</v>
          </cell>
          <cell r="D521">
            <v>15547.0322265625</v>
          </cell>
          <cell r="E521">
            <v>0</v>
          </cell>
          <cell r="F521">
            <v>0</v>
          </cell>
          <cell r="G521">
            <v>0</v>
          </cell>
          <cell r="H521">
            <v>135292.96875</v>
          </cell>
          <cell r="I521">
            <v>0</v>
          </cell>
          <cell r="J521">
            <v>0</v>
          </cell>
          <cell r="K521">
            <v>125.62378692627</v>
          </cell>
          <cell r="L521">
            <v>0</v>
          </cell>
          <cell r="M521">
            <v>0</v>
          </cell>
          <cell r="N521">
            <v>15547.0322265625</v>
          </cell>
          <cell r="O521">
            <v>0</v>
          </cell>
          <cell r="P521">
            <v>0</v>
          </cell>
          <cell r="Q521">
            <v>0</v>
          </cell>
          <cell r="R521">
            <v>135292.96875</v>
          </cell>
          <cell r="S521">
            <v>0</v>
          </cell>
          <cell r="T521">
            <v>0</v>
          </cell>
          <cell r="U521">
            <v>0</v>
          </cell>
        </row>
        <row r="522">
          <cell r="C522">
            <v>0</v>
          </cell>
          <cell r="D522">
            <v>0</v>
          </cell>
          <cell r="E522">
            <v>0</v>
          </cell>
          <cell r="F522">
            <v>0</v>
          </cell>
          <cell r="G522">
            <v>0</v>
          </cell>
          <cell r="H522">
            <v>0</v>
          </cell>
          <cell r="I522">
            <v>0</v>
          </cell>
          <cell r="J522">
            <v>0</v>
          </cell>
          <cell r="K522">
            <v>0</v>
          </cell>
          <cell r="L522">
            <v>0</v>
          </cell>
          <cell r="M522">
            <v>0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R522">
            <v>0</v>
          </cell>
          <cell r="S522">
            <v>0</v>
          </cell>
          <cell r="T522">
            <v>0</v>
          </cell>
          <cell r="U522">
            <v>0</v>
          </cell>
        </row>
        <row r="523">
          <cell r="C523">
            <v>0</v>
          </cell>
          <cell r="D523">
            <v>0</v>
          </cell>
          <cell r="E523">
            <v>0</v>
          </cell>
          <cell r="F523">
            <v>0</v>
          </cell>
          <cell r="G523">
            <v>0</v>
          </cell>
          <cell r="H523">
            <v>0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>
            <v>0</v>
          </cell>
          <cell r="S523">
            <v>0</v>
          </cell>
          <cell r="T523">
            <v>0</v>
          </cell>
          <cell r="U523">
            <v>0</v>
          </cell>
        </row>
        <row r="524">
          <cell r="C524">
            <v>0</v>
          </cell>
          <cell r="D524">
            <v>0</v>
          </cell>
          <cell r="E524">
            <v>0</v>
          </cell>
          <cell r="F524">
            <v>0</v>
          </cell>
          <cell r="G524">
            <v>0</v>
          </cell>
          <cell r="H524">
            <v>0</v>
          </cell>
          <cell r="I524">
            <v>0</v>
          </cell>
          <cell r="J524">
            <v>0</v>
          </cell>
          <cell r="K524">
            <v>0</v>
          </cell>
          <cell r="L524">
            <v>0</v>
          </cell>
          <cell r="M524">
            <v>0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>
            <v>0</v>
          </cell>
          <cell r="S524">
            <v>0</v>
          </cell>
          <cell r="T524">
            <v>0</v>
          </cell>
          <cell r="U524">
            <v>0</v>
          </cell>
        </row>
        <row r="525">
          <cell r="C525">
            <v>0</v>
          </cell>
          <cell r="D525">
            <v>0</v>
          </cell>
          <cell r="E525">
            <v>0</v>
          </cell>
          <cell r="F525">
            <v>0</v>
          </cell>
          <cell r="G525">
            <v>0</v>
          </cell>
          <cell r="H525">
            <v>0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>
            <v>0</v>
          </cell>
          <cell r="S525">
            <v>0</v>
          </cell>
          <cell r="T525">
            <v>0</v>
          </cell>
          <cell r="U525">
            <v>0</v>
          </cell>
        </row>
        <row r="526">
          <cell r="C526">
            <v>0</v>
          </cell>
          <cell r="D526">
            <v>0</v>
          </cell>
          <cell r="E526">
            <v>0</v>
          </cell>
          <cell r="F526">
            <v>0</v>
          </cell>
          <cell r="G526">
            <v>0</v>
          </cell>
          <cell r="H526">
            <v>0</v>
          </cell>
          <cell r="I526">
            <v>0</v>
          </cell>
          <cell r="J526">
            <v>0</v>
          </cell>
          <cell r="K526">
            <v>0</v>
          </cell>
          <cell r="L526">
            <v>0</v>
          </cell>
          <cell r="M526">
            <v>0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>
            <v>0</v>
          </cell>
          <cell r="S526">
            <v>0</v>
          </cell>
          <cell r="T526">
            <v>0</v>
          </cell>
          <cell r="U526">
            <v>0</v>
          </cell>
        </row>
        <row r="527">
          <cell r="C527">
            <v>0</v>
          </cell>
          <cell r="D527">
            <v>0</v>
          </cell>
          <cell r="E527">
            <v>0</v>
          </cell>
          <cell r="F527">
            <v>0</v>
          </cell>
          <cell r="G527">
            <v>0</v>
          </cell>
          <cell r="H527">
            <v>0</v>
          </cell>
          <cell r="I527">
            <v>0</v>
          </cell>
          <cell r="J527">
            <v>0</v>
          </cell>
          <cell r="K527">
            <v>0</v>
          </cell>
          <cell r="L527">
            <v>0</v>
          </cell>
          <cell r="M527">
            <v>0</v>
          </cell>
          <cell r="N527">
            <v>0</v>
          </cell>
          <cell r="O527">
            <v>0</v>
          </cell>
          <cell r="P527">
            <v>0</v>
          </cell>
          <cell r="Q527">
            <v>0</v>
          </cell>
          <cell r="R527">
            <v>0</v>
          </cell>
          <cell r="S527">
            <v>0</v>
          </cell>
          <cell r="T527">
            <v>0</v>
          </cell>
          <cell r="U527">
            <v>0</v>
          </cell>
        </row>
        <row r="528">
          <cell r="C528">
            <v>0</v>
          </cell>
          <cell r="D528">
            <v>0</v>
          </cell>
          <cell r="E528">
            <v>0</v>
          </cell>
          <cell r="F528">
            <v>0</v>
          </cell>
          <cell r="G528">
            <v>0</v>
          </cell>
          <cell r="H528">
            <v>0</v>
          </cell>
          <cell r="I528">
            <v>0</v>
          </cell>
          <cell r="J528">
            <v>0</v>
          </cell>
          <cell r="K528">
            <v>0</v>
          </cell>
          <cell r="L528">
            <v>0</v>
          </cell>
          <cell r="M528">
            <v>0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  <cell r="R528">
            <v>0</v>
          </cell>
          <cell r="S528">
            <v>0</v>
          </cell>
          <cell r="T528">
            <v>0</v>
          </cell>
          <cell r="U528">
            <v>0</v>
          </cell>
        </row>
        <row r="529">
          <cell r="C529">
            <v>72.526191711425795</v>
          </cell>
          <cell r="D529">
            <v>4311.166015625</v>
          </cell>
          <cell r="E529">
            <v>63.736903667449994</v>
          </cell>
          <cell r="F529">
            <v>324.68975830078102</v>
          </cell>
          <cell r="G529">
            <v>127.47380828857401</v>
          </cell>
          <cell r="H529">
            <v>6668.83349609375</v>
          </cell>
          <cell r="I529">
            <v>0</v>
          </cell>
          <cell r="J529">
            <v>159.38111877441401</v>
          </cell>
          <cell r="K529">
            <v>161.78060913085901</v>
          </cell>
          <cell r="L529">
            <v>23548.51171875</v>
          </cell>
          <cell r="M529">
            <v>0</v>
          </cell>
          <cell r="N529">
            <v>4311.166015625</v>
          </cell>
          <cell r="O529">
            <v>0</v>
          </cell>
          <cell r="P529">
            <v>0</v>
          </cell>
          <cell r="Q529">
            <v>0</v>
          </cell>
          <cell r="R529">
            <v>6668.83349609375</v>
          </cell>
          <cell r="S529">
            <v>0</v>
          </cell>
          <cell r="T529">
            <v>0</v>
          </cell>
          <cell r="U529">
            <v>0</v>
          </cell>
        </row>
        <row r="530">
          <cell r="C530">
            <v>34.241752624511697</v>
          </cell>
          <cell r="D530">
            <v>8402.6650390625</v>
          </cell>
          <cell r="E530">
            <v>82.879120111465497</v>
          </cell>
          <cell r="F530">
            <v>1932.70861816406</v>
          </cell>
          <cell r="G530">
            <v>165.75823974609401</v>
          </cell>
          <cell r="H530">
            <v>19137.333984375</v>
          </cell>
          <cell r="I530">
            <v>0</v>
          </cell>
          <cell r="J530">
            <v>158.14820861816401</v>
          </cell>
          <cell r="K530">
            <v>160.32437133789099</v>
          </cell>
          <cell r="L530">
            <v>66179.3359375</v>
          </cell>
          <cell r="M530">
            <v>0</v>
          </cell>
          <cell r="N530">
            <v>8402.6650390625</v>
          </cell>
          <cell r="O530">
            <v>0</v>
          </cell>
          <cell r="P530">
            <v>0</v>
          </cell>
          <cell r="Q530">
            <v>0</v>
          </cell>
          <cell r="R530">
            <v>19137.333984375</v>
          </cell>
          <cell r="S530">
            <v>0</v>
          </cell>
          <cell r="T530">
            <v>0</v>
          </cell>
          <cell r="U530">
            <v>0</v>
          </cell>
        </row>
        <row r="531">
          <cell r="C531">
            <v>19.471965789794901</v>
          </cell>
          <cell r="D531">
            <v>10325.939453125</v>
          </cell>
          <cell r="E531">
            <v>90.264016389846802</v>
          </cell>
          <cell r="F531">
            <v>3781.10083007813</v>
          </cell>
          <cell r="G531">
            <v>180.52803039550801</v>
          </cell>
          <cell r="H531">
            <v>33414.05859375</v>
          </cell>
          <cell r="I531">
            <v>0</v>
          </cell>
          <cell r="J531">
            <v>156.68984985351599</v>
          </cell>
          <cell r="K531">
            <v>158.626541137695</v>
          </cell>
          <cell r="L531">
            <v>73625.46875</v>
          </cell>
          <cell r="M531">
            <v>0</v>
          </cell>
          <cell r="N531">
            <v>10325.939453125</v>
          </cell>
          <cell r="O531">
            <v>0</v>
          </cell>
          <cell r="P531">
            <v>0</v>
          </cell>
          <cell r="Q531">
            <v>0</v>
          </cell>
          <cell r="R531">
            <v>33414.05859375</v>
          </cell>
          <cell r="S531">
            <v>0</v>
          </cell>
          <cell r="T531">
            <v>0</v>
          </cell>
          <cell r="U531">
            <v>0</v>
          </cell>
        </row>
        <row r="532">
          <cell r="C532">
            <v>12.724588394165</v>
          </cell>
          <cell r="D532">
            <v>11567.8818359375</v>
          </cell>
          <cell r="E532">
            <v>93.637704849243192</v>
          </cell>
          <cell r="F532">
            <v>4920.91796875</v>
          </cell>
          <cell r="G532">
            <v>187.27540588378901</v>
          </cell>
          <cell r="H532">
            <v>48552.1171875</v>
          </cell>
          <cell r="I532">
            <v>0</v>
          </cell>
          <cell r="J532">
            <v>155.34704589843801</v>
          </cell>
          <cell r="K532">
            <v>157.14192199707</v>
          </cell>
          <cell r="L532">
            <v>62616.65234375</v>
          </cell>
          <cell r="M532">
            <v>0</v>
          </cell>
          <cell r="N532">
            <v>11567.8818359375</v>
          </cell>
          <cell r="O532">
            <v>0</v>
          </cell>
          <cell r="P532">
            <v>0</v>
          </cell>
          <cell r="Q532">
            <v>0</v>
          </cell>
          <cell r="R532">
            <v>48552.1171875</v>
          </cell>
          <cell r="S532">
            <v>0</v>
          </cell>
          <cell r="T532">
            <v>0</v>
          </cell>
          <cell r="U532">
            <v>0</v>
          </cell>
        </row>
        <row r="533">
          <cell r="C533">
            <v>10.0212182998657</v>
          </cell>
          <cell r="D533">
            <v>12488.642578125</v>
          </cell>
          <cell r="E533">
            <v>94.989389181137099</v>
          </cell>
          <cell r="F533">
            <v>6032.314453125</v>
          </cell>
          <cell r="G533">
            <v>189.97877502441401</v>
          </cell>
          <cell r="H533">
            <v>64191.35546875</v>
          </cell>
          <cell r="I533">
            <v>0</v>
          </cell>
          <cell r="J533">
            <v>154.026290893555</v>
          </cell>
          <cell r="K533">
            <v>155.73112487793</v>
          </cell>
          <cell r="L533">
            <v>60451.14453125</v>
          </cell>
          <cell r="M533">
            <v>0</v>
          </cell>
          <cell r="N533">
            <v>12488.642578125</v>
          </cell>
          <cell r="O533">
            <v>0</v>
          </cell>
          <cell r="P533">
            <v>0</v>
          </cell>
          <cell r="Q533">
            <v>0</v>
          </cell>
          <cell r="R533">
            <v>64191.35546875</v>
          </cell>
          <cell r="S533">
            <v>0</v>
          </cell>
          <cell r="T533">
            <v>0</v>
          </cell>
          <cell r="U533">
            <v>0</v>
          </cell>
        </row>
        <row r="534">
          <cell r="C534">
            <v>8.1069736480712908</v>
          </cell>
          <cell r="D534">
            <v>13219.7822265625</v>
          </cell>
          <cell r="E534">
            <v>95.946514606475802</v>
          </cell>
          <cell r="F534">
            <v>6922.142578125</v>
          </cell>
          <cell r="G534">
            <v>191.89302062988301</v>
          </cell>
          <cell r="H534">
            <v>80020.21875</v>
          </cell>
          <cell r="I534">
            <v>0</v>
          </cell>
          <cell r="J534">
            <v>152.81327819824199</v>
          </cell>
          <cell r="K534">
            <v>154.42825317382801</v>
          </cell>
          <cell r="L534">
            <v>56117.62109375</v>
          </cell>
          <cell r="M534">
            <v>0</v>
          </cell>
          <cell r="N534">
            <v>13219.7822265625</v>
          </cell>
          <cell r="O534">
            <v>0</v>
          </cell>
          <cell r="P534">
            <v>0</v>
          </cell>
          <cell r="Q534">
            <v>0</v>
          </cell>
          <cell r="R534">
            <v>80020.21875</v>
          </cell>
          <cell r="S534">
            <v>0</v>
          </cell>
          <cell r="T534">
            <v>0</v>
          </cell>
          <cell r="U534">
            <v>0</v>
          </cell>
        </row>
        <row r="535">
          <cell r="C535">
            <v>6.8305978775024396</v>
          </cell>
          <cell r="D535">
            <v>13819.091796875</v>
          </cell>
          <cell r="E535">
            <v>96.584701538085909</v>
          </cell>
          <cell r="F535">
            <v>7615.0966796875</v>
          </cell>
          <cell r="G535">
            <v>193.16940307617199</v>
          </cell>
          <cell r="H535">
            <v>95800.90625</v>
          </cell>
          <cell r="I535">
            <v>0</v>
          </cell>
          <cell r="J535">
            <v>151.66090393066401</v>
          </cell>
          <cell r="K535">
            <v>153.21357727050801</v>
          </cell>
          <cell r="L535">
            <v>52015.66015625</v>
          </cell>
          <cell r="M535">
            <v>0</v>
          </cell>
          <cell r="N535">
            <v>13819.091796875</v>
          </cell>
          <cell r="O535">
            <v>0</v>
          </cell>
          <cell r="P535">
            <v>0</v>
          </cell>
          <cell r="Q535">
            <v>0</v>
          </cell>
          <cell r="R535">
            <v>95800.90625</v>
          </cell>
          <cell r="S535">
            <v>0</v>
          </cell>
          <cell r="T535">
            <v>0</v>
          </cell>
          <cell r="U535">
            <v>0</v>
          </cell>
        </row>
        <row r="536">
          <cell r="C536">
            <v>6.1521568298339799</v>
          </cell>
          <cell r="D536">
            <v>14342.2578125</v>
          </cell>
          <cell r="E536">
            <v>96.923923492431598</v>
          </cell>
          <cell r="F536">
            <v>8786.08203125</v>
          </cell>
          <cell r="G536">
            <v>193.84783935546901</v>
          </cell>
          <cell r="H536">
            <v>111657.7421875</v>
          </cell>
          <cell r="I536">
            <v>0</v>
          </cell>
          <cell r="J536">
            <v>150.96858215332</v>
          </cell>
          <cell r="K536">
            <v>152.49160766601599</v>
          </cell>
          <cell r="L536">
            <v>54053.35546875</v>
          </cell>
          <cell r="M536">
            <v>0</v>
          </cell>
          <cell r="N536">
            <v>14342.2578125</v>
          </cell>
          <cell r="O536">
            <v>0</v>
          </cell>
          <cell r="P536">
            <v>0</v>
          </cell>
          <cell r="Q536">
            <v>0</v>
          </cell>
          <cell r="R536">
            <v>111657.7421875</v>
          </cell>
          <cell r="S536">
            <v>0</v>
          </cell>
          <cell r="T536">
            <v>0</v>
          </cell>
          <cell r="U536">
            <v>0</v>
          </cell>
        </row>
        <row r="537">
          <cell r="C537">
            <v>0</v>
          </cell>
          <cell r="D537">
            <v>14465.2001953125</v>
          </cell>
          <cell r="E537">
            <v>0</v>
          </cell>
          <cell r="F537">
            <v>0</v>
          </cell>
          <cell r="G537">
            <v>0</v>
          </cell>
          <cell r="H537">
            <v>115645.2421875</v>
          </cell>
          <cell r="I537">
            <v>0</v>
          </cell>
          <cell r="J537">
            <v>0</v>
          </cell>
          <cell r="K537">
            <v>151.76599121093801</v>
          </cell>
          <cell r="L537">
            <v>0</v>
          </cell>
          <cell r="M537">
            <v>0</v>
          </cell>
          <cell r="N537">
            <v>14465.2001953125</v>
          </cell>
          <cell r="O537">
            <v>0</v>
          </cell>
          <cell r="P537">
            <v>0</v>
          </cell>
          <cell r="Q537">
            <v>0</v>
          </cell>
          <cell r="R537">
            <v>115645.2421875</v>
          </cell>
          <cell r="S537">
            <v>0</v>
          </cell>
          <cell r="T537">
            <v>0</v>
          </cell>
          <cell r="U537">
            <v>0</v>
          </cell>
        </row>
        <row r="538">
          <cell r="C538">
            <v>0</v>
          </cell>
          <cell r="D538">
            <v>14465.2001953125</v>
          </cell>
          <cell r="E538">
            <v>0</v>
          </cell>
          <cell r="F538">
            <v>0</v>
          </cell>
          <cell r="G538">
            <v>0</v>
          </cell>
          <cell r="H538">
            <v>115645.2421875</v>
          </cell>
          <cell r="I538">
            <v>0</v>
          </cell>
          <cell r="J538">
            <v>0</v>
          </cell>
          <cell r="K538">
            <v>151.15843200683599</v>
          </cell>
          <cell r="L538">
            <v>0</v>
          </cell>
          <cell r="M538">
            <v>0</v>
          </cell>
          <cell r="N538">
            <v>14465.2001953125</v>
          </cell>
          <cell r="O538">
            <v>0</v>
          </cell>
          <cell r="P538">
            <v>0</v>
          </cell>
          <cell r="Q538">
            <v>0</v>
          </cell>
          <cell r="R538">
            <v>115645.2421875</v>
          </cell>
          <cell r="S538">
            <v>0</v>
          </cell>
          <cell r="T538">
            <v>0</v>
          </cell>
          <cell r="U538">
            <v>0</v>
          </cell>
        </row>
        <row r="539">
          <cell r="C539">
            <v>0</v>
          </cell>
          <cell r="D539">
            <v>14465.2001953125</v>
          </cell>
          <cell r="E539">
            <v>0</v>
          </cell>
          <cell r="F539">
            <v>0</v>
          </cell>
          <cell r="G539">
            <v>0</v>
          </cell>
          <cell r="H539">
            <v>115645.2421875</v>
          </cell>
          <cell r="I539">
            <v>0</v>
          </cell>
          <cell r="J539">
            <v>0</v>
          </cell>
          <cell r="K539">
            <v>150.63925170898401</v>
          </cell>
          <cell r="L539">
            <v>0</v>
          </cell>
          <cell r="M539">
            <v>0</v>
          </cell>
          <cell r="N539">
            <v>14465.2001953125</v>
          </cell>
          <cell r="O539">
            <v>0</v>
          </cell>
          <cell r="P539">
            <v>0</v>
          </cell>
          <cell r="Q539">
            <v>0</v>
          </cell>
          <cell r="R539">
            <v>115645.2421875</v>
          </cell>
          <cell r="S539">
            <v>0</v>
          </cell>
          <cell r="T539">
            <v>0</v>
          </cell>
          <cell r="U539">
            <v>0</v>
          </cell>
        </row>
        <row r="540">
          <cell r="C540">
            <v>0</v>
          </cell>
          <cell r="D540">
            <v>14465.2001953125</v>
          </cell>
          <cell r="E540">
            <v>0</v>
          </cell>
          <cell r="F540">
            <v>0</v>
          </cell>
          <cell r="G540">
            <v>0</v>
          </cell>
          <cell r="H540">
            <v>115645.2421875</v>
          </cell>
          <cell r="I540">
            <v>0</v>
          </cell>
          <cell r="J540">
            <v>0</v>
          </cell>
          <cell r="K540">
            <v>150.03755187988301</v>
          </cell>
          <cell r="L540">
            <v>0</v>
          </cell>
          <cell r="M540">
            <v>0</v>
          </cell>
          <cell r="N540">
            <v>14465.2001953125</v>
          </cell>
          <cell r="O540">
            <v>0</v>
          </cell>
          <cell r="P540">
            <v>0</v>
          </cell>
          <cell r="Q540">
            <v>0</v>
          </cell>
          <cell r="R540">
            <v>115645.2421875</v>
          </cell>
          <cell r="S540">
            <v>0</v>
          </cell>
          <cell r="T540">
            <v>0</v>
          </cell>
          <cell r="U540">
            <v>0</v>
          </cell>
        </row>
        <row r="541">
          <cell r="C541">
            <v>0</v>
          </cell>
          <cell r="D541">
            <v>14465.2001953125</v>
          </cell>
          <cell r="E541">
            <v>0</v>
          </cell>
          <cell r="F541">
            <v>0</v>
          </cell>
          <cell r="G541">
            <v>0</v>
          </cell>
          <cell r="H541">
            <v>115645.2421875</v>
          </cell>
          <cell r="I541">
            <v>0</v>
          </cell>
          <cell r="J541">
            <v>0</v>
          </cell>
          <cell r="K541">
            <v>149.39837646484401</v>
          </cell>
          <cell r="L541">
            <v>0</v>
          </cell>
          <cell r="M541">
            <v>0</v>
          </cell>
          <cell r="N541">
            <v>14465.2001953125</v>
          </cell>
          <cell r="O541">
            <v>0</v>
          </cell>
          <cell r="P541">
            <v>0</v>
          </cell>
          <cell r="Q541">
            <v>0</v>
          </cell>
          <cell r="R541">
            <v>115645.2421875</v>
          </cell>
          <cell r="S541">
            <v>0</v>
          </cell>
          <cell r="T541">
            <v>0</v>
          </cell>
          <cell r="U541">
            <v>0</v>
          </cell>
        </row>
        <row r="542">
          <cell r="C542">
            <v>0</v>
          </cell>
          <cell r="D542">
            <v>14465.2001953125</v>
          </cell>
          <cell r="E542">
            <v>0</v>
          </cell>
          <cell r="F542">
            <v>0</v>
          </cell>
          <cell r="G542">
            <v>0</v>
          </cell>
          <cell r="H542">
            <v>115645.2421875</v>
          </cell>
          <cell r="I542">
            <v>0</v>
          </cell>
          <cell r="J542">
            <v>0</v>
          </cell>
          <cell r="K542">
            <v>148.77940368652301</v>
          </cell>
          <cell r="L542">
            <v>0</v>
          </cell>
          <cell r="M542">
            <v>0</v>
          </cell>
          <cell r="N542">
            <v>14465.2001953125</v>
          </cell>
          <cell r="O542">
            <v>0</v>
          </cell>
          <cell r="P542">
            <v>0</v>
          </cell>
          <cell r="Q542">
            <v>0</v>
          </cell>
          <cell r="R542">
            <v>115645.2421875</v>
          </cell>
          <cell r="S542">
            <v>0</v>
          </cell>
          <cell r="T542">
            <v>0</v>
          </cell>
          <cell r="U542">
            <v>0</v>
          </cell>
        </row>
        <row r="543">
          <cell r="C543">
            <v>0</v>
          </cell>
          <cell r="D543">
            <v>14465.2001953125</v>
          </cell>
          <cell r="E543">
            <v>0</v>
          </cell>
          <cell r="F543">
            <v>0</v>
          </cell>
          <cell r="G543">
            <v>0</v>
          </cell>
          <cell r="H543">
            <v>115645.2421875</v>
          </cell>
          <cell r="I543">
            <v>0</v>
          </cell>
          <cell r="J543">
            <v>0</v>
          </cell>
          <cell r="K543">
            <v>148.18182373046901</v>
          </cell>
          <cell r="L543">
            <v>0</v>
          </cell>
          <cell r="M543">
            <v>0</v>
          </cell>
          <cell r="N543">
            <v>14465.2001953125</v>
          </cell>
          <cell r="O543">
            <v>0</v>
          </cell>
          <cell r="P543">
            <v>0</v>
          </cell>
          <cell r="Q543">
            <v>0</v>
          </cell>
          <cell r="R543">
            <v>115645.2421875</v>
          </cell>
          <cell r="S543">
            <v>0</v>
          </cell>
          <cell r="T543">
            <v>0</v>
          </cell>
          <cell r="U543">
            <v>0</v>
          </cell>
        </row>
        <row r="544">
          <cell r="C544">
            <v>0</v>
          </cell>
          <cell r="D544">
            <v>14465.2001953125</v>
          </cell>
          <cell r="E544">
            <v>0</v>
          </cell>
          <cell r="F544">
            <v>0</v>
          </cell>
          <cell r="G544">
            <v>0</v>
          </cell>
          <cell r="H544">
            <v>115645.2421875</v>
          </cell>
          <cell r="I544">
            <v>0</v>
          </cell>
          <cell r="J544">
            <v>0</v>
          </cell>
          <cell r="K544">
            <v>147.57482910156301</v>
          </cell>
          <cell r="L544">
            <v>0</v>
          </cell>
          <cell r="M544">
            <v>0</v>
          </cell>
          <cell r="N544">
            <v>14465.2001953125</v>
          </cell>
          <cell r="O544">
            <v>0</v>
          </cell>
          <cell r="P544">
            <v>0</v>
          </cell>
          <cell r="Q544">
            <v>0</v>
          </cell>
          <cell r="R544">
            <v>115645.2421875</v>
          </cell>
          <cell r="S544">
            <v>0</v>
          </cell>
          <cell r="T544">
            <v>0</v>
          </cell>
          <cell r="U544">
            <v>0</v>
          </cell>
        </row>
        <row r="545">
          <cell r="C545">
            <v>0</v>
          </cell>
          <cell r="D545">
            <v>14465.2001953125</v>
          </cell>
          <cell r="E545">
            <v>0</v>
          </cell>
          <cell r="F545">
            <v>0</v>
          </cell>
          <cell r="G545">
            <v>0</v>
          </cell>
          <cell r="H545">
            <v>115645.2421875</v>
          </cell>
          <cell r="I545">
            <v>0</v>
          </cell>
          <cell r="J545">
            <v>0</v>
          </cell>
          <cell r="K545">
            <v>146.97651672363301</v>
          </cell>
          <cell r="L545">
            <v>0</v>
          </cell>
          <cell r="M545">
            <v>0</v>
          </cell>
          <cell r="N545">
            <v>14465.2001953125</v>
          </cell>
          <cell r="O545">
            <v>0</v>
          </cell>
          <cell r="P545">
            <v>0</v>
          </cell>
          <cell r="Q545">
            <v>0</v>
          </cell>
          <cell r="R545">
            <v>115645.2421875</v>
          </cell>
          <cell r="S545">
            <v>0</v>
          </cell>
          <cell r="T545">
            <v>0</v>
          </cell>
          <cell r="U545">
            <v>0</v>
          </cell>
        </row>
        <row r="546">
          <cell r="C546">
            <v>0</v>
          </cell>
          <cell r="D546">
            <v>14465.2001953125</v>
          </cell>
          <cell r="E546">
            <v>0</v>
          </cell>
          <cell r="F546">
            <v>0</v>
          </cell>
          <cell r="G546">
            <v>0</v>
          </cell>
          <cell r="H546">
            <v>115645.2421875</v>
          </cell>
          <cell r="I546">
            <v>0</v>
          </cell>
          <cell r="J546">
            <v>0</v>
          </cell>
          <cell r="K546">
            <v>146.39500427246099</v>
          </cell>
          <cell r="L546">
            <v>0</v>
          </cell>
          <cell r="M546">
            <v>0</v>
          </cell>
          <cell r="N546">
            <v>14465.2001953125</v>
          </cell>
          <cell r="O546">
            <v>0</v>
          </cell>
          <cell r="P546">
            <v>0</v>
          </cell>
          <cell r="Q546">
            <v>0</v>
          </cell>
          <cell r="R546">
            <v>115645.2421875</v>
          </cell>
          <cell r="S546">
            <v>0</v>
          </cell>
          <cell r="T546">
            <v>0</v>
          </cell>
          <cell r="U546">
            <v>0</v>
          </cell>
        </row>
        <row r="547">
          <cell r="C547">
            <v>0</v>
          </cell>
          <cell r="D547">
            <v>14465.2001953125</v>
          </cell>
          <cell r="E547">
            <v>0</v>
          </cell>
          <cell r="F547">
            <v>0</v>
          </cell>
          <cell r="G547">
            <v>0</v>
          </cell>
          <cell r="H547">
            <v>115645.2421875</v>
          </cell>
          <cell r="I547">
            <v>0</v>
          </cell>
          <cell r="J547">
            <v>0</v>
          </cell>
          <cell r="K547">
            <v>145.82252502441401</v>
          </cell>
          <cell r="L547">
            <v>0</v>
          </cell>
          <cell r="M547">
            <v>0</v>
          </cell>
          <cell r="N547">
            <v>14465.2001953125</v>
          </cell>
          <cell r="O547">
            <v>0</v>
          </cell>
          <cell r="P547">
            <v>0</v>
          </cell>
          <cell r="Q547">
            <v>0</v>
          </cell>
          <cell r="R547">
            <v>115645.2421875</v>
          </cell>
          <cell r="S547">
            <v>0</v>
          </cell>
          <cell r="T547">
            <v>0</v>
          </cell>
          <cell r="U547">
            <v>0</v>
          </cell>
        </row>
        <row r="548">
          <cell r="C548">
            <v>0</v>
          </cell>
          <cell r="D548">
            <v>14465.2001953125</v>
          </cell>
          <cell r="E548">
            <v>0</v>
          </cell>
          <cell r="F548">
            <v>0</v>
          </cell>
          <cell r="G548">
            <v>0</v>
          </cell>
          <cell r="H548">
            <v>115645.2421875</v>
          </cell>
          <cell r="I548">
            <v>0</v>
          </cell>
          <cell r="J548">
            <v>0</v>
          </cell>
          <cell r="K548">
            <v>145.24749755859401</v>
          </cell>
          <cell r="L548">
            <v>0</v>
          </cell>
          <cell r="M548">
            <v>0</v>
          </cell>
          <cell r="N548">
            <v>14465.2001953125</v>
          </cell>
          <cell r="O548">
            <v>0</v>
          </cell>
          <cell r="P548">
            <v>0</v>
          </cell>
          <cell r="Q548">
            <v>0</v>
          </cell>
          <cell r="R548">
            <v>115645.2421875</v>
          </cell>
          <cell r="S548">
            <v>0</v>
          </cell>
          <cell r="T548">
            <v>0</v>
          </cell>
          <cell r="U548">
            <v>0</v>
          </cell>
        </row>
        <row r="549">
          <cell r="C549">
            <v>0</v>
          </cell>
          <cell r="D549">
            <v>14465.2001953125</v>
          </cell>
          <cell r="E549">
            <v>0</v>
          </cell>
          <cell r="F549">
            <v>0</v>
          </cell>
          <cell r="G549">
            <v>0</v>
          </cell>
          <cell r="H549">
            <v>115645.2421875</v>
          </cell>
          <cell r="I549">
            <v>0</v>
          </cell>
          <cell r="J549">
            <v>0</v>
          </cell>
          <cell r="K549">
            <v>144.67115783691401</v>
          </cell>
          <cell r="L549">
            <v>0</v>
          </cell>
          <cell r="M549">
            <v>0</v>
          </cell>
          <cell r="N549">
            <v>14465.2001953125</v>
          </cell>
          <cell r="O549">
            <v>0</v>
          </cell>
          <cell r="P549">
            <v>0</v>
          </cell>
          <cell r="Q549">
            <v>0</v>
          </cell>
          <cell r="R549">
            <v>115645.2421875</v>
          </cell>
          <cell r="S549">
            <v>0</v>
          </cell>
          <cell r="T549">
            <v>0</v>
          </cell>
          <cell r="U549">
            <v>0</v>
          </cell>
        </row>
        <row r="550">
          <cell r="C550">
            <v>0</v>
          </cell>
          <cell r="D550">
            <v>14465.2001953125</v>
          </cell>
          <cell r="E550">
            <v>0</v>
          </cell>
          <cell r="F550">
            <v>0</v>
          </cell>
          <cell r="G550">
            <v>0</v>
          </cell>
          <cell r="H550">
            <v>115645.2421875</v>
          </cell>
          <cell r="I550">
            <v>0</v>
          </cell>
          <cell r="J550">
            <v>0</v>
          </cell>
          <cell r="K550">
            <v>144.10040283203099</v>
          </cell>
          <cell r="L550">
            <v>0</v>
          </cell>
          <cell r="M550">
            <v>0</v>
          </cell>
          <cell r="N550">
            <v>14465.2001953125</v>
          </cell>
          <cell r="O550">
            <v>0</v>
          </cell>
          <cell r="P550">
            <v>0</v>
          </cell>
          <cell r="Q550">
            <v>0</v>
          </cell>
          <cell r="R550">
            <v>115645.2421875</v>
          </cell>
          <cell r="S550">
            <v>0</v>
          </cell>
          <cell r="T550">
            <v>0</v>
          </cell>
          <cell r="U550">
            <v>0</v>
          </cell>
        </row>
        <row r="551">
          <cell r="C551">
            <v>0</v>
          </cell>
          <cell r="D551">
            <v>14465.2001953125</v>
          </cell>
          <cell r="E551">
            <v>0</v>
          </cell>
          <cell r="F551">
            <v>0</v>
          </cell>
          <cell r="G551">
            <v>0</v>
          </cell>
          <cell r="H551">
            <v>115645.2421875</v>
          </cell>
          <cell r="I551">
            <v>0</v>
          </cell>
          <cell r="J551">
            <v>0</v>
          </cell>
          <cell r="K551">
            <v>143.539474487305</v>
          </cell>
          <cell r="L551">
            <v>0</v>
          </cell>
          <cell r="M551">
            <v>0</v>
          </cell>
          <cell r="N551">
            <v>14465.2001953125</v>
          </cell>
          <cell r="O551">
            <v>0</v>
          </cell>
          <cell r="P551">
            <v>0</v>
          </cell>
          <cell r="Q551">
            <v>0</v>
          </cell>
          <cell r="R551">
            <v>115645.2421875</v>
          </cell>
          <cell r="S551">
            <v>0</v>
          </cell>
          <cell r="T551">
            <v>0</v>
          </cell>
          <cell r="U551">
            <v>0</v>
          </cell>
        </row>
        <row r="552">
          <cell r="C552">
            <v>0</v>
          </cell>
          <cell r="D552">
            <v>14465.2001953125</v>
          </cell>
          <cell r="E552">
            <v>0</v>
          </cell>
          <cell r="F552">
            <v>0</v>
          </cell>
          <cell r="G552">
            <v>0</v>
          </cell>
          <cell r="H552">
            <v>115645.2421875</v>
          </cell>
          <cell r="I552">
            <v>0</v>
          </cell>
          <cell r="J552">
            <v>0</v>
          </cell>
          <cell r="K552">
            <v>142.99342346191401</v>
          </cell>
          <cell r="L552">
            <v>0</v>
          </cell>
          <cell r="M552">
            <v>0</v>
          </cell>
          <cell r="N552">
            <v>14465.2001953125</v>
          </cell>
          <cell r="O552">
            <v>0</v>
          </cell>
          <cell r="P552">
            <v>0</v>
          </cell>
          <cell r="Q552">
            <v>0</v>
          </cell>
          <cell r="R552">
            <v>115645.2421875</v>
          </cell>
          <cell r="S552">
            <v>0</v>
          </cell>
          <cell r="T552">
            <v>0</v>
          </cell>
          <cell r="U552">
            <v>0</v>
          </cell>
        </row>
        <row r="553">
          <cell r="C553">
            <v>0</v>
          </cell>
          <cell r="D553">
            <v>14465.2001953125</v>
          </cell>
          <cell r="E553">
            <v>0</v>
          </cell>
          <cell r="F553">
            <v>0</v>
          </cell>
          <cell r="G553">
            <v>0</v>
          </cell>
          <cell r="H553">
            <v>115645.2421875</v>
          </cell>
          <cell r="I553">
            <v>0</v>
          </cell>
          <cell r="J553">
            <v>0</v>
          </cell>
          <cell r="K553">
            <v>142.42420959472699</v>
          </cell>
          <cell r="L553">
            <v>0</v>
          </cell>
          <cell r="M553">
            <v>0</v>
          </cell>
          <cell r="N553">
            <v>14465.2001953125</v>
          </cell>
          <cell r="O553">
            <v>0</v>
          </cell>
          <cell r="P553">
            <v>0</v>
          </cell>
          <cell r="Q553">
            <v>0</v>
          </cell>
          <cell r="R553">
            <v>115645.2421875</v>
          </cell>
          <cell r="S553">
            <v>0</v>
          </cell>
          <cell r="T553">
            <v>0</v>
          </cell>
          <cell r="U553">
            <v>0</v>
          </cell>
        </row>
        <row r="554">
          <cell r="C554">
            <v>0</v>
          </cell>
          <cell r="D554">
            <v>14465.2001953125</v>
          </cell>
          <cell r="E554">
            <v>0</v>
          </cell>
          <cell r="F554">
            <v>0</v>
          </cell>
          <cell r="G554">
            <v>0</v>
          </cell>
          <cell r="H554">
            <v>115645.2421875</v>
          </cell>
          <cell r="I554">
            <v>0</v>
          </cell>
          <cell r="J554">
            <v>0</v>
          </cell>
          <cell r="K554">
            <v>141.87191772460901</v>
          </cell>
          <cell r="L554">
            <v>0</v>
          </cell>
          <cell r="M554">
            <v>0</v>
          </cell>
          <cell r="N554">
            <v>14465.2001953125</v>
          </cell>
          <cell r="O554">
            <v>0</v>
          </cell>
          <cell r="P554">
            <v>0</v>
          </cell>
          <cell r="Q554">
            <v>0</v>
          </cell>
          <cell r="R554">
            <v>115645.2421875</v>
          </cell>
          <cell r="S554">
            <v>0</v>
          </cell>
          <cell r="T554">
            <v>0</v>
          </cell>
          <cell r="U554">
            <v>0</v>
          </cell>
        </row>
        <row r="555">
          <cell r="C555">
            <v>0</v>
          </cell>
          <cell r="D555">
            <v>14465.2001953125</v>
          </cell>
          <cell r="E555">
            <v>0</v>
          </cell>
          <cell r="F555">
            <v>0</v>
          </cell>
          <cell r="G555">
            <v>0</v>
          </cell>
          <cell r="H555">
            <v>115645.2421875</v>
          </cell>
          <cell r="I555">
            <v>0</v>
          </cell>
          <cell r="J555">
            <v>0</v>
          </cell>
          <cell r="K555">
            <v>141.33514404296901</v>
          </cell>
          <cell r="L555">
            <v>0</v>
          </cell>
          <cell r="M555">
            <v>0</v>
          </cell>
          <cell r="N555">
            <v>14465.2001953125</v>
          </cell>
          <cell r="O555">
            <v>0</v>
          </cell>
          <cell r="P555">
            <v>0</v>
          </cell>
          <cell r="Q555">
            <v>0</v>
          </cell>
          <cell r="R555">
            <v>115645.2421875</v>
          </cell>
          <cell r="S555">
            <v>0</v>
          </cell>
          <cell r="T555">
            <v>0</v>
          </cell>
          <cell r="U555">
            <v>0</v>
          </cell>
        </row>
        <row r="556">
          <cell r="C556">
            <v>0</v>
          </cell>
          <cell r="D556">
            <v>14465.2001953125</v>
          </cell>
          <cell r="E556">
            <v>0</v>
          </cell>
          <cell r="F556">
            <v>0</v>
          </cell>
          <cell r="G556">
            <v>0</v>
          </cell>
          <cell r="H556">
            <v>115645.2421875</v>
          </cell>
          <cell r="I556">
            <v>0</v>
          </cell>
          <cell r="J556">
            <v>0</v>
          </cell>
          <cell r="K556">
            <v>140.79803466796901</v>
          </cell>
          <cell r="L556">
            <v>0</v>
          </cell>
          <cell r="M556">
            <v>0</v>
          </cell>
          <cell r="N556">
            <v>14465.2001953125</v>
          </cell>
          <cell r="O556">
            <v>0</v>
          </cell>
          <cell r="P556">
            <v>0</v>
          </cell>
          <cell r="Q556">
            <v>0</v>
          </cell>
          <cell r="R556">
            <v>115645.2421875</v>
          </cell>
          <cell r="S556">
            <v>0</v>
          </cell>
          <cell r="T556">
            <v>0</v>
          </cell>
          <cell r="U556">
            <v>0</v>
          </cell>
        </row>
        <row r="557">
          <cell r="C557">
            <v>0</v>
          </cell>
          <cell r="D557">
            <v>14465.2001953125</v>
          </cell>
          <cell r="E557">
            <v>0</v>
          </cell>
          <cell r="F557">
            <v>0</v>
          </cell>
          <cell r="G557">
            <v>0</v>
          </cell>
          <cell r="H557">
            <v>115645.2421875</v>
          </cell>
          <cell r="I557">
            <v>0</v>
          </cell>
          <cell r="J557">
            <v>0</v>
          </cell>
          <cell r="K557">
            <v>140.25653076171901</v>
          </cell>
          <cell r="L557">
            <v>0</v>
          </cell>
          <cell r="M557">
            <v>0</v>
          </cell>
          <cell r="N557">
            <v>14465.2001953125</v>
          </cell>
          <cell r="O557">
            <v>0</v>
          </cell>
          <cell r="P557">
            <v>0</v>
          </cell>
          <cell r="Q557">
            <v>0</v>
          </cell>
          <cell r="R557">
            <v>115645.2421875</v>
          </cell>
          <cell r="S557">
            <v>0</v>
          </cell>
          <cell r="T557">
            <v>0</v>
          </cell>
          <cell r="U557">
            <v>0</v>
          </cell>
        </row>
        <row r="558">
          <cell r="C558">
            <v>0</v>
          </cell>
          <cell r="D558">
            <v>14465.2001953125</v>
          </cell>
          <cell r="E558">
            <v>0</v>
          </cell>
          <cell r="F558">
            <v>0</v>
          </cell>
          <cell r="G558">
            <v>0</v>
          </cell>
          <cell r="H558">
            <v>115645.2421875</v>
          </cell>
          <cell r="I558">
            <v>0</v>
          </cell>
          <cell r="J558">
            <v>0</v>
          </cell>
          <cell r="K558">
            <v>139.71879577636699</v>
          </cell>
          <cell r="L558">
            <v>0</v>
          </cell>
          <cell r="M558">
            <v>0</v>
          </cell>
          <cell r="N558">
            <v>14465.2001953125</v>
          </cell>
          <cell r="O558">
            <v>0</v>
          </cell>
          <cell r="P558">
            <v>0</v>
          </cell>
          <cell r="Q558">
            <v>0</v>
          </cell>
          <cell r="R558">
            <v>115645.2421875</v>
          </cell>
          <cell r="S558">
            <v>0</v>
          </cell>
          <cell r="T558">
            <v>0</v>
          </cell>
          <cell r="U558">
            <v>0</v>
          </cell>
        </row>
        <row r="559">
          <cell r="C559">
            <v>0</v>
          </cell>
          <cell r="D559">
            <v>14465.2001953125</v>
          </cell>
          <cell r="E559">
            <v>0</v>
          </cell>
          <cell r="F559">
            <v>0</v>
          </cell>
          <cell r="G559">
            <v>0</v>
          </cell>
          <cell r="H559">
            <v>115645.2421875</v>
          </cell>
          <cell r="I559">
            <v>0</v>
          </cell>
          <cell r="J559">
            <v>0</v>
          </cell>
          <cell r="K559">
            <v>139.19934082031301</v>
          </cell>
          <cell r="L559">
            <v>0</v>
          </cell>
          <cell r="M559">
            <v>0</v>
          </cell>
          <cell r="N559">
            <v>14465.2001953125</v>
          </cell>
          <cell r="O559">
            <v>0</v>
          </cell>
          <cell r="P559">
            <v>0</v>
          </cell>
          <cell r="Q559">
            <v>0</v>
          </cell>
          <cell r="R559">
            <v>115645.2421875</v>
          </cell>
          <cell r="S559">
            <v>0</v>
          </cell>
          <cell r="T559">
            <v>0</v>
          </cell>
          <cell r="U559">
            <v>0</v>
          </cell>
        </row>
        <row r="560">
          <cell r="C560">
            <v>0</v>
          </cell>
          <cell r="D560">
            <v>14465.2001953125</v>
          </cell>
          <cell r="E560">
            <v>0</v>
          </cell>
          <cell r="F560">
            <v>0</v>
          </cell>
          <cell r="G560">
            <v>0</v>
          </cell>
          <cell r="H560">
            <v>115645.2421875</v>
          </cell>
          <cell r="I560">
            <v>0</v>
          </cell>
          <cell r="J560">
            <v>0</v>
          </cell>
          <cell r="K560">
            <v>138.67674255371099</v>
          </cell>
          <cell r="L560">
            <v>0</v>
          </cell>
          <cell r="M560">
            <v>0</v>
          </cell>
          <cell r="N560">
            <v>14465.2001953125</v>
          </cell>
          <cell r="O560">
            <v>0</v>
          </cell>
          <cell r="P560">
            <v>0</v>
          </cell>
          <cell r="Q560">
            <v>0</v>
          </cell>
          <cell r="R560">
            <v>115645.2421875</v>
          </cell>
          <cell r="S560">
            <v>0</v>
          </cell>
          <cell r="T560">
            <v>0</v>
          </cell>
          <cell r="U560">
            <v>0</v>
          </cell>
        </row>
        <row r="561">
          <cell r="C561">
            <v>0</v>
          </cell>
          <cell r="D561">
            <v>14465.2001953125</v>
          </cell>
          <cell r="E561">
            <v>0</v>
          </cell>
          <cell r="F561">
            <v>0</v>
          </cell>
          <cell r="G561">
            <v>0</v>
          </cell>
          <cell r="H561">
            <v>115645.2421875</v>
          </cell>
          <cell r="I561">
            <v>0</v>
          </cell>
          <cell r="J561">
            <v>0</v>
          </cell>
          <cell r="K561">
            <v>138.14752197265599</v>
          </cell>
          <cell r="L561">
            <v>0</v>
          </cell>
          <cell r="M561">
            <v>0</v>
          </cell>
          <cell r="N561">
            <v>14465.2001953125</v>
          </cell>
          <cell r="O561">
            <v>0</v>
          </cell>
          <cell r="P561">
            <v>0</v>
          </cell>
          <cell r="Q561">
            <v>0</v>
          </cell>
          <cell r="R561">
            <v>115645.2421875</v>
          </cell>
          <cell r="S561">
            <v>0</v>
          </cell>
          <cell r="T561">
            <v>0</v>
          </cell>
          <cell r="U561">
            <v>0</v>
          </cell>
        </row>
        <row r="562">
          <cell r="C562">
            <v>0</v>
          </cell>
          <cell r="D562">
            <v>14465.2001953125</v>
          </cell>
          <cell r="E562">
            <v>0</v>
          </cell>
          <cell r="F562">
            <v>0</v>
          </cell>
          <cell r="G562">
            <v>0</v>
          </cell>
          <cell r="H562">
            <v>115645.2421875</v>
          </cell>
          <cell r="I562">
            <v>0</v>
          </cell>
          <cell r="J562">
            <v>0</v>
          </cell>
          <cell r="K562">
            <v>137.62937927246099</v>
          </cell>
          <cell r="L562">
            <v>0</v>
          </cell>
          <cell r="M562">
            <v>0</v>
          </cell>
          <cell r="N562">
            <v>14465.2001953125</v>
          </cell>
          <cell r="O562">
            <v>0</v>
          </cell>
          <cell r="P562">
            <v>0</v>
          </cell>
          <cell r="Q562">
            <v>0</v>
          </cell>
          <cell r="R562">
            <v>115645.2421875</v>
          </cell>
          <cell r="S562">
            <v>0</v>
          </cell>
          <cell r="T562">
            <v>0</v>
          </cell>
          <cell r="U562">
            <v>0</v>
          </cell>
        </row>
        <row r="563">
          <cell r="C563">
            <v>0</v>
          </cell>
          <cell r="D563">
            <v>14465.2001953125</v>
          </cell>
          <cell r="E563">
            <v>0</v>
          </cell>
          <cell r="F563">
            <v>0</v>
          </cell>
          <cell r="G563">
            <v>0</v>
          </cell>
          <cell r="H563">
            <v>115645.2421875</v>
          </cell>
          <cell r="I563">
            <v>0</v>
          </cell>
          <cell r="J563">
            <v>0</v>
          </cell>
          <cell r="K563">
            <v>137.11431884765599</v>
          </cell>
          <cell r="L563">
            <v>0</v>
          </cell>
          <cell r="M563">
            <v>0</v>
          </cell>
          <cell r="N563">
            <v>14465.2001953125</v>
          </cell>
          <cell r="O563">
            <v>0</v>
          </cell>
          <cell r="P563">
            <v>0</v>
          </cell>
          <cell r="Q563">
            <v>0</v>
          </cell>
          <cell r="R563">
            <v>115645.2421875</v>
          </cell>
          <cell r="S563">
            <v>0</v>
          </cell>
          <cell r="T563">
            <v>0</v>
          </cell>
          <cell r="U563">
            <v>0</v>
          </cell>
        </row>
        <row r="564">
          <cell r="C564">
            <v>0</v>
          </cell>
          <cell r="D564">
            <v>14465.2001953125</v>
          </cell>
          <cell r="E564">
            <v>0</v>
          </cell>
          <cell r="F564">
            <v>0</v>
          </cell>
          <cell r="G564">
            <v>0</v>
          </cell>
          <cell r="H564">
            <v>115645.2421875</v>
          </cell>
          <cell r="I564">
            <v>0</v>
          </cell>
          <cell r="J564">
            <v>0</v>
          </cell>
          <cell r="K564">
            <v>136.60337829589801</v>
          </cell>
          <cell r="L564">
            <v>0</v>
          </cell>
          <cell r="M564">
            <v>0</v>
          </cell>
          <cell r="N564">
            <v>14465.2001953125</v>
          </cell>
          <cell r="O564">
            <v>0</v>
          </cell>
          <cell r="P564">
            <v>0</v>
          </cell>
          <cell r="Q564">
            <v>0</v>
          </cell>
          <cell r="R564">
            <v>115645.2421875</v>
          </cell>
          <cell r="S564">
            <v>0</v>
          </cell>
          <cell r="T564">
            <v>0</v>
          </cell>
          <cell r="U564">
            <v>0</v>
          </cell>
        </row>
        <row r="565">
          <cell r="C565">
            <v>0</v>
          </cell>
          <cell r="D565">
            <v>14465.2001953125</v>
          </cell>
          <cell r="E565">
            <v>0</v>
          </cell>
          <cell r="F565">
            <v>0</v>
          </cell>
          <cell r="G565">
            <v>0</v>
          </cell>
          <cell r="H565">
            <v>115645.2421875</v>
          </cell>
          <cell r="I565">
            <v>0</v>
          </cell>
          <cell r="J565">
            <v>0</v>
          </cell>
          <cell r="K565">
            <v>136.08340454101599</v>
          </cell>
          <cell r="L565">
            <v>0</v>
          </cell>
          <cell r="M565">
            <v>0</v>
          </cell>
          <cell r="N565">
            <v>14465.2001953125</v>
          </cell>
          <cell r="O565">
            <v>0</v>
          </cell>
          <cell r="P565">
            <v>0</v>
          </cell>
          <cell r="Q565">
            <v>0</v>
          </cell>
          <cell r="R565">
            <v>115645.2421875</v>
          </cell>
          <cell r="S565">
            <v>0</v>
          </cell>
          <cell r="T565">
            <v>0</v>
          </cell>
          <cell r="U565">
            <v>0</v>
          </cell>
        </row>
        <row r="566">
          <cell r="C566">
            <v>0</v>
          </cell>
          <cell r="D566">
            <v>14465.2001953125</v>
          </cell>
          <cell r="E566">
            <v>0</v>
          </cell>
          <cell r="F566">
            <v>0</v>
          </cell>
          <cell r="G566">
            <v>0</v>
          </cell>
          <cell r="H566">
            <v>115645.2421875</v>
          </cell>
          <cell r="I566">
            <v>0</v>
          </cell>
          <cell r="J566">
            <v>0</v>
          </cell>
          <cell r="K566">
            <v>135.56597900390599</v>
          </cell>
          <cell r="L566">
            <v>0</v>
          </cell>
          <cell r="M566">
            <v>0</v>
          </cell>
          <cell r="N566">
            <v>14465.2001953125</v>
          </cell>
          <cell r="O566">
            <v>0</v>
          </cell>
          <cell r="P566">
            <v>0</v>
          </cell>
          <cell r="Q566">
            <v>0</v>
          </cell>
          <cell r="R566">
            <v>115645.2421875</v>
          </cell>
          <cell r="S566">
            <v>0</v>
          </cell>
          <cell r="T566">
            <v>0</v>
          </cell>
          <cell r="U566">
            <v>0</v>
          </cell>
        </row>
        <row r="567">
          <cell r="C567">
            <v>0</v>
          </cell>
          <cell r="D567">
            <v>14465.2001953125</v>
          </cell>
          <cell r="E567">
            <v>0</v>
          </cell>
          <cell r="F567">
            <v>0</v>
          </cell>
          <cell r="G567">
            <v>0</v>
          </cell>
          <cell r="H567">
            <v>115645.2421875</v>
          </cell>
          <cell r="I567">
            <v>0</v>
          </cell>
          <cell r="J567">
            <v>0</v>
          </cell>
          <cell r="K567">
            <v>135.06007385253901</v>
          </cell>
          <cell r="L567">
            <v>0</v>
          </cell>
          <cell r="M567">
            <v>0</v>
          </cell>
          <cell r="N567">
            <v>14465.2001953125</v>
          </cell>
          <cell r="O567">
            <v>0</v>
          </cell>
          <cell r="P567">
            <v>0</v>
          </cell>
          <cell r="Q567">
            <v>0</v>
          </cell>
          <cell r="R567">
            <v>115645.2421875</v>
          </cell>
          <cell r="S567">
            <v>0</v>
          </cell>
          <cell r="T567">
            <v>0</v>
          </cell>
          <cell r="U567">
            <v>0</v>
          </cell>
        </row>
        <row r="568">
          <cell r="C568">
            <v>0</v>
          </cell>
          <cell r="D568">
            <v>14465.2001953125</v>
          </cell>
          <cell r="E568">
            <v>0</v>
          </cell>
          <cell r="F568">
            <v>0</v>
          </cell>
          <cell r="G568">
            <v>0</v>
          </cell>
          <cell r="H568">
            <v>115645.2421875</v>
          </cell>
          <cell r="I568">
            <v>0</v>
          </cell>
          <cell r="J568">
            <v>0</v>
          </cell>
          <cell r="K568">
            <v>134.55441284179699</v>
          </cell>
          <cell r="L568">
            <v>0</v>
          </cell>
          <cell r="M568">
            <v>0</v>
          </cell>
          <cell r="N568">
            <v>14465.2001953125</v>
          </cell>
          <cell r="O568">
            <v>0</v>
          </cell>
          <cell r="P568">
            <v>0</v>
          </cell>
          <cell r="Q568">
            <v>0</v>
          </cell>
          <cell r="R568">
            <v>115645.2421875</v>
          </cell>
          <cell r="S568">
            <v>0</v>
          </cell>
          <cell r="T568">
            <v>0</v>
          </cell>
          <cell r="U568">
            <v>0</v>
          </cell>
        </row>
        <row r="569">
          <cell r="C569">
            <v>0</v>
          </cell>
          <cell r="D569">
            <v>14465.2001953125</v>
          </cell>
          <cell r="E569">
            <v>0</v>
          </cell>
          <cell r="F569">
            <v>0</v>
          </cell>
          <cell r="G569">
            <v>0</v>
          </cell>
          <cell r="H569">
            <v>115645.2421875</v>
          </cell>
          <cell r="I569">
            <v>0</v>
          </cell>
          <cell r="J569">
            <v>0</v>
          </cell>
          <cell r="K569">
            <v>134.04583740234401</v>
          </cell>
          <cell r="L569">
            <v>0</v>
          </cell>
          <cell r="M569">
            <v>0</v>
          </cell>
          <cell r="N569">
            <v>14465.2001953125</v>
          </cell>
          <cell r="O569">
            <v>0</v>
          </cell>
          <cell r="P569">
            <v>0</v>
          </cell>
          <cell r="Q569">
            <v>0</v>
          </cell>
          <cell r="R569">
            <v>115645.2421875</v>
          </cell>
          <cell r="S569">
            <v>0</v>
          </cell>
          <cell r="T569">
            <v>0</v>
          </cell>
          <cell r="U569">
            <v>0</v>
          </cell>
        </row>
        <row r="570">
          <cell r="C570">
            <v>0</v>
          </cell>
          <cell r="D570">
            <v>14465.2001953125</v>
          </cell>
          <cell r="E570">
            <v>0</v>
          </cell>
          <cell r="F570">
            <v>0</v>
          </cell>
          <cell r="G570">
            <v>0</v>
          </cell>
          <cell r="H570">
            <v>115645.2421875</v>
          </cell>
          <cell r="I570">
            <v>0</v>
          </cell>
          <cell r="J570">
            <v>0</v>
          </cell>
          <cell r="K570">
            <v>133.55349731445301</v>
          </cell>
          <cell r="L570">
            <v>0</v>
          </cell>
          <cell r="M570">
            <v>0</v>
          </cell>
          <cell r="N570">
            <v>14465.2001953125</v>
          </cell>
          <cell r="O570">
            <v>0</v>
          </cell>
          <cell r="P570">
            <v>0</v>
          </cell>
          <cell r="Q570">
            <v>0</v>
          </cell>
          <cell r="R570">
            <v>115645.2421875</v>
          </cell>
          <cell r="S570">
            <v>0</v>
          </cell>
          <cell r="T570">
            <v>0</v>
          </cell>
          <cell r="U570">
            <v>0</v>
          </cell>
        </row>
        <row r="571">
          <cell r="C571">
            <v>0</v>
          </cell>
          <cell r="D571">
            <v>14465.2001953125</v>
          </cell>
          <cell r="E571">
            <v>0</v>
          </cell>
          <cell r="F571">
            <v>0</v>
          </cell>
          <cell r="G571">
            <v>0</v>
          </cell>
          <cell r="H571">
            <v>115645.2421875</v>
          </cell>
          <cell r="I571">
            <v>0</v>
          </cell>
          <cell r="J571">
            <v>0</v>
          </cell>
          <cell r="K571">
            <v>133.05282592773401</v>
          </cell>
          <cell r="L571">
            <v>0</v>
          </cell>
          <cell r="M571">
            <v>0</v>
          </cell>
          <cell r="N571">
            <v>14465.2001953125</v>
          </cell>
          <cell r="O571">
            <v>0</v>
          </cell>
          <cell r="P571">
            <v>0</v>
          </cell>
          <cell r="Q571">
            <v>0</v>
          </cell>
          <cell r="R571">
            <v>115645.2421875</v>
          </cell>
          <cell r="S571">
            <v>0</v>
          </cell>
          <cell r="T571">
            <v>0</v>
          </cell>
          <cell r="U571">
            <v>0</v>
          </cell>
        </row>
        <row r="572">
          <cell r="C572">
            <v>0</v>
          </cell>
          <cell r="D572">
            <v>14465.2001953125</v>
          </cell>
          <cell r="E572">
            <v>0</v>
          </cell>
          <cell r="F572">
            <v>0</v>
          </cell>
          <cell r="G572">
            <v>0</v>
          </cell>
          <cell r="H572">
            <v>115645.2421875</v>
          </cell>
          <cell r="I572">
            <v>0</v>
          </cell>
          <cell r="J572">
            <v>0</v>
          </cell>
          <cell r="K572">
            <v>132.55152893066401</v>
          </cell>
          <cell r="L572">
            <v>0</v>
          </cell>
          <cell r="M572">
            <v>0</v>
          </cell>
          <cell r="N572">
            <v>14465.2001953125</v>
          </cell>
          <cell r="O572">
            <v>0</v>
          </cell>
          <cell r="P572">
            <v>0</v>
          </cell>
          <cell r="Q572">
            <v>0</v>
          </cell>
          <cell r="R572">
            <v>115645.2421875</v>
          </cell>
          <cell r="S572">
            <v>0</v>
          </cell>
          <cell r="T572">
            <v>0</v>
          </cell>
          <cell r="U572">
            <v>0</v>
          </cell>
        </row>
        <row r="573">
          <cell r="C573">
            <v>0</v>
          </cell>
          <cell r="D573">
            <v>14465.2001953125</v>
          </cell>
          <cell r="E573">
            <v>0</v>
          </cell>
          <cell r="F573">
            <v>0</v>
          </cell>
          <cell r="G573">
            <v>0</v>
          </cell>
          <cell r="H573">
            <v>115645.2421875</v>
          </cell>
          <cell r="I573">
            <v>0</v>
          </cell>
          <cell r="J573">
            <v>0</v>
          </cell>
          <cell r="K573">
            <v>132.04919433593801</v>
          </cell>
          <cell r="L573">
            <v>0</v>
          </cell>
          <cell r="M573">
            <v>0</v>
          </cell>
          <cell r="N573">
            <v>14465.2001953125</v>
          </cell>
          <cell r="O573">
            <v>0</v>
          </cell>
          <cell r="P573">
            <v>0</v>
          </cell>
          <cell r="Q573">
            <v>0</v>
          </cell>
          <cell r="R573">
            <v>115645.2421875</v>
          </cell>
          <cell r="S573">
            <v>0</v>
          </cell>
          <cell r="T573">
            <v>0</v>
          </cell>
          <cell r="U573">
            <v>0</v>
          </cell>
        </row>
        <row r="574">
          <cell r="C574">
            <v>0</v>
          </cell>
          <cell r="D574">
            <v>14465.2001953125</v>
          </cell>
          <cell r="E574">
            <v>0</v>
          </cell>
          <cell r="F574">
            <v>0</v>
          </cell>
          <cell r="G574">
            <v>0</v>
          </cell>
          <cell r="H574">
            <v>115645.2421875</v>
          </cell>
          <cell r="I574">
            <v>0</v>
          </cell>
          <cell r="J574">
            <v>0</v>
          </cell>
          <cell r="K574">
            <v>131.55046081543</v>
          </cell>
          <cell r="L574">
            <v>0</v>
          </cell>
          <cell r="M574">
            <v>0</v>
          </cell>
          <cell r="N574">
            <v>14465.2001953125</v>
          </cell>
          <cell r="O574">
            <v>0</v>
          </cell>
          <cell r="P574">
            <v>0</v>
          </cell>
          <cell r="Q574">
            <v>0</v>
          </cell>
          <cell r="R574">
            <v>115645.2421875</v>
          </cell>
          <cell r="S574">
            <v>0</v>
          </cell>
          <cell r="T574">
            <v>0</v>
          </cell>
          <cell r="U574">
            <v>0</v>
          </cell>
        </row>
        <row r="575">
          <cell r="C575">
            <v>0</v>
          </cell>
          <cell r="D575">
            <v>14465.2001953125</v>
          </cell>
          <cell r="E575">
            <v>0</v>
          </cell>
          <cell r="F575">
            <v>0</v>
          </cell>
          <cell r="G575">
            <v>0</v>
          </cell>
          <cell r="H575">
            <v>115645.2421875</v>
          </cell>
          <cell r="I575">
            <v>0</v>
          </cell>
          <cell r="J575">
            <v>0</v>
          </cell>
          <cell r="K575">
            <v>131.06565856933599</v>
          </cell>
          <cell r="L575">
            <v>0</v>
          </cell>
          <cell r="M575">
            <v>0</v>
          </cell>
          <cell r="N575">
            <v>14465.2001953125</v>
          </cell>
          <cell r="O575">
            <v>0</v>
          </cell>
          <cell r="P575">
            <v>0</v>
          </cell>
          <cell r="Q575">
            <v>0</v>
          </cell>
          <cell r="R575">
            <v>115645.2421875</v>
          </cell>
          <cell r="S575">
            <v>0</v>
          </cell>
          <cell r="T575">
            <v>0</v>
          </cell>
          <cell r="U575">
            <v>0</v>
          </cell>
        </row>
        <row r="576">
          <cell r="C576">
            <v>0</v>
          </cell>
          <cell r="D576">
            <v>14465.2001953125</v>
          </cell>
          <cell r="E576">
            <v>0</v>
          </cell>
          <cell r="F576">
            <v>0</v>
          </cell>
          <cell r="G576">
            <v>0</v>
          </cell>
          <cell r="H576">
            <v>115645.2421875</v>
          </cell>
          <cell r="I576">
            <v>0</v>
          </cell>
          <cell r="J576">
            <v>0</v>
          </cell>
          <cell r="K576">
            <v>130.57479858398401</v>
          </cell>
          <cell r="L576">
            <v>0</v>
          </cell>
          <cell r="M576">
            <v>0</v>
          </cell>
          <cell r="N576">
            <v>14465.2001953125</v>
          </cell>
          <cell r="O576">
            <v>0</v>
          </cell>
          <cell r="P576">
            <v>0</v>
          </cell>
          <cell r="Q576">
            <v>0</v>
          </cell>
          <cell r="R576">
            <v>115645.2421875</v>
          </cell>
          <cell r="S576">
            <v>0</v>
          </cell>
          <cell r="T576">
            <v>0</v>
          </cell>
          <cell r="U576">
            <v>0</v>
          </cell>
        </row>
        <row r="577">
          <cell r="C577">
            <v>0</v>
          </cell>
          <cell r="D577">
            <v>14465.2001953125</v>
          </cell>
          <cell r="E577">
            <v>0</v>
          </cell>
          <cell r="F577">
            <v>0</v>
          </cell>
          <cell r="G577">
            <v>0</v>
          </cell>
          <cell r="H577">
            <v>115645.2421875</v>
          </cell>
          <cell r="I577">
            <v>0</v>
          </cell>
          <cell r="J577">
            <v>0</v>
          </cell>
          <cell r="K577">
            <v>130.07998657226599</v>
          </cell>
          <cell r="L577">
            <v>0</v>
          </cell>
          <cell r="M577">
            <v>0</v>
          </cell>
          <cell r="N577">
            <v>14465.2001953125</v>
          </cell>
          <cell r="O577">
            <v>0</v>
          </cell>
          <cell r="P577">
            <v>0</v>
          </cell>
          <cell r="Q577">
            <v>0</v>
          </cell>
          <cell r="R577">
            <v>115645.2421875</v>
          </cell>
          <cell r="S577">
            <v>0</v>
          </cell>
          <cell r="T577">
            <v>0</v>
          </cell>
          <cell r="U577">
            <v>0</v>
          </cell>
        </row>
        <row r="578">
          <cell r="C578">
            <v>0</v>
          </cell>
          <cell r="D578">
            <v>14465.2001953125</v>
          </cell>
          <cell r="E578">
            <v>0</v>
          </cell>
          <cell r="F578">
            <v>0</v>
          </cell>
          <cell r="G578">
            <v>0</v>
          </cell>
          <cell r="H578">
            <v>115645.2421875</v>
          </cell>
          <cell r="I578">
            <v>0</v>
          </cell>
          <cell r="J578">
            <v>0</v>
          </cell>
          <cell r="K578">
            <v>129.58857727050801</v>
          </cell>
          <cell r="L578">
            <v>0</v>
          </cell>
          <cell r="M578">
            <v>0</v>
          </cell>
          <cell r="N578">
            <v>14465.2001953125</v>
          </cell>
          <cell r="O578">
            <v>0</v>
          </cell>
          <cell r="P578">
            <v>0</v>
          </cell>
          <cell r="Q578">
            <v>0</v>
          </cell>
          <cell r="R578">
            <v>115645.2421875</v>
          </cell>
          <cell r="S578">
            <v>0</v>
          </cell>
          <cell r="T578">
            <v>0</v>
          </cell>
          <cell r="U578">
            <v>0</v>
          </cell>
        </row>
        <row r="579">
          <cell r="C579">
            <v>0</v>
          </cell>
          <cell r="D579">
            <v>14465.2001953125</v>
          </cell>
          <cell r="E579">
            <v>0</v>
          </cell>
          <cell r="F579">
            <v>0</v>
          </cell>
          <cell r="G579">
            <v>0</v>
          </cell>
          <cell r="H579">
            <v>115645.2421875</v>
          </cell>
          <cell r="I579">
            <v>0</v>
          </cell>
          <cell r="J579">
            <v>0</v>
          </cell>
          <cell r="K579">
            <v>129.10870361328099</v>
          </cell>
          <cell r="L579">
            <v>0</v>
          </cell>
          <cell r="M579">
            <v>0</v>
          </cell>
          <cell r="N579">
            <v>14465.2001953125</v>
          </cell>
          <cell r="O579">
            <v>0</v>
          </cell>
          <cell r="P579">
            <v>0</v>
          </cell>
          <cell r="Q579">
            <v>0</v>
          </cell>
          <cell r="R579">
            <v>115645.2421875</v>
          </cell>
          <cell r="S579">
            <v>0</v>
          </cell>
          <cell r="T579">
            <v>0</v>
          </cell>
          <cell r="U579">
            <v>0</v>
          </cell>
        </row>
        <row r="580">
          <cell r="C580">
            <v>0</v>
          </cell>
          <cell r="D580">
            <v>14465.2001953125</v>
          </cell>
          <cell r="E580">
            <v>0</v>
          </cell>
          <cell r="F580">
            <v>0</v>
          </cell>
          <cell r="G580">
            <v>0</v>
          </cell>
          <cell r="H580">
            <v>115645.2421875</v>
          </cell>
          <cell r="I580">
            <v>0</v>
          </cell>
          <cell r="J580">
            <v>0</v>
          </cell>
          <cell r="K580">
            <v>128.62559509277301</v>
          </cell>
          <cell r="L580">
            <v>0</v>
          </cell>
          <cell r="M580">
            <v>0</v>
          </cell>
          <cell r="N580">
            <v>14465.2001953125</v>
          </cell>
          <cell r="O580">
            <v>0</v>
          </cell>
          <cell r="P580">
            <v>0</v>
          </cell>
          <cell r="Q580">
            <v>0</v>
          </cell>
          <cell r="R580">
            <v>115645.2421875</v>
          </cell>
          <cell r="S580">
            <v>0</v>
          </cell>
          <cell r="T580">
            <v>0</v>
          </cell>
          <cell r="U580">
            <v>0</v>
          </cell>
        </row>
        <row r="581">
          <cell r="C581">
            <v>0</v>
          </cell>
          <cell r="D581">
            <v>14465.2001953125</v>
          </cell>
          <cell r="E581">
            <v>0</v>
          </cell>
          <cell r="F581">
            <v>0</v>
          </cell>
          <cell r="G581">
            <v>0</v>
          </cell>
          <cell r="H581">
            <v>115645.2421875</v>
          </cell>
          <cell r="I581">
            <v>0</v>
          </cell>
          <cell r="J581">
            <v>0</v>
          </cell>
          <cell r="K581">
            <v>128.14491271972699</v>
          </cell>
          <cell r="L581">
            <v>0</v>
          </cell>
          <cell r="M581">
            <v>0</v>
          </cell>
          <cell r="N581">
            <v>14465.2001953125</v>
          </cell>
          <cell r="O581">
            <v>0</v>
          </cell>
          <cell r="P581">
            <v>0</v>
          </cell>
          <cell r="Q581">
            <v>0</v>
          </cell>
          <cell r="R581">
            <v>115645.2421875</v>
          </cell>
          <cell r="S581">
            <v>0</v>
          </cell>
          <cell r="T581">
            <v>0</v>
          </cell>
          <cell r="U581">
            <v>0</v>
          </cell>
        </row>
        <row r="582">
          <cell r="C582">
            <v>0</v>
          </cell>
          <cell r="D582">
            <v>14465.2001953125</v>
          </cell>
          <cell r="E582">
            <v>0</v>
          </cell>
          <cell r="F582">
            <v>0</v>
          </cell>
          <cell r="G582">
            <v>0</v>
          </cell>
          <cell r="H582">
            <v>115645.2421875</v>
          </cell>
          <cell r="I582">
            <v>0</v>
          </cell>
          <cell r="J582">
            <v>0</v>
          </cell>
          <cell r="K582">
            <v>127.656867980957</v>
          </cell>
          <cell r="L582">
            <v>0</v>
          </cell>
          <cell r="M582">
            <v>0</v>
          </cell>
          <cell r="N582">
            <v>14465.2001953125</v>
          </cell>
          <cell r="O582">
            <v>0</v>
          </cell>
          <cell r="P582">
            <v>0</v>
          </cell>
          <cell r="Q582">
            <v>0</v>
          </cell>
          <cell r="R582">
            <v>115645.2421875</v>
          </cell>
          <cell r="S582">
            <v>0</v>
          </cell>
          <cell r="T582">
            <v>0</v>
          </cell>
          <cell r="U582">
            <v>0</v>
          </cell>
        </row>
        <row r="583">
          <cell r="C583">
            <v>0</v>
          </cell>
          <cell r="D583">
            <v>14465.2001953125</v>
          </cell>
          <cell r="E583">
            <v>0</v>
          </cell>
          <cell r="F583">
            <v>0</v>
          </cell>
          <cell r="G583">
            <v>0</v>
          </cell>
          <cell r="H583">
            <v>115645.2421875</v>
          </cell>
          <cell r="I583">
            <v>0</v>
          </cell>
          <cell r="J583">
            <v>0</v>
          </cell>
          <cell r="K583">
            <v>127.17790222168</v>
          </cell>
          <cell r="L583">
            <v>0</v>
          </cell>
          <cell r="M583">
            <v>0</v>
          </cell>
          <cell r="N583">
            <v>14465.2001953125</v>
          </cell>
          <cell r="O583">
            <v>0</v>
          </cell>
          <cell r="P583">
            <v>0</v>
          </cell>
          <cell r="Q583">
            <v>0</v>
          </cell>
          <cell r="R583">
            <v>115645.2421875</v>
          </cell>
          <cell r="S583">
            <v>0</v>
          </cell>
          <cell r="T583">
            <v>0</v>
          </cell>
          <cell r="U583">
            <v>0</v>
          </cell>
        </row>
        <row r="584">
          <cell r="C584">
            <v>0</v>
          </cell>
          <cell r="D584">
            <v>14465.2001953125</v>
          </cell>
          <cell r="E584">
            <v>0</v>
          </cell>
          <cell r="F584">
            <v>0</v>
          </cell>
          <cell r="G584">
            <v>0</v>
          </cell>
          <cell r="H584">
            <v>115645.2421875</v>
          </cell>
          <cell r="I584">
            <v>0</v>
          </cell>
          <cell r="J584">
            <v>0</v>
          </cell>
          <cell r="K584">
            <v>126.69955444335901</v>
          </cell>
          <cell r="L584">
            <v>0</v>
          </cell>
          <cell r="M584">
            <v>0</v>
          </cell>
          <cell r="N584">
            <v>14465.2001953125</v>
          </cell>
          <cell r="O584">
            <v>0</v>
          </cell>
          <cell r="P584">
            <v>0</v>
          </cell>
          <cell r="Q584">
            <v>0</v>
          </cell>
          <cell r="R584">
            <v>115645.2421875</v>
          </cell>
          <cell r="S584">
            <v>0</v>
          </cell>
          <cell r="T584">
            <v>0</v>
          </cell>
          <cell r="U584">
            <v>0</v>
          </cell>
        </row>
        <row r="585">
          <cell r="C585">
            <v>0</v>
          </cell>
          <cell r="D585">
            <v>14465.2001953125</v>
          </cell>
          <cell r="E585">
            <v>0</v>
          </cell>
          <cell r="F585">
            <v>0</v>
          </cell>
          <cell r="G585">
            <v>0</v>
          </cell>
          <cell r="H585">
            <v>115645.2421875</v>
          </cell>
          <cell r="I585">
            <v>0</v>
          </cell>
          <cell r="J585">
            <v>0</v>
          </cell>
          <cell r="K585">
            <v>126.218963623047</v>
          </cell>
          <cell r="L585">
            <v>0</v>
          </cell>
          <cell r="M585">
            <v>0</v>
          </cell>
          <cell r="N585">
            <v>14465.2001953125</v>
          </cell>
          <cell r="O585">
            <v>0</v>
          </cell>
          <cell r="P585">
            <v>0</v>
          </cell>
          <cell r="Q585">
            <v>0</v>
          </cell>
          <cell r="R585">
            <v>115645.2421875</v>
          </cell>
          <cell r="S585">
            <v>0</v>
          </cell>
          <cell r="T585">
            <v>0</v>
          </cell>
          <cell r="U585">
            <v>0</v>
          </cell>
        </row>
        <row r="586">
          <cell r="C586">
            <v>0</v>
          </cell>
          <cell r="D586">
            <v>14465.2001953125</v>
          </cell>
          <cell r="E586">
            <v>0</v>
          </cell>
          <cell r="F586">
            <v>0</v>
          </cell>
          <cell r="G586">
            <v>0</v>
          </cell>
          <cell r="H586">
            <v>115645.2421875</v>
          </cell>
          <cell r="I586">
            <v>0</v>
          </cell>
          <cell r="J586">
            <v>0</v>
          </cell>
          <cell r="K586">
            <v>125.74152374267599</v>
          </cell>
          <cell r="L586">
            <v>0</v>
          </cell>
          <cell r="M586">
            <v>0</v>
          </cell>
          <cell r="N586">
            <v>14465.2001953125</v>
          </cell>
          <cell r="O586">
            <v>0</v>
          </cell>
          <cell r="P586">
            <v>0</v>
          </cell>
          <cell r="Q586">
            <v>0</v>
          </cell>
          <cell r="R586">
            <v>115645.2421875</v>
          </cell>
          <cell r="S586">
            <v>0</v>
          </cell>
          <cell r="T586">
            <v>0</v>
          </cell>
          <cell r="U586">
            <v>0</v>
          </cell>
        </row>
        <row r="587">
          <cell r="C587">
            <v>0</v>
          </cell>
          <cell r="D587">
            <v>0</v>
          </cell>
          <cell r="E587">
            <v>0</v>
          </cell>
          <cell r="F587">
            <v>0</v>
          </cell>
          <cell r="G587">
            <v>0</v>
          </cell>
          <cell r="H587">
            <v>0</v>
          </cell>
          <cell r="I587">
            <v>0</v>
          </cell>
          <cell r="J587">
            <v>0</v>
          </cell>
          <cell r="K587">
            <v>0</v>
          </cell>
          <cell r="L587">
            <v>0</v>
          </cell>
          <cell r="M587">
            <v>0</v>
          </cell>
          <cell r="N587">
            <v>0</v>
          </cell>
          <cell r="O587">
            <v>0</v>
          </cell>
          <cell r="P587">
            <v>0</v>
          </cell>
          <cell r="Q587">
            <v>0</v>
          </cell>
          <cell r="R587">
            <v>0</v>
          </cell>
          <cell r="S587">
            <v>0</v>
          </cell>
          <cell r="T587">
            <v>0</v>
          </cell>
          <cell r="U587">
            <v>0</v>
          </cell>
        </row>
        <row r="588">
          <cell r="C588">
            <v>0</v>
          </cell>
          <cell r="D588">
            <v>0</v>
          </cell>
          <cell r="E588">
            <v>0</v>
          </cell>
          <cell r="F588">
            <v>0</v>
          </cell>
          <cell r="G588">
            <v>0</v>
          </cell>
          <cell r="H588">
            <v>0</v>
          </cell>
          <cell r="I588">
            <v>0</v>
          </cell>
          <cell r="J588">
            <v>0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  <cell r="R588">
            <v>0</v>
          </cell>
          <cell r="S588">
            <v>0</v>
          </cell>
          <cell r="T588">
            <v>0</v>
          </cell>
          <cell r="U588">
            <v>0</v>
          </cell>
        </row>
        <row r="589">
          <cell r="C589">
            <v>0</v>
          </cell>
          <cell r="D589">
            <v>0</v>
          </cell>
          <cell r="E589">
            <v>0</v>
          </cell>
          <cell r="F589">
            <v>0</v>
          </cell>
          <cell r="G589">
            <v>0</v>
          </cell>
          <cell r="H589">
            <v>0</v>
          </cell>
          <cell r="I589">
            <v>0</v>
          </cell>
          <cell r="J589">
            <v>0</v>
          </cell>
          <cell r="K589">
            <v>0</v>
          </cell>
          <cell r="L589">
            <v>0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  <cell r="Q589">
            <v>0</v>
          </cell>
          <cell r="R589">
            <v>0</v>
          </cell>
          <cell r="S589">
            <v>0</v>
          </cell>
          <cell r="T589">
            <v>0</v>
          </cell>
          <cell r="U589">
            <v>0</v>
          </cell>
        </row>
        <row r="590">
          <cell r="C590">
            <v>0</v>
          </cell>
          <cell r="D590">
            <v>0</v>
          </cell>
          <cell r="E590">
            <v>0</v>
          </cell>
          <cell r="F590">
            <v>0</v>
          </cell>
          <cell r="G590">
            <v>0</v>
          </cell>
          <cell r="H590">
            <v>0</v>
          </cell>
          <cell r="I590">
            <v>0</v>
          </cell>
          <cell r="J590">
            <v>0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0</v>
          </cell>
          <cell r="P590">
            <v>0</v>
          </cell>
          <cell r="Q590">
            <v>0</v>
          </cell>
          <cell r="R590">
            <v>0</v>
          </cell>
          <cell r="S590">
            <v>0</v>
          </cell>
          <cell r="T590">
            <v>0</v>
          </cell>
          <cell r="U590">
            <v>0</v>
          </cell>
        </row>
        <row r="591">
          <cell r="C591">
            <v>0</v>
          </cell>
          <cell r="D591">
            <v>0</v>
          </cell>
          <cell r="E591">
            <v>0</v>
          </cell>
          <cell r="F591">
            <v>0</v>
          </cell>
          <cell r="G591">
            <v>0</v>
          </cell>
          <cell r="H591">
            <v>0</v>
          </cell>
          <cell r="I591">
            <v>0</v>
          </cell>
          <cell r="J591">
            <v>0</v>
          </cell>
          <cell r="K591">
            <v>0</v>
          </cell>
          <cell r="L591">
            <v>0</v>
          </cell>
          <cell r="M591">
            <v>0</v>
          </cell>
          <cell r="N591">
            <v>0</v>
          </cell>
          <cell r="O591">
            <v>0</v>
          </cell>
          <cell r="P591">
            <v>0</v>
          </cell>
          <cell r="Q591">
            <v>0</v>
          </cell>
          <cell r="R591">
            <v>0</v>
          </cell>
          <cell r="S591">
            <v>0</v>
          </cell>
          <cell r="T591">
            <v>0</v>
          </cell>
          <cell r="U591">
            <v>0</v>
          </cell>
        </row>
        <row r="592">
          <cell r="C592">
            <v>0</v>
          </cell>
          <cell r="D592">
            <v>0</v>
          </cell>
          <cell r="E592">
            <v>0</v>
          </cell>
          <cell r="F592">
            <v>0</v>
          </cell>
          <cell r="G592">
            <v>0</v>
          </cell>
          <cell r="H592">
            <v>0</v>
          </cell>
          <cell r="I592">
            <v>0</v>
          </cell>
          <cell r="J592">
            <v>0</v>
          </cell>
          <cell r="K592">
            <v>0</v>
          </cell>
          <cell r="L592">
            <v>0</v>
          </cell>
          <cell r="M592">
            <v>0</v>
          </cell>
          <cell r="N592">
            <v>0</v>
          </cell>
          <cell r="O592">
            <v>0</v>
          </cell>
          <cell r="P592">
            <v>0</v>
          </cell>
          <cell r="Q592">
            <v>0</v>
          </cell>
          <cell r="R592">
            <v>0</v>
          </cell>
          <cell r="S592">
            <v>0</v>
          </cell>
          <cell r="T592">
            <v>0</v>
          </cell>
          <cell r="U592">
            <v>0</v>
          </cell>
        </row>
        <row r="593">
          <cell r="C593">
            <v>0</v>
          </cell>
          <cell r="D593">
            <v>0</v>
          </cell>
          <cell r="E593">
            <v>0</v>
          </cell>
          <cell r="F593">
            <v>0</v>
          </cell>
          <cell r="G593">
            <v>0</v>
          </cell>
          <cell r="H593">
            <v>0</v>
          </cell>
          <cell r="I593">
            <v>0</v>
          </cell>
          <cell r="J593">
            <v>0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  <cell r="R593">
            <v>0</v>
          </cell>
          <cell r="S593">
            <v>0</v>
          </cell>
          <cell r="T593">
            <v>0</v>
          </cell>
          <cell r="U593">
            <v>0</v>
          </cell>
        </row>
        <row r="594">
          <cell r="C594">
            <v>65.752578735351605</v>
          </cell>
          <cell r="D594">
            <v>3772.35229492188</v>
          </cell>
          <cell r="E594">
            <v>67.123711109161405</v>
          </cell>
          <cell r="F594">
            <v>53.795169830322301</v>
          </cell>
          <cell r="G594">
            <v>134.24742126464801</v>
          </cell>
          <cell r="H594">
            <v>7207.6474609375</v>
          </cell>
          <cell r="I594">
            <v>0</v>
          </cell>
          <cell r="J594">
            <v>159.35890197753901</v>
          </cell>
          <cell r="K594">
            <v>161.52955627441401</v>
          </cell>
          <cell r="L594">
            <v>3537.1708984375</v>
          </cell>
          <cell r="M594">
            <v>0</v>
          </cell>
          <cell r="N594">
            <v>3772.35229492188</v>
          </cell>
          <cell r="O594">
            <v>0</v>
          </cell>
          <cell r="P594">
            <v>0</v>
          </cell>
          <cell r="Q594">
            <v>0</v>
          </cell>
          <cell r="R594">
            <v>7207.6474609375</v>
          </cell>
          <cell r="S594">
            <v>0</v>
          </cell>
          <cell r="T594">
            <v>0</v>
          </cell>
          <cell r="U594">
            <v>0</v>
          </cell>
        </row>
        <row r="595">
          <cell r="C595">
            <v>31.549623489379901</v>
          </cell>
          <cell r="D595">
            <v>7625.916015625</v>
          </cell>
          <cell r="E595">
            <v>84.225189685821505</v>
          </cell>
          <cell r="F595">
            <v>1033.33618164063</v>
          </cell>
          <cell r="G595">
            <v>168.45037841796901</v>
          </cell>
          <cell r="H595">
            <v>19914.083984375</v>
          </cell>
          <cell r="I595">
            <v>0</v>
          </cell>
          <cell r="J595">
            <v>158.208419799805</v>
          </cell>
          <cell r="K595">
            <v>160.15304565429699</v>
          </cell>
          <cell r="L595">
            <v>32601.3671875</v>
          </cell>
          <cell r="M595">
            <v>0</v>
          </cell>
          <cell r="N595">
            <v>7625.916015625</v>
          </cell>
          <cell r="O595">
            <v>0</v>
          </cell>
          <cell r="P595">
            <v>0</v>
          </cell>
          <cell r="Q595">
            <v>0</v>
          </cell>
          <cell r="R595">
            <v>19914.083984375</v>
          </cell>
          <cell r="S595">
            <v>0</v>
          </cell>
          <cell r="T595">
            <v>0</v>
          </cell>
          <cell r="U595">
            <v>0</v>
          </cell>
        </row>
        <row r="596">
          <cell r="C596">
            <v>17.542453765869102</v>
          </cell>
          <cell r="D596">
            <v>9381.39453125</v>
          </cell>
          <cell r="E596">
            <v>91.228771209716797</v>
          </cell>
          <cell r="F596">
            <v>2367.35571289063</v>
          </cell>
          <cell r="G596">
            <v>182.45755004882801</v>
          </cell>
          <cell r="H596">
            <v>34358.60546875</v>
          </cell>
          <cell r="I596">
            <v>0</v>
          </cell>
          <cell r="J596">
            <v>156.78802490234401</v>
          </cell>
          <cell r="K596">
            <v>158.517333984375</v>
          </cell>
          <cell r="L596">
            <v>41529.23046875</v>
          </cell>
          <cell r="M596">
            <v>0</v>
          </cell>
          <cell r="N596">
            <v>9381.39453125</v>
          </cell>
          <cell r="O596">
            <v>0</v>
          </cell>
          <cell r="P596">
            <v>0</v>
          </cell>
          <cell r="Q596">
            <v>0</v>
          </cell>
          <cell r="R596">
            <v>34358.60546875</v>
          </cell>
          <cell r="S596">
            <v>0</v>
          </cell>
          <cell r="T596">
            <v>0</v>
          </cell>
          <cell r="U596">
            <v>0</v>
          </cell>
        </row>
        <row r="597">
          <cell r="C597">
            <v>11.366907119751</v>
          </cell>
          <cell r="D597">
            <v>10485.83984375</v>
          </cell>
          <cell r="E597">
            <v>94.316548109054594</v>
          </cell>
          <cell r="F597">
            <v>3273.87255859375</v>
          </cell>
          <cell r="G597">
            <v>188.63308715820301</v>
          </cell>
          <cell r="H597">
            <v>49634.16015625</v>
          </cell>
          <cell r="I597">
            <v>0</v>
          </cell>
          <cell r="J597">
            <v>155.40040588378901</v>
          </cell>
          <cell r="K597">
            <v>157.004470825195</v>
          </cell>
          <cell r="L597">
            <v>37213.8046875</v>
          </cell>
          <cell r="M597">
            <v>0</v>
          </cell>
          <cell r="N597">
            <v>10485.83984375</v>
          </cell>
          <cell r="O597">
            <v>0</v>
          </cell>
          <cell r="P597">
            <v>0</v>
          </cell>
          <cell r="Q597">
            <v>0</v>
          </cell>
          <cell r="R597">
            <v>49634.16015625</v>
          </cell>
          <cell r="S597">
            <v>0</v>
          </cell>
          <cell r="T597">
            <v>0</v>
          </cell>
          <cell r="U597">
            <v>0</v>
          </cell>
        </row>
        <row r="598">
          <cell r="C598">
            <v>8.7171602249145508</v>
          </cell>
          <cell r="D598">
            <v>11289.8681640625</v>
          </cell>
          <cell r="E598">
            <v>95.641422271728501</v>
          </cell>
          <cell r="F598">
            <v>3930.94116210938</v>
          </cell>
          <cell r="G598">
            <v>191.28283691406301</v>
          </cell>
          <cell r="H598">
            <v>65390.12890625</v>
          </cell>
          <cell r="I598">
            <v>0</v>
          </cell>
          <cell r="J598">
            <v>154.08775329589801</v>
          </cell>
          <cell r="K598">
            <v>155.56932067871099</v>
          </cell>
          <cell r="L598">
            <v>34266.64453125</v>
          </cell>
          <cell r="M598">
            <v>0</v>
          </cell>
          <cell r="N598">
            <v>11289.8681640625</v>
          </cell>
          <cell r="O598">
            <v>0</v>
          </cell>
          <cell r="P598">
            <v>0</v>
          </cell>
          <cell r="Q598">
            <v>0</v>
          </cell>
          <cell r="R598">
            <v>65390.12890625</v>
          </cell>
          <cell r="S598">
            <v>0</v>
          </cell>
          <cell r="T598">
            <v>0</v>
          </cell>
          <cell r="U598">
            <v>0</v>
          </cell>
        </row>
        <row r="599">
          <cell r="C599">
            <v>7.0310292243957502</v>
          </cell>
          <cell r="D599">
            <v>11924.3935546875</v>
          </cell>
          <cell r="E599">
            <v>96.484488248825102</v>
          </cell>
          <cell r="F599">
            <v>4382.97216796875</v>
          </cell>
          <cell r="G599">
            <v>192.96896362304699</v>
          </cell>
          <cell r="H599">
            <v>81315.6015625</v>
          </cell>
          <cell r="I599">
            <v>0</v>
          </cell>
          <cell r="J599">
            <v>152.84706115722699</v>
          </cell>
          <cell r="K599">
            <v>154.24464416503901</v>
          </cell>
          <cell r="L599">
            <v>30816.8046875</v>
          </cell>
          <cell r="M599">
            <v>0</v>
          </cell>
          <cell r="N599">
            <v>11924.3935546875</v>
          </cell>
          <cell r="O599">
            <v>0</v>
          </cell>
          <cell r="P599">
            <v>0</v>
          </cell>
          <cell r="Q599">
            <v>0</v>
          </cell>
          <cell r="R599">
            <v>81315.6015625</v>
          </cell>
          <cell r="S599">
            <v>0</v>
          </cell>
          <cell r="T599">
            <v>0</v>
          </cell>
          <cell r="U599">
            <v>0</v>
          </cell>
        </row>
        <row r="600">
          <cell r="C600">
            <v>5.9116253852844203</v>
          </cell>
          <cell r="D600">
            <v>12443.5</v>
          </cell>
          <cell r="E600">
            <v>97.044187784194904</v>
          </cell>
          <cell r="F600">
            <v>4639.30712890625</v>
          </cell>
          <cell r="G600">
            <v>194.08837890625</v>
          </cell>
          <cell r="H600">
            <v>97176.5</v>
          </cell>
          <cell r="I600">
            <v>0</v>
          </cell>
          <cell r="J600">
            <v>151.66961669921901</v>
          </cell>
          <cell r="K600">
            <v>153.00917053222699</v>
          </cell>
          <cell r="L600">
            <v>27425.84765625</v>
          </cell>
          <cell r="M600">
            <v>0</v>
          </cell>
          <cell r="N600">
            <v>12443.5</v>
          </cell>
          <cell r="O600">
            <v>0</v>
          </cell>
          <cell r="P600">
            <v>0</v>
          </cell>
          <cell r="Q600">
            <v>0</v>
          </cell>
          <cell r="R600">
            <v>97176.5</v>
          </cell>
          <cell r="S600">
            <v>0</v>
          </cell>
          <cell r="T600">
            <v>0</v>
          </cell>
          <cell r="U600">
            <v>0</v>
          </cell>
        </row>
        <row r="601">
          <cell r="C601">
            <v>0</v>
          </cell>
          <cell r="D601">
            <v>12443.5</v>
          </cell>
          <cell r="E601">
            <v>0</v>
          </cell>
          <cell r="F601">
            <v>0</v>
          </cell>
          <cell r="G601">
            <v>0</v>
          </cell>
          <cell r="H601">
            <v>97176.5</v>
          </cell>
          <cell r="I601">
            <v>0</v>
          </cell>
          <cell r="J601">
            <v>0</v>
          </cell>
          <cell r="K601">
            <v>152.45521545410199</v>
          </cell>
          <cell r="L601">
            <v>0</v>
          </cell>
          <cell r="M601">
            <v>0</v>
          </cell>
          <cell r="N601">
            <v>12443.5</v>
          </cell>
          <cell r="O601">
            <v>0</v>
          </cell>
          <cell r="P601">
            <v>0</v>
          </cell>
          <cell r="Q601">
            <v>0</v>
          </cell>
          <cell r="R601">
            <v>97176.5</v>
          </cell>
          <cell r="S601">
            <v>0</v>
          </cell>
          <cell r="T601">
            <v>0</v>
          </cell>
          <cell r="U601">
            <v>0</v>
          </cell>
        </row>
        <row r="602">
          <cell r="C602">
            <v>0</v>
          </cell>
          <cell r="D602">
            <v>12443.5</v>
          </cell>
          <cell r="E602">
            <v>0</v>
          </cell>
          <cell r="F602">
            <v>0</v>
          </cell>
          <cell r="G602">
            <v>0</v>
          </cell>
          <cell r="H602">
            <v>97176.5</v>
          </cell>
          <cell r="I602">
            <v>0</v>
          </cell>
          <cell r="J602">
            <v>0</v>
          </cell>
          <cell r="K602">
            <v>151.83248901367199</v>
          </cell>
          <cell r="L602">
            <v>0</v>
          </cell>
          <cell r="M602">
            <v>0</v>
          </cell>
          <cell r="N602">
            <v>12443.5</v>
          </cell>
          <cell r="O602">
            <v>0</v>
          </cell>
          <cell r="P602">
            <v>0</v>
          </cell>
          <cell r="Q602">
            <v>0</v>
          </cell>
          <cell r="R602">
            <v>97176.5</v>
          </cell>
          <cell r="S602">
            <v>0</v>
          </cell>
          <cell r="T602">
            <v>0</v>
          </cell>
          <cell r="U602">
            <v>0</v>
          </cell>
        </row>
        <row r="603">
          <cell r="C603">
            <v>0</v>
          </cell>
          <cell r="D603">
            <v>12443.5</v>
          </cell>
          <cell r="E603">
            <v>0</v>
          </cell>
          <cell r="F603">
            <v>0</v>
          </cell>
          <cell r="G603">
            <v>0</v>
          </cell>
          <cell r="H603">
            <v>97176.5</v>
          </cell>
          <cell r="I603">
            <v>0</v>
          </cell>
          <cell r="J603">
            <v>0</v>
          </cell>
          <cell r="K603">
            <v>151.24147033691401</v>
          </cell>
          <cell r="L603">
            <v>0</v>
          </cell>
          <cell r="M603">
            <v>0</v>
          </cell>
          <cell r="N603">
            <v>12443.5</v>
          </cell>
          <cell r="O603">
            <v>0</v>
          </cell>
          <cell r="P603">
            <v>0</v>
          </cell>
          <cell r="Q603">
            <v>0</v>
          </cell>
          <cell r="R603">
            <v>97176.5</v>
          </cell>
          <cell r="S603">
            <v>0</v>
          </cell>
          <cell r="T603">
            <v>0</v>
          </cell>
          <cell r="U603">
            <v>0</v>
          </cell>
        </row>
        <row r="604">
          <cell r="C604">
            <v>0</v>
          </cell>
          <cell r="D604">
            <v>12443.5</v>
          </cell>
          <cell r="E604">
            <v>0</v>
          </cell>
          <cell r="F604">
            <v>0</v>
          </cell>
          <cell r="G604">
            <v>0</v>
          </cell>
          <cell r="H604">
            <v>97176.5</v>
          </cell>
          <cell r="I604">
            <v>0</v>
          </cell>
          <cell r="J604">
            <v>0</v>
          </cell>
          <cell r="K604">
            <v>150.70335388183599</v>
          </cell>
          <cell r="L604">
            <v>0</v>
          </cell>
          <cell r="M604">
            <v>0</v>
          </cell>
          <cell r="N604">
            <v>12443.5</v>
          </cell>
          <cell r="O604">
            <v>0</v>
          </cell>
          <cell r="P604">
            <v>0</v>
          </cell>
          <cell r="Q604">
            <v>0</v>
          </cell>
          <cell r="R604">
            <v>97176.5</v>
          </cell>
          <cell r="S604">
            <v>0</v>
          </cell>
          <cell r="T604">
            <v>0</v>
          </cell>
          <cell r="U604">
            <v>0</v>
          </cell>
        </row>
        <row r="605">
          <cell r="C605">
            <v>0</v>
          </cell>
          <cell r="D605">
            <v>12443.5</v>
          </cell>
          <cell r="E605">
            <v>0</v>
          </cell>
          <cell r="F605">
            <v>0</v>
          </cell>
          <cell r="G605">
            <v>0</v>
          </cell>
          <cell r="H605">
            <v>97176.5</v>
          </cell>
          <cell r="I605">
            <v>0</v>
          </cell>
          <cell r="J605">
            <v>0</v>
          </cell>
          <cell r="K605">
            <v>150.10519409179699</v>
          </cell>
          <cell r="L605">
            <v>0</v>
          </cell>
          <cell r="M605">
            <v>0</v>
          </cell>
          <cell r="N605">
            <v>12443.5</v>
          </cell>
          <cell r="O605">
            <v>0</v>
          </cell>
          <cell r="P605">
            <v>0</v>
          </cell>
          <cell r="Q605">
            <v>0</v>
          </cell>
          <cell r="R605">
            <v>97176.5</v>
          </cell>
          <cell r="S605">
            <v>0</v>
          </cell>
          <cell r="T605">
            <v>0</v>
          </cell>
          <cell r="U605">
            <v>0</v>
          </cell>
        </row>
        <row r="606">
          <cell r="C606">
            <v>0</v>
          </cell>
          <cell r="D606">
            <v>12443.5</v>
          </cell>
          <cell r="E606">
            <v>0</v>
          </cell>
          <cell r="F606">
            <v>0</v>
          </cell>
          <cell r="G606">
            <v>0</v>
          </cell>
          <cell r="H606">
            <v>97176.5</v>
          </cell>
          <cell r="I606">
            <v>0</v>
          </cell>
          <cell r="J606">
            <v>0</v>
          </cell>
          <cell r="K606">
            <v>149.469482421875</v>
          </cell>
          <cell r="L606">
            <v>0</v>
          </cell>
          <cell r="M606">
            <v>0</v>
          </cell>
          <cell r="N606">
            <v>12443.5</v>
          </cell>
          <cell r="O606">
            <v>0</v>
          </cell>
          <cell r="P606">
            <v>0</v>
          </cell>
          <cell r="Q606">
            <v>0</v>
          </cell>
          <cell r="R606">
            <v>97176.5</v>
          </cell>
          <cell r="S606">
            <v>0</v>
          </cell>
          <cell r="T606">
            <v>0</v>
          </cell>
          <cell r="U606">
            <v>0</v>
          </cell>
        </row>
        <row r="607">
          <cell r="C607">
            <v>0</v>
          </cell>
          <cell r="D607">
            <v>12443.5</v>
          </cell>
          <cell r="E607">
            <v>0</v>
          </cell>
          <cell r="F607">
            <v>0</v>
          </cell>
          <cell r="G607">
            <v>0</v>
          </cell>
          <cell r="H607">
            <v>97176.5</v>
          </cell>
          <cell r="I607">
            <v>0</v>
          </cell>
          <cell r="J607">
            <v>0</v>
          </cell>
          <cell r="K607">
            <v>148.85072326660199</v>
          </cell>
          <cell r="L607">
            <v>0</v>
          </cell>
          <cell r="M607">
            <v>0</v>
          </cell>
          <cell r="N607">
            <v>12443.5</v>
          </cell>
          <cell r="O607">
            <v>0</v>
          </cell>
          <cell r="P607">
            <v>0</v>
          </cell>
          <cell r="Q607">
            <v>0</v>
          </cell>
          <cell r="R607">
            <v>97176.5</v>
          </cell>
          <cell r="S607">
            <v>0</v>
          </cell>
          <cell r="T607">
            <v>0</v>
          </cell>
          <cell r="U607">
            <v>0</v>
          </cell>
        </row>
        <row r="608">
          <cell r="C608">
            <v>0</v>
          </cell>
          <cell r="D608">
            <v>12443.5</v>
          </cell>
          <cell r="E608">
            <v>0</v>
          </cell>
          <cell r="F608">
            <v>0</v>
          </cell>
          <cell r="G608">
            <v>0</v>
          </cell>
          <cell r="H608">
            <v>97176.5</v>
          </cell>
          <cell r="I608">
            <v>0</v>
          </cell>
          <cell r="J608">
            <v>0</v>
          </cell>
          <cell r="K608">
            <v>148.24998474121099</v>
          </cell>
          <cell r="L608">
            <v>0</v>
          </cell>
          <cell r="M608">
            <v>0</v>
          </cell>
          <cell r="N608">
            <v>12443.5</v>
          </cell>
          <cell r="O608">
            <v>0</v>
          </cell>
          <cell r="P608">
            <v>0</v>
          </cell>
          <cell r="Q608">
            <v>0</v>
          </cell>
          <cell r="R608">
            <v>97176.5</v>
          </cell>
          <cell r="S608">
            <v>0</v>
          </cell>
          <cell r="T608">
            <v>0</v>
          </cell>
          <cell r="U608">
            <v>0</v>
          </cell>
        </row>
        <row r="609">
          <cell r="C609">
            <v>0</v>
          </cell>
          <cell r="D609">
            <v>12443.5</v>
          </cell>
          <cell r="E609">
            <v>0</v>
          </cell>
          <cell r="F609">
            <v>0</v>
          </cell>
          <cell r="G609">
            <v>0</v>
          </cell>
          <cell r="H609">
            <v>97176.5</v>
          </cell>
          <cell r="I609">
            <v>0</v>
          </cell>
          <cell r="J609">
            <v>0</v>
          </cell>
          <cell r="K609">
            <v>147.64222717285199</v>
          </cell>
          <cell r="L609">
            <v>0</v>
          </cell>
          <cell r="M609">
            <v>0</v>
          </cell>
          <cell r="N609">
            <v>12443.5</v>
          </cell>
          <cell r="O609">
            <v>0</v>
          </cell>
          <cell r="P609">
            <v>0</v>
          </cell>
          <cell r="Q609">
            <v>0</v>
          </cell>
          <cell r="R609">
            <v>97176.5</v>
          </cell>
          <cell r="S609">
            <v>0</v>
          </cell>
          <cell r="T609">
            <v>0</v>
          </cell>
          <cell r="U609">
            <v>0</v>
          </cell>
        </row>
        <row r="610">
          <cell r="C610">
            <v>0</v>
          </cell>
          <cell r="D610">
            <v>12443.5</v>
          </cell>
          <cell r="E610">
            <v>0</v>
          </cell>
          <cell r="F610">
            <v>0</v>
          </cell>
          <cell r="G610">
            <v>0</v>
          </cell>
          <cell r="H610">
            <v>97176.5</v>
          </cell>
          <cell r="I610">
            <v>0</v>
          </cell>
          <cell r="J610">
            <v>0</v>
          </cell>
          <cell r="K610">
            <v>147.04232788085901</v>
          </cell>
          <cell r="L610">
            <v>0</v>
          </cell>
          <cell r="M610">
            <v>0</v>
          </cell>
          <cell r="N610">
            <v>12443.5</v>
          </cell>
          <cell r="O610">
            <v>0</v>
          </cell>
          <cell r="P610">
            <v>0</v>
          </cell>
          <cell r="Q610">
            <v>0</v>
          </cell>
          <cell r="R610">
            <v>97176.5</v>
          </cell>
          <cell r="S610">
            <v>0</v>
          </cell>
          <cell r="T610">
            <v>0</v>
          </cell>
          <cell r="U610">
            <v>0</v>
          </cell>
        </row>
        <row r="611">
          <cell r="C611">
            <v>0</v>
          </cell>
          <cell r="D611">
            <v>12443.5</v>
          </cell>
          <cell r="E611">
            <v>0</v>
          </cell>
          <cell r="F611">
            <v>0</v>
          </cell>
          <cell r="G611">
            <v>0</v>
          </cell>
          <cell r="H611">
            <v>97176.5</v>
          </cell>
          <cell r="I611">
            <v>0</v>
          </cell>
          <cell r="J611">
            <v>0</v>
          </cell>
          <cell r="K611">
            <v>146.45895385742199</v>
          </cell>
          <cell r="L611">
            <v>0</v>
          </cell>
          <cell r="M611">
            <v>0</v>
          </cell>
          <cell r="N611">
            <v>12443.5</v>
          </cell>
          <cell r="O611">
            <v>0</v>
          </cell>
          <cell r="P611">
            <v>0</v>
          </cell>
          <cell r="Q611">
            <v>0</v>
          </cell>
          <cell r="R611">
            <v>97176.5</v>
          </cell>
          <cell r="S611">
            <v>0</v>
          </cell>
          <cell r="T611">
            <v>0</v>
          </cell>
          <cell r="U611">
            <v>0</v>
          </cell>
        </row>
        <row r="612">
          <cell r="C612">
            <v>0</v>
          </cell>
          <cell r="D612">
            <v>12443.5</v>
          </cell>
          <cell r="E612">
            <v>0</v>
          </cell>
          <cell r="F612">
            <v>0</v>
          </cell>
          <cell r="G612">
            <v>0</v>
          </cell>
          <cell r="H612">
            <v>97176.5</v>
          </cell>
          <cell r="I612">
            <v>0</v>
          </cell>
          <cell r="J612">
            <v>0</v>
          </cell>
          <cell r="K612">
            <v>145.88589477539099</v>
          </cell>
          <cell r="L612">
            <v>0</v>
          </cell>
          <cell r="M612">
            <v>0</v>
          </cell>
          <cell r="N612">
            <v>12443.5</v>
          </cell>
          <cell r="O612">
            <v>0</v>
          </cell>
          <cell r="P612">
            <v>0</v>
          </cell>
          <cell r="Q612">
            <v>0</v>
          </cell>
          <cell r="R612">
            <v>97176.5</v>
          </cell>
          <cell r="S612">
            <v>0</v>
          </cell>
          <cell r="T612">
            <v>0</v>
          </cell>
          <cell r="U612">
            <v>0</v>
          </cell>
        </row>
        <row r="613">
          <cell r="C613">
            <v>0</v>
          </cell>
          <cell r="D613">
            <v>12443.5</v>
          </cell>
          <cell r="E613">
            <v>0</v>
          </cell>
          <cell r="F613">
            <v>0</v>
          </cell>
          <cell r="G613">
            <v>0</v>
          </cell>
          <cell r="H613">
            <v>97176.5</v>
          </cell>
          <cell r="I613">
            <v>0</v>
          </cell>
          <cell r="J613">
            <v>0</v>
          </cell>
          <cell r="K613">
            <v>145.311767578125</v>
          </cell>
          <cell r="L613">
            <v>0</v>
          </cell>
          <cell r="M613">
            <v>0</v>
          </cell>
          <cell r="N613">
            <v>12443.5</v>
          </cell>
          <cell r="O613">
            <v>0</v>
          </cell>
          <cell r="P613">
            <v>0</v>
          </cell>
          <cell r="Q613">
            <v>0</v>
          </cell>
          <cell r="R613">
            <v>97176.5</v>
          </cell>
          <cell r="S613">
            <v>0</v>
          </cell>
          <cell r="T613">
            <v>0</v>
          </cell>
          <cell r="U613">
            <v>0</v>
          </cell>
        </row>
        <row r="614">
          <cell r="C614">
            <v>0</v>
          </cell>
          <cell r="D614">
            <v>12443.5</v>
          </cell>
          <cell r="E614">
            <v>0</v>
          </cell>
          <cell r="F614">
            <v>0</v>
          </cell>
          <cell r="G614">
            <v>0</v>
          </cell>
          <cell r="H614">
            <v>97176.5</v>
          </cell>
          <cell r="I614">
            <v>0</v>
          </cell>
          <cell r="J614">
            <v>0</v>
          </cell>
          <cell r="K614">
            <v>144.73469543457</v>
          </cell>
          <cell r="L614">
            <v>0</v>
          </cell>
          <cell r="M614">
            <v>0</v>
          </cell>
          <cell r="N614">
            <v>12443.5</v>
          </cell>
          <cell r="O614">
            <v>0</v>
          </cell>
          <cell r="P614">
            <v>0</v>
          </cell>
          <cell r="Q614">
            <v>0</v>
          </cell>
          <cell r="R614">
            <v>97176.5</v>
          </cell>
          <cell r="S614">
            <v>0</v>
          </cell>
          <cell r="T614">
            <v>0</v>
          </cell>
          <cell r="U614">
            <v>0</v>
          </cell>
        </row>
        <row r="615">
          <cell r="C615">
            <v>0</v>
          </cell>
          <cell r="D615">
            <v>12443.5</v>
          </cell>
          <cell r="E615">
            <v>0</v>
          </cell>
          <cell r="F615">
            <v>0</v>
          </cell>
          <cell r="G615">
            <v>0</v>
          </cell>
          <cell r="H615">
            <v>97176.5</v>
          </cell>
          <cell r="I615">
            <v>0</v>
          </cell>
          <cell r="J615">
            <v>0</v>
          </cell>
          <cell r="K615">
            <v>144.16351318359401</v>
          </cell>
          <cell r="L615">
            <v>0</v>
          </cell>
          <cell r="M615">
            <v>0</v>
          </cell>
          <cell r="N615">
            <v>12443.5</v>
          </cell>
          <cell r="O615">
            <v>0</v>
          </cell>
          <cell r="P615">
            <v>0</v>
          </cell>
          <cell r="Q615">
            <v>0</v>
          </cell>
          <cell r="R615">
            <v>97176.5</v>
          </cell>
          <cell r="S615">
            <v>0</v>
          </cell>
          <cell r="T615">
            <v>0</v>
          </cell>
          <cell r="U615">
            <v>0</v>
          </cell>
        </row>
        <row r="616">
          <cell r="C616">
            <v>0</v>
          </cell>
          <cell r="D616">
            <v>12443.5</v>
          </cell>
          <cell r="E616">
            <v>0</v>
          </cell>
          <cell r="F616">
            <v>0</v>
          </cell>
          <cell r="G616">
            <v>0</v>
          </cell>
          <cell r="H616">
            <v>97176.5</v>
          </cell>
          <cell r="I616">
            <v>0</v>
          </cell>
          <cell r="J616">
            <v>0</v>
          </cell>
          <cell r="K616">
            <v>143.60273742675801</v>
          </cell>
          <cell r="L616">
            <v>0</v>
          </cell>
          <cell r="M616">
            <v>0</v>
          </cell>
          <cell r="N616">
            <v>12443.5</v>
          </cell>
          <cell r="O616">
            <v>0</v>
          </cell>
          <cell r="P616">
            <v>0</v>
          </cell>
          <cell r="Q616">
            <v>0</v>
          </cell>
          <cell r="R616">
            <v>97176.5</v>
          </cell>
          <cell r="S616">
            <v>0</v>
          </cell>
          <cell r="T616">
            <v>0</v>
          </cell>
          <cell r="U616">
            <v>0</v>
          </cell>
        </row>
        <row r="617">
          <cell r="C617">
            <v>0</v>
          </cell>
          <cell r="D617">
            <v>12443.5</v>
          </cell>
          <cell r="E617">
            <v>0</v>
          </cell>
          <cell r="F617">
            <v>0</v>
          </cell>
          <cell r="G617">
            <v>0</v>
          </cell>
          <cell r="H617">
            <v>97176.5</v>
          </cell>
          <cell r="I617">
            <v>0</v>
          </cell>
          <cell r="J617">
            <v>0</v>
          </cell>
          <cell r="K617">
            <v>143.05508422851599</v>
          </cell>
          <cell r="L617">
            <v>0</v>
          </cell>
          <cell r="M617">
            <v>0</v>
          </cell>
          <cell r="N617">
            <v>12443.5</v>
          </cell>
          <cell r="O617">
            <v>0</v>
          </cell>
          <cell r="P617">
            <v>0</v>
          </cell>
          <cell r="Q617">
            <v>0</v>
          </cell>
          <cell r="R617">
            <v>97176.5</v>
          </cell>
          <cell r="S617">
            <v>0</v>
          </cell>
          <cell r="T617">
            <v>0</v>
          </cell>
          <cell r="U617">
            <v>0</v>
          </cell>
        </row>
        <row r="618">
          <cell r="C618">
            <v>0</v>
          </cell>
          <cell r="D618">
            <v>12443.5</v>
          </cell>
          <cell r="E618">
            <v>0</v>
          </cell>
          <cell r="F618">
            <v>0</v>
          </cell>
          <cell r="G618">
            <v>0</v>
          </cell>
          <cell r="H618">
            <v>97176.5</v>
          </cell>
          <cell r="I618">
            <v>0</v>
          </cell>
          <cell r="J618">
            <v>0</v>
          </cell>
          <cell r="K618">
            <v>142.48736572265599</v>
          </cell>
          <cell r="L618">
            <v>0</v>
          </cell>
          <cell r="M618">
            <v>0</v>
          </cell>
          <cell r="N618">
            <v>12443.5</v>
          </cell>
          <cell r="O618">
            <v>0</v>
          </cell>
          <cell r="P618">
            <v>0</v>
          </cell>
          <cell r="Q618">
            <v>0</v>
          </cell>
          <cell r="R618">
            <v>97176.5</v>
          </cell>
          <cell r="S618">
            <v>0</v>
          </cell>
          <cell r="T618">
            <v>0</v>
          </cell>
          <cell r="U618">
            <v>0</v>
          </cell>
        </row>
        <row r="619">
          <cell r="C619">
            <v>0</v>
          </cell>
          <cell r="D619">
            <v>12443.5</v>
          </cell>
          <cell r="E619">
            <v>0</v>
          </cell>
          <cell r="F619">
            <v>0</v>
          </cell>
          <cell r="G619">
            <v>0</v>
          </cell>
          <cell r="H619">
            <v>97176.5</v>
          </cell>
          <cell r="I619">
            <v>0</v>
          </cell>
          <cell r="J619">
            <v>0</v>
          </cell>
          <cell r="K619">
            <v>141.93388366699199</v>
          </cell>
          <cell r="L619">
            <v>0</v>
          </cell>
          <cell r="M619">
            <v>0</v>
          </cell>
          <cell r="N619">
            <v>12443.5</v>
          </cell>
          <cell r="O619">
            <v>0</v>
          </cell>
          <cell r="P619">
            <v>0</v>
          </cell>
          <cell r="Q619">
            <v>0</v>
          </cell>
          <cell r="R619">
            <v>97176.5</v>
          </cell>
          <cell r="S619">
            <v>0</v>
          </cell>
          <cell r="T619">
            <v>0</v>
          </cell>
          <cell r="U619">
            <v>0</v>
          </cell>
        </row>
        <row r="620">
          <cell r="C620">
            <v>0</v>
          </cell>
          <cell r="D620">
            <v>12443.5</v>
          </cell>
          <cell r="E620">
            <v>0</v>
          </cell>
          <cell r="F620">
            <v>0</v>
          </cell>
          <cell r="G620">
            <v>0</v>
          </cell>
          <cell r="H620">
            <v>97176.5</v>
          </cell>
          <cell r="I620">
            <v>0</v>
          </cell>
          <cell r="J620">
            <v>0</v>
          </cell>
          <cell r="K620">
            <v>141.39697265625</v>
          </cell>
          <cell r="L620">
            <v>0</v>
          </cell>
          <cell r="M620">
            <v>0</v>
          </cell>
          <cell r="N620">
            <v>12443.5</v>
          </cell>
          <cell r="O620">
            <v>0</v>
          </cell>
          <cell r="P620">
            <v>0</v>
          </cell>
          <cell r="Q620">
            <v>0</v>
          </cell>
          <cell r="R620">
            <v>97176.5</v>
          </cell>
          <cell r="S620">
            <v>0</v>
          </cell>
          <cell r="T620">
            <v>0</v>
          </cell>
          <cell r="U620">
            <v>0</v>
          </cell>
        </row>
        <row r="621">
          <cell r="C621">
            <v>0</v>
          </cell>
          <cell r="D621">
            <v>12443.5</v>
          </cell>
          <cell r="E621">
            <v>0</v>
          </cell>
          <cell r="F621">
            <v>0</v>
          </cell>
          <cell r="G621">
            <v>0</v>
          </cell>
          <cell r="H621">
            <v>97176.5</v>
          </cell>
          <cell r="I621">
            <v>0</v>
          </cell>
          <cell r="J621">
            <v>0</v>
          </cell>
          <cell r="K621">
            <v>140.85958862304699</v>
          </cell>
          <cell r="L621">
            <v>0</v>
          </cell>
          <cell r="M621">
            <v>0</v>
          </cell>
          <cell r="N621">
            <v>12443.5</v>
          </cell>
          <cell r="O621">
            <v>0</v>
          </cell>
          <cell r="P621">
            <v>0</v>
          </cell>
          <cell r="Q621">
            <v>0</v>
          </cell>
          <cell r="R621">
            <v>97176.5</v>
          </cell>
          <cell r="S621">
            <v>0</v>
          </cell>
          <cell r="T621">
            <v>0</v>
          </cell>
          <cell r="U621">
            <v>0</v>
          </cell>
        </row>
        <row r="622">
          <cell r="C622">
            <v>0</v>
          </cell>
          <cell r="D622">
            <v>12443.5</v>
          </cell>
          <cell r="E622">
            <v>0</v>
          </cell>
          <cell r="F622">
            <v>0</v>
          </cell>
          <cell r="G622">
            <v>0</v>
          </cell>
          <cell r="H622">
            <v>97176.5</v>
          </cell>
          <cell r="I622">
            <v>0</v>
          </cell>
          <cell r="J622">
            <v>0</v>
          </cell>
          <cell r="K622">
            <v>140.31822204589801</v>
          </cell>
          <cell r="L622">
            <v>0</v>
          </cell>
          <cell r="M622">
            <v>0</v>
          </cell>
          <cell r="N622">
            <v>12443.5</v>
          </cell>
          <cell r="O622">
            <v>0</v>
          </cell>
          <cell r="P622">
            <v>0</v>
          </cell>
          <cell r="Q622">
            <v>0</v>
          </cell>
          <cell r="R622">
            <v>97176.5</v>
          </cell>
          <cell r="S622">
            <v>0</v>
          </cell>
          <cell r="T622">
            <v>0</v>
          </cell>
          <cell r="U622">
            <v>0</v>
          </cell>
        </row>
        <row r="623">
          <cell r="C623">
            <v>0</v>
          </cell>
          <cell r="D623">
            <v>12443.5</v>
          </cell>
          <cell r="E623">
            <v>0</v>
          </cell>
          <cell r="F623">
            <v>0</v>
          </cell>
          <cell r="G623">
            <v>0</v>
          </cell>
          <cell r="H623">
            <v>97176.5</v>
          </cell>
          <cell r="I623">
            <v>0</v>
          </cell>
          <cell r="J623">
            <v>0</v>
          </cell>
          <cell r="K623">
            <v>139.78033447265599</v>
          </cell>
          <cell r="L623">
            <v>0</v>
          </cell>
          <cell r="M623">
            <v>0</v>
          </cell>
          <cell r="N623">
            <v>12443.5</v>
          </cell>
          <cell r="O623">
            <v>0</v>
          </cell>
          <cell r="P623">
            <v>0</v>
          </cell>
          <cell r="Q623">
            <v>0</v>
          </cell>
          <cell r="R623">
            <v>97176.5</v>
          </cell>
          <cell r="S623">
            <v>0</v>
          </cell>
          <cell r="T623">
            <v>0</v>
          </cell>
          <cell r="U623">
            <v>0</v>
          </cell>
        </row>
        <row r="624">
          <cell r="C624">
            <v>0</v>
          </cell>
          <cell r="D624">
            <v>12443.5</v>
          </cell>
          <cell r="E624">
            <v>0</v>
          </cell>
          <cell r="F624">
            <v>0</v>
          </cell>
          <cell r="G624">
            <v>0</v>
          </cell>
          <cell r="H624">
            <v>97176.5</v>
          </cell>
          <cell r="I624">
            <v>0</v>
          </cell>
          <cell r="J624">
            <v>0</v>
          </cell>
          <cell r="K624">
            <v>139.26008605957</v>
          </cell>
          <cell r="L624">
            <v>0</v>
          </cell>
          <cell r="M624">
            <v>0</v>
          </cell>
          <cell r="N624">
            <v>12443.5</v>
          </cell>
          <cell r="O624">
            <v>0</v>
          </cell>
          <cell r="P624">
            <v>0</v>
          </cell>
          <cell r="Q624">
            <v>0</v>
          </cell>
          <cell r="R624">
            <v>97176.5</v>
          </cell>
          <cell r="S624">
            <v>0</v>
          </cell>
          <cell r="T624">
            <v>0</v>
          </cell>
          <cell r="U624">
            <v>0</v>
          </cell>
        </row>
        <row r="625">
          <cell r="C625">
            <v>0</v>
          </cell>
          <cell r="D625">
            <v>12443.5</v>
          </cell>
          <cell r="E625">
            <v>0</v>
          </cell>
          <cell r="F625">
            <v>0</v>
          </cell>
          <cell r="G625">
            <v>0</v>
          </cell>
          <cell r="H625">
            <v>97176.5</v>
          </cell>
          <cell r="I625">
            <v>0</v>
          </cell>
          <cell r="J625">
            <v>0</v>
          </cell>
          <cell r="K625">
            <v>138.73701477050801</v>
          </cell>
          <cell r="L625">
            <v>0</v>
          </cell>
          <cell r="M625">
            <v>0</v>
          </cell>
          <cell r="N625">
            <v>12443.5</v>
          </cell>
          <cell r="O625">
            <v>0</v>
          </cell>
          <cell r="P625">
            <v>0</v>
          </cell>
          <cell r="Q625">
            <v>0</v>
          </cell>
          <cell r="R625">
            <v>97176.5</v>
          </cell>
          <cell r="S625">
            <v>0</v>
          </cell>
          <cell r="T625">
            <v>0</v>
          </cell>
          <cell r="U625">
            <v>0</v>
          </cell>
        </row>
        <row r="626">
          <cell r="C626">
            <v>0</v>
          </cell>
          <cell r="D626">
            <v>12443.5</v>
          </cell>
          <cell r="E626">
            <v>0</v>
          </cell>
          <cell r="F626">
            <v>0</v>
          </cell>
          <cell r="G626">
            <v>0</v>
          </cell>
          <cell r="H626">
            <v>97176.5</v>
          </cell>
          <cell r="I626">
            <v>0</v>
          </cell>
          <cell r="J626">
            <v>0</v>
          </cell>
          <cell r="K626">
            <v>138.20886230468801</v>
          </cell>
          <cell r="L626">
            <v>0</v>
          </cell>
          <cell r="M626">
            <v>0</v>
          </cell>
          <cell r="N626">
            <v>12443.5</v>
          </cell>
          <cell r="O626">
            <v>0</v>
          </cell>
          <cell r="P626">
            <v>0</v>
          </cell>
          <cell r="Q626">
            <v>0</v>
          </cell>
          <cell r="R626">
            <v>97176.5</v>
          </cell>
          <cell r="S626">
            <v>0</v>
          </cell>
          <cell r="T626">
            <v>0</v>
          </cell>
          <cell r="U626">
            <v>0</v>
          </cell>
        </row>
        <row r="627">
          <cell r="C627">
            <v>0</v>
          </cell>
          <cell r="D627">
            <v>12443.5</v>
          </cell>
          <cell r="E627">
            <v>0</v>
          </cell>
          <cell r="F627">
            <v>0</v>
          </cell>
          <cell r="G627">
            <v>0</v>
          </cell>
          <cell r="H627">
            <v>97176.5</v>
          </cell>
          <cell r="I627">
            <v>0</v>
          </cell>
          <cell r="J627">
            <v>0</v>
          </cell>
          <cell r="K627">
            <v>137.68901062011699</v>
          </cell>
          <cell r="L627">
            <v>0</v>
          </cell>
          <cell r="M627">
            <v>0</v>
          </cell>
          <cell r="N627">
            <v>12443.5</v>
          </cell>
          <cell r="O627">
            <v>0</v>
          </cell>
          <cell r="P627">
            <v>0</v>
          </cell>
          <cell r="Q627">
            <v>0</v>
          </cell>
          <cell r="R627">
            <v>97176.5</v>
          </cell>
          <cell r="S627">
            <v>0</v>
          </cell>
          <cell r="T627">
            <v>0</v>
          </cell>
          <cell r="U627">
            <v>0</v>
          </cell>
        </row>
        <row r="628">
          <cell r="C628">
            <v>0</v>
          </cell>
          <cell r="D628">
            <v>12443.5</v>
          </cell>
          <cell r="E628">
            <v>0</v>
          </cell>
          <cell r="F628">
            <v>0</v>
          </cell>
          <cell r="G628">
            <v>0</v>
          </cell>
          <cell r="H628">
            <v>97176.5</v>
          </cell>
          <cell r="I628">
            <v>0</v>
          </cell>
          <cell r="J628">
            <v>0</v>
          </cell>
          <cell r="K628">
            <v>137.17343139648401</v>
          </cell>
          <cell r="L628">
            <v>0</v>
          </cell>
          <cell r="M628">
            <v>0</v>
          </cell>
          <cell r="N628">
            <v>12443.5</v>
          </cell>
          <cell r="O628">
            <v>0</v>
          </cell>
          <cell r="P628">
            <v>0</v>
          </cell>
          <cell r="Q628">
            <v>0</v>
          </cell>
          <cell r="R628">
            <v>97176.5</v>
          </cell>
          <cell r="S628">
            <v>0</v>
          </cell>
          <cell r="T628">
            <v>0</v>
          </cell>
          <cell r="U628">
            <v>0</v>
          </cell>
        </row>
        <row r="629">
          <cell r="C629">
            <v>0</v>
          </cell>
          <cell r="D629">
            <v>12443.5</v>
          </cell>
          <cell r="E629">
            <v>0</v>
          </cell>
          <cell r="F629">
            <v>0</v>
          </cell>
          <cell r="G629">
            <v>0</v>
          </cell>
          <cell r="H629">
            <v>97176.5</v>
          </cell>
          <cell r="I629">
            <v>0</v>
          </cell>
          <cell r="J629">
            <v>0</v>
          </cell>
          <cell r="K629">
            <v>136.661376953125</v>
          </cell>
          <cell r="L629">
            <v>0</v>
          </cell>
          <cell r="M629">
            <v>0</v>
          </cell>
          <cell r="N629">
            <v>12443.5</v>
          </cell>
          <cell r="O629">
            <v>0</v>
          </cell>
          <cell r="P629">
            <v>0</v>
          </cell>
          <cell r="Q629">
            <v>0</v>
          </cell>
          <cell r="R629">
            <v>97176.5</v>
          </cell>
          <cell r="S629">
            <v>0</v>
          </cell>
          <cell r="T629">
            <v>0</v>
          </cell>
          <cell r="U629">
            <v>0</v>
          </cell>
        </row>
        <row r="630">
          <cell r="C630">
            <v>0</v>
          </cell>
          <cell r="D630">
            <v>12443.5</v>
          </cell>
          <cell r="E630">
            <v>0</v>
          </cell>
          <cell r="F630">
            <v>0</v>
          </cell>
          <cell r="G630">
            <v>0</v>
          </cell>
          <cell r="H630">
            <v>97176.5</v>
          </cell>
          <cell r="I630">
            <v>0</v>
          </cell>
          <cell r="J630">
            <v>0</v>
          </cell>
          <cell r="K630">
            <v>136.14179992675801</v>
          </cell>
          <cell r="L630">
            <v>0</v>
          </cell>
          <cell r="M630">
            <v>0</v>
          </cell>
          <cell r="N630">
            <v>12443.5</v>
          </cell>
          <cell r="O630">
            <v>0</v>
          </cell>
          <cell r="P630">
            <v>0</v>
          </cell>
          <cell r="Q630">
            <v>0</v>
          </cell>
          <cell r="R630">
            <v>97176.5</v>
          </cell>
          <cell r="S630">
            <v>0</v>
          </cell>
          <cell r="T630">
            <v>0</v>
          </cell>
          <cell r="U630">
            <v>0</v>
          </cell>
        </row>
        <row r="631">
          <cell r="C631">
            <v>0</v>
          </cell>
          <cell r="D631">
            <v>12443.5</v>
          </cell>
          <cell r="E631">
            <v>0</v>
          </cell>
          <cell r="F631">
            <v>0</v>
          </cell>
          <cell r="G631">
            <v>0</v>
          </cell>
          <cell r="H631">
            <v>97176.5</v>
          </cell>
          <cell r="I631">
            <v>0</v>
          </cell>
          <cell r="J631">
            <v>0</v>
          </cell>
          <cell r="K631">
            <v>135.62336730957</v>
          </cell>
          <cell r="L631">
            <v>0</v>
          </cell>
          <cell r="M631">
            <v>0</v>
          </cell>
          <cell r="N631">
            <v>12443.5</v>
          </cell>
          <cell r="O631">
            <v>0</v>
          </cell>
          <cell r="P631">
            <v>0</v>
          </cell>
          <cell r="Q631">
            <v>0</v>
          </cell>
          <cell r="R631">
            <v>97176.5</v>
          </cell>
          <cell r="S631">
            <v>0</v>
          </cell>
          <cell r="T631">
            <v>0</v>
          </cell>
          <cell r="U631">
            <v>0</v>
          </cell>
        </row>
        <row r="632">
          <cell r="C632">
            <v>0</v>
          </cell>
          <cell r="D632">
            <v>12443.5</v>
          </cell>
          <cell r="E632">
            <v>0</v>
          </cell>
          <cell r="F632">
            <v>0</v>
          </cell>
          <cell r="G632">
            <v>0</v>
          </cell>
          <cell r="H632">
            <v>97176.5</v>
          </cell>
          <cell r="I632">
            <v>0</v>
          </cell>
          <cell r="J632">
            <v>0</v>
          </cell>
          <cell r="K632">
            <v>135.11639404296901</v>
          </cell>
          <cell r="L632">
            <v>0</v>
          </cell>
          <cell r="M632">
            <v>0</v>
          </cell>
          <cell r="N632">
            <v>12443.5</v>
          </cell>
          <cell r="O632">
            <v>0</v>
          </cell>
          <cell r="P632">
            <v>0</v>
          </cell>
          <cell r="Q632">
            <v>0</v>
          </cell>
          <cell r="R632">
            <v>97176.5</v>
          </cell>
          <cell r="S632">
            <v>0</v>
          </cell>
          <cell r="T632">
            <v>0</v>
          </cell>
          <cell r="U632">
            <v>0</v>
          </cell>
        </row>
        <row r="633">
          <cell r="C633">
            <v>0</v>
          </cell>
          <cell r="D633">
            <v>12443.5</v>
          </cell>
          <cell r="E633">
            <v>0</v>
          </cell>
          <cell r="F633">
            <v>0</v>
          </cell>
          <cell r="G633">
            <v>0</v>
          </cell>
          <cell r="H633">
            <v>97176.5</v>
          </cell>
          <cell r="I633">
            <v>0</v>
          </cell>
          <cell r="J633">
            <v>0</v>
          </cell>
          <cell r="K633">
            <v>134.611251831055</v>
          </cell>
          <cell r="L633">
            <v>0</v>
          </cell>
          <cell r="M633">
            <v>0</v>
          </cell>
          <cell r="N633">
            <v>12443.5</v>
          </cell>
          <cell r="O633">
            <v>0</v>
          </cell>
          <cell r="P633">
            <v>0</v>
          </cell>
          <cell r="Q633">
            <v>0</v>
          </cell>
          <cell r="R633">
            <v>97176.5</v>
          </cell>
          <cell r="S633">
            <v>0</v>
          </cell>
          <cell r="T633">
            <v>0</v>
          </cell>
          <cell r="U633">
            <v>0</v>
          </cell>
        </row>
        <row r="634">
          <cell r="C634">
            <v>0</v>
          </cell>
          <cell r="D634">
            <v>12443.5</v>
          </cell>
          <cell r="E634">
            <v>0</v>
          </cell>
          <cell r="F634">
            <v>0</v>
          </cell>
          <cell r="G634">
            <v>0</v>
          </cell>
          <cell r="H634">
            <v>97176.5</v>
          </cell>
          <cell r="I634">
            <v>0</v>
          </cell>
          <cell r="J634">
            <v>0</v>
          </cell>
          <cell r="K634">
            <v>134.10086059570301</v>
          </cell>
          <cell r="L634">
            <v>0</v>
          </cell>
          <cell r="M634">
            <v>0</v>
          </cell>
          <cell r="N634">
            <v>12443.5</v>
          </cell>
          <cell r="O634">
            <v>0</v>
          </cell>
          <cell r="P634">
            <v>0</v>
          </cell>
          <cell r="Q634">
            <v>0</v>
          </cell>
          <cell r="R634">
            <v>97176.5</v>
          </cell>
          <cell r="S634">
            <v>0</v>
          </cell>
          <cell r="T634">
            <v>0</v>
          </cell>
          <cell r="U634">
            <v>0</v>
          </cell>
        </row>
        <row r="635">
          <cell r="C635">
            <v>0</v>
          </cell>
          <cell r="D635">
            <v>12443.5</v>
          </cell>
          <cell r="E635">
            <v>0</v>
          </cell>
          <cell r="F635">
            <v>0</v>
          </cell>
          <cell r="G635">
            <v>0</v>
          </cell>
          <cell r="H635">
            <v>97176.5</v>
          </cell>
          <cell r="I635">
            <v>0</v>
          </cell>
          <cell r="J635">
            <v>0</v>
          </cell>
          <cell r="K635">
            <v>133.60694885253901</v>
          </cell>
          <cell r="L635">
            <v>0</v>
          </cell>
          <cell r="M635">
            <v>0</v>
          </cell>
          <cell r="N635">
            <v>12443.5</v>
          </cell>
          <cell r="O635">
            <v>0</v>
          </cell>
          <cell r="P635">
            <v>0</v>
          </cell>
          <cell r="Q635">
            <v>0</v>
          </cell>
          <cell r="R635">
            <v>97176.5</v>
          </cell>
          <cell r="S635">
            <v>0</v>
          </cell>
          <cell r="T635">
            <v>0</v>
          </cell>
          <cell r="U635">
            <v>0</v>
          </cell>
        </row>
        <row r="636">
          <cell r="C636">
            <v>0</v>
          </cell>
          <cell r="D636">
            <v>12443.5</v>
          </cell>
          <cell r="E636">
            <v>0</v>
          </cell>
          <cell r="F636">
            <v>0</v>
          </cell>
          <cell r="G636">
            <v>0</v>
          </cell>
          <cell r="H636">
            <v>97176.5</v>
          </cell>
          <cell r="I636">
            <v>0</v>
          </cell>
          <cell r="J636">
            <v>0</v>
          </cell>
          <cell r="K636">
            <v>133.10803222656301</v>
          </cell>
          <cell r="L636">
            <v>0</v>
          </cell>
          <cell r="M636">
            <v>0</v>
          </cell>
          <cell r="N636">
            <v>12443.5</v>
          </cell>
          <cell r="O636">
            <v>0</v>
          </cell>
          <cell r="P636">
            <v>0</v>
          </cell>
          <cell r="Q636">
            <v>0</v>
          </cell>
          <cell r="R636">
            <v>97176.5</v>
          </cell>
          <cell r="S636">
            <v>0</v>
          </cell>
          <cell r="T636">
            <v>0</v>
          </cell>
          <cell r="U636">
            <v>0</v>
          </cell>
        </row>
        <row r="637">
          <cell r="C637">
            <v>0</v>
          </cell>
          <cell r="D637">
            <v>12443.5</v>
          </cell>
          <cell r="E637">
            <v>0</v>
          </cell>
          <cell r="F637">
            <v>0</v>
          </cell>
          <cell r="G637">
            <v>0</v>
          </cell>
          <cell r="H637">
            <v>97176.5</v>
          </cell>
          <cell r="I637">
            <v>0</v>
          </cell>
          <cell r="J637">
            <v>0</v>
          </cell>
          <cell r="K637">
            <v>132.60578918457</v>
          </cell>
          <cell r="L637">
            <v>0</v>
          </cell>
          <cell r="M637">
            <v>0</v>
          </cell>
          <cell r="N637">
            <v>12443.5</v>
          </cell>
          <cell r="O637">
            <v>0</v>
          </cell>
          <cell r="P637">
            <v>0</v>
          </cell>
          <cell r="Q637">
            <v>0</v>
          </cell>
          <cell r="R637">
            <v>97176.5</v>
          </cell>
          <cell r="S637">
            <v>0</v>
          </cell>
          <cell r="T637">
            <v>0</v>
          </cell>
          <cell r="U637">
            <v>0</v>
          </cell>
        </row>
        <row r="638">
          <cell r="C638">
            <v>0</v>
          </cell>
          <cell r="D638">
            <v>12443.5</v>
          </cell>
          <cell r="E638">
            <v>0</v>
          </cell>
          <cell r="F638">
            <v>0</v>
          </cell>
          <cell r="G638">
            <v>0</v>
          </cell>
          <cell r="H638">
            <v>97176.5</v>
          </cell>
          <cell r="I638">
            <v>0</v>
          </cell>
          <cell r="J638">
            <v>0</v>
          </cell>
          <cell r="K638">
            <v>132.10266113281301</v>
          </cell>
          <cell r="L638">
            <v>0</v>
          </cell>
          <cell r="M638">
            <v>0</v>
          </cell>
          <cell r="N638">
            <v>12443.5</v>
          </cell>
          <cell r="O638">
            <v>0</v>
          </cell>
          <cell r="P638">
            <v>0</v>
          </cell>
          <cell r="Q638">
            <v>0</v>
          </cell>
          <cell r="R638">
            <v>97176.5</v>
          </cell>
          <cell r="S638">
            <v>0</v>
          </cell>
          <cell r="T638">
            <v>0</v>
          </cell>
          <cell r="U638">
            <v>0</v>
          </cell>
        </row>
        <row r="639">
          <cell r="C639">
            <v>0</v>
          </cell>
          <cell r="D639">
            <v>12443.5</v>
          </cell>
          <cell r="E639">
            <v>0</v>
          </cell>
          <cell r="F639">
            <v>0</v>
          </cell>
          <cell r="G639">
            <v>0</v>
          </cell>
          <cell r="H639">
            <v>97176.5</v>
          </cell>
          <cell r="I639">
            <v>0</v>
          </cell>
          <cell r="J639">
            <v>0</v>
          </cell>
          <cell r="K639">
            <v>131.60395812988301</v>
          </cell>
          <cell r="L639">
            <v>0</v>
          </cell>
          <cell r="M639">
            <v>0</v>
          </cell>
          <cell r="N639">
            <v>12443.5</v>
          </cell>
          <cell r="O639">
            <v>0</v>
          </cell>
          <cell r="P639">
            <v>0</v>
          </cell>
          <cell r="Q639">
            <v>0</v>
          </cell>
          <cell r="R639">
            <v>97176.5</v>
          </cell>
          <cell r="S639">
            <v>0</v>
          </cell>
          <cell r="T639">
            <v>0</v>
          </cell>
          <cell r="U639">
            <v>0</v>
          </cell>
        </row>
        <row r="640">
          <cell r="C640">
            <v>0</v>
          </cell>
          <cell r="D640">
            <v>12443.5</v>
          </cell>
          <cell r="E640">
            <v>0</v>
          </cell>
          <cell r="F640">
            <v>0</v>
          </cell>
          <cell r="G640">
            <v>0</v>
          </cell>
          <cell r="H640">
            <v>97176.5</v>
          </cell>
          <cell r="I640">
            <v>0</v>
          </cell>
          <cell r="J640">
            <v>0</v>
          </cell>
          <cell r="K640">
            <v>131.11895751953099</v>
          </cell>
          <cell r="L640">
            <v>0</v>
          </cell>
          <cell r="M640">
            <v>0</v>
          </cell>
          <cell r="N640">
            <v>12443.5</v>
          </cell>
          <cell r="O640">
            <v>0</v>
          </cell>
          <cell r="P640">
            <v>0</v>
          </cell>
          <cell r="Q640">
            <v>0</v>
          </cell>
          <cell r="R640">
            <v>97176.5</v>
          </cell>
          <cell r="S640">
            <v>0</v>
          </cell>
          <cell r="T640">
            <v>0</v>
          </cell>
          <cell r="U640">
            <v>0</v>
          </cell>
        </row>
        <row r="641">
          <cell r="C641">
            <v>0</v>
          </cell>
          <cell r="D641">
            <v>12443.5</v>
          </cell>
          <cell r="E641">
            <v>0</v>
          </cell>
          <cell r="F641">
            <v>0</v>
          </cell>
          <cell r="G641">
            <v>0</v>
          </cell>
          <cell r="H641">
            <v>97176.5</v>
          </cell>
          <cell r="I641">
            <v>0</v>
          </cell>
          <cell r="J641">
            <v>0</v>
          </cell>
          <cell r="K641">
            <v>130.62779235839801</v>
          </cell>
          <cell r="L641">
            <v>0</v>
          </cell>
          <cell r="M641">
            <v>0</v>
          </cell>
          <cell r="N641">
            <v>12443.5</v>
          </cell>
          <cell r="O641">
            <v>0</v>
          </cell>
          <cell r="P641">
            <v>0</v>
          </cell>
          <cell r="Q641">
            <v>0</v>
          </cell>
          <cell r="R641">
            <v>97176.5</v>
          </cell>
          <cell r="S641">
            <v>0</v>
          </cell>
          <cell r="T641">
            <v>0</v>
          </cell>
          <cell r="U641">
            <v>0</v>
          </cell>
        </row>
        <row r="642">
          <cell r="C642">
            <v>0</v>
          </cell>
          <cell r="D642">
            <v>12443.5</v>
          </cell>
          <cell r="E642">
            <v>0</v>
          </cell>
          <cell r="F642">
            <v>0</v>
          </cell>
          <cell r="G642">
            <v>0</v>
          </cell>
          <cell r="H642">
            <v>97176.5</v>
          </cell>
          <cell r="I642">
            <v>0</v>
          </cell>
          <cell r="J642">
            <v>0</v>
          </cell>
          <cell r="K642">
            <v>130.13336181640599</v>
          </cell>
          <cell r="L642">
            <v>0</v>
          </cell>
          <cell r="M642">
            <v>0</v>
          </cell>
          <cell r="N642">
            <v>12443.5</v>
          </cell>
          <cell r="O642">
            <v>0</v>
          </cell>
          <cell r="P642">
            <v>0</v>
          </cell>
          <cell r="Q642">
            <v>0</v>
          </cell>
          <cell r="R642">
            <v>97176.5</v>
          </cell>
          <cell r="S642">
            <v>0</v>
          </cell>
          <cell r="T642">
            <v>0</v>
          </cell>
          <cell r="U642">
            <v>0</v>
          </cell>
        </row>
        <row r="643">
          <cell r="C643">
            <v>0</v>
          </cell>
          <cell r="D643">
            <v>12443.5</v>
          </cell>
          <cell r="E643">
            <v>0</v>
          </cell>
          <cell r="F643">
            <v>0</v>
          </cell>
          <cell r="G643">
            <v>0</v>
          </cell>
          <cell r="H643">
            <v>97176.5</v>
          </cell>
          <cell r="I643">
            <v>0</v>
          </cell>
          <cell r="J643">
            <v>0</v>
          </cell>
          <cell r="K643">
            <v>129.64176940918</v>
          </cell>
          <cell r="L643">
            <v>0</v>
          </cell>
          <cell r="M643">
            <v>0</v>
          </cell>
          <cell r="N643">
            <v>12443.5</v>
          </cell>
          <cell r="O643">
            <v>0</v>
          </cell>
          <cell r="P643">
            <v>0</v>
          </cell>
          <cell r="Q643">
            <v>0</v>
          </cell>
          <cell r="R643">
            <v>97176.5</v>
          </cell>
          <cell r="S643">
            <v>0</v>
          </cell>
          <cell r="T643">
            <v>0</v>
          </cell>
          <cell r="U643">
            <v>0</v>
          </cell>
        </row>
        <row r="644">
          <cell r="C644">
            <v>0</v>
          </cell>
          <cell r="D644">
            <v>12443.5</v>
          </cell>
          <cell r="E644">
            <v>0</v>
          </cell>
          <cell r="F644">
            <v>0</v>
          </cell>
          <cell r="G644">
            <v>0</v>
          </cell>
          <cell r="H644">
            <v>97176.5</v>
          </cell>
          <cell r="I644">
            <v>0</v>
          </cell>
          <cell r="J644">
            <v>0</v>
          </cell>
          <cell r="K644">
            <v>129.16217041015599</v>
          </cell>
          <cell r="L644">
            <v>0</v>
          </cell>
          <cell r="M644">
            <v>0</v>
          </cell>
          <cell r="N644">
            <v>12443.5</v>
          </cell>
          <cell r="O644">
            <v>0</v>
          </cell>
          <cell r="P644">
            <v>0</v>
          </cell>
          <cell r="Q644">
            <v>0</v>
          </cell>
          <cell r="R644">
            <v>97176.5</v>
          </cell>
          <cell r="S644">
            <v>0</v>
          </cell>
          <cell r="T644">
            <v>0</v>
          </cell>
          <cell r="U644">
            <v>0</v>
          </cell>
        </row>
        <row r="645">
          <cell r="C645">
            <v>0</v>
          </cell>
          <cell r="D645">
            <v>12443.5</v>
          </cell>
          <cell r="E645">
            <v>0</v>
          </cell>
          <cell r="F645">
            <v>0</v>
          </cell>
          <cell r="G645">
            <v>0</v>
          </cell>
          <cell r="H645">
            <v>97176.5</v>
          </cell>
          <cell r="I645">
            <v>0</v>
          </cell>
          <cell r="J645">
            <v>0</v>
          </cell>
          <cell r="K645">
            <v>128.67922973632801</v>
          </cell>
          <cell r="L645">
            <v>0</v>
          </cell>
          <cell r="M645">
            <v>0</v>
          </cell>
          <cell r="N645">
            <v>12443.5</v>
          </cell>
          <cell r="O645">
            <v>0</v>
          </cell>
          <cell r="P645">
            <v>0</v>
          </cell>
          <cell r="Q645">
            <v>0</v>
          </cell>
          <cell r="R645">
            <v>97176.5</v>
          </cell>
          <cell r="S645">
            <v>0</v>
          </cell>
          <cell r="T645">
            <v>0</v>
          </cell>
          <cell r="U645">
            <v>0</v>
          </cell>
        </row>
        <row r="646">
          <cell r="C646">
            <v>0</v>
          </cell>
          <cell r="D646">
            <v>12443.5</v>
          </cell>
          <cell r="E646">
            <v>0</v>
          </cell>
          <cell r="F646">
            <v>0</v>
          </cell>
          <cell r="G646">
            <v>0</v>
          </cell>
          <cell r="H646">
            <v>97176.5</v>
          </cell>
          <cell r="I646">
            <v>0</v>
          </cell>
          <cell r="J646">
            <v>0</v>
          </cell>
          <cell r="K646">
            <v>128.19804382324199</v>
          </cell>
          <cell r="L646">
            <v>0</v>
          </cell>
          <cell r="M646">
            <v>0</v>
          </cell>
          <cell r="N646">
            <v>12443.5</v>
          </cell>
          <cell r="O646">
            <v>0</v>
          </cell>
          <cell r="P646">
            <v>0</v>
          </cell>
          <cell r="Q646">
            <v>0</v>
          </cell>
          <cell r="R646">
            <v>97176.5</v>
          </cell>
          <cell r="S646">
            <v>0</v>
          </cell>
          <cell r="T646">
            <v>0</v>
          </cell>
          <cell r="U646">
            <v>0</v>
          </cell>
        </row>
        <row r="647">
          <cell r="C647">
            <v>0</v>
          </cell>
          <cell r="D647">
            <v>12443.5</v>
          </cell>
          <cell r="E647">
            <v>0</v>
          </cell>
          <cell r="F647">
            <v>0</v>
          </cell>
          <cell r="G647">
            <v>0</v>
          </cell>
          <cell r="H647">
            <v>97176.5</v>
          </cell>
          <cell r="I647">
            <v>0</v>
          </cell>
          <cell r="J647">
            <v>0</v>
          </cell>
          <cell r="K647">
            <v>127.71067810058599</v>
          </cell>
          <cell r="L647">
            <v>0</v>
          </cell>
          <cell r="M647">
            <v>0</v>
          </cell>
          <cell r="N647">
            <v>12443.5</v>
          </cell>
          <cell r="O647">
            <v>0</v>
          </cell>
          <cell r="P647">
            <v>0</v>
          </cell>
          <cell r="Q647">
            <v>0</v>
          </cell>
          <cell r="R647">
            <v>97176.5</v>
          </cell>
          <cell r="S647">
            <v>0</v>
          </cell>
          <cell r="T647">
            <v>0</v>
          </cell>
          <cell r="U647">
            <v>0</v>
          </cell>
        </row>
        <row r="648">
          <cell r="C648">
            <v>0</v>
          </cell>
          <cell r="D648">
            <v>12443.5</v>
          </cell>
          <cell r="E648">
            <v>0</v>
          </cell>
          <cell r="F648">
            <v>0</v>
          </cell>
          <cell r="G648">
            <v>0</v>
          </cell>
          <cell r="H648">
            <v>97176.5</v>
          </cell>
          <cell r="I648">
            <v>0</v>
          </cell>
          <cell r="J648">
            <v>0</v>
          </cell>
          <cell r="K648">
            <v>127.231857299805</v>
          </cell>
          <cell r="L648">
            <v>0</v>
          </cell>
          <cell r="M648">
            <v>0</v>
          </cell>
          <cell r="N648">
            <v>12443.5</v>
          </cell>
          <cell r="O648">
            <v>0</v>
          </cell>
          <cell r="P648">
            <v>0</v>
          </cell>
          <cell r="Q648">
            <v>0</v>
          </cell>
          <cell r="R648">
            <v>97176.5</v>
          </cell>
          <cell r="S648">
            <v>0</v>
          </cell>
          <cell r="T648">
            <v>0</v>
          </cell>
          <cell r="U648">
            <v>0</v>
          </cell>
        </row>
        <row r="649">
          <cell r="C649">
            <v>0</v>
          </cell>
          <cell r="D649">
            <v>12443.5</v>
          </cell>
          <cell r="E649">
            <v>0</v>
          </cell>
          <cell r="F649">
            <v>0</v>
          </cell>
          <cell r="G649">
            <v>0</v>
          </cell>
          <cell r="H649">
            <v>97176.5</v>
          </cell>
          <cell r="I649">
            <v>0</v>
          </cell>
          <cell r="J649">
            <v>0</v>
          </cell>
          <cell r="K649">
            <v>126.75347900390599</v>
          </cell>
          <cell r="L649">
            <v>0</v>
          </cell>
          <cell r="M649">
            <v>0</v>
          </cell>
          <cell r="N649">
            <v>12443.5</v>
          </cell>
          <cell r="O649">
            <v>0</v>
          </cell>
          <cell r="P649">
            <v>0</v>
          </cell>
          <cell r="Q649">
            <v>0</v>
          </cell>
          <cell r="R649">
            <v>97176.5</v>
          </cell>
          <cell r="S649">
            <v>0</v>
          </cell>
          <cell r="T649">
            <v>0</v>
          </cell>
          <cell r="U649">
            <v>0</v>
          </cell>
        </row>
        <row r="650">
          <cell r="C650">
            <v>0</v>
          </cell>
          <cell r="D650">
            <v>12443.5</v>
          </cell>
          <cell r="E650">
            <v>0</v>
          </cell>
          <cell r="F650">
            <v>0</v>
          </cell>
          <cell r="G650">
            <v>0</v>
          </cell>
          <cell r="H650">
            <v>97176.5</v>
          </cell>
          <cell r="I650">
            <v>0</v>
          </cell>
          <cell r="J650">
            <v>0</v>
          </cell>
          <cell r="K650">
            <v>126.272941589355</v>
          </cell>
          <cell r="L650">
            <v>0</v>
          </cell>
          <cell r="M650">
            <v>0</v>
          </cell>
          <cell r="N650">
            <v>12443.5</v>
          </cell>
          <cell r="O650">
            <v>0</v>
          </cell>
          <cell r="P650">
            <v>0</v>
          </cell>
          <cell r="Q650">
            <v>0</v>
          </cell>
          <cell r="R650">
            <v>97176.5</v>
          </cell>
          <cell r="S650">
            <v>0</v>
          </cell>
          <cell r="T650">
            <v>0</v>
          </cell>
          <cell r="U650">
            <v>0</v>
          </cell>
        </row>
        <row r="651">
          <cell r="C651">
            <v>0</v>
          </cell>
          <cell r="D651">
            <v>12443.5</v>
          </cell>
          <cell r="E651">
            <v>0</v>
          </cell>
          <cell r="F651">
            <v>0</v>
          </cell>
          <cell r="G651">
            <v>0</v>
          </cell>
          <cell r="H651">
            <v>97176.5</v>
          </cell>
          <cell r="I651">
            <v>0</v>
          </cell>
          <cell r="J651">
            <v>0</v>
          </cell>
          <cell r="K651">
            <v>125.795333862305</v>
          </cell>
          <cell r="L651">
            <v>0</v>
          </cell>
          <cell r="M651">
            <v>0</v>
          </cell>
          <cell r="N651">
            <v>12443.5</v>
          </cell>
          <cell r="O651">
            <v>0</v>
          </cell>
          <cell r="P651">
            <v>0</v>
          </cell>
          <cell r="Q651">
            <v>0</v>
          </cell>
          <cell r="R651">
            <v>97176.5</v>
          </cell>
          <cell r="S651">
            <v>0</v>
          </cell>
          <cell r="T651">
            <v>0</v>
          </cell>
          <cell r="U651">
            <v>0</v>
          </cell>
        </row>
        <row r="652">
          <cell r="C652">
            <v>0</v>
          </cell>
          <cell r="D652">
            <v>0</v>
          </cell>
          <cell r="E652">
            <v>0</v>
          </cell>
          <cell r="F652">
            <v>0</v>
          </cell>
          <cell r="G652">
            <v>0</v>
          </cell>
          <cell r="H652">
            <v>0</v>
          </cell>
          <cell r="I652">
            <v>0</v>
          </cell>
          <cell r="J652">
            <v>0</v>
          </cell>
          <cell r="K652">
            <v>0</v>
          </cell>
          <cell r="L652">
            <v>0</v>
          </cell>
          <cell r="M652">
            <v>0</v>
          </cell>
          <cell r="N652">
            <v>0</v>
          </cell>
          <cell r="O652">
            <v>0</v>
          </cell>
          <cell r="P652">
            <v>0</v>
          </cell>
          <cell r="Q652">
            <v>0</v>
          </cell>
          <cell r="R652">
            <v>0</v>
          </cell>
          <cell r="S652">
            <v>0</v>
          </cell>
          <cell r="T652">
            <v>0</v>
          </cell>
          <cell r="U652">
            <v>0</v>
          </cell>
        </row>
        <row r="653">
          <cell r="C653">
            <v>0</v>
          </cell>
          <cell r="D653">
            <v>0</v>
          </cell>
          <cell r="E653">
            <v>0</v>
          </cell>
          <cell r="F653">
            <v>0</v>
          </cell>
          <cell r="G653">
            <v>0</v>
          </cell>
          <cell r="H653">
            <v>0</v>
          </cell>
          <cell r="I653">
            <v>0</v>
          </cell>
          <cell r="J653">
            <v>0</v>
          </cell>
          <cell r="K653">
            <v>0</v>
          </cell>
          <cell r="L653">
            <v>0</v>
          </cell>
          <cell r="M653">
            <v>0</v>
          </cell>
          <cell r="N653">
            <v>0</v>
          </cell>
          <cell r="O653">
            <v>0</v>
          </cell>
          <cell r="P653">
            <v>0</v>
          </cell>
          <cell r="Q653">
            <v>0</v>
          </cell>
          <cell r="R653">
            <v>0</v>
          </cell>
          <cell r="S653">
            <v>0</v>
          </cell>
          <cell r="T653">
            <v>0</v>
          </cell>
          <cell r="U653">
            <v>0</v>
          </cell>
        </row>
        <row r="654">
          <cell r="C654">
            <v>0</v>
          </cell>
          <cell r="D654">
            <v>0</v>
          </cell>
          <cell r="E654">
            <v>0</v>
          </cell>
          <cell r="F654">
            <v>0</v>
          </cell>
          <cell r="G654">
            <v>0</v>
          </cell>
          <cell r="H654">
            <v>0</v>
          </cell>
          <cell r="I654">
            <v>0</v>
          </cell>
          <cell r="J654">
            <v>0</v>
          </cell>
          <cell r="K654">
            <v>0</v>
          </cell>
          <cell r="L654">
            <v>0</v>
          </cell>
          <cell r="M654">
            <v>0</v>
          </cell>
          <cell r="N654">
            <v>0</v>
          </cell>
          <cell r="O654">
            <v>0</v>
          </cell>
          <cell r="P654">
            <v>0</v>
          </cell>
          <cell r="Q654">
            <v>0</v>
          </cell>
          <cell r="R654">
            <v>0</v>
          </cell>
          <cell r="S654">
            <v>0</v>
          </cell>
          <cell r="T654">
            <v>0</v>
          </cell>
          <cell r="U654">
            <v>0</v>
          </cell>
        </row>
        <row r="655">
          <cell r="C655">
            <v>0</v>
          </cell>
          <cell r="D655">
            <v>0</v>
          </cell>
          <cell r="E655">
            <v>0</v>
          </cell>
          <cell r="F655">
            <v>0</v>
          </cell>
          <cell r="G655">
            <v>0</v>
          </cell>
          <cell r="H655">
            <v>0</v>
          </cell>
          <cell r="I655">
            <v>0</v>
          </cell>
          <cell r="J655">
            <v>0</v>
          </cell>
          <cell r="K655">
            <v>0</v>
          </cell>
          <cell r="L655">
            <v>0</v>
          </cell>
          <cell r="M655">
            <v>0</v>
          </cell>
          <cell r="N655">
            <v>0</v>
          </cell>
          <cell r="O655">
            <v>0</v>
          </cell>
          <cell r="P655">
            <v>0</v>
          </cell>
          <cell r="Q655">
            <v>0</v>
          </cell>
          <cell r="R655">
            <v>0</v>
          </cell>
          <cell r="S655">
            <v>0</v>
          </cell>
          <cell r="T655">
            <v>0</v>
          </cell>
          <cell r="U655">
            <v>0</v>
          </cell>
        </row>
        <row r="656">
          <cell r="C656">
            <v>0</v>
          </cell>
          <cell r="D656">
            <v>0</v>
          </cell>
          <cell r="E656">
            <v>0</v>
          </cell>
          <cell r="F656">
            <v>0</v>
          </cell>
          <cell r="G656">
            <v>0</v>
          </cell>
          <cell r="H656">
            <v>0</v>
          </cell>
          <cell r="I656">
            <v>0</v>
          </cell>
          <cell r="J656">
            <v>0</v>
          </cell>
          <cell r="K656">
            <v>0</v>
          </cell>
          <cell r="L656">
            <v>0</v>
          </cell>
          <cell r="M656">
            <v>0</v>
          </cell>
          <cell r="N656">
            <v>0</v>
          </cell>
          <cell r="O656">
            <v>0</v>
          </cell>
          <cell r="P656">
            <v>0</v>
          </cell>
          <cell r="Q656">
            <v>0</v>
          </cell>
          <cell r="R656">
            <v>0</v>
          </cell>
          <cell r="S656">
            <v>0</v>
          </cell>
          <cell r="T656">
            <v>0</v>
          </cell>
          <cell r="U656">
            <v>0</v>
          </cell>
        </row>
        <row r="657">
          <cell r="C657">
            <v>0</v>
          </cell>
          <cell r="D657">
            <v>0</v>
          </cell>
          <cell r="E657">
            <v>0</v>
          </cell>
          <cell r="F657">
            <v>0</v>
          </cell>
          <cell r="G657">
            <v>0</v>
          </cell>
          <cell r="H657">
            <v>0</v>
          </cell>
          <cell r="I657">
            <v>0</v>
          </cell>
          <cell r="J657">
            <v>0</v>
          </cell>
          <cell r="K657">
            <v>0</v>
          </cell>
          <cell r="L657">
            <v>0</v>
          </cell>
          <cell r="M657">
            <v>0</v>
          </cell>
          <cell r="N657">
            <v>0</v>
          </cell>
          <cell r="O657">
            <v>0</v>
          </cell>
          <cell r="P657">
            <v>0</v>
          </cell>
          <cell r="Q657">
            <v>0</v>
          </cell>
          <cell r="R657">
            <v>0</v>
          </cell>
          <cell r="S657">
            <v>0</v>
          </cell>
          <cell r="T657">
            <v>0</v>
          </cell>
          <cell r="U657">
            <v>0</v>
          </cell>
        </row>
        <row r="658">
          <cell r="C658">
            <v>0</v>
          </cell>
          <cell r="D658">
            <v>0</v>
          </cell>
          <cell r="E658">
            <v>0</v>
          </cell>
          <cell r="F658">
            <v>0</v>
          </cell>
          <cell r="G658">
            <v>0</v>
          </cell>
          <cell r="H658">
            <v>0</v>
          </cell>
          <cell r="I658">
            <v>0</v>
          </cell>
          <cell r="J658">
            <v>0</v>
          </cell>
          <cell r="K658">
            <v>0</v>
          </cell>
          <cell r="L658">
            <v>0</v>
          </cell>
          <cell r="M658">
            <v>0</v>
          </cell>
          <cell r="N658">
            <v>0</v>
          </cell>
          <cell r="O658">
            <v>0</v>
          </cell>
          <cell r="P658">
            <v>0</v>
          </cell>
          <cell r="Q658">
            <v>0</v>
          </cell>
          <cell r="R658">
            <v>0</v>
          </cell>
          <cell r="S658">
            <v>0</v>
          </cell>
          <cell r="T658">
            <v>0</v>
          </cell>
          <cell r="U658">
            <v>0</v>
          </cell>
        </row>
        <row r="659">
          <cell r="C659">
            <v>72.257164001464801</v>
          </cell>
          <cell r="D659">
            <v>4371.548828125</v>
          </cell>
          <cell r="E659">
            <v>63.871419429779095</v>
          </cell>
          <cell r="F659">
            <v>362.43170166015602</v>
          </cell>
          <cell r="G659">
            <v>127.742835998535</v>
          </cell>
          <cell r="H659">
            <v>6608.451171875</v>
          </cell>
          <cell r="I659">
            <v>0</v>
          </cell>
          <cell r="J659">
            <v>159.35627746582</v>
          </cell>
          <cell r="K659">
            <v>161.56367492675801</v>
          </cell>
          <cell r="L659">
            <v>26188.287109375</v>
          </cell>
          <cell r="M659">
            <v>0</v>
          </cell>
          <cell r="N659">
            <v>4371.548828125</v>
          </cell>
          <cell r="O659">
            <v>0</v>
          </cell>
          <cell r="P659">
            <v>0</v>
          </cell>
          <cell r="Q659">
            <v>0</v>
          </cell>
          <cell r="R659">
            <v>6608.451171875</v>
          </cell>
          <cell r="S659">
            <v>0</v>
          </cell>
          <cell r="T659">
            <v>0</v>
          </cell>
          <cell r="U659">
            <v>0</v>
          </cell>
        </row>
        <row r="660">
          <cell r="C660">
            <v>32.342094421386697</v>
          </cell>
          <cell r="D660">
            <v>8311.2314453125</v>
          </cell>
          <cell r="E660">
            <v>83.828955888748197</v>
          </cell>
          <cell r="F660">
            <v>2420.3857421875</v>
          </cell>
          <cell r="G660">
            <v>167.65791320800801</v>
          </cell>
          <cell r="H660">
            <v>19228.767578125</v>
          </cell>
          <cell r="I660">
            <v>0</v>
          </cell>
          <cell r="J660">
            <v>158.16299438476599</v>
          </cell>
          <cell r="K660">
            <v>160.14929199218801</v>
          </cell>
          <cell r="L660">
            <v>78280.34375</v>
          </cell>
          <cell r="M660">
            <v>0</v>
          </cell>
          <cell r="N660">
            <v>8311.2314453125</v>
          </cell>
          <cell r="O660">
            <v>0</v>
          </cell>
          <cell r="P660">
            <v>0</v>
          </cell>
          <cell r="Q660">
            <v>0</v>
          </cell>
          <cell r="R660">
            <v>19228.767578125</v>
          </cell>
          <cell r="S660">
            <v>0</v>
          </cell>
          <cell r="T660">
            <v>0</v>
          </cell>
          <cell r="U660">
            <v>0</v>
          </cell>
        </row>
        <row r="661">
          <cell r="C661">
            <v>18.399539947509801</v>
          </cell>
          <cell r="D661">
            <v>10117.791015625</v>
          </cell>
          <cell r="E661">
            <v>90.800231695175199</v>
          </cell>
          <cell r="F661">
            <v>4295.61376953125</v>
          </cell>
          <cell r="G661">
            <v>181.60046386718801</v>
          </cell>
          <cell r="H661">
            <v>33622.20703125</v>
          </cell>
          <cell r="I661">
            <v>0</v>
          </cell>
          <cell r="J661">
            <v>156.75308227539099</v>
          </cell>
          <cell r="K661">
            <v>158.518630981445</v>
          </cell>
          <cell r="L661">
            <v>79037.3125</v>
          </cell>
          <cell r="M661">
            <v>0</v>
          </cell>
          <cell r="N661">
            <v>10117.791015625</v>
          </cell>
          <cell r="O661">
            <v>0</v>
          </cell>
          <cell r="P661">
            <v>0</v>
          </cell>
          <cell r="Q661">
            <v>0</v>
          </cell>
          <cell r="R661">
            <v>33622.20703125</v>
          </cell>
          <cell r="S661">
            <v>0</v>
          </cell>
          <cell r="T661">
            <v>0</v>
          </cell>
          <cell r="U661">
            <v>0</v>
          </cell>
        </row>
        <row r="662">
          <cell r="C662">
            <v>12.1573572158813</v>
          </cell>
          <cell r="D662">
            <v>11288.6669921875</v>
          </cell>
          <cell r="E662">
            <v>93.921321630477905</v>
          </cell>
          <cell r="F662">
            <v>5928.2421875</v>
          </cell>
          <cell r="G662">
            <v>187.84263610839801</v>
          </cell>
          <cell r="H662">
            <v>48831.33203125</v>
          </cell>
          <cell r="I662">
            <v>0</v>
          </cell>
          <cell r="J662">
            <v>155.38534545898401</v>
          </cell>
          <cell r="K662">
            <v>157.01248168945301</v>
          </cell>
          <cell r="L662">
            <v>72071.7578125</v>
          </cell>
          <cell r="M662">
            <v>0</v>
          </cell>
          <cell r="N662">
            <v>11288.6669921875</v>
          </cell>
          <cell r="O662">
            <v>0</v>
          </cell>
          <cell r="P662">
            <v>0</v>
          </cell>
          <cell r="Q662">
            <v>0</v>
          </cell>
          <cell r="R662">
            <v>48831.33203125</v>
          </cell>
          <cell r="S662">
            <v>0</v>
          </cell>
          <cell r="T662">
            <v>0</v>
          </cell>
          <cell r="U662">
            <v>0</v>
          </cell>
        </row>
        <row r="663">
          <cell r="C663">
            <v>9.3061676025390607</v>
          </cell>
          <cell r="D663">
            <v>12148.2802734375</v>
          </cell>
          <cell r="E663">
            <v>95.346915721893296</v>
          </cell>
          <cell r="F663">
            <v>7411.80908203125</v>
          </cell>
          <cell r="G663">
            <v>190.69383239746099</v>
          </cell>
          <cell r="H663">
            <v>64531.71875</v>
          </cell>
          <cell r="I663">
            <v>0</v>
          </cell>
          <cell r="J663">
            <v>154.06912231445301</v>
          </cell>
          <cell r="K663">
            <v>155.57974243164099</v>
          </cell>
          <cell r="L663">
            <v>68975.5390625</v>
          </cell>
          <cell r="M663">
            <v>0</v>
          </cell>
          <cell r="N663">
            <v>12148.2802734375</v>
          </cell>
          <cell r="O663">
            <v>0</v>
          </cell>
          <cell r="P663">
            <v>0</v>
          </cell>
          <cell r="Q663">
            <v>0</v>
          </cell>
          <cell r="R663">
            <v>64531.71875</v>
          </cell>
          <cell r="S663">
            <v>0</v>
          </cell>
          <cell r="T663">
            <v>0</v>
          </cell>
          <cell r="U663">
            <v>0</v>
          </cell>
        </row>
        <row r="664">
          <cell r="C664">
            <v>7.49527835845947</v>
          </cell>
          <cell r="D664">
            <v>12824.9130859375</v>
          </cell>
          <cell r="E664">
            <v>96.2523579597473</v>
          </cell>
          <cell r="F664">
            <v>8763.1962890625</v>
          </cell>
          <cell r="G664">
            <v>192.50471496582</v>
          </cell>
          <cell r="H664">
            <v>80415.0859375</v>
          </cell>
          <cell r="I664">
            <v>0</v>
          </cell>
          <cell r="J664">
            <v>152.83428955078099</v>
          </cell>
          <cell r="K664">
            <v>154.25704956054699</v>
          </cell>
          <cell r="L664">
            <v>65682.59375</v>
          </cell>
          <cell r="M664">
            <v>0</v>
          </cell>
          <cell r="N664">
            <v>12824.9130859375</v>
          </cell>
          <cell r="O664">
            <v>0</v>
          </cell>
          <cell r="P664">
            <v>0</v>
          </cell>
          <cell r="Q664">
            <v>0</v>
          </cell>
          <cell r="R664">
            <v>80415.0859375</v>
          </cell>
          <cell r="S664">
            <v>0</v>
          </cell>
          <cell r="T664">
            <v>0</v>
          </cell>
          <cell r="U664">
            <v>0</v>
          </cell>
        </row>
        <row r="665">
          <cell r="C665">
            <v>6.3832664489746103</v>
          </cell>
          <cell r="D665">
            <v>13382.3798828125</v>
          </cell>
          <cell r="E665">
            <v>96.808367967605605</v>
          </cell>
          <cell r="F665">
            <v>9877.3095703125</v>
          </cell>
          <cell r="G665">
            <v>193.61672973632801</v>
          </cell>
          <cell r="H665">
            <v>96237.6171875</v>
          </cell>
          <cell r="I665">
            <v>0</v>
          </cell>
          <cell r="J665">
            <v>151.65446472168</v>
          </cell>
          <cell r="K665">
            <v>153.02168273925801</v>
          </cell>
          <cell r="L665">
            <v>63049.5</v>
          </cell>
          <cell r="M665">
            <v>0</v>
          </cell>
          <cell r="N665">
            <v>13382.3798828125</v>
          </cell>
          <cell r="O665">
            <v>0</v>
          </cell>
          <cell r="P665">
            <v>0</v>
          </cell>
          <cell r="Q665">
            <v>0</v>
          </cell>
          <cell r="R665">
            <v>96237.6171875</v>
          </cell>
          <cell r="S665">
            <v>0</v>
          </cell>
          <cell r="T665">
            <v>0</v>
          </cell>
          <cell r="U665">
            <v>0</v>
          </cell>
        </row>
        <row r="666">
          <cell r="C666">
            <v>0</v>
          </cell>
          <cell r="D666">
            <v>13440.53515625</v>
          </cell>
          <cell r="E666">
            <v>0</v>
          </cell>
          <cell r="F666">
            <v>0</v>
          </cell>
          <cell r="G666">
            <v>0</v>
          </cell>
          <cell r="H666">
            <v>98022.2109375</v>
          </cell>
          <cell r="I666">
            <v>0</v>
          </cell>
          <cell r="J666">
            <v>0</v>
          </cell>
          <cell r="K666">
            <v>152.42616271972699</v>
          </cell>
          <cell r="L666">
            <v>0</v>
          </cell>
          <cell r="M666">
            <v>0</v>
          </cell>
          <cell r="N666">
            <v>13440.53515625</v>
          </cell>
          <cell r="O666">
            <v>0</v>
          </cell>
          <cell r="P666">
            <v>0</v>
          </cell>
          <cell r="Q666">
            <v>0</v>
          </cell>
          <cell r="R666">
            <v>98022.2109375</v>
          </cell>
          <cell r="S666">
            <v>0</v>
          </cell>
          <cell r="T666">
            <v>0</v>
          </cell>
          <cell r="U666">
            <v>0</v>
          </cell>
        </row>
        <row r="667">
          <cell r="C667">
            <v>0</v>
          </cell>
          <cell r="D667">
            <v>13440.53515625</v>
          </cell>
          <cell r="E667">
            <v>0</v>
          </cell>
          <cell r="F667">
            <v>0</v>
          </cell>
          <cell r="G667">
            <v>0</v>
          </cell>
          <cell r="H667">
            <v>98022.2109375</v>
          </cell>
          <cell r="I667">
            <v>0</v>
          </cell>
          <cell r="J667">
            <v>0</v>
          </cell>
          <cell r="K667">
            <v>151.81027221679699</v>
          </cell>
          <cell r="L667">
            <v>0</v>
          </cell>
          <cell r="M667">
            <v>0</v>
          </cell>
          <cell r="N667">
            <v>13440.53515625</v>
          </cell>
          <cell r="O667">
            <v>0</v>
          </cell>
          <cell r="P667">
            <v>0</v>
          </cell>
          <cell r="Q667">
            <v>0</v>
          </cell>
          <cell r="R667">
            <v>98022.2109375</v>
          </cell>
          <cell r="S667">
            <v>0</v>
          </cell>
          <cell r="T667">
            <v>0</v>
          </cell>
          <cell r="U667">
            <v>0</v>
          </cell>
        </row>
        <row r="668">
          <cell r="C668">
            <v>0</v>
          </cell>
          <cell r="D668">
            <v>13440.53515625</v>
          </cell>
          <cell r="E668">
            <v>0</v>
          </cell>
          <cell r="F668">
            <v>0</v>
          </cell>
          <cell r="G668">
            <v>0</v>
          </cell>
          <cell r="H668">
            <v>98022.2109375</v>
          </cell>
          <cell r="I668">
            <v>0</v>
          </cell>
          <cell r="J668">
            <v>0</v>
          </cell>
          <cell r="K668">
            <v>151.22563171386699</v>
          </cell>
          <cell r="L668">
            <v>0</v>
          </cell>
          <cell r="M668">
            <v>0</v>
          </cell>
          <cell r="N668">
            <v>13440.53515625</v>
          </cell>
          <cell r="O668">
            <v>0</v>
          </cell>
          <cell r="P668">
            <v>0</v>
          </cell>
          <cell r="Q668">
            <v>0</v>
          </cell>
          <cell r="R668">
            <v>98022.2109375</v>
          </cell>
          <cell r="S668">
            <v>0</v>
          </cell>
          <cell r="T668">
            <v>0</v>
          </cell>
          <cell r="U668">
            <v>0</v>
          </cell>
        </row>
        <row r="669">
          <cell r="C669">
            <v>0</v>
          </cell>
          <cell r="D669">
            <v>13440.53515625</v>
          </cell>
          <cell r="E669">
            <v>0</v>
          </cell>
          <cell r="F669">
            <v>0</v>
          </cell>
          <cell r="G669">
            <v>0</v>
          </cell>
          <cell r="H669">
            <v>98022.2109375</v>
          </cell>
          <cell r="I669">
            <v>0</v>
          </cell>
          <cell r="J669">
            <v>0</v>
          </cell>
          <cell r="K669">
            <v>150.701736450195</v>
          </cell>
          <cell r="L669">
            <v>0</v>
          </cell>
          <cell r="M669">
            <v>0</v>
          </cell>
          <cell r="N669">
            <v>13440.53515625</v>
          </cell>
          <cell r="O669">
            <v>0</v>
          </cell>
          <cell r="P669">
            <v>0</v>
          </cell>
          <cell r="Q669">
            <v>0</v>
          </cell>
          <cell r="R669">
            <v>98022.2109375</v>
          </cell>
          <cell r="S669">
            <v>0</v>
          </cell>
          <cell r="T669">
            <v>0</v>
          </cell>
          <cell r="U669">
            <v>0</v>
          </cell>
        </row>
        <row r="670">
          <cell r="C670">
            <v>0</v>
          </cell>
          <cell r="D670">
            <v>13440.53515625</v>
          </cell>
          <cell r="E670">
            <v>0</v>
          </cell>
          <cell r="F670">
            <v>0</v>
          </cell>
          <cell r="G670">
            <v>0</v>
          </cell>
          <cell r="H670">
            <v>98022.2109375</v>
          </cell>
          <cell r="I670">
            <v>0</v>
          </cell>
          <cell r="J670">
            <v>0</v>
          </cell>
          <cell r="K670">
            <v>150.10124206543</v>
          </cell>
          <cell r="L670">
            <v>0</v>
          </cell>
          <cell r="M670">
            <v>0</v>
          </cell>
          <cell r="N670">
            <v>13440.53515625</v>
          </cell>
          <cell r="O670">
            <v>0</v>
          </cell>
          <cell r="P670">
            <v>0</v>
          </cell>
          <cell r="Q670">
            <v>0</v>
          </cell>
          <cell r="R670">
            <v>98022.2109375</v>
          </cell>
          <cell r="S670">
            <v>0</v>
          </cell>
          <cell r="T670">
            <v>0</v>
          </cell>
          <cell r="U670">
            <v>0</v>
          </cell>
        </row>
        <row r="671">
          <cell r="C671">
            <v>0</v>
          </cell>
          <cell r="D671">
            <v>13440.53515625</v>
          </cell>
          <cell r="E671">
            <v>0</v>
          </cell>
          <cell r="F671">
            <v>0</v>
          </cell>
          <cell r="G671">
            <v>0</v>
          </cell>
          <cell r="H671">
            <v>98022.2109375</v>
          </cell>
          <cell r="I671">
            <v>0</v>
          </cell>
          <cell r="J671">
            <v>0</v>
          </cell>
          <cell r="K671">
            <v>149.46398925781301</v>
          </cell>
          <cell r="L671">
            <v>0</v>
          </cell>
          <cell r="M671">
            <v>0</v>
          </cell>
          <cell r="N671">
            <v>13440.53515625</v>
          </cell>
          <cell r="O671">
            <v>0</v>
          </cell>
          <cell r="P671">
            <v>0</v>
          </cell>
          <cell r="Q671">
            <v>0</v>
          </cell>
          <cell r="R671">
            <v>98022.2109375</v>
          </cell>
          <cell r="S671">
            <v>0</v>
          </cell>
          <cell r="T671">
            <v>0</v>
          </cell>
          <cell r="U671">
            <v>0</v>
          </cell>
        </row>
        <row r="672">
          <cell r="C672">
            <v>0</v>
          </cell>
          <cell r="D672">
            <v>13440.53515625</v>
          </cell>
          <cell r="E672">
            <v>0</v>
          </cell>
          <cell r="F672">
            <v>0</v>
          </cell>
          <cell r="G672">
            <v>0</v>
          </cell>
          <cell r="H672">
            <v>98022.2109375</v>
          </cell>
          <cell r="I672">
            <v>0</v>
          </cell>
          <cell r="J672">
            <v>0</v>
          </cell>
          <cell r="K672">
            <v>148.84483337402301</v>
          </cell>
          <cell r="L672">
            <v>0</v>
          </cell>
          <cell r="M672">
            <v>0</v>
          </cell>
          <cell r="N672">
            <v>13440.53515625</v>
          </cell>
          <cell r="O672">
            <v>0</v>
          </cell>
          <cell r="P672">
            <v>0</v>
          </cell>
          <cell r="Q672">
            <v>0</v>
          </cell>
          <cell r="R672">
            <v>98022.2109375</v>
          </cell>
          <cell r="S672">
            <v>0</v>
          </cell>
          <cell r="T672">
            <v>0</v>
          </cell>
          <cell r="U672">
            <v>0</v>
          </cell>
        </row>
        <row r="673">
          <cell r="C673">
            <v>0</v>
          </cell>
          <cell r="D673">
            <v>13440.53515625</v>
          </cell>
          <cell r="E673">
            <v>0</v>
          </cell>
          <cell r="F673">
            <v>0</v>
          </cell>
          <cell r="G673">
            <v>0</v>
          </cell>
          <cell r="H673">
            <v>98022.2109375</v>
          </cell>
          <cell r="I673">
            <v>0</v>
          </cell>
          <cell r="J673">
            <v>0</v>
          </cell>
          <cell r="K673">
            <v>148.24491882324199</v>
          </cell>
          <cell r="L673">
            <v>0</v>
          </cell>
          <cell r="M673">
            <v>0</v>
          </cell>
          <cell r="N673">
            <v>13440.53515625</v>
          </cell>
          <cell r="O673">
            <v>0</v>
          </cell>
          <cell r="P673">
            <v>0</v>
          </cell>
          <cell r="Q673">
            <v>0</v>
          </cell>
          <cell r="R673">
            <v>98022.2109375</v>
          </cell>
          <cell r="S673">
            <v>0</v>
          </cell>
          <cell r="T673">
            <v>0</v>
          </cell>
          <cell r="U673">
            <v>0</v>
          </cell>
        </row>
        <row r="674">
          <cell r="C674">
            <v>0</v>
          </cell>
          <cell r="D674">
            <v>13440.53515625</v>
          </cell>
          <cell r="E674">
            <v>0</v>
          </cell>
          <cell r="F674">
            <v>0</v>
          </cell>
          <cell r="G674">
            <v>0</v>
          </cell>
          <cell r="H674">
            <v>98022.2109375</v>
          </cell>
          <cell r="I674">
            <v>0</v>
          </cell>
          <cell r="J674">
            <v>0</v>
          </cell>
          <cell r="K674">
            <v>147.63996887207</v>
          </cell>
          <cell r="L674">
            <v>0</v>
          </cell>
          <cell r="M674">
            <v>0</v>
          </cell>
          <cell r="N674">
            <v>13440.53515625</v>
          </cell>
          <cell r="O674">
            <v>0</v>
          </cell>
          <cell r="P674">
            <v>0</v>
          </cell>
          <cell r="Q674">
            <v>0</v>
          </cell>
          <cell r="R674">
            <v>98022.2109375</v>
          </cell>
          <cell r="S674">
            <v>0</v>
          </cell>
          <cell r="T674">
            <v>0</v>
          </cell>
          <cell r="U674">
            <v>0</v>
          </cell>
        </row>
        <row r="675">
          <cell r="C675">
            <v>0</v>
          </cell>
          <cell r="D675">
            <v>13440.53515625</v>
          </cell>
          <cell r="E675">
            <v>0</v>
          </cell>
          <cell r="F675">
            <v>0</v>
          </cell>
          <cell r="G675">
            <v>0</v>
          </cell>
          <cell r="H675">
            <v>98022.2109375</v>
          </cell>
          <cell r="I675">
            <v>0</v>
          </cell>
          <cell r="J675">
            <v>0</v>
          </cell>
          <cell r="K675">
            <v>147.03901672363301</v>
          </cell>
          <cell r="L675">
            <v>0</v>
          </cell>
          <cell r="M675">
            <v>0</v>
          </cell>
          <cell r="N675">
            <v>13440.53515625</v>
          </cell>
          <cell r="O675">
            <v>0</v>
          </cell>
          <cell r="P675">
            <v>0</v>
          </cell>
          <cell r="Q675">
            <v>0</v>
          </cell>
          <cell r="R675">
            <v>98022.2109375</v>
          </cell>
          <cell r="S675">
            <v>0</v>
          </cell>
          <cell r="T675">
            <v>0</v>
          </cell>
          <cell r="U675">
            <v>0</v>
          </cell>
        </row>
        <row r="676">
          <cell r="C676">
            <v>0</v>
          </cell>
          <cell r="D676">
            <v>13440.53515625</v>
          </cell>
          <cell r="E676">
            <v>0</v>
          </cell>
          <cell r="F676">
            <v>0</v>
          </cell>
          <cell r="G676">
            <v>0</v>
          </cell>
          <cell r="H676">
            <v>98022.2109375</v>
          </cell>
          <cell r="I676">
            <v>0</v>
          </cell>
          <cell r="J676">
            <v>0</v>
          </cell>
          <cell r="K676">
            <v>146.45555114746099</v>
          </cell>
          <cell r="L676">
            <v>0</v>
          </cell>
          <cell r="M676">
            <v>0</v>
          </cell>
          <cell r="N676">
            <v>13440.53515625</v>
          </cell>
          <cell r="O676">
            <v>0</v>
          </cell>
          <cell r="P676">
            <v>0</v>
          </cell>
          <cell r="Q676">
            <v>0</v>
          </cell>
          <cell r="R676">
            <v>98022.2109375</v>
          </cell>
          <cell r="S676">
            <v>0</v>
          </cell>
          <cell r="T676">
            <v>0</v>
          </cell>
          <cell r="U676">
            <v>0</v>
          </cell>
        </row>
        <row r="677">
          <cell r="C677">
            <v>0</v>
          </cell>
          <cell r="D677">
            <v>13440.53515625</v>
          </cell>
          <cell r="E677">
            <v>0</v>
          </cell>
          <cell r="F677">
            <v>0</v>
          </cell>
          <cell r="G677">
            <v>0</v>
          </cell>
          <cell r="H677">
            <v>98022.2109375</v>
          </cell>
          <cell r="I677">
            <v>0</v>
          </cell>
          <cell r="J677">
            <v>0</v>
          </cell>
          <cell r="K677">
            <v>145.882736206055</v>
          </cell>
          <cell r="L677">
            <v>0</v>
          </cell>
          <cell r="M677">
            <v>0</v>
          </cell>
          <cell r="N677">
            <v>13440.53515625</v>
          </cell>
          <cell r="O677">
            <v>0</v>
          </cell>
          <cell r="P677">
            <v>0</v>
          </cell>
          <cell r="Q677">
            <v>0</v>
          </cell>
          <cell r="R677">
            <v>98022.2109375</v>
          </cell>
          <cell r="S677">
            <v>0</v>
          </cell>
          <cell r="T677">
            <v>0</v>
          </cell>
          <cell r="U677">
            <v>0</v>
          </cell>
        </row>
        <row r="678">
          <cell r="C678">
            <v>0</v>
          </cell>
          <cell r="D678">
            <v>13440.53515625</v>
          </cell>
          <cell r="E678">
            <v>0</v>
          </cell>
          <cell r="F678">
            <v>0</v>
          </cell>
          <cell r="G678">
            <v>0</v>
          </cell>
          <cell r="H678">
            <v>98022.2109375</v>
          </cell>
          <cell r="I678">
            <v>0</v>
          </cell>
          <cell r="J678">
            <v>0</v>
          </cell>
          <cell r="K678">
            <v>145.30941772460901</v>
          </cell>
          <cell r="L678">
            <v>0</v>
          </cell>
          <cell r="M678">
            <v>0</v>
          </cell>
          <cell r="N678">
            <v>13440.53515625</v>
          </cell>
          <cell r="O678">
            <v>0</v>
          </cell>
          <cell r="P678">
            <v>0</v>
          </cell>
          <cell r="Q678">
            <v>0</v>
          </cell>
          <cell r="R678">
            <v>98022.2109375</v>
          </cell>
          <cell r="S678">
            <v>0</v>
          </cell>
          <cell r="T678">
            <v>0</v>
          </cell>
          <cell r="U678">
            <v>0</v>
          </cell>
        </row>
        <row r="679">
          <cell r="C679">
            <v>0</v>
          </cell>
          <cell r="D679">
            <v>13440.53515625</v>
          </cell>
          <cell r="E679">
            <v>0</v>
          </cell>
          <cell r="F679">
            <v>0</v>
          </cell>
          <cell r="G679">
            <v>0</v>
          </cell>
          <cell r="H679">
            <v>98022.2109375</v>
          </cell>
          <cell r="I679">
            <v>0</v>
          </cell>
          <cell r="J679">
            <v>0</v>
          </cell>
          <cell r="K679">
            <v>144.73254394531301</v>
          </cell>
          <cell r="L679">
            <v>0</v>
          </cell>
          <cell r="M679">
            <v>0</v>
          </cell>
          <cell r="N679">
            <v>13440.53515625</v>
          </cell>
          <cell r="O679">
            <v>0</v>
          </cell>
          <cell r="P679">
            <v>0</v>
          </cell>
          <cell r="Q679">
            <v>0</v>
          </cell>
          <cell r="R679">
            <v>98022.2109375</v>
          </cell>
          <cell r="S679">
            <v>0</v>
          </cell>
          <cell r="T679">
            <v>0</v>
          </cell>
          <cell r="U679">
            <v>0</v>
          </cell>
        </row>
        <row r="680">
          <cell r="C680">
            <v>0</v>
          </cell>
          <cell r="D680">
            <v>13440.53515625</v>
          </cell>
          <cell r="E680">
            <v>0</v>
          </cell>
          <cell r="F680">
            <v>0</v>
          </cell>
          <cell r="G680">
            <v>0</v>
          </cell>
          <cell r="H680">
            <v>98022.2109375</v>
          </cell>
          <cell r="I680">
            <v>0</v>
          </cell>
          <cell r="J680">
            <v>0</v>
          </cell>
          <cell r="K680">
            <v>144.16117858886699</v>
          </cell>
          <cell r="L680">
            <v>0</v>
          </cell>
          <cell r="M680">
            <v>0</v>
          </cell>
          <cell r="N680">
            <v>13440.53515625</v>
          </cell>
          <cell r="O680">
            <v>0</v>
          </cell>
          <cell r="P680">
            <v>0</v>
          </cell>
          <cell r="Q680">
            <v>0</v>
          </cell>
          <cell r="R680">
            <v>98022.2109375</v>
          </cell>
          <cell r="S680">
            <v>0</v>
          </cell>
          <cell r="T680">
            <v>0</v>
          </cell>
          <cell r="U680">
            <v>0</v>
          </cell>
        </row>
        <row r="681">
          <cell r="C681">
            <v>0</v>
          </cell>
          <cell r="D681">
            <v>13440.53515625</v>
          </cell>
          <cell r="E681">
            <v>0</v>
          </cell>
          <cell r="F681">
            <v>0</v>
          </cell>
          <cell r="G681">
            <v>0</v>
          </cell>
          <cell r="H681">
            <v>98022.2109375</v>
          </cell>
          <cell r="I681">
            <v>0</v>
          </cell>
          <cell r="J681">
            <v>0</v>
          </cell>
          <cell r="K681">
            <v>143.60101318359401</v>
          </cell>
          <cell r="L681">
            <v>0</v>
          </cell>
          <cell r="M681">
            <v>0</v>
          </cell>
          <cell r="N681">
            <v>13440.53515625</v>
          </cell>
          <cell r="O681">
            <v>0</v>
          </cell>
          <cell r="P681">
            <v>0</v>
          </cell>
          <cell r="Q681">
            <v>0</v>
          </cell>
          <cell r="R681">
            <v>98022.2109375</v>
          </cell>
          <cell r="S681">
            <v>0</v>
          </cell>
          <cell r="T681">
            <v>0</v>
          </cell>
          <cell r="U681">
            <v>0</v>
          </cell>
        </row>
        <row r="682">
          <cell r="C682">
            <v>0</v>
          </cell>
          <cell r="D682">
            <v>13440.53515625</v>
          </cell>
          <cell r="E682">
            <v>0</v>
          </cell>
          <cell r="F682">
            <v>0</v>
          </cell>
          <cell r="G682">
            <v>0</v>
          </cell>
          <cell r="H682">
            <v>98022.2109375</v>
          </cell>
          <cell r="I682">
            <v>0</v>
          </cell>
          <cell r="J682">
            <v>0</v>
          </cell>
          <cell r="K682">
            <v>143.05326843261699</v>
          </cell>
          <cell r="L682">
            <v>0</v>
          </cell>
          <cell r="M682">
            <v>0</v>
          </cell>
          <cell r="N682">
            <v>13440.53515625</v>
          </cell>
          <cell r="O682">
            <v>0</v>
          </cell>
          <cell r="P682">
            <v>0</v>
          </cell>
          <cell r="Q682">
            <v>0</v>
          </cell>
          <cell r="R682">
            <v>98022.2109375</v>
          </cell>
          <cell r="S682">
            <v>0</v>
          </cell>
          <cell r="T682">
            <v>0</v>
          </cell>
          <cell r="U682">
            <v>0</v>
          </cell>
        </row>
        <row r="683">
          <cell r="C683">
            <v>0</v>
          </cell>
          <cell r="D683">
            <v>13440.53515625</v>
          </cell>
          <cell r="E683">
            <v>0</v>
          </cell>
          <cell r="F683">
            <v>0</v>
          </cell>
          <cell r="G683">
            <v>0</v>
          </cell>
          <cell r="H683">
            <v>98022.2109375</v>
          </cell>
          <cell r="I683">
            <v>0</v>
          </cell>
          <cell r="J683">
            <v>0</v>
          </cell>
          <cell r="K683">
            <v>142.48577880859401</v>
          </cell>
          <cell r="L683">
            <v>0</v>
          </cell>
          <cell r="M683">
            <v>0</v>
          </cell>
          <cell r="N683">
            <v>13440.53515625</v>
          </cell>
          <cell r="O683">
            <v>0</v>
          </cell>
          <cell r="P683">
            <v>0</v>
          </cell>
          <cell r="Q683">
            <v>0</v>
          </cell>
          <cell r="R683">
            <v>98022.2109375</v>
          </cell>
          <cell r="S683">
            <v>0</v>
          </cell>
          <cell r="T683">
            <v>0</v>
          </cell>
          <cell r="U683">
            <v>0</v>
          </cell>
        </row>
        <row r="684">
          <cell r="C684">
            <v>0</v>
          </cell>
          <cell r="D684">
            <v>13440.53515625</v>
          </cell>
          <cell r="E684">
            <v>0</v>
          </cell>
          <cell r="F684">
            <v>0</v>
          </cell>
          <cell r="G684">
            <v>0</v>
          </cell>
          <cell r="H684">
            <v>98022.2109375</v>
          </cell>
          <cell r="I684">
            <v>0</v>
          </cell>
          <cell r="J684">
            <v>0</v>
          </cell>
          <cell r="K684">
            <v>141.93232727050801</v>
          </cell>
          <cell r="L684">
            <v>0</v>
          </cell>
          <cell r="M684">
            <v>0</v>
          </cell>
          <cell r="N684">
            <v>13440.53515625</v>
          </cell>
          <cell r="O684">
            <v>0</v>
          </cell>
          <cell r="P684">
            <v>0</v>
          </cell>
          <cell r="Q684">
            <v>0</v>
          </cell>
          <cell r="R684">
            <v>98022.2109375</v>
          </cell>
          <cell r="S684">
            <v>0</v>
          </cell>
          <cell r="T684">
            <v>0</v>
          </cell>
          <cell r="U684">
            <v>0</v>
          </cell>
        </row>
        <row r="685">
          <cell r="C685">
            <v>0</v>
          </cell>
          <cell r="D685">
            <v>13440.53515625</v>
          </cell>
          <cell r="E685">
            <v>0</v>
          </cell>
          <cell r="F685">
            <v>0</v>
          </cell>
          <cell r="G685">
            <v>0</v>
          </cell>
          <cell r="H685">
            <v>98022.2109375</v>
          </cell>
          <cell r="I685">
            <v>0</v>
          </cell>
          <cell r="J685">
            <v>0</v>
          </cell>
          <cell r="K685">
            <v>141.39556884765599</v>
          </cell>
          <cell r="L685">
            <v>0</v>
          </cell>
          <cell r="M685">
            <v>0</v>
          </cell>
          <cell r="N685">
            <v>13440.53515625</v>
          </cell>
          <cell r="O685">
            <v>0</v>
          </cell>
          <cell r="P685">
            <v>0</v>
          </cell>
          <cell r="Q685">
            <v>0</v>
          </cell>
          <cell r="R685">
            <v>98022.2109375</v>
          </cell>
          <cell r="S685">
            <v>0</v>
          </cell>
          <cell r="T685">
            <v>0</v>
          </cell>
          <cell r="U685">
            <v>0</v>
          </cell>
        </row>
        <row r="686">
          <cell r="C686">
            <v>0</v>
          </cell>
          <cell r="D686">
            <v>13440.53515625</v>
          </cell>
          <cell r="E686">
            <v>0</v>
          </cell>
          <cell r="F686">
            <v>0</v>
          </cell>
          <cell r="G686">
            <v>0</v>
          </cell>
          <cell r="H686">
            <v>98022.2109375</v>
          </cell>
          <cell r="I686">
            <v>0</v>
          </cell>
          <cell r="J686">
            <v>0</v>
          </cell>
          <cell r="K686">
            <v>140.85818481445301</v>
          </cell>
          <cell r="L686">
            <v>0</v>
          </cell>
          <cell r="M686">
            <v>0</v>
          </cell>
          <cell r="N686">
            <v>13440.53515625</v>
          </cell>
          <cell r="O686">
            <v>0</v>
          </cell>
          <cell r="P686">
            <v>0</v>
          </cell>
          <cell r="Q686">
            <v>0</v>
          </cell>
          <cell r="R686">
            <v>98022.2109375</v>
          </cell>
          <cell r="S686">
            <v>0</v>
          </cell>
          <cell r="T686">
            <v>0</v>
          </cell>
          <cell r="U686">
            <v>0</v>
          </cell>
        </row>
        <row r="687">
          <cell r="C687">
            <v>0</v>
          </cell>
          <cell r="D687">
            <v>13440.53515625</v>
          </cell>
          <cell r="E687">
            <v>0</v>
          </cell>
          <cell r="F687">
            <v>0</v>
          </cell>
          <cell r="G687">
            <v>0</v>
          </cell>
          <cell r="H687">
            <v>98022.2109375</v>
          </cell>
          <cell r="I687">
            <v>0</v>
          </cell>
          <cell r="J687">
            <v>0</v>
          </cell>
          <cell r="K687">
            <v>140.31684875488301</v>
          </cell>
          <cell r="L687">
            <v>0</v>
          </cell>
          <cell r="M687">
            <v>0</v>
          </cell>
          <cell r="N687">
            <v>13440.53515625</v>
          </cell>
          <cell r="O687">
            <v>0</v>
          </cell>
          <cell r="P687">
            <v>0</v>
          </cell>
          <cell r="Q687">
            <v>0</v>
          </cell>
          <cell r="R687">
            <v>98022.2109375</v>
          </cell>
          <cell r="S687">
            <v>0</v>
          </cell>
          <cell r="T687">
            <v>0</v>
          </cell>
          <cell r="U687">
            <v>0</v>
          </cell>
        </row>
        <row r="688">
          <cell r="C688">
            <v>0</v>
          </cell>
          <cell r="D688">
            <v>13440.53515625</v>
          </cell>
          <cell r="E688">
            <v>0</v>
          </cell>
          <cell r="F688">
            <v>0</v>
          </cell>
          <cell r="G688">
            <v>0</v>
          </cell>
          <cell r="H688">
            <v>98022.2109375</v>
          </cell>
          <cell r="I688">
            <v>0</v>
          </cell>
          <cell r="J688">
            <v>0</v>
          </cell>
          <cell r="K688">
            <v>139.77917480468801</v>
          </cell>
          <cell r="L688">
            <v>0</v>
          </cell>
          <cell r="M688">
            <v>0</v>
          </cell>
          <cell r="N688">
            <v>13440.53515625</v>
          </cell>
          <cell r="O688">
            <v>0</v>
          </cell>
          <cell r="P688">
            <v>0</v>
          </cell>
          <cell r="Q688">
            <v>0</v>
          </cell>
          <cell r="R688">
            <v>98022.2109375</v>
          </cell>
          <cell r="S688">
            <v>0</v>
          </cell>
          <cell r="T688">
            <v>0</v>
          </cell>
          <cell r="U688">
            <v>0</v>
          </cell>
        </row>
        <row r="689">
          <cell r="C689">
            <v>0</v>
          </cell>
          <cell r="D689">
            <v>13440.53515625</v>
          </cell>
          <cell r="E689">
            <v>0</v>
          </cell>
          <cell r="F689">
            <v>0</v>
          </cell>
          <cell r="G689">
            <v>0</v>
          </cell>
          <cell r="H689">
            <v>98022.2109375</v>
          </cell>
          <cell r="I689">
            <v>0</v>
          </cell>
          <cell r="J689">
            <v>0</v>
          </cell>
          <cell r="K689">
            <v>139.25889587402301</v>
          </cell>
          <cell r="L689">
            <v>0</v>
          </cell>
          <cell r="M689">
            <v>0</v>
          </cell>
          <cell r="N689">
            <v>13440.53515625</v>
          </cell>
          <cell r="O689">
            <v>0</v>
          </cell>
          <cell r="P689">
            <v>0</v>
          </cell>
          <cell r="Q689">
            <v>0</v>
          </cell>
          <cell r="R689">
            <v>98022.2109375</v>
          </cell>
          <cell r="S689">
            <v>0</v>
          </cell>
          <cell r="T689">
            <v>0</v>
          </cell>
          <cell r="U689">
            <v>0</v>
          </cell>
        </row>
        <row r="690">
          <cell r="C690">
            <v>0</v>
          </cell>
          <cell r="D690">
            <v>13440.53515625</v>
          </cell>
          <cell r="E690">
            <v>0</v>
          </cell>
          <cell r="F690">
            <v>0</v>
          </cell>
          <cell r="G690">
            <v>0</v>
          </cell>
          <cell r="H690">
            <v>98022.2109375</v>
          </cell>
          <cell r="I690">
            <v>0</v>
          </cell>
          <cell r="J690">
            <v>0</v>
          </cell>
          <cell r="K690">
            <v>138.73585510253901</v>
          </cell>
          <cell r="L690">
            <v>0</v>
          </cell>
          <cell r="M690">
            <v>0</v>
          </cell>
          <cell r="N690">
            <v>13440.53515625</v>
          </cell>
          <cell r="O690">
            <v>0</v>
          </cell>
          <cell r="P690">
            <v>0</v>
          </cell>
          <cell r="Q690">
            <v>0</v>
          </cell>
          <cell r="R690">
            <v>98022.2109375</v>
          </cell>
          <cell r="S690">
            <v>0</v>
          </cell>
          <cell r="T690">
            <v>0</v>
          </cell>
          <cell r="U690">
            <v>0</v>
          </cell>
        </row>
        <row r="691">
          <cell r="C691">
            <v>0</v>
          </cell>
          <cell r="D691">
            <v>13440.53515625</v>
          </cell>
          <cell r="E691">
            <v>0</v>
          </cell>
          <cell r="F691">
            <v>0</v>
          </cell>
          <cell r="G691">
            <v>0</v>
          </cell>
          <cell r="H691">
            <v>98022.2109375</v>
          </cell>
          <cell r="I691">
            <v>0</v>
          </cell>
          <cell r="J691">
            <v>0</v>
          </cell>
          <cell r="K691">
            <v>138.20819091796901</v>
          </cell>
          <cell r="L691">
            <v>0</v>
          </cell>
          <cell r="M691">
            <v>0</v>
          </cell>
          <cell r="N691">
            <v>13440.53515625</v>
          </cell>
          <cell r="O691">
            <v>0</v>
          </cell>
          <cell r="P691">
            <v>0</v>
          </cell>
          <cell r="Q691">
            <v>0</v>
          </cell>
          <cell r="R691">
            <v>98022.2109375</v>
          </cell>
          <cell r="S691">
            <v>0</v>
          </cell>
          <cell r="T691">
            <v>0</v>
          </cell>
          <cell r="U691">
            <v>0</v>
          </cell>
        </row>
        <row r="692">
          <cell r="C692">
            <v>0</v>
          </cell>
          <cell r="D692">
            <v>13440.53515625</v>
          </cell>
          <cell r="E692">
            <v>0</v>
          </cell>
          <cell r="F692">
            <v>0</v>
          </cell>
          <cell r="G692">
            <v>0</v>
          </cell>
          <cell r="H692">
            <v>98022.2109375</v>
          </cell>
          <cell r="I692">
            <v>0</v>
          </cell>
          <cell r="J692">
            <v>0</v>
          </cell>
          <cell r="K692">
            <v>137.68843078613301</v>
          </cell>
          <cell r="L692">
            <v>0</v>
          </cell>
          <cell r="M692">
            <v>0</v>
          </cell>
          <cell r="N692">
            <v>13440.53515625</v>
          </cell>
          <cell r="O692">
            <v>0</v>
          </cell>
          <cell r="P692">
            <v>0</v>
          </cell>
          <cell r="Q692">
            <v>0</v>
          </cell>
          <cell r="R692">
            <v>98022.2109375</v>
          </cell>
          <cell r="S692">
            <v>0</v>
          </cell>
          <cell r="T692">
            <v>0</v>
          </cell>
          <cell r="U692">
            <v>0</v>
          </cell>
        </row>
        <row r="693">
          <cell r="C693">
            <v>0</v>
          </cell>
          <cell r="D693">
            <v>13440.53515625</v>
          </cell>
          <cell r="E693">
            <v>0</v>
          </cell>
          <cell r="F693">
            <v>0</v>
          </cell>
          <cell r="G693">
            <v>0</v>
          </cell>
          <cell r="H693">
            <v>98022.2109375</v>
          </cell>
          <cell r="I693">
            <v>0</v>
          </cell>
          <cell r="J693">
            <v>0</v>
          </cell>
          <cell r="K693">
            <v>137.172775268555</v>
          </cell>
          <cell r="L693">
            <v>0</v>
          </cell>
          <cell r="M693">
            <v>0</v>
          </cell>
          <cell r="N693">
            <v>13440.53515625</v>
          </cell>
          <cell r="O693">
            <v>0</v>
          </cell>
          <cell r="P693">
            <v>0</v>
          </cell>
          <cell r="Q693">
            <v>0</v>
          </cell>
          <cell r="R693">
            <v>98022.2109375</v>
          </cell>
          <cell r="S693">
            <v>0</v>
          </cell>
          <cell r="T693">
            <v>0</v>
          </cell>
          <cell r="U693">
            <v>0</v>
          </cell>
        </row>
        <row r="694">
          <cell r="C694">
            <v>0</v>
          </cell>
          <cell r="D694">
            <v>13440.53515625</v>
          </cell>
          <cell r="E694">
            <v>0</v>
          </cell>
          <cell r="F694">
            <v>0</v>
          </cell>
          <cell r="G694">
            <v>0</v>
          </cell>
          <cell r="H694">
            <v>98022.2109375</v>
          </cell>
          <cell r="I694">
            <v>0</v>
          </cell>
          <cell r="J694">
            <v>0</v>
          </cell>
          <cell r="K694">
            <v>136.66093444824199</v>
          </cell>
          <cell r="L694">
            <v>0</v>
          </cell>
          <cell r="M694">
            <v>0</v>
          </cell>
          <cell r="N694">
            <v>13440.53515625</v>
          </cell>
          <cell r="O694">
            <v>0</v>
          </cell>
          <cell r="P694">
            <v>0</v>
          </cell>
          <cell r="Q694">
            <v>0</v>
          </cell>
          <cell r="R694">
            <v>98022.2109375</v>
          </cell>
          <cell r="S694">
            <v>0</v>
          </cell>
          <cell r="T694">
            <v>0</v>
          </cell>
          <cell r="U694">
            <v>0</v>
          </cell>
        </row>
        <row r="695">
          <cell r="C695">
            <v>0</v>
          </cell>
          <cell r="D695">
            <v>13440.53515625</v>
          </cell>
          <cell r="E695">
            <v>0</v>
          </cell>
          <cell r="F695">
            <v>0</v>
          </cell>
          <cell r="G695">
            <v>0</v>
          </cell>
          <cell r="H695">
            <v>98022.2109375</v>
          </cell>
          <cell r="I695">
            <v>0</v>
          </cell>
          <cell r="J695">
            <v>0</v>
          </cell>
          <cell r="K695">
            <v>136.14176940918</v>
          </cell>
          <cell r="L695">
            <v>0</v>
          </cell>
          <cell r="M695">
            <v>0</v>
          </cell>
          <cell r="N695">
            <v>13440.53515625</v>
          </cell>
          <cell r="O695">
            <v>0</v>
          </cell>
          <cell r="P695">
            <v>0</v>
          </cell>
          <cell r="Q695">
            <v>0</v>
          </cell>
          <cell r="R695">
            <v>98022.2109375</v>
          </cell>
          <cell r="S695">
            <v>0</v>
          </cell>
          <cell r="T695">
            <v>0</v>
          </cell>
          <cell r="U695">
            <v>0</v>
          </cell>
        </row>
        <row r="696">
          <cell r="C696">
            <v>0</v>
          </cell>
          <cell r="D696">
            <v>13440.53515625</v>
          </cell>
          <cell r="E696">
            <v>0</v>
          </cell>
          <cell r="F696">
            <v>0</v>
          </cell>
          <cell r="G696">
            <v>0</v>
          </cell>
          <cell r="H696">
            <v>98022.2109375</v>
          </cell>
          <cell r="I696">
            <v>0</v>
          </cell>
          <cell r="J696">
            <v>0</v>
          </cell>
          <cell r="K696">
            <v>135.62339782714801</v>
          </cell>
          <cell r="L696">
            <v>0</v>
          </cell>
          <cell r="M696">
            <v>0</v>
          </cell>
          <cell r="N696">
            <v>13440.53515625</v>
          </cell>
          <cell r="O696">
            <v>0</v>
          </cell>
          <cell r="P696">
            <v>0</v>
          </cell>
          <cell r="Q696">
            <v>0</v>
          </cell>
          <cell r="R696">
            <v>98022.2109375</v>
          </cell>
          <cell r="S696">
            <v>0</v>
          </cell>
          <cell r="T696">
            <v>0</v>
          </cell>
          <cell r="U696">
            <v>0</v>
          </cell>
        </row>
        <row r="697">
          <cell r="C697">
            <v>0</v>
          </cell>
          <cell r="D697">
            <v>13440.53515625</v>
          </cell>
          <cell r="E697">
            <v>0</v>
          </cell>
          <cell r="F697">
            <v>0</v>
          </cell>
          <cell r="G697">
            <v>0</v>
          </cell>
          <cell r="H697">
            <v>98022.2109375</v>
          </cell>
          <cell r="I697">
            <v>0</v>
          </cell>
          <cell r="J697">
            <v>0</v>
          </cell>
          <cell r="K697">
            <v>135.11674499511699</v>
          </cell>
          <cell r="L697">
            <v>0</v>
          </cell>
          <cell r="M697">
            <v>0</v>
          </cell>
          <cell r="N697">
            <v>13440.53515625</v>
          </cell>
          <cell r="O697">
            <v>0</v>
          </cell>
          <cell r="P697">
            <v>0</v>
          </cell>
          <cell r="Q697">
            <v>0</v>
          </cell>
          <cell r="R697">
            <v>98022.2109375</v>
          </cell>
          <cell r="S697">
            <v>0</v>
          </cell>
          <cell r="T697">
            <v>0</v>
          </cell>
          <cell r="U697">
            <v>0</v>
          </cell>
        </row>
        <row r="698">
          <cell r="C698">
            <v>0</v>
          </cell>
          <cell r="D698">
            <v>13440.53515625</v>
          </cell>
          <cell r="E698">
            <v>0</v>
          </cell>
          <cell r="F698">
            <v>0</v>
          </cell>
          <cell r="G698">
            <v>0</v>
          </cell>
          <cell r="H698">
            <v>98022.2109375</v>
          </cell>
          <cell r="I698">
            <v>0</v>
          </cell>
          <cell r="J698">
            <v>0</v>
          </cell>
          <cell r="K698">
            <v>134.61193847656301</v>
          </cell>
          <cell r="L698">
            <v>0</v>
          </cell>
          <cell r="M698">
            <v>0</v>
          </cell>
          <cell r="N698">
            <v>13440.53515625</v>
          </cell>
          <cell r="O698">
            <v>0</v>
          </cell>
          <cell r="P698">
            <v>0</v>
          </cell>
          <cell r="Q698">
            <v>0</v>
          </cell>
          <cell r="R698">
            <v>98022.2109375</v>
          </cell>
          <cell r="S698">
            <v>0</v>
          </cell>
          <cell r="T698">
            <v>0</v>
          </cell>
          <cell r="U698">
            <v>0</v>
          </cell>
        </row>
        <row r="699">
          <cell r="C699">
            <v>0</v>
          </cell>
          <cell r="D699">
            <v>13440.53515625</v>
          </cell>
          <cell r="E699">
            <v>0</v>
          </cell>
          <cell r="F699">
            <v>0</v>
          </cell>
          <cell r="G699">
            <v>0</v>
          </cell>
          <cell r="H699">
            <v>98022.2109375</v>
          </cell>
          <cell r="I699">
            <v>0</v>
          </cell>
          <cell r="J699">
            <v>0</v>
          </cell>
          <cell r="K699">
            <v>134.10169982910199</v>
          </cell>
          <cell r="L699">
            <v>0</v>
          </cell>
          <cell r="M699">
            <v>0</v>
          </cell>
          <cell r="N699">
            <v>13440.53515625</v>
          </cell>
          <cell r="O699">
            <v>0</v>
          </cell>
          <cell r="P699">
            <v>0</v>
          </cell>
          <cell r="Q699">
            <v>0</v>
          </cell>
          <cell r="R699">
            <v>98022.2109375</v>
          </cell>
          <cell r="S699">
            <v>0</v>
          </cell>
          <cell r="T699">
            <v>0</v>
          </cell>
          <cell r="U699">
            <v>0</v>
          </cell>
        </row>
        <row r="700">
          <cell r="C700">
            <v>0</v>
          </cell>
          <cell r="D700">
            <v>13440.53515625</v>
          </cell>
          <cell r="E700">
            <v>0</v>
          </cell>
          <cell r="F700">
            <v>0</v>
          </cell>
          <cell r="G700">
            <v>0</v>
          </cell>
          <cell r="H700">
            <v>98022.2109375</v>
          </cell>
          <cell r="I700">
            <v>0</v>
          </cell>
          <cell r="J700">
            <v>0</v>
          </cell>
          <cell r="K700">
            <v>133.60810852050801</v>
          </cell>
          <cell r="L700">
            <v>0</v>
          </cell>
          <cell r="M700">
            <v>0</v>
          </cell>
          <cell r="N700">
            <v>13440.53515625</v>
          </cell>
          <cell r="O700">
            <v>0</v>
          </cell>
          <cell r="P700">
            <v>0</v>
          </cell>
          <cell r="Q700">
            <v>0</v>
          </cell>
          <cell r="R700">
            <v>98022.2109375</v>
          </cell>
          <cell r="S700">
            <v>0</v>
          </cell>
          <cell r="T700">
            <v>0</v>
          </cell>
          <cell r="U700">
            <v>0</v>
          </cell>
        </row>
        <row r="701">
          <cell r="C701">
            <v>0</v>
          </cell>
          <cell r="D701">
            <v>13440.53515625</v>
          </cell>
          <cell r="E701">
            <v>0</v>
          </cell>
          <cell r="F701">
            <v>0</v>
          </cell>
          <cell r="G701">
            <v>0</v>
          </cell>
          <cell r="H701">
            <v>98022.2109375</v>
          </cell>
          <cell r="I701">
            <v>0</v>
          </cell>
          <cell r="J701">
            <v>0</v>
          </cell>
          <cell r="K701">
            <v>133.10911560058599</v>
          </cell>
          <cell r="L701">
            <v>0</v>
          </cell>
          <cell r="M701">
            <v>0</v>
          </cell>
          <cell r="N701">
            <v>13440.53515625</v>
          </cell>
          <cell r="O701">
            <v>0</v>
          </cell>
          <cell r="P701">
            <v>0</v>
          </cell>
          <cell r="Q701">
            <v>0</v>
          </cell>
          <cell r="R701">
            <v>98022.2109375</v>
          </cell>
          <cell r="S701">
            <v>0</v>
          </cell>
          <cell r="T701">
            <v>0</v>
          </cell>
          <cell r="U701">
            <v>0</v>
          </cell>
        </row>
        <row r="702">
          <cell r="C702">
            <v>0</v>
          </cell>
          <cell r="D702">
            <v>13440.53515625</v>
          </cell>
          <cell r="E702">
            <v>0</v>
          </cell>
          <cell r="F702">
            <v>0</v>
          </cell>
          <cell r="G702">
            <v>0</v>
          </cell>
          <cell r="H702">
            <v>98022.2109375</v>
          </cell>
          <cell r="I702">
            <v>0</v>
          </cell>
          <cell r="J702">
            <v>0</v>
          </cell>
          <cell r="K702">
            <v>132.60714721679699</v>
          </cell>
          <cell r="L702">
            <v>0</v>
          </cell>
          <cell r="M702">
            <v>0</v>
          </cell>
          <cell r="N702">
            <v>13440.53515625</v>
          </cell>
          <cell r="O702">
            <v>0</v>
          </cell>
          <cell r="P702">
            <v>0</v>
          </cell>
          <cell r="Q702">
            <v>0</v>
          </cell>
          <cell r="R702">
            <v>98022.2109375</v>
          </cell>
          <cell r="S702">
            <v>0</v>
          </cell>
          <cell r="T702">
            <v>0</v>
          </cell>
          <cell r="U702">
            <v>0</v>
          </cell>
        </row>
        <row r="703">
          <cell r="C703">
            <v>0</v>
          </cell>
          <cell r="D703">
            <v>13440.53515625</v>
          </cell>
          <cell r="E703">
            <v>0</v>
          </cell>
          <cell r="F703">
            <v>0</v>
          </cell>
          <cell r="G703">
            <v>0</v>
          </cell>
          <cell r="H703">
            <v>98022.2109375</v>
          </cell>
          <cell r="I703">
            <v>0</v>
          </cell>
          <cell r="J703">
            <v>0</v>
          </cell>
          <cell r="K703">
            <v>132.103927612305</v>
          </cell>
          <cell r="L703">
            <v>0</v>
          </cell>
          <cell r="M703">
            <v>0</v>
          </cell>
          <cell r="N703">
            <v>13440.53515625</v>
          </cell>
          <cell r="O703">
            <v>0</v>
          </cell>
          <cell r="P703">
            <v>0</v>
          </cell>
          <cell r="Q703">
            <v>0</v>
          </cell>
          <cell r="R703">
            <v>98022.2109375</v>
          </cell>
          <cell r="S703">
            <v>0</v>
          </cell>
          <cell r="T703">
            <v>0</v>
          </cell>
          <cell r="U703">
            <v>0</v>
          </cell>
        </row>
        <row r="704">
          <cell r="C704">
            <v>0</v>
          </cell>
          <cell r="D704">
            <v>13440.53515625</v>
          </cell>
          <cell r="E704">
            <v>0</v>
          </cell>
          <cell r="F704">
            <v>0</v>
          </cell>
          <cell r="G704">
            <v>0</v>
          </cell>
          <cell r="H704">
            <v>98022.2109375</v>
          </cell>
          <cell r="I704">
            <v>0</v>
          </cell>
          <cell r="J704">
            <v>0</v>
          </cell>
          <cell r="K704">
            <v>131.605224609375</v>
          </cell>
          <cell r="L704">
            <v>0</v>
          </cell>
          <cell r="M704">
            <v>0</v>
          </cell>
          <cell r="N704">
            <v>13440.53515625</v>
          </cell>
          <cell r="O704">
            <v>0</v>
          </cell>
          <cell r="P704">
            <v>0</v>
          </cell>
          <cell r="Q704">
            <v>0</v>
          </cell>
          <cell r="R704">
            <v>98022.2109375</v>
          </cell>
          <cell r="S704">
            <v>0</v>
          </cell>
          <cell r="T704">
            <v>0</v>
          </cell>
          <cell r="U704">
            <v>0</v>
          </cell>
        </row>
        <row r="705">
          <cell r="C705">
            <v>0</v>
          </cell>
          <cell r="D705">
            <v>13440.53515625</v>
          </cell>
          <cell r="E705">
            <v>0</v>
          </cell>
          <cell r="F705">
            <v>0</v>
          </cell>
          <cell r="G705">
            <v>0</v>
          </cell>
          <cell r="H705">
            <v>98022.2109375</v>
          </cell>
          <cell r="I705">
            <v>0</v>
          </cell>
          <cell r="J705">
            <v>0</v>
          </cell>
          <cell r="K705">
            <v>131.12043762207</v>
          </cell>
          <cell r="L705">
            <v>0</v>
          </cell>
          <cell r="M705">
            <v>0</v>
          </cell>
          <cell r="N705">
            <v>13440.53515625</v>
          </cell>
          <cell r="O705">
            <v>0</v>
          </cell>
          <cell r="P705">
            <v>0</v>
          </cell>
          <cell r="Q705">
            <v>0</v>
          </cell>
          <cell r="R705">
            <v>98022.2109375</v>
          </cell>
          <cell r="S705">
            <v>0</v>
          </cell>
          <cell r="T705">
            <v>0</v>
          </cell>
          <cell r="U705">
            <v>0</v>
          </cell>
        </row>
        <row r="706">
          <cell r="C706">
            <v>0</v>
          </cell>
          <cell r="D706">
            <v>13440.53515625</v>
          </cell>
          <cell r="E706">
            <v>0</v>
          </cell>
          <cell r="F706">
            <v>0</v>
          </cell>
          <cell r="G706">
            <v>0</v>
          </cell>
          <cell r="H706">
            <v>98022.2109375</v>
          </cell>
          <cell r="I706">
            <v>0</v>
          </cell>
          <cell r="J706">
            <v>0</v>
          </cell>
          <cell r="K706">
            <v>130.62879943847699</v>
          </cell>
          <cell r="L706">
            <v>0</v>
          </cell>
          <cell r="M706">
            <v>0</v>
          </cell>
          <cell r="N706">
            <v>13440.53515625</v>
          </cell>
          <cell r="O706">
            <v>0</v>
          </cell>
          <cell r="P706">
            <v>0</v>
          </cell>
          <cell r="Q706">
            <v>0</v>
          </cell>
          <cell r="R706">
            <v>98022.2109375</v>
          </cell>
          <cell r="S706">
            <v>0</v>
          </cell>
          <cell r="T706">
            <v>0</v>
          </cell>
          <cell r="U706">
            <v>0</v>
          </cell>
        </row>
        <row r="707">
          <cell r="C707">
            <v>0</v>
          </cell>
          <cell r="D707">
            <v>13440.53515625</v>
          </cell>
          <cell r="E707">
            <v>0</v>
          </cell>
          <cell r="F707">
            <v>0</v>
          </cell>
          <cell r="G707">
            <v>0</v>
          </cell>
          <cell r="H707">
            <v>98022.2109375</v>
          </cell>
          <cell r="I707">
            <v>0</v>
          </cell>
          <cell r="J707">
            <v>0</v>
          </cell>
          <cell r="K707">
            <v>130.13421630859401</v>
          </cell>
          <cell r="L707">
            <v>0</v>
          </cell>
          <cell r="M707">
            <v>0</v>
          </cell>
          <cell r="N707">
            <v>13440.53515625</v>
          </cell>
          <cell r="O707">
            <v>0</v>
          </cell>
          <cell r="P707">
            <v>0</v>
          </cell>
          <cell r="Q707">
            <v>0</v>
          </cell>
          <cell r="R707">
            <v>98022.2109375</v>
          </cell>
          <cell r="S707">
            <v>0</v>
          </cell>
          <cell r="T707">
            <v>0</v>
          </cell>
          <cell r="U707">
            <v>0</v>
          </cell>
        </row>
        <row r="708">
          <cell r="C708">
            <v>0</v>
          </cell>
          <cell r="D708">
            <v>13440.53515625</v>
          </cell>
          <cell r="E708">
            <v>0</v>
          </cell>
          <cell r="F708">
            <v>0</v>
          </cell>
          <cell r="G708">
            <v>0</v>
          </cell>
          <cell r="H708">
            <v>98022.2109375</v>
          </cell>
          <cell r="I708">
            <v>0</v>
          </cell>
          <cell r="J708">
            <v>0</v>
          </cell>
          <cell r="K708">
            <v>129.64241027832</v>
          </cell>
          <cell r="L708">
            <v>0</v>
          </cell>
          <cell r="M708">
            <v>0</v>
          </cell>
          <cell r="N708">
            <v>13440.53515625</v>
          </cell>
          <cell r="O708">
            <v>0</v>
          </cell>
          <cell r="P708">
            <v>0</v>
          </cell>
          <cell r="Q708">
            <v>0</v>
          </cell>
          <cell r="R708">
            <v>98022.2109375</v>
          </cell>
          <cell r="S708">
            <v>0</v>
          </cell>
          <cell r="T708">
            <v>0</v>
          </cell>
          <cell r="U708">
            <v>0</v>
          </cell>
        </row>
        <row r="709">
          <cell r="C709">
            <v>0</v>
          </cell>
          <cell r="D709">
            <v>13440.53515625</v>
          </cell>
          <cell r="E709">
            <v>0</v>
          </cell>
          <cell r="F709">
            <v>0</v>
          </cell>
          <cell r="G709">
            <v>0</v>
          </cell>
          <cell r="H709">
            <v>98022.2109375</v>
          </cell>
          <cell r="I709">
            <v>0</v>
          </cell>
          <cell r="J709">
            <v>0</v>
          </cell>
          <cell r="K709">
            <v>129.16250610351599</v>
          </cell>
          <cell r="L709">
            <v>0</v>
          </cell>
          <cell r="M709">
            <v>0</v>
          </cell>
          <cell r="N709">
            <v>13440.53515625</v>
          </cell>
          <cell r="O709">
            <v>0</v>
          </cell>
          <cell r="P709">
            <v>0</v>
          </cell>
          <cell r="Q709">
            <v>0</v>
          </cell>
          <cell r="R709">
            <v>98022.2109375</v>
          </cell>
          <cell r="S709">
            <v>0</v>
          </cell>
          <cell r="T709">
            <v>0</v>
          </cell>
          <cell r="U709">
            <v>0</v>
          </cell>
        </row>
        <row r="710">
          <cell r="C710">
            <v>0</v>
          </cell>
          <cell r="D710">
            <v>13440.53515625</v>
          </cell>
          <cell r="E710">
            <v>0</v>
          </cell>
          <cell r="F710">
            <v>0</v>
          </cell>
          <cell r="G710">
            <v>0</v>
          </cell>
          <cell r="H710">
            <v>98022.2109375</v>
          </cell>
          <cell r="I710">
            <v>0</v>
          </cell>
          <cell r="J710">
            <v>0</v>
          </cell>
          <cell r="K710">
            <v>128.67930603027301</v>
          </cell>
          <cell r="L710">
            <v>0</v>
          </cell>
          <cell r="M710">
            <v>0</v>
          </cell>
          <cell r="N710">
            <v>13440.53515625</v>
          </cell>
          <cell r="O710">
            <v>0</v>
          </cell>
          <cell r="P710">
            <v>0</v>
          </cell>
          <cell r="Q710">
            <v>0</v>
          </cell>
          <cell r="R710">
            <v>98022.2109375</v>
          </cell>
          <cell r="S710">
            <v>0</v>
          </cell>
          <cell r="T710">
            <v>0</v>
          </cell>
          <cell r="U710">
            <v>0</v>
          </cell>
        </row>
        <row r="711">
          <cell r="C711">
            <v>0</v>
          </cell>
          <cell r="D711">
            <v>13440.53515625</v>
          </cell>
          <cell r="E711">
            <v>0</v>
          </cell>
          <cell r="F711">
            <v>0</v>
          </cell>
          <cell r="G711">
            <v>0</v>
          </cell>
          <cell r="H711">
            <v>98022.2109375</v>
          </cell>
          <cell r="I711">
            <v>0</v>
          </cell>
          <cell r="J711">
            <v>0</v>
          </cell>
          <cell r="K711">
            <v>128.197998046875</v>
          </cell>
          <cell r="L711">
            <v>0</v>
          </cell>
          <cell r="M711">
            <v>0</v>
          </cell>
          <cell r="N711">
            <v>13440.53515625</v>
          </cell>
          <cell r="O711">
            <v>0</v>
          </cell>
          <cell r="P711">
            <v>0</v>
          </cell>
          <cell r="Q711">
            <v>0</v>
          </cell>
          <cell r="R711">
            <v>98022.2109375</v>
          </cell>
          <cell r="S711">
            <v>0</v>
          </cell>
          <cell r="T711">
            <v>0</v>
          </cell>
          <cell r="U711">
            <v>0</v>
          </cell>
        </row>
        <row r="712">
          <cell r="C712">
            <v>0</v>
          </cell>
          <cell r="D712">
            <v>13440.53515625</v>
          </cell>
          <cell r="E712">
            <v>0</v>
          </cell>
          <cell r="F712">
            <v>0</v>
          </cell>
          <cell r="G712">
            <v>0</v>
          </cell>
          <cell r="H712">
            <v>98022.2109375</v>
          </cell>
          <cell r="I712">
            <v>0</v>
          </cell>
          <cell r="J712">
            <v>0</v>
          </cell>
          <cell r="K712">
            <v>127.71051025390599</v>
          </cell>
          <cell r="L712">
            <v>0</v>
          </cell>
          <cell r="M712">
            <v>0</v>
          </cell>
          <cell r="N712">
            <v>13440.53515625</v>
          </cell>
          <cell r="O712">
            <v>0</v>
          </cell>
          <cell r="P712">
            <v>0</v>
          </cell>
          <cell r="Q712">
            <v>0</v>
          </cell>
          <cell r="R712">
            <v>98022.2109375</v>
          </cell>
          <cell r="S712">
            <v>0</v>
          </cell>
          <cell r="T712">
            <v>0</v>
          </cell>
          <cell r="U712">
            <v>0</v>
          </cell>
        </row>
        <row r="713">
          <cell r="C713">
            <v>0</v>
          </cell>
          <cell r="D713">
            <v>13440.53515625</v>
          </cell>
          <cell r="E713">
            <v>0</v>
          </cell>
          <cell r="F713">
            <v>0</v>
          </cell>
          <cell r="G713">
            <v>0</v>
          </cell>
          <cell r="H713">
            <v>98022.2109375</v>
          </cell>
          <cell r="I713">
            <v>0</v>
          </cell>
          <cell r="J713">
            <v>0</v>
          </cell>
          <cell r="K713">
            <v>127.231605529785</v>
          </cell>
          <cell r="L713">
            <v>0</v>
          </cell>
          <cell r="M713">
            <v>0</v>
          </cell>
          <cell r="N713">
            <v>13440.53515625</v>
          </cell>
          <cell r="O713">
            <v>0</v>
          </cell>
          <cell r="P713">
            <v>0</v>
          </cell>
          <cell r="Q713">
            <v>0</v>
          </cell>
          <cell r="R713">
            <v>98022.2109375</v>
          </cell>
          <cell r="S713">
            <v>0</v>
          </cell>
          <cell r="T713">
            <v>0</v>
          </cell>
          <cell r="U713">
            <v>0</v>
          </cell>
        </row>
        <row r="714">
          <cell r="C714">
            <v>0</v>
          </cell>
          <cell r="D714">
            <v>13440.53515625</v>
          </cell>
          <cell r="E714">
            <v>0</v>
          </cell>
          <cell r="F714">
            <v>0</v>
          </cell>
          <cell r="G714">
            <v>0</v>
          </cell>
          <cell r="H714">
            <v>98022.2109375</v>
          </cell>
          <cell r="I714">
            <v>0</v>
          </cell>
          <cell r="J714">
            <v>0</v>
          </cell>
          <cell r="K714">
            <v>126.753059387207</v>
          </cell>
          <cell r="L714">
            <v>0</v>
          </cell>
          <cell r="M714">
            <v>0</v>
          </cell>
          <cell r="N714">
            <v>13440.53515625</v>
          </cell>
          <cell r="O714">
            <v>0</v>
          </cell>
          <cell r="P714">
            <v>0</v>
          </cell>
          <cell r="Q714">
            <v>0</v>
          </cell>
          <cell r="R714">
            <v>98022.2109375</v>
          </cell>
          <cell r="S714">
            <v>0</v>
          </cell>
          <cell r="T714">
            <v>0</v>
          </cell>
          <cell r="U714">
            <v>0</v>
          </cell>
        </row>
        <row r="715">
          <cell r="C715">
            <v>0</v>
          </cell>
          <cell r="D715">
            <v>13440.53515625</v>
          </cell>
          <cell r="E715">
            <v>0</v>
          </cell>
          <cell r="F715">
            <v>0</v>
          </cell>
          <cell r="G715">
            <v>0</v>
          </cell>
          <cell r="H715">
            <v>98022.2109375</v>
          </cell>
          <cell r="I715">
            <v>0</v>
          </cell>
          <cell r="J715">
            <v>0</v>
          </cell>
          <cell r="K715">
            <v>126.272575378418</v>
          </cell>
          <cell r="L715">
            <v>0</v>
          </cell>
          <cell r="M715">
            <v>0</v>
          </cell>
          <cell r="N715">
            <v>13440.53515625</v>
          </cell>
          <cell r="O715">
            <v>0</v>
          </cell>
          <cell r="P715">
            <v>0</v>
          </cell>
          <cell r="Q715">
            <v>0</v>
          </cell>
          <cell r="R715">
            <v>98022.2109375</v>
          </cell>
          <cell r="S715">
            <v>0</v>
          </cell>
          <cell r="T715">
            <v>0</v>
          </cell>
          <cell r="U715">
            <v>0</v>
          </cell>
        </row>
        <row r="716">
          <cell r="C716">
            <v>0</v>
          </cell>
          <cell r="D716">
            <v>13440.53515625</v>
          </cell>
          <cell r="E716">
            <v>0</v>
          </cell>
          <cell r="F716">
            <v>0</v>
          </cell>
          <cell r="G716">
            <v>0</v>
          </cell>
          <cell r="H716">
            <v>98022.2109375</v>
          </cell>
          <cell r="I716">
            <v>0</v>
          </cell>
          <cell r="J716">
            <v>0</v>
          </cell>
          <cell r="K716">
            <v>125.794921875</v>
          </cell>
          <cell r="L716">
            <v>0</v>
          </cell>
          <cell r="M716">
            <v>0</v>
          </cell>
          <cell r="N716">
            <v>13440.53515625</v>
          </cell>
          <cell r="O716">
            <v>0</v>
          </cell>
          <cell r="P716">
            <v>0</v>
          </cell>
          <cell r="Q716">
            <v>0</v>
          </cell>
          <cell r="R716">
            <v>98022.2109375</v>
          </cell>
          <cell r="S716">
            <v>0</v>
          </cell>
          <cell r="T716">
            <v>0</v>
          </cell>
          <cell r="U716">
            <v>0</v>
          </cell>
        </row>
        <row r="717">
          <cell r="E717">
            <v>0</v>
          </cell>
          <cell r="O717">
            <v>0</v>
          </cell>
          <cell r="Q717">
            <v>0</v>
          </cell>
        </row>
        <row r="718">
          <cell r="E718">
            <v>0</v>
          </cell>
          <cell r="O718">
            <v>0</v>
          </cell>
          <cell r="Q718">
            <v>0</v>
          </cell>
        </row>
        <row r="719">
          <cell r="E719">
            <v>0</v>
          </cell>
          <cell r="O719">
            <v>0</v>
          </cell>
          <cell r="Q719">
            <v>0</v>
          </cell>
        </row>
        <row r="720">
          <cell r="E720">
            <v>0</v>
          </cell>
          <cell r="O720">
            <v>0</v>
          </cell>
          <cell r="Q720">
            <v>0</v>
          </cell>
        </row>
        <row r="721">
          <cell r="E721">
            <v>0</v>
          </cell>
          <cell r="O721">
            <v>0</v>
          </cell>
          <cell r="Q721">
            <v>0</v>
          </cell>
        </row>
        <row r="722">
          <cell r="E722">
            <v>0</v>
          </cell>
          <cell r="O722">
            <v>0</v>
          </cell>
          <cell r="Q722">
            <v>0</v>
          </cell>
        </row>
        <row r="723">
          <cell r="E723">
            <v>0</v>
          </cell>
          <cell r="O723">
            <v>0</v>
          </cell>
          <cell r="Q723">
            <v>0</v>
          </cell>
        </row>
        <row r="724">
          <cell r="E724">
            <v>0</v>
          </cell>
          <cell r="O724">
            <v>0</v>
          </cell>
          <cell r="Q724">
            <v>0</v>
          </cell>
        </row>
        <row r="725">
          <cell r="E725">
            <v>0</v>
          </cell>
          <cell r="O725">
            <v>0</v>
          </cell>
          <cell r="Q725">
            <v>0</v>
          </cell>
        </row>
        <row r="726">
          <cell r="E726">
            <v>0</v>
          </cell>
          <cell r="O726">
            <v>0</v>
          </cell>
          <cell r="Q726">
            <v>0</v>
          </cell>
        </row>
        <row r="727">
          <cell r="E727">
            <v>0</v>
          </cell>
          <cell r="O727">
            <v>0</v>
          </cell>
          <cell r="Q727">
            <v>0</v>
          </cell>
        </row>
        <row r="728">
          <cell r="E728">
            <v>0</v>
          </cell>
          <cell r="O728">
            <v>0</v>
          </cell>
          <cell r="Q728">
            <v>0</v>
          </cell>
        </row>
        <row r="729">
          <cell r="E729">
            <v>0</v>
          </cell>
          <cell r="O729">
            <v>0</v>
          </cell>
          <cell r="Q729">
            <v>0</v>
          </cell>
        </row>
        <row r="730">
          <cell r="E730">
            <v>0</v>
          </cell>
          <cell r="O730">
            <v>0</v>
          </cell>
          <cell r="Q730">
            <v>0</v>
          </cell>
        </row>
        <row r="731">
          <cell r="E731">
            <v>0</v>
          </cell>
          <cell r="O731">
            <v>0</v>
          </cell>
          <cell r="Q731">
            <v>0</v>
          </cell>
        </row>
        <row r="732">
          <cell r="E732">
            <v>0</v>
          </cell>
          <cell r="O732">
            <v>0</v>
          </cell>
          <cell r="Q732">
            <v>0</v>
          </cell>
        </row>
        <row r="733">
          <cell r="E733">
            <v>0</v>
          </cell>
          <cell r="O733">
            <v>0</v>
          </cell>
          <cell r="Q733">
            <v>0</v>
          </cell>
        </row>
        <row r="734">
          <cell r="E734">
            <v>0</v>
          </cell>
          <cell r="O734">
            <v>0</v>
          </cell>
          <cell r="Q734">
            <v>0</v>
          </cell>
        </row>
        <row r="735">
          <cell r="E735">
            <v>0</v>
          </cell>
          <cell r="O735">
            <v>0</v>
          </cell>
          <cell r="Q735">
            <v>0</v>
          </cell>
        </row>
        <row r="736">
          <cell r="E736">
            <v>0</v>
          </cell>
          <cell r="O736">
            <v>0</v>
          </cell>
          <cell r="Q736">
            <v>0</v>
          </cell>
        </row>
        <row r="737">
          <cell r="E737">
            <v>0</v>
          </cell>
          <cell r="O737">
            <v>0</v>
          </cell>
          <cell r="Q737">
            <v>0</v>
          </cell>
        </row>
        <row r="738">
          <cell r="E738">
            <v>0</v>
          </cell>
          <cell r="O738">
            <v>0</v>
          </cell>
          <cell r="Q738">
            <v>0</v>
          </cell>
        </row>
        <row r="739">
          <cell r="E739">
            <v>0</v>
          </cell>
          <cell r="O739">
            <v>0</v>
          </cell>
          <cell r="Q739">
            <v>0</v>
          </cell>
        </row>
        <row r="740">
          <cell r="E740">
            <v>0</v>
          </cell>
          <cell r="O740">
            <v>0</v>
          </cell>
          <cell r="Q740">
            <v>0</v>
          </cell>
        </row>
        <row r="741">
          <cell r="E741">
            <v>0</v>
          </cell>
          <cell r="O741">
            <v>0</v>
          </cell>
          <cell r="Q741">
            <v>0</v>
          </cell>
        </row>
        <row r="742">
          <cell r="E742">
            <v>0</v>
          </cell>
          <cell r="O742">
            <v>0</v>
          </cell>
          <cell r="Q742">
            <v>0</v>
          </cell>
        </row>
        <row r="743">
          <cell r="E743">
            <v>0</v>
          </cell>
          <cell r="O743">
            <v>0</v>
          </cell>
          <cell r="Q743">
            <v>0</v>
          </cell>
        </row>
        <row r="744">
          <cell r="E744">
            <v>0</v>
          </cell>
          <cell r="O744">
            <v>0</v>
          </cell>
          <cell r="Q744">
            <v>0</v>
          </cell>
        </row>
        <row r="745">
          <cell r="E745">
            <v>0</v>
          </cell>
          <cell r="O745">
            <v>0</v>
          </cell>
          <cell r="Q745">
            <v>0</v>
          </cell>
        </row>
        <row r="746">
          <cell r="E746">
            <v>0</v>
          </cell>
          <cell r="O746">
            <v>0</v>
          </cell>
          <cell r="Q746">
            <v>0</v>
          </cell>
        </row>
        <row r="747">
          <cell r="E747">
            <v>0</v>
          </cell>
          <cell r="O747">
            <v>0</v>
          </cell>
          <cell r="Q747">
            <v>0</v>
          </cell>
        </row>
        <row r="748">
          <cell r="E748">
            <v>0</v>
          </cell>
          <cell r="O748">
            <v>0</v>
          </cell>
          <cell r="Q748">
            <v>0</v>
          </cell>
        </row>
        <row r="749">
          <cell r="E749">
            <v>0</v>
          </cell>
          <cell r="O749">
            <v>0</v>
          </cell>
          <cell r="Q749">
            <v>0</v>
          </cell>
        </row>
        <row r="750">
          <cell r="E750">
            <v>0</v>
          </cell>
          <cell r="O750">
            <v>0</v>
          </cell>
          <cell r="Q750">
            <v>0</v>
          </cell>
        </row>
        <row r="751">
          <cell r="E751">
            <v>0</v>
          </cell>
          <cell r="O751">
            <v>0</v>
          </cell>
          <cell r="Q751">
            <v>0</v>
          </cell>
        </row>
        <row r="752">
          <cell r="E752">
            <v>0</v>
          </cell>
          <cell r="O752">
            <v>0</v>
          </cell>
          <cell r="Q752">
            <v>0</v>
          </cell>
        </row>
        <row r="753">
          <cell r="E753">
            <v>0</v>
          </cell>
          <cell r="O753">
            <v>0</v>
          </cell>
          <cell r="Q753">
            <v>0</v>
          </cell>
        </row>
        <row r="754">
          <cell r="E754">
            <v>0</v>
          </cell>
          <cell r="O754">
            <v>0</v>
          </cell>
          <cell r="Q754">
            <v>0</v>
          </cell>
        </row>
        <row r="755">
          <cell r="E755">
            <v>0</v>
          </cell>
          <cell r="O755">
            <v>0</v>
          </cell>
          <cell r="Q755">
            <v>0</v>
          </cell>
        </row>
        <row r="756">
          <cell r="E756">
            <v>0</v>
          </cell>
          <cell r="O756">
            <v>0</v>
          </cell>
          <cell r="Q756">
            <v>0</v>
          </cell>
        </row>
        <row r="757">
          <cell r="E757">
            <v>0</v>
          </cell>
          <cell r="O757">
            <v>0</v>
          </cell>
          <cell r="Q757">
            <v>0</v>
          </cell>
        </row>
        <row r="758">
          <cell r="E758">
            <v>0</v>
          </cell>
          <cell r="O758">
            <v>0</v>
          </cell>
          <cell r="Q758">
            <v>0</v>
          </cell>
        </row>
        <row r="759">
          <cell r="E759">
            <v>0</v>
          </cell>
          <cell r="O759">
            <v>0</v>
          </cell>
          <cell r="Q759">
            <v>0</v>
          </cell>
        </row>
        <row r="760">
          <cell r="E760">
            <v>0</v>
          </cell>
          <cell r="O760">
            <v>0</v>
          </cell>
          <cell r="Q760">
            <v>0</v>
          </cell>
        </row>
        <row r="761">
          <cell r="E761">
            <v>0</v>
          </cell>
          <cell r="O761">
            <v>0</v>
          </cell>
          <cell r="Q761">
            <v>0</v>
          </cell>
        </row>
        <row r="762">
          <cell r="E762">
            <v>0</v>
          </cell>
          <cell r="O762">
            <v>0</v>
          </cell>
          <cell r="Q762">
            <v>0</v>
          </cell>
        </row>
        <row r="763">
          <cell r="E763">
            <v>0</v>
          </cell>
          <cell r="O763">
            <v>0</v>
          </cell>
          <cell r="Q763">
            <v>0</v>
          </cell>
        </row>
        <row r="764">
          <cell r="E764">
            <v>0</v>
          </cell>
          <cell r="O764">
            <v>0</v>
          </cell>
          <cell r="Q764">
            <v>0</v>
          </cell>
        </row>
        <row r="765">
          <cell r="E765">
            <v>0</v>
          </cell>
          <cell r="O765">
            <v>0</v>
          </cell>
          <cell r="Q765">
            <v>0</v>
          </cell>
        </row>
        <row r="766">
          <cell r="E766">
            <v>0</v>
          </cell>
          <cell r="O766">
            <v>0</v>
          </cell>
          <cell r="Q766">
            <v>0</v>
          </cell>
        </row>
        <row r="767">
          <cell r="E767">
            <v>0</v>
          </cell>
          <cell r="O767">
            <v>0</v>
          </cell>
          <cell r="Q767">
            <v>0</v>
          </cell>
        </row>
        <row r="768">
          <cell r="E768">
            <v>0</v>
          </cell>
          <cell r="O768">
            <v>0</v>
          </cell>
          <cell r="Q768">
            <v>0</v>
          </cell>
        </row>
        <row r="769">
          <cell r="E769">
            <v>0</v>
          </cell>
          <cell r="O769">
            <v>0</v>
          </cell>
          <cell r="Q769">
            <v>0</v>
          </cell>
        </row>
        <row r="770">
          <cell r="E770">
            <v>0</v>
          </cell>
          <cell r="O770">
            <v>0</v>
          </cell>
          <cell r="Q770">
            <v>0</v>
          </cell>
        </row>
        <row r="771">
          <cell r="E771">
            <v>0</v>
          </cell>
          <cell r="O771">
            <v>0</v>
          </cell>
          <cell r="Q771">
            <v>0</v>
          </cell>
        </row>
        <row r="772">
          <cell r="E772">
            <v>0</v>
          </cell>
          <cell r="O772">
            <v>0</v>
          </cell>
          <cell r="Q772">
            <v>0</v>
          </cell>
        </row>
        <row r="773">
          <cell r="E773">
            <v>0</v>
          </cell>
          <cell r="O773">
            <v>0</v>
          </cell>
          <cell r="Q773">
            <v>0</v>
          </cell>
        </row>
        <row r="774">
          <cell r="E774">
            <v>0</v>
          </cell>
          <cell r="O774">
            <v>0</v>
          </cell>
          <cell r="Q774">
            <v>0</v>
          </cell>
        </row>
        <row r="775">
          <cell r="E775">
            <v>0</v>
          </cell>
          <cell r="O775">
            <v>0</v>
          </cell>
          <cell r="Q775">
            <v>0</v>
          </cell>
        </row>
        <row r="776">
          <cell r="E776">
            <v>0</v>
          </cell>
          <cell r="O776">
            <v>0</v>
          </cell>
          <cell r="Q776">
            <v>0</v>
          </cell>
        </row>
        <row r="777">
          <cell r="E777">
            <v>0</v>
          </cell>
          <cell r="O777">
            <v>0</v>
          </cell>
          <cell r="Q777">
            <v>0</v>
          </cell>
        </row>
        <row r="778">
          <cell r="E778">
            <v>0</v>
          </cell>
          <cell r="O778">
            <v>0</v>
          </cell>
          <cell r="Q778">
            <v>0</v>
          </cell>
        </row>
        <row r="779">
          <cell r="E779">
            <v>0</v>
          </cell>
          <cell r="O779">
            <v>0</v>
          </cell>
          <cell r="Q779">
            <v>0</v>
          </cell>
        </row>
        <row r="780">
          <cell r="E780">
            <v>0</v>
          </cell>
          <cell r="O780">
            <v>0</v>
          </cell>
          <cell r="Q780">
            <v>0</v>
          </cell>
        </row>
        <row r="781">
          <cell r="E781">
            <v>0</v>
          </cell>
          <cell r="O781">
            <v>0</v>
          </cell>
          <cell r="Q781">
            <v>0</v>
          </cell>
        </row>
        <row r="782">
          <cell r="E782">
            <v>0</v>
          </cell>
          <cell r="O782">
            <v>0</v>
          </cell>
          <cell r="Q782">
            <v>0</v>
          </cell>
        </row>
        <row r="783">
          <cell r="E783">
            <v>0</v>
          </cell>
          <cell r="O783">
            <v>0</v>
          </cell>
          <cell r="Q783">
            <v>0</v>
          </cell>
        </row>
        <row r="784">
          <cell r="E784">
            <v>0</v>
          </cell>
          <cell r="O784">
            <v>0</v>
          </cell>
          <cell r="Q784">
            <v>0</v>
          </cell>
        </row>
        <row r="785">
          <cell r="E785">
            <v>0</v>
          </cell>
          <cell r="O785">
            <v>0</v>
          </cell>
          <cell r="Q785">
            <v>0</v>
          </cell>
        </row>
        <row r="786">
          <cell r="E786">
            <v>0</v>
          </cell>
          <cell r="O786">
            <v>0</v>
          </cell>
          <cell r="Q786">
            <v>0</v>
          </cell>
        </row>
        <row r="787">
          <cell r="E787">
            <v>0</v>
          </cell>
          <cell r="O787">
            <v>0</v>
          </cell>
          <cell r="Q787">
            <v>0</v>
          </cell>
        </row>
        <row r="788">
          <cell r="E788">
            <v>0</v>
          </cell>
          <cell r="O788">
            <v>0</v>
          </cell>
          <cell r="Q788">
            <v>0</v>
          </cell>
        </row>
        <row r="789">
          <cell r="E789">
            <v>0</v>
          </cell>
          <cell r="O789">
            <v>0</v>
          </cell>
          <cell r="Q789">
            <v>0</v>
          </cell>
        </row>
        <row r="790">
          <cell r="E790">
            <v>0</v>
          </cell>
          <cell r="O790">
            <v>0</v>
          </cell>
          <cell r="Q790">
            <v>0</v>
          </cell>
        </row>
        <row r="791">
          <cell r="E791">
            <v>0</v>
          </cell>
          <cell r="O791">
            <v>0</v>
          </cell>
          <cell r="Q791">
            <v>0</v>
          </cell>
        </row>
        <row r="792">
          <cell r="E792">
            <v>0</v>
          </cell>
          <cell r="O792">
            <v>0</v>
          </cell>
          <cell r="Q792">
            <v>0</v>
          </cell>
        </row>
        <row r="793">
          <cell r="E793">
            <v>0</v>
          </cell>
          <cell r="O793">
            <v>0</v>
          </cell>
          <cell r="Q793">
            <v>0</v>
          </cell>
        </row>
        <row r="794">
          <cell r="E794">
            <v>0</v>
          </cell>
          <cell r="O794">
            <v>0</v>
          </cell>
          <cell r="Q794">
            <v>0</v>
          </cell>
        </row>
        <row r="795">
          <cell r="E795">
            <v>0</v>
          </cell>
          <cell r="O795">
            <v>0</v>
          </cell>
          <cell r="Q795">
            <v>0</v>
          </cell>
        </row>
        <row r="796">
          <cell r="E796">
            <v>0</v>
          </cell>
          <cell r="O796">
            <v>0</v>
          </cell>
          <cell r="Q796">
            <v>0</v>
          </cell>
        </row>
        <row r="797">
          <cell r="E797">
            <v>0</v>
          </cell>
          <cell r="O797">
            <v>0</v>
          </cell>
          <cell r="Q797">
            <v>0</v>
          </cell>
        </row>
        <row r="798">
          <cell r="E798">
            <v>0</v>
          </cell>
          <cell r="O798">
            <v>0</v>
          </cell>
          <cell r="Q798">
            <v>0</v>
          </cell>
        </row>
        <row r="799">
          <cell r="E799">
            <v>0</v>
          </cell>
          <cell r="O799">
            <v>0</v>
          </cell>
          <cell r="Q799">
            <v>0</v>
          </cell>
        </row>
        <row r="800">
          <cell r="E800">
            <v>0</v>
          </cell>
          <cell r="O800">
            <v>0</v>
          </cell>
          <cell r="Q800">
            <v>0</v>
          </cell>
        </row>
        <row r="801">
          <cell r="E801">
            <v>0</v>
          </cell>
          <cell r="O801">
            <v>0</v>
          </cell>
          <cell r="Q801">
            <v>0</v>
          </cell>
        </row>
        <row r="802">
          <cell r="E802">
            <v>0</v>
          </cell>
          <cell r="O802">
            <v>0</v>
          </cell>
          <cell r="Q802">
            <v>0</v>
          </cell>
        </row>
        <row r="803">
          <cell r="E803">
            <v>0</v>
          </cell>
          <cell r="O803">
            <v>0</v>
          </cell>
          <cell r="Q803">
            <v>0</v>
          </cell>
        </row>
        <row r="804">
          <cell r="E804">
            <v>0</v>
          </cell>
          <cell r="O804">
            <v>0</v>
          </cell>
          <cell r="Q804">
            <v>0</v>
          </cell>
        </row>
        <row r="805">
          <cell r="E805">
            <v>0</v>
          </cell>
          <cell r="O805">
            <v>0</v>
          </cell>
          <cell r="Q805">
            <v>0</v>
          </cell>
        </row>
        <row r="806">
          <cell r="E806">
            <v>0</v>
          </cell>
          <cell r="O806">
            <v>0</v>
          </cell>
          <cell r="Q806">
            <v>0</v>
          </cell>
        </row>
        <row r="807">
          <cell r="E807">
            <v>0</v>
          </cell>
          <cell r="O807">
            <v>0</v>
          </cell>
          <cell r="Q807">
            <v>0</v>
          </cell>
        </row>
        <row r="808">
          <cell r="E808">
            <v>0</v>
          </cell>
          <cell r="O808">
            <v>0</v>
          </cell>
          <cell r="Q808">
            <v>0</v>
          </cell>
        </row>
        <row r="809">
          <cell r="E809">
            <v>0</v>
          </cell>
          <cell r="O809">
            <v>0</v>
          </cell>
          <cell r="Q809">
            <v>0</v>
          </cell>
        </row>
        <row r="810">
          <cell r="E810">
            <v>0</v>
          </cell>
          <cell r="O810">
            <v>0</v>
          </cell>
          <cell r="Q810">
            <v>0</v>
          </cell>
        </row>
        <row r="811">
          <cell r="E811">
            <v>0</v>
          </cell>
          <cell r="O811">
            <v>0</v>
          </cell>
          <cell r="Q811">
            <v>0</v>
          </cell>
        </row>
        <row r="812">
          <cell r="E812">
            <v>0</v>
          </cell>
          <cell r="O812">
            <v>0</v>
          </cell>
          <cell r="Q812">
            <v>0</v>
          </cell>
        </row>
        <row r="813">
          <cell r="E813">
            <v>0</v>
          </cell>
          <cell r="O813">
            <v>0</v>
          </cell>
          <cell r="Q813">
            <v>0</v>
          </cell>
        </row>
        <row r="814">
          <cell r="E814">
            <v>0</v>
          </cell>
          <cell r="O814">
            <v>0</v>
          </cell>
          <cell r="Q814">
            <v>0</v>
          </cell>
        </row>
        <row r="815">
          <cell r="E815">
            <v>0</v>
          </cell>
          <cell r="O815">
            <v>0</v>
          </cell>
          <cell r="Q815">
            <v>0</v>
          </cell>
        </row>
        <row r="816">
          <cell r="E816">
            <v>0</v>
          </cell>
          <cell r="O816">
            <v>0</v>
          </cell>
          <cell r="Q816">
            <v>0</v>
          </cell>
        </row>
        <row r="817">
          <cell r="E817">
            <v>0</v>
          </cell>
          <cell r="O817">
            <v>0</v>
          </cell>
          <cell r="Q817">
            <v>0</v>
          </cell>
        </row>
        <row r="818">
          <cell r="E818">
            <v>0</v>
          </cell>
          <cell r="O818">
            <v>0</v>
          </cell>
          <cell r="Q818">
            <v>0</v>
          </cell>
        </row>
        <row r="819">
          <cell r="E819">
            <v>0</v>
          </cell>
          <cell r="O819">
            <v>0</v>
          </cell>
          <cell r="Q819">
            <v>0</v>
          </cell>
        </row>
        <row r="820">
          <cell r="E820">
            <v>0</v>
          </cell>
          <cell r="O820">
            <v>0</v>
          </cell>
          <cell r="Q820">
            <v>0</v>
          </cell>
        </row>
        <row r="821">
          <cell r="E821">
            <v>0</v>
          </cell>
          <cell r="O821">
            <v>0</v>
          </cell>
          <cell r="Q821">
            <v>0</v>
          </cell>
        </row>
        <row r="822">
          <cell r="E822">
            <v>0</v>
          </cell>
          <cell r="O822">
            <v>0</v>
          </cell>
          <cell r="Q822">
            <v>0</v>
          </cell>
        </row>
        <row r="823">
          <cell r="E823">
            <v>0</v>
          </cell>
          <cell r="O823">
            <v>0</v>
          </cell>
          <cell r="Q823">
            <v>0</v>
          </cell>
        </row>
        <row r="824">
          <cell r="E824">
            <v>0</v>
          </cell>
          <cell r="O824">
            <v>0</v>
          </cell>
          <cell r="Q824">
            <v>0</v>
          </cell>
        </row>
        <row r="825">
          <cell r="E825">
            <v>0</v>
          </cell>
          <cell r="O825">
            <v>0</v>
          </cell>
          <cell r="Q825">
            <v>0</v>
          </cell>
        </row>
        <row r="826">
          <cell r="E826">
            <v>0</v>
          </cell>
          <cell r="O826">
            <v>0</v>
          </cell>
          <cell r="Q826">
            <v>0</v>
          </cell>
        </row>
        <row r="827">
          <cell r="E827">
            <v>0</v>
          </cell>
          <cell r="O827">
            <v>0</v>
          </cell>
          <cell r="Q827">
            <v>0</v>
          </cell>
        </row>
        <row r="828">
          <cell r="E828">
            <v>0</v>
          </cell>
          <cell r="O828">
            <v>0</v>
          </cell>
          <cell r="Q828">
            <v>0</v>
          </cell>
        </row>
        <row r="829">
          <cell r="E829">
            <v>0</v>
          </cell>
          <cell r="O829">
            <v>0</v>
          </cell>
          <cell r="Q829">
            <v>0</v>
          </cell>
        </row>
        <row r="830">
          <cell r="E830">
            <v>0</v>
          </cell>
          <cell r="O830">
            <v>0</v>
          </cell>
          <cell r="Q830">
            <v>0</v>
          </cell>
        </row>
        <row r="831">
          <cell r="E831">
            <v>0</v>
          </cell>
          <cell r="O831">
            <v>0</v>
          </cell>
          <cell r="Q831">
            <v>0</v>
          </cell>
        </row>
        <row r="832">
          <cell r="E832">
            <v>0</v>
          </cell>
          <cell r="O832">
            <v>0</v>
          </cell>
          <cell r="Q832">
            <v>0</v>
          </cell>
        </row>
        <row r="833">
          <cell r="E833">
            <v>0</v>
          </cell>
          <cell r="O833">
            <v>0</v>
          </cell>
          <cell r="Q833">
            <v>0</v>
          </cell>
        </row>
        <row r="834">
          <cell r="E834">
            <v>0</v>
          </cell>
          <cell r="O834">
            <v>0</v>
          </cell>
          <cell r="Q834">
            <v>0</v>
          </cell>
        </row>
        <row r="835">
          <cell r="E835">
            <v>0</v>
          </cell>
          <cell r="O835">
            <v>0</v>
          </cell>
          <cell r="Q835">
            <v>0</v>
          </cell>
        </row>
        <row r="836">
          <cell r="E836">
            <v>0</v>
          </cell>
          <cell r="O836">
            <v>0</v>
          </cell>
          <cell r="Q836">
            <v>0</v>
          </cell>
        </row>
        <row r="837">
          <cell r="E837">
            <v>0</v>
          </cell>
          <cell r="O837">
            <v>0</v>
          </cell>
          <cell r="Q837">
            <v>0</v>
          </cell>
        </row>
        <row r="838">
          <cell r="E838">
            <v>0</v>
          </cell>
          <cell r="O838">
            <v>0</v>
          </cell>
          <cell r="Q838">
            <v>0</v>
          </cell>
        </row>
        <row r="839">
          <cell r="E839">
            <v>0</v>
          </cell>
          <cell r="O839">
            <v>0</v>
          </cell>
          <cell r="Q839">
            <v>0</v>
          </cell>
        </row>
        <row r="840">
          <cell r="E840">
            <v>0</v>
          </cell>
          <cell r="O840">
            <v>0</v>
          </cell>
          <cell r="Q840">
            <v>0</v>
          </cell>
        </row>
        <row r="841">
          <cell r="E841">
            <v>0</v>
          </cell>
          <cell r="O841">
            <v>0</v>
          </cell>
          <cell r="Q841">
            <v>0</v>
          </cell>
        </row>
        <row r="842">
          <cell r="E842">
            <v>0</v>
          </cell>
          <cell r="O842">
            <v>0</v>
          </cell>
          <cell r="Q842">
            <v>0</v>
          </cell>
        </row>
        <row r="843">
          <cell r="E843">
            <v>0</v>
          </cell>
          <cell r="O843">
            <v>0</v>
          </cell>
          <cell r="Q843">
            <v>0</v>
          </cell>
        </row>
        <row r="844">
          <cell r="E844">
            <v>0</v>
          </cell>
          <cell r="O844">
            <v>0</v>
          </cell>
          <cell r="Q844">
            <v>0</v>
          </cell>
        </row>
        <row r="845">
          <cell r="E845">
            <v>0</v>
          </cell>
          <cell r="O845">
            <v>0</v>
          </cell>
          <cell r="Q845">
            <v>0</v>
          </cell>
        </row>
        <row r="846">
          <cell r="E846">
            <v>0</v>
          </cell>
          <cell r="O846">
            <v>0</v>
          </cell>
          <cell r="Q846">
            <v>0</v>
          </cell>
        </row>
        <row r="847">
          <cell r="E847">
            <v>0</v>
          </cell>
          <cell r="O847">
            <v>0</v>
          </cell>
          <cell r="Q847">
            <v>0</v>
          </cell>
        </row>
        <row r="848">
          <cell r="E848">
            <v>0</v>
          </cell>
          <cell r="O848">
            <v>0</v>
          </cell>
          <cell r="Q848">
            <v>0</v>
          </cell>
        </row>
        <row r="849">
          <cell r="E849">
            <v>0</v>
          </cell>
          <cell r="O849">
            <v>0</v>
          </cell>
          <cell r="Q849">
            <v>0</v>
          </cell>
        </row>
        <row r="850">
          <cell r="E850">
            <v>0</v>
          </cell>
          <cell r="O850">
            <v>0</v>
          </cell>
          <cell r="Q850">
            <v>0</v>
          </cell>
        </row>
        <row r="851">
          <cell r="E851">
            <v>0</v>
          </cell>
          <cell r="O851">
            <v>0</v>
          </cell>
          <cell r="Q851">
            <v>0</v>
          </cell>
        </row>
        <row r="852">
          <cell r="E852">
            <v>0</v>
          </cell>
          <cell r="O852">
            <v>0</v>
          </cell>
          <cell r="Q852">
            <v>0</v>
          </cell>
        </row>
        <row r="853">
          <cell r="E853">
            <v>0</v>
          </cell>
          <cell r="O853">
            <v>0</v>
          </cell>
          <cell r="Q853">
            <v>0</v>
          </cell>
        </row>
        <row r="854">
          <cell r="E854">
            <v>0</v>
          </cell>
          <cell r="O854">
            <v>0</v>
          </cell>
          <cell r="Q854">
            <v>0</v>
          </cell>
        </row>
        <row r="855">
          <cell r="E855">
            <v>0</v>
          </cell>
          <cell r="O855">
            <v>0</v>
          </cell>
          <cell r="Q855">
            <v>0</v>
          </cell>
        </row>
        <row r="856">
          <cell r="E856">
            <v>0</v>
          </cell>
          <cell r="O856">
            <v>0</v>
          </cell>
          <cell r="Q856">
            <v>0</v>
          </cell>
        </row>
        <row r="857">
          <cell r="E857">
            <v>0</v>
          </cell>
          <cell r="O857">
            <v>0</v>
          </cell>
          <cell r="Q857">
            <v>0</v>
          </cell>
        </row>
        <row r="858">
          <cell r="E858">
            <v>0</v>
          </cell>
          <cell r="O858">
            <v>0</v>
          </cell>
          <cell r="Q858">
            <v>0</v>
          </cell>
        </row>
        <row r="859">
          <cell r="E859">
            <v>0</v>
          </cell>
          <cell r="O859">
            <v>0</v>
          </cell>
          <cell r="Q859">
            <v>0</v>
          </cell>
        </row>
        <row r="860">
          <cell r="E860">
            <v>0</v>
          </cell>
          <cell r="O860">
            <v>0</v>
          </cell>
          <cell r="Q860">
            <v>0</v>
          </cell>
        </row>
        <row r="861">
          <cell r="E861">
            <v>0</v>
          </cell>
          <cell r="O861">
            <v>0</v>
          </cell>
          <cell r="Q861">
            <v>0</v>
          </cell>
        </row>
        <row r="862">
          <cell r="E862">
            <v>0</v>
          </cell>
          <cell r="O862">
            <v>0</v>
          </cell>
          <cell r="Q862">
            <v>0</v>
          </cell>
        </row>
        <row r="863">
          <cell r="E863">
            <v>0</v>
          </cell>
          <cell r="O863">
            <v>0</v>
          </cell>
          <cell r="Q863">
            <v>0</v>
          </cell>
        </row>
        <row r="864">
          <cell r="E864">
            <v>0</v>
          </cell>
          <cell r="O864">
            <v>0</v>
          </cell>
          <cell r="Q864">
            <v>0</v>
          </cell>
        </row>
        <row r="865">
          <cell r="E865">
            <v>0</v>
          </cell>
          <cell r="O865">
            <v>0</v>
          </cell>
          <cell r="Q865">
            <v>0</v>
          </cell>
        </row>
        <row r="866">
          <cell r="E866">
            <v>0</v>
          </cell>
          <cell r="O866">
            <v>0</v>
          </cell>
          <cell r="Q866">
            <v>0</v>
          </cell>
        </row>
        <row r="867">
          <cell r="E867">
            <v>0</v>
          </cell>
          <cell r="O867">
            <v>0</v>
          </cell>
          <cell r="Q867">
            <v>0</v>
          </cell>
        </row>
        <row r="868">
          <cell r="E868">
            <v>0</v>
          </cell>
          <cell r="O868">
            <v>0</v>
          </cell>
          <cell r="Q868">
            <v>0</v>
          </cell>
        </row>
        <row r="869">
          <cell r="E869">
            <v>0</v>
          </cell>
          <cell r="O869">
            <v>0</v>
          </cell>
          <cell r="Q869">
            <v>0</v>
          </cell>
        </row>
        <row r="870">
          <cell r="E870">
            <v>0</v>
          </cell>
          <cell r="O870">
            <v>0</v>
          </cell>
          <cell r="Q870">
            <v>0</v>
          </cell>
        </row>
        <row r="871">
          <cell r="E871">
            <v>0</v>
          </cell>
          <cell r="O871">
            <v>0</v>
          </cell>
          <cell r="Q871">
            <v>0</v>
          </cell>
        </row>
        <row r="872">
          <cell r="E872">
            <v>0</v>
          </cell>
          <cell r="O872">
            <v>0</v>
          </cell>
          <cell r="Q872">
            <v>0</v>
          </cell>
        </row>
        <row r="873">
          <cell r="E873">
            <v>0</v>
          </cell>
          <cell r="O873">
            <v>0</v>
          </cell>
          <cell r="Q873">
            <v>0</v>
          </cell>
        </row>
        <row r="874">
          <cell r="E874">
            <v>0</v>
          </cell>
          <cell r="O874">
            <v>0</v>
          </cell>
          <cell r="Q874">
            <v>0</v>
          </cell>
        </row>
        <row r="875">
          <cell r="E875">
            <v>0</v>
          </cell>
          <cell r="O875">
            <v>0</v>
          </cell>
          <cell r="Q875">
            <v>0</v>
          </cell>
        </row>
        <row r="876">
          <cell r="E876">
            <v>0</v>
          </cell>
          <cell r="O876">
            <v>0</v>
          </cell>
          <cell r="Q876">
            <v>0</v>
          </cell>
        </row>
        <row r="877">
          <cell r="E877">
            <v>0</v>
          </cell>
          <cell r="O877">
            <v>0</v>
          </cell>
          <cell r="Q877">
            <v>0</v>
          </cell>
        </row>
        <row r="878">
          <cell r="E878">
            <v>0</v>
          </cell>
          <cell r="O878">
            <v>0</v>
          </cell>
          <cell r="Q878">
            <v>0</v>
          </cell>
        </row>
        <row r="879">
          <cell r="E879">
            <v>0</v>
          </cell>
          <cell r="O879">
            <v>0</v>
          </cell>
          <cell r="Q879">
            <v>0</v>
          </cell>
        </row>
        <row r="880">
          <cell r="E880">
            <v>0</v>
          </cell>
          <cell r="O880">
            <v>0</v>
          </cell>
          <cell r="Q880">
            <v>0</v>
          </cell>
        </row>
        <row r="881">
          <cell r="E881">
            <v>0</v>
          </cell>
          <cell r="O881">
            <v>0</v>
          </cell>
          <cell r="Q881">
            <v>0</v>
          </cell>
        </row>
        <row r="882">
          <cell r="E882">
            <v>0</v>
          </cell>
          <cell r="O882">
            <v>0</v>
          </cell>
          <cell r="Q882">
            <v>0</v>
          </cell>
        </row>
        <row r="883">
          <cell r="E883">
            <v>0</v>
          </cell>
          <cell r="O883">
            <v>0</v>
          </cell>
          <cell r="Q883">
            <v>0</v>
          </cell>
        </row>
        <row r="884">
          <cell r="E884">
            <v>0</v>
          </cell>
          <cell r="O884">
            <v>0</v>
          </cell>
          <cell r="Q884">
            <v>0</v>
          </cell>
        </row>
        <row r="885">
          <cell r="E885">
            <v>0</v>
          </cell>
          <cell r="O885">
            <v>0</v>
          </cell>
          <cell r="Q885">
            <v>0</v>
          </cell>
        </row>
        <row r="886">
          <cell r="E886">
            <v>0</v>
          </cell>
          <cell r="O886">
            <v>0</v>
          </cell>
          <cell r="Q886">
            <v>0</v>
          </cell>
        </row>
        <row r="887">
          <cell r="E887">
            <v>0</v>
          </cell>
          <cell r="O887">
            <v>0</v>
          </cell>
          <cell r="Q887">
            <v>0</v>
          </cell>
        </row>
        <row r="888">
          <cell r="E888">
            <v>0</v>
          </cell>
          <cell r="O888">
            <v>0</v>
          </cell>
          <cell r="Q888">
            <v>0</v>
          </cell>
        </row>
        <row r="889">
          <cell r="E889">
            <v>0</v>
          </cell>
          <cell r="O889">
            <v>0</v>
          </cell>
          <cell r="Q889">
            <v>0</v>
          </cell>
        </row>
        <row r="890">
          <cell r="E890">
            <v>0</v>
          </cell>
          <cell r="O890">
            <v>0</v>
          </cell>
          <cell r="Q890">
            <v>0</v>
          </cell>
        </row>
        <row r="891">
          <cell r="E891">
            <v>0</v>
          </cell>
          <cell r="O891">
            <v>0</v>
          </cell>
          <cell r="Q891">
            <v>0</v>
          </cell>
        </row>
        <row r="892">
          <cell r="E892">
            <v>0</v>
          </cell>
          <cell r="O892">
            <v>0</v>
          </cell>
          <cell r="Q892">
            <v>0</v>
          </cell>
        </row>
        <row r="893">
          <cell r="E893">
            <v>0</v>
          </cell>
          <cell r="O893">
            <v>0</v>
          </cell>
          <cell r="Q893">
            <v>0</v>
          </cell>
        </row>
        <row r="894">
          <cell r="E894">
            <v>0</v>
          </cell>
          <cell r="O894">
            <v>0</v>
          </cell>
          <cell r="Q894">
            <v>0</v>
          </cell>
        </row>
        <row r="895">
          <cell r="E895">
            <v>0</v>
          </cell>
          <cell r="O895">
            <v>0</v>
          </cell>
          <cell r="Q895">
            <v>0</v>
          </cell>
        </row>
        <row r="896">
          <cell r="E896">
            <v>0</v>
          </cell>
          <cell r="O896">
            <v>0</v>
          </cell>
          <cell r="Q896">
            <v>0</v>
          </cell>
        </row>
        <row r="897">
          <cell r="E897">
            <v>0</v>
          </cell>
          <cell r="O897">
            <v>0</v>
          </cell>
          <cell r="Q897">
            <v>0</v>
          </cell>
        </row>
        <row r="898">
          <cell r="E898">
            <v>0</v>
          </cell>
          <cell r="O898">
            <v>0</v>
          </cell>
          <cell r="Q898">
            <v>0</v>
          </cell>
        </row>
        <row r="899">
          <cell r="E899">
            <v>0</v>
          </cell>
          <cell r="O899">
            <v>0</v>
          </cell>
          <cell r="Q899">
            <v>0</v>
          </cell>
        </row>
        <row r="900">
          <cell r="E900">
            <v>0</v>
          </cell>
          <cell r="O900">
            <v>0</v>
          </cell>
          <cell r="Q900">
            <v>0</v>
          </cell>
        </row>
        <row r="901">
          <cell r="E901">
            <v>0</v>
          </cell>
          <cell r="O901">
            <v>0</v>
          </cell>
          <cell r="Q901">
            <v>0</v>
          </cell>
        </row>
        <row r="902">
          <cell r="E902">
            <v>0</v>
          </cell>
          <cell r="O902">
            <v>0</v>
          </cell>
          <cell r="Q902">
            <v>0</v>
          </cell>
        </row>
        <row r="903">
          <cell r="E903">
            <v>0</v>
          </cell>
          <cell r="O903">
            <v>0</v>
          </cell>
          <cell r="Q903">
            <v>0</v>
          </cell>
        </row>
        <row r="904">
          <cell r="E904">
            <v>0</v>
          </cell>
          <cell r="O904">
            <v>0</v>
          </cell>
          <cell r="Q904">
            <v>0</v>
          </cell>
        </row>
        <row r="905">
          <cell r="E905">
            <v>0</v>
          </cell>
          <cell r="O905">
            <v>0</v>
          </cell>
          <cell r="Q905">
            <v>0</v>
          </cell>
        </row>
        <row r="906">
          <cell r="E906">
            <v>0</v>
          </cell>
          <cell r="O906">
            <v>0</v>
          </cell>
          <cell r="Q906">
            <v>0</v>
          </cell>
        </row>
        <row r="907">
          <cell r="E907">
            <v>0</v>
          </cell>
          <cell r="O907">
            <v>0</v>
          </cell>
          <cell r="Q907">
            <v>0</v>
          </cell>
        </row>
        <row r="908">
          <cell r="E908">
            <v>0</v>
          </cell>
          <cell r="O908">
            <v>0</v>
          </cell>
          <cell r="Q908">
            <v>0</v>
          </cell>
        </row>
        <row r="909">
          <cell r="E909">
            <v>0</v>
          </cell>
          <cell r="O909">
            <v>0</v>
          </cell>
          <cell r="Q909">
            <v>0</v>
          </cell>
        </row>
        <row r="910">
          <cell r="E910">
            <v>0</v>
          </cell>
          <cell r="O910">
            <v>0</v>
          </cell>
          <cell r="Q910">
            <v>0</v>
          </cell>
        </row>
        <row r="911">
          <cell r="E911">
            <v>0</v>
          </cell>
          <cell r="O911">
            <v>0</v>
          </cell>
          <cell r="Q911">
            <v>0</v>
          </cell>
        </row>
        <row r="912">
          <cell r="E912">
            <v>0</v>
          </cell>
          <cell r="O912">
            <v>0</v>
          </cell>
          <cell r="Q912">
            <v>0</v>
          </cell>
        </row>
        <row r="913">
          <cell r="E913">
            <v>0</v>
          </cell>
          <cell r="O913">
            <v>0</v>
          </cell>
          <cell r="Q913">
            <v>0</v>
          </cell>
        </row>
        <row r="914">
          <cell r="E914">
            <v>0</v>
          </cell>
          <cell r="O914">
            <v>0</v>
          </cell>
          <cell r="Q914">
            <v>0</v>
          </cell>
        </row>
        <row r="915">
          <cell r="E915">
            <v>0</v>
          </cell>
          <cell r="O915">
            <v>0</v>
          </cell>
          <cell r="Q915">
            <v>0</v>
          </cell>
        </row>
        <row r="916">
          <cell r="E916">
            <v>0</v>
          </cell>
          <cell r="O916">
            <v>0</v>
          </cell>
          <cell r="Q916">
            <v>0</v>
          </cell>
        </row>
        <row r="917">
          <cell r="E917">
            <v>0</v>
          </cell>
          <cell r="O917">
            <v>0</v>
          </cell>
          <cell r="Q917">
            <v>0</v>
          </cell>
        </row>
        <row r="918">
          <cell r="E918">
            <v>0</v>
          </cell>
          <cell r="O918">
            <v>0</v>
          </cell>
          <cell r="Q918">
            <v>0</v>
          </cell>
        </row>
        <row r="919">
          <cell r="E919">
            <v>0</v>
          </cell>
          <cell r="O919">
            <v>0</v>
          </cell>
          <cell r="Q919">
            <v>0</v>
          </cell>
        </row>
        <row r="920">
          <cell r="E920">
            <v>0</v>
          </cell>
          <cell r="O920">
            <v>0</v>
          </cell>
          <cell r="Q920">
            <v>0</v>
          </cell>
        </row>
        <row r="921">
          <cell r="E921">
            <v>0</v>
          </cell>
          <cell r="O921">
            <v>0</v>
          </cell>
          <cell r="Q921">
            <v>0</v>
          </cell>
        </row>
        <row r="922">
          <cell r="E922">
            <v>0</v>
          </cell>
          <cell r="O922">
            <v>0</v>
          </cell>
          <cell r="Q922">
            <v>0</v>
          </cell>
        </row>
        <row r="923">
          <cell r="E923">
            <v>0</v>
          </cell>
          <cell r="O923">
            <v>0</v>
          </cell>
          <cell r="Q923">
            <v>0</v>
          </cell>
        </row>
        <row r="924">
          <cell r="E924">
            <v>0</v>
          </cell>
          <cell r="O924">
            <v>0</v>
          </cell>
          <cell r="Q924">
            <v>0</v>
          </cell>
        </row>
        <row r="925">
          <cell r="E925">
            <v>0</v>
          </cell>
          <cell r="O925">
            <v>0</v>
          </cell>
          <cell r="Q925">
            <v>0</v>
          </cell>
        </row>
        <row r="926">
          <cell r="E926">
            <v>0</v>
          </cell>
          <cell r="O926">
            <v>0</v>
          </cell>
          <cell r="Q926">
            <v>0</v>
          </cell>
        </row>
        <row r="927">
          <cell r="E927">
            <v>0</v>
          </cell>
          <cell r="O927">
            <v>0</v>
          </cell>
          <cell r="Q927">
            <v>0</v>
          </cell>
        </row>
        <row r="928">
          <cell r="E928">
            <v>0</v>
          </cell>
          <cell r="O928">
            <v>0</v>
          </cell>
          <cell r="Q928">
            <v>0</v>
          </cell>
        </row>
        <row r="929">
          <cell r="E929">
            <v>0</v>
          </cell>
          <cell r="O929">
            <v>0</v>
          </cell>
          <cell r="Q929">
            <v>0</v>
          </cell>
        </row>
        <row r="930">
          <cell r="E930">
            <v>0</v>
          </cell>
          <cell r="O930">
            <v>0</v>
          </cell>
          <cell r="Q930">
            <v>0</v>
          </cell>
        </row>
        <row r="931">
          <cell r="E931">
            <v>0</v>
          </cell>
          <cell r="O931">
            <v>0</v>
          </cell>
          <cell r="Q931">
            <v>0</v>
          </cell>
        </row>
        <row r="932">
          <cell r="E932">
            <v>0</v>
          </cell>
          <cell r="O932">
            <v>0</v>
          </cell>
          <cell r="Q932">
            <v>0</v>
          </cell>
        </row>
        <row r="933">
          <cell r="E933">
            <v>0</v>
          </cell>
          <cell r="O933">
            <v>0</v>
          </cell>
          <cell r="Q933">
            <v>0</v>
          </cell>
        </row>
        <row r="934">
          <cell r="E934">
            <v>0</v>
          </cell>
          <cell r="O934">
            <v>0</v>
          </cell>
          <cell r="Q934">
            <v>0</v>
          </cell>
        </row>
        <row r="935">
          <cell r="E935">
            <v>0</v>
          </cell>
          <cell r="O935">
            <v>0</v>
          </cell>
          <cell r="Q935">
            <v>0</v>
          </cell>
        </row>
        <row r="936">
          <cell r="E936">
            <v>0</v>
          </cell>
          <cell r="O936">
            <v>0</v>
          </cell>
          <cell r="Q936">
            <v>0</v>
          </cell>
        </row>
        <row r="937">
          <cell r="E937">
            <v>0</v>
          </cell>
          <cell r="O937">
            <v>0</v>
          </cell>
          <cell r="Q937">
            <v>0</v>
          </cell>
        </row>
        <row r="938">
          <cell r="E938">
            <v>0</v>
          </cell>
          <cell r="O938">
            <v>0</v>
          </cell>
          <cell r="Q938">
            <v>0</v>
          </cell>
        </row>
        <row r="939">
          <cell r="E939">
            <v>0</v>
          </cell>
          <cell r="O939">
            <v>0</v>
          </cell>
          <cell r="Q939">
            <v>0</v>
          </cell>
        </row>
        <row r="940">
          <cell r="E940">
            <v>0</v>
          </cell>
          <cell r="O940">
            <v>0</v>
          </cell>
          <cell r="Q940">
            <v>0</v>
          </cell>
        </row>
        <row r="941">
          <cell r="E941">
            <v>0</v>
          </cell>
          <cell r="O941">
            <v>0</v>
          </cell>
          <cell r="Q941">
            <v>0</v>
          </cell>
        </row>
        <row r="942">
          <cell r="E942">
            <v>0</v>
          </cell>
          <cell r="O942">
            <v>0</v>
          </cell>
          <cell r="Q942">
            <v>0</v>
          </cell>
        </row>
        <row r="943">
          <cell r="E943">
            <v>0</v>
          </cell>
          <cell r="O943">
            <v>0</v>
          </cell>
          <cell r="Q943">
            <v>0</v>
          </cell>
        </row>
        <row r="944">
          <cell r="E944">
            <v>0</v>
          </cell>
          <cell r="O944">
            <v>0</v>
          </cell>
          <cell r="Q944">
            <v>0</v>
          </cell>
        </row>
        <row r="945">
          <cell r="E945">
            <v>0</v>
          </cell>
          <cell r="O945">
            <v>0</v>
          </cell>
          <cell r="Q945">
            <v>0</v>
          </cell>
        </row>
        <row r="946">
          <cell r="E946">
            <v>0</v>
          </cell>
          <cell r="O946">
            <v>0</v>
          </cell>
          <cell r="Q946">
            <v>0</v>
          </cell>
        </row>
        <row r="947">
          <cell r="E947">
            <v>0</v>
          </cell>
          <cell r="O947">
            <v>0</v>
          </cell>
          <cell r="Q947">
            <v>0</v>
          </cell>
        </row>
        <row r="948">
          <cell r="E948">
            <v>0</v>
          </cell>
          <cell r="O948">
            <v>0</v>
          </cell>
          <cell r="Q948">
            <v>0</v>
          </cell>
        </row>
        <row r="949">
          <cell r="E949">
            <v>0</v>
          </cell>
          <cell r="O949">
            <v>0</v>
          </cell>
          <cell r="Q949">
            <v>0</v>
          </cell>
        </row>
        <row r="950">
          <cell r="E950">
            <v>0</v>
          </cell>
          <cell r="O950">
            <v>0</v>
          </cell>
          <cell r="Q950">
            <v>0</v>
          </cell>
        </row>
        <row r="951">
          <cell r="E951">
            <v>0</v>
          </cell>
          <cell r="O951">
            <v>0</v>
          </cell>
          <cell r="Q951">
            <v>0</v>
          </cell>
        </row>
        <row r="952">
          <cell r="E952">
            <v>0</v>
          </cell>
          <cell r="O952">
            <v>0</v>
          </cell>
          <cell r="Q952">
            <v>0</v>
          </cell>
        </row>
        <row r="953">
          <cell r="E953">
            <v>0</v>
          </cell>
          <cell r="O953">
            <v>0</v>
          </cell>
          <cell r="Q953">
            <v>0</v>
          </cell>
        </row>
        <row r="954">
          <cell r="E954">
            <v>0</v>
          </cell>
          <cell r="O954">
            <v>0</v>
          </cell>
          <cell r="Q954">
            <v>0</v>
          </cell>
        </row>
        <row r="955">
          <cell r="E955">
            <v>0</v>
          </cell>
          <cell r="O955">
            <v>0</v>
          </cell>
          <cell r="Q955">
            <v>0</v>
          </cell>
        </row>
        <row r="956">
          <cell r="E956">
            <v>0</v>
          </cell>
          <cell r="O956">
            <v>0</v>
          </cell>
          <cell r="Q956">
            <v>0</v>
          </cell>
        </row>
        <row r="957">
          <cell r="E957">
            <v>0</v>
          </cell>
          <cell r="O957">
            <v>0</v>
          </cell>
          <cell r="Q957">
            <v>0</v>
          </cell>
        </row>
        <row r="958">
          <cell r="E958">
            <v>0</v>
          </cell>
          <cell r="O958">
            <v>0</v>
          </cell>
          <cell r="Q958">
            <v>0</v>
          </cell>
        </row>
        <row r="959">
          <cell r="E959">
            <v>0</v>
          </cell>
          <cell r="O959">
            <v>0</v>
          </cell>
          <cell r="Q959">
            <v>0</v>
          </cell>
        </row>
        <row r="960">
          <cell r="E960">
            <v>0</v>
          </cell>
          <cell r="O960">
            <v>0</v>
          </cell>
          <cell r="Q960">
            <v>0</v>
          </cell>
        </row>
        <row r="961">
          <cell r="E961">
            <v>0</v>
          </cell>
          <cell r="O961">
            <v>0</v>
          </cell>
          <cell r="Q961">
            <v>0</v>
          </cell>
        </row>
        <row r="962">
          <cell r="E962">
            <v>0</v>
          </cell>
          <cell r="O962">
            <v>0</v>
          </cell>
          <cell r="Q962">
            <v>0</v>
          </cell>
        </row>
        <row r="963">
          <cell r="E963">
            <v>0</v>
          </cell>
          <cell r="O963">
            <v>0</v>
          </cell>
          <cell r="Q963">
            <v>0</v>
          </cell>
        </row>
        <row r="964">
          <cell r="E964">
            <v>0</v>
          </cell>
          <cell r="O964">
            <v>0</v>
          </cell>
          <cell r="Q964">
            <v>0</v>
          </cell>
        </row>
        <row r="965">
          <cell r="E965">
            <v>0</v>
          </cell>
          <cell r="O965">
            <v>0</v>
          </cell>
          <cell r="Q965">
            <v>0</v>
          </cell>
        </row>
        <row r="966">
          <cell r="E966">
            <v>0</v>
          </cell>
          <cell r="O966">
            <v>0</v>
          </cell>
          <cell r="Q966">
            <v>0</v>
          </cell>
        </row>
        <row r="967">
          <cell r="E967">
            <v>0</v>
          </cell>
          <cell r="O967">
            <v>0</v>
          </cell>
          <cell r="Q967">
            <v>0</v>
          </cell>
        </row>
        <row r="968">
          <cell r="E968">
            <v>0</v>
          </cell>
          <cell r="O968">
            <v>0</v>
          </cell>
          <cell r="Q968">
            <v>0</v>
          </cell>
        </row>
        <row r="969">
          <cell r="E969">
            <v>0</v>
          </cell>
          <cell r="O969">
            <v>0</v>
          </cell>
          <cell r="Q969">
            <v>0</v>
          </cell>
        </row>
        <row r="970">
          <cell r="E970">
            <v>0</v>
          </cell>
          <cell r="O970">
            <v>0</v>
          </cell>
          <cell r="Q970">
            <v>0</v>
          </cell>
        </row>
        <row r="971">
          <cell r="E971">
            <v>0</v>
          </cell>
          <cell r="O971">
            <v>0</v>
          </cell>
          <cell r="Q971">
            <v>0</v>
          </cell>
        </row>
        <row r="972">
          <cell r="E972">
            <v>0</v>
          </cell>
          <cell r="O972">
            <v>0</v>
          </cell>
          <cell r="Q972">
            <v>0</v>
          </cell>
        </row>
        <row r="973">
          <cell r="E973">
            <v>0</v>
          </cell>
          <cell r="O973">
            <v>0</v>
          </cell>
          <cell r="Q973">
            <v>0</v>
          </cell>
        </row>
        <row r="974">
          <cell r="E974">
            <v>0</v>
          </cell>
          <cell r="O974">
            <v>0</v>
          </cell>
          <cell r="Q974">
            <v>0</v>
          </cell>
        </row>
        <row r="975">
          <cell r="E975">
            <v>0</v>
          </cell>
          <cell r="O975">
            <v>0</v>
          </cell>
          <cell r="Q975">
            <v>0</v>
          </cell>
        </row>
        <row r="976">
          <cell r="E976">
            <v>0</v>
          </cell>
          <cell r="O976">
            <v>0</v>
          </cell>
          <cell r="Q976">
            <v>0</v>
          </cell>
        </row>
        <row r="977">
          <cell r="E977">
            <v>0</v>
          </cell>
          <cell r="O977">
            <v>0</v>
          </cell>
          <cell r="Q977">
            <v>0</v>
          </cell>
        </row>
        <row r="978">
          <cell r="E978">
            <v>0</v>
          </cell>
          <cell r="O978">
            <v>0</v>
          </cell>
          <cell r="Q978">
            <v>0</v>
          </cell>
        </row>
        <row r="979">
          <cell r="E979">
            <v>0</v>
          </cell>
          <cell r="O979">
            <v>0</v>
          </cell>
          <cell r="Q979">
            <v>0</v>
          </cell>
        </row>
        <row r="980">
          <cell r="E980">
            <v>0</v>
          </cell>
          <cell r="O980">
            <v>0</v>
          </cell>
          <cell r="Q980">
            <v>0</v>
          </cell>
        </row>
        <row r="981">
          <cell r="E981">
            <v>0</v>
          </cell>
          <cell r="O981">
            <v>0</v>
          </cell>
          <cell r="Q981">
            <v>0</v>
          </cell>
        </row>
        <row r="982">
          <cell r="E982">
            <v>0</v>
          </cell>
          <cell r="O982">
            <v>0</v>
          </cell>
          <cell r="Q982">
            <v>0</v>
          </cell>
        </row>
        <row r="983">
          <cell r="E983">
            <v>0</v>
          </cell>
          <cell r="O983">
            <v>0</v>
          </cell>
          <cell r="Q983">
            <v>0</v>
          </cell>
        </row>
        <row r="984">
          <cell r="E984">
            <v>0</v>
          </cell>
          <cell r="O984">
            <v>0</v>
          </cell>
          <cell r="Q984">
            <v>0</v>
          </cell>
        </row>
        <row r="985">
          <cell r="E985">
            <v>0</v>
          </cell>
          <cell r="O985">
            <v>0</v>
          </cell>
          <cell r="Q985">
            <v>0</v>
          </cell>
        </row>
        <row r="986">
          <cell r="E986">
            <v>0</v>
          </cell>
          <cell r="O986">
            <v>0</v>
          </cell>
          <cell r="Q986">
            <v>0</v>
          </cell>
        </row>
        <row r="987">
          <cell r="E987">
            <v>0</v>
          </cell>
          <cell r="O987">
            <v>0</v>
          </cell>
          <cell r="Q987">
            <v>0</v>
          </cell>
        </row>
        <row r="988">
          <cell r="E988">
            <v>0</v>
          </cell>
          <cell r="O988">
            <v>0</v>
          </cell>
          <cell r="Q988">
            <v>0</v>
          </cell>
        </row>
        <row r="989">
          <cell r="E989">
            <v>0</v>
          </cell>
          <cell r="O989">
            <v>0</v>
          </cell>
          <cell r="Q989">
            <v>0</v>
          </cell>
        </row>
        <row r="990">
          <cell r="E990">
            <v>0</v>
          </cell>
          <cell r="O990">
            <v>0</v>
          </cell>
          <cell r="Q990">
            <v>0</v>
          </cell>
        </row>
        <row r="991">
          <cell r="E991">
            <v>0</v>
          </cell>
          <cell r="O991">
            <v>0</v>
          </cell>
          <cell r="Q991">
            <v>0</v>
          </cell>
        </row>
        <row r="992">
          <cell r="E992">
            <v>0</v>
          </cell>
          <cell r="O992">
            <v>0</v>
          </cell>
          <cell r="Q992">
            <v>0</v>
          </cell>
        </row>
        <row r="993">
          <cell r="E993">
            <v>0</v>
          </cell>
          <cell r="O993">
            <v>0</v>
          </cell>
          <cell r="Q993">
            <v>0</v>
          </cell>
        </row>
        <row r="994">
          <cell r="E994">
            <v>0</v>
          </cell>
          <cell r="O994">
            <v>0</v>
          </cell>
          <cell r="Q994">
            <v>0</v>
          </cell>
        </row>
        <row r="995">
          <cell r="E995">
            <v>0</v>
          </cell>
          <cell r="O995">
            <v>0</v>
          </cell>
          <cell r="Q995">
            <v>0</v>
          </cell>
        </row>
        <row r="996">
          <cell r="E996">
            <v>0</v>
          </cell>
          <cell r="O996">
            <v>0</v>
          </cell>
          <cell r="Q996">
            <v>0</v>
          </cell>
        </row>
        <row r="997">
          <cell r="E997">
            <v>0</v>
          </cell>
          <cell r="O997">
            <v>0</v>
          </cell>
          <cell r="Q997">
            <v>0</v>
          </cell>
        </row>
        <row r="998">
          <cell r="E998">
            <v>0</v>
          </cell>
          <cell r="O998">
            <v>0</v>
          </cell>
          <cell r="Q998">
            <v>0</v>
          </cell>
        </row>
        <row r="999">
          <cell r="E999">
            <v>0</v>
          </cell>
          <cell r="O999">
            <v>0</v>
          </cell>
          <cell r="Q999">
            <v>0</v>
          </cell>
        </row>
        <row r="1000">
          <cell r="E1000">
            <v>0</v>
          </cell>
          <cell r="O1000">
            <v>0</v>
          </cell>
          <cell r="Q1000">
            <v>0</v>
          </cell>
        </row>
        <row r="1001">
          <cell r="E1001">
            <v>0</v>
          </cell>
          <cell r="O1001">
            <v>0</v>
          </cell>
          <cell r="Q1001">
            <v>0</v>
          </cell>
        </row>
        <row r="1002">
          <cell r="E1002">
            <v>0</v>
          </cell>
          <cell r="O1002">
            <v>0</v>
          </cell>
          <cell r="Q1002">
            <v>0</v>
          </cell>
        </row>
        <row r="1003">
          <cell r="E1003">
            <v>0</v>
          </cell>
          <cell r="O1003">
            <v>0</v>
          </cell>
          <cell r="Q1003">
            <v>0</v>
          </cell>
        </row>
        <row r="1004">
          <cell r="E1004">
            <v>0</v>
          </cell>
          <cell r="O1004">
            <v>0</v>
          </cell>
          <cell r="Q1004">
            <v>0</v>
          </cell>
        </row>
        <row r="1005">
          <cell r="E1005">
            <v>0</v>
          </cell>
          <cell r="O1005">
            <v>0</v>
          </cell>
          <cell r="Q1005">
            <v>0</v>
          </cell>
        </row>
        <row r="1006">
          <cell r="E1006">
            <v>0</v>
          </cell>
          <cell r="O1006">
            <v>0</v>
          </cell>
          <cell r="Q1006">
            <v>0</v>
          </cell>
        </row>
        <row r="1007">
          <cell r="E1007">
            <v>0</v>
          </cell>
          <cell r="O1007">
            <v>0</v>
          </cell>
          <cell r="Q1007">
            <v>0</v>
          </cell>
        </row>
        <row r="1008">
          <cell r="E1008">
            <v>0</v>
          </cell>
          <cell r="O1008">
            <v>0</v>
          </cell>
          <cell r="Q1008">
            <v>0</v>
          </cell>
        </row>
        <row r="1009">
          <cell r="E1009">
            <v>0</v>
          </cell>
          <cell r="O1009">
            <v>0</v>
          </cell>
          <cell r="Q1009">
            <v>0</v>
          </cell>
        </row>
        <row r="1010">
          <cell r="E1010">
            <v>0</v>
          </cell>
          <cell r="O1010">
            <v>0</v>
          </cell>
          <cell r="Q1010">
            <v>0</v>
          </cell>
        </row>
        <row r="1011">
          <cell r="E1011">
            <v>0</v>
          </cell>
          <cell r="O1011">
            <v>0</v>
          </cell>
          <cell r="Q1011">
            <v>0</v>
          </cell>
        </row>
        <row r="1012">
          <cell r="E1012">
            <v>0</v>
          </cell>
          <cell r="O1012">
            <v>0</v>
          </cell>
          <cell r="Q1012">
            <v>0</v>
          </cell>
        </row>
        <row r="1013">
          <cell r="E1013">
            <v>0</v>
          </cell>
          <cell r="O1013">
            <v>0</v>
          </cell>
          <cell r="Q1013">
            <v>0</v>
          </cell>
        </row>
        <row r="1014">
          <cell r="E1014">
            <v>0</v>
          </cell>
          <cell r="O1014">
            <v>0</v>
          </cell>
          <cell r="Q1014">
            <v>0</v>
          </cell>
        </row>
        <row r="1015">
          <cell r="E1015">
            <v>0</v>
          </cell>
          <cell r="O1015">
            <v>0</v>
          </cell>
          <cell r="Q1015">
            <v>0</v>
          </cell>
        </row>
        <row r="1016">
          <cell r="E1016">
            <v>0</v>
          </cell>
          <cell r="O1016">
            <v>0</v>
          </cell>
          <cell r="Q1016">
            <v>0</v>
          </cell>
        </row>
        <row r="1017">
          <cell r="E1017">
            <v>0</v>
          </cell>
          <cell r="O1017">
            <v>0</v>
          </cell>
          <cell r="Q1017">
            <v>0</v>
          </cell>
        </row>
        <row r="1018">
          <cell r="E1018">
            <v>0</v>
          </cell>
          <cell r="O1018">
            <v>0</v>
          </cell>
          <cell r="Q1018">
            <v>0</v>
          </cell>
        </row>
        <row r="1019">
          <cell r="E1019">
            <v>0</v>
          </cell>
          <cell r="O1019">
            <v>0</v>
          </cell>
          <cell r="Q1019">
            <v>0</v>
          </cell>
        </row>
        <row r="1020">
          <cell r="E1020">
            <v>0</v>
          </cell>
          <cell r="O1020">
            <v>0</v>
          </cell>
          <cell r="Q1020">
            <v>0</v>
          </cell>
        </row>
        <row r="1021">
          <cell r="E1021">
            <v>0</v>
          </cell>
          <cell r="O1021">
            <v>0</v>
          </cell>
          <cell r="Q1021">
            <v>0</v>
          </cell>
        </row>
        <row r="1022">
          <cell r="E1022">
            <v>0</v>
          </cell>
          <cell r="O1022">
            <v>0</v>
          </cell>
          <cell r="Q1022">
            <v>0</v>
          </cell>
        </row>
        <row r="1023">
          <cell r="E1023">
            <v>0</v>
          </cell>
          <cell r="O1023">
            <v>0</v>
          </cell>
          <cell r="Q1023">
            <v>0</v>
          </cell>
        </row>
        <row r="1024">
          <cell r="E1024">
            <v>0</v>
          </cell>
          <cell r="O1024">
            <v>0</v>
          </cell>
          <cell r="Q1024">
            <v>0</v>
          </cell>
        </row>
        <row r="1025">
          <cell r="E1025">
            <v>0</v>
          </cell>
          <cell r="O1025">
            <v>0</v>
          </cell>
          <cell r="Q1025">
            <v>0</v>
          </cell>
        </row>
        <row r="1026">
          <cell r="E1026">
            <v>0</v>
          </cell>
          <cell r="O1026">
            <v>0</v>
          </cell>
          <cell r="Q1026">
            <v>0</v>
          </cell>
        </row>
        <row r="1027">
          <cell r="E1027">
            <v>0</v>
          </cell>
          <cell r="O1027">
            <v>0</v>
          </cell>
          <cell r="Q1027">
            <v>0</v>
          </cell>
        </row>
        <row r="1028">
          <cell r="E1028">
            <v>0</v>
          </cell>
          <cell r="O1028">
            <v>0</v>
          </cell>
          <cell r="Q1028">
            <v>0</v>
          </cell>
        </row>
        <row r="1029">
          <cell r="E1029">
            <v>0</v>
          </cell>
          <cell r="O1029">
            <v>0</v>
          </cell>
          <cell r="Q1029">
            <v>0</v>
          </cell>
        </row>
        <row r="1030">
          <cell r="E1030">
            <v>0</v>
          </cell>
          <cell r="O1030">
            <v>0</v>
          </cell>
          <cell r="Q1030">
            <v>0</v>
          </cell>
        </row>
        <row r="1031">
          <cell r="E1031">
            <v>0</v>
          </cell>
          <cell r="O1031">
            <v>0</v>
          </cell>
          <cell r="Q1031">
            <v>0</v>
          </cell>
        </row>
        <row r="1032">
          <cell r="E1032">
            <v>0</v>
          </cell>
          <cell r="O1032">
            <v>0</v>
          </cell>
          <cell r="Q1032">
            <v>0</v>
          </cell>
        </row>
        <row r="1033">
          <cell r="E1033">
            <v>0</v>
          </cell>
          <cell r="O1033">
            <v>0</v>
          </cell>
          <cell r="Q1033">
            <v>0</v>
          </cell>
        </row>
        <row r="1034">
          <cell r="E1034">
            <v>0</v>
          </cell>
          <cell r="O1034">
            <v>0</v>
          </cell>
          <cell r="Q1034">
            <v>0</v>
          </cell>
        </row>
        <row r="1035">
          <cell r="E1035">
            <v>0</v>
          </cell>
          <cell r="O1035">
            <v>0</v>
          </cell>
          <cell r="Q1035">
            <v>0</v>
          </cell>
        </row>
        <row r="1036">
          <cell r="E1036">
            <v>0</v>
          </cell>
          <cell r="O1036">
            <v>0</v>
          </cell>
          <cell r="Q1036">
            <v>0</v>
          </cell>
        </row>
        <row r="1037">
          <cell r="E1037">
            <v>0</v>
          </cell>
          <cell r="O1037">
            <v>0</v>
          </cell>
          <cell r="Q1037">
            <v>0</v>
          </cell>
        </row>
        <row r="1038">
          <cell r="E1038">
            <v>0</v>
          </cell>
          <cell r="O1038">
            <v>0</v>
          </cell>
          <cell r="Q1038">
            <v>0</v>
          </cell>
        </row>
        <row r="1039">
          <cell r="E1039">
            <v>0</v>
          </cell>
          <cell r="O1039">
            <v>0</v>
          </cell>
          <cell r="Q1039">
            <v>0</v>
          </cell>
        </row>
        <row r="1040">
          <cell r="E1040">
            <v>0</v>
          </cell>
          <cell r="O1040">
            <v>0</v>
          </cell>
          <cell r="Q1040">
            <v>0</v>
          </cell>
        </row>
        <row r="1041">
          <cell r="E1041">
            <v>0</v>
          </cell>
          <cell r="O1041">
            <v>0</v>
          </cell>
          <cell r="Q1041">
            <v>0</v>
          </cell>
        </row>
        <row r="1042">
          <cell r="E1042">
            <v>0</v>
          </cell>
          <cell r="O1042">
            <v>0</v>
          </cell>
          <cell r="Q1042">
            <v>0</v>
          </cell>
        </row>
        <row r="1043">
          <cell r="E1043">
            <v>0</v>
          </cell>
          <cell r="O1043">
            <v>0</v>
          </cell>
          <cell r="Q1043">
            <v>0</v>
          </cell>
        </row>
        <row r="1044">
          <cell r="E1044">
            <v>0</v>
          </cell>
          <cell r="O1044">
            <v>0</v>
          </cell>
          <cell r="Q1044">
            <v>0</v>
          </cell>
        </row>
        <row r="1045">
          <cell r="E1045">
            <v>0</v>
          </cell>
          <cell r="O1045">
            <v>0</v>
          </cell>
          <cell r="Q1045">
            <v>0</v>
          </cell>
        </row>
        <row r="1046">
          <cell r="E1046">
            <v>0</v>
          </cell>
          <cell r="O1046">
            <v>0</v>
          </cell>
          <cell r="Q1046">
            <v>0</v>
          </cell>
        </row>
        <row r="1047">
          <cell r="E1047">
            <v>0</v>
          </cell>
          <cell r="O1047">
            <v>0</v>
          </cell>
          <cell r="Q1047">
            <v>0</v>
          </cell>
        </row>
        <row r="1048">
          <cell r="E1048">
            <v>0</v>
          </cell>
          <cell r="O1048">
            <v>0</v>
          </cell>
          <cell r="Q1048">
            <v>0</v>
          </cell>
        </row>
        <row r="1049">
          <cell r="E1049">
            <v>0</v>
          </cell>
          <cell r="O1049">
            <v>0</v>
          </cell>
          <cell r="Q1049">
            <v>0</v>
          </cell>
        </row>
        <row r="1050">
          <cell r="E1050">
            <v>0</v>
          </cell>
          <cell r="O1050">
            <v>0</v>
          </cell>
          <cell r="Q1050">
            <v>0</v>
          </cell>
        </row>
        <row r="1051">
          <cell r="E1051">
            <v>0</v>
          </cell>
          <cell r="O1051">
            <v>0</v>
          </cell>
          <cell r="Q1051">
            <v>0</v>
          </cell>
        </row>
        <row r="1052">
          <cell r="E1052">
            <v>0</v>
          </cell>
          <cell r="O1052">
            <v>0</v>
          </cell>
          <cell r="Q1052">
            <v>0</v>
          </cell>
        </row>
        <row r="1053">
          <cell r="E1053">
            <v>0</v>
          </cell>
          <cell r="O1053">
            <v>0</v>
          </cell>
          <cell r="Q1053">
            <v>0</v>
          </cell>
        </row>
        <row r="1054">
          <cell r="E1054">
            <v>0</v>
          </cell>
          <cell r="O1054">
            <v>0</v>
          </cell>
          <cell r="Q1054">
            <v>0</v>
          </cell>
        </row>
        <row r="1055">
          <cell r="E1055">
            <v>0</v>
          </cell>
          <cell r="O1055">
            <v>0</v>
          </cell>
          <cell r="Q1055">
            <v>0</v>
          </cell>
        </row>
        <row r="1056">
          <cell r="E1056">
            <v>0</v>
          </cell>
          <cell r="O1056">
            <v>0</v>
          </cell>
          <cell r="Q1056">
            <v>0</v>
          </cell>
        </row>
        <row r="1057">
          <cell r="E1057">
            <v>0</v>
          </cell>
          <cell r="O1057">
            <v>0</v>
          </cell>
          <cell r="Q1057">
            <v>0</v>
          </cell>
        </row>
        <row r="1058">
          <cell r="E1058">
            <v>0</v>
          </cell>
          <cell r="O1058">
            <v>0</v>
          </cell>
          <cell r="Q1058">
            <v>0</v>
          </cell>
        </row>
        <row r="1059">
          <cell r="E1059">
            <v>0</v>
          </cell>
          <cell r="O1059">
            <v>0</v>
          </cell>
          <cell r="Q1059">
            <v>0</v>
          </cell>
        </row>
        <row r="1060">
          <cell r="E1060">
            <v>0</v>
          </cell>
          <cell r="O1060">
            <v>0</v>
          </cell>
          <cell r="Q1060">
            <v>0</v>
          </cell>
        </row>
        <row r="1061">
          <cell r="E1061">
            <v>0</v>
          </cell>
          <cell r="O1061">
            <v>0</v>
          </cell>
          <cell r="Q1061">
            <v>0</v>
          </cell>
        </row>
        <row r="1062">
          <cell r="E1062">
            <v>0</v>
          </cell>
          <cell r="O1062">
            <v>0</v>
          </cell>
          <cell r="Q1062">
            <v>0</v>
          </cell>
        </row>
        <row r="1063">
          <cell r="E1063">
            <v>0</v>
          </cell>
          <cell r="O1063">
            <v>0</v>
          </cell>
          <cell r="Q1063">
            <v>0</v>
          </cell>
        </row>
        <row r="1064">
          <cell r="E1064">
            <v>0</v>
          </cell>
          <cell r="O1064">
            <v>0</v>
          </cell>
          <cell r="Q1064">
            <v>0</v>
          </cell>
        </row>
        <row r="1065">
          <cell r="E1065">
            <v>0</v>
          </cell>
          <cell r="O1065">
            <v>0</v>
          </cell>
          <cell r="Q1065">
            <v>0</v>
          </cell>
        </row>
        <row r="1066">
          <cell r="E1066">
            <v>0</v>
          </cell>
          <cell r="O1066">
            <v>0</v>
          </cell>
          <cell r="Q1066">
            <v>0</v>
          </cell>
        </row>
        <row r="1067">
          <cell r="E1067">
            <v>0</v>
          </cell>
          <cell r="O1067">
            <v>0</v>
          </cell>
          <cell r="Q1067">
            <v>0</v>
          </cell>
        </row>
        <row r="1068">
          <cell r="E1068">
            <v>0</v>
          </cell>
          <cell r="O1068">
            <v>0</v>
          </cell>
          <cell r="Q1068">
            <v>0</v>
          </cell>
        </row>
        <row r="1069">
          <cell r="E1069">
            <v>0</v>
          </cell>
          <cell r="O1069">
            <v>0</v>
          </cell>
          <cell r="Q1069">
            <v>0</v>
          </cell>
        </row>
        <row r="1070">
          <cell r="E1070">
            <v>0</v>
          </cell>
          <cell r="O1070">
            <v>0</v>
          </cell>
          <cell r="Q1070">
            <v>0</v>
          </cell>
        </row>
        <row r="1071">
          <cell r="E1071">
            <v>0</v>
          </cell>
          <cell r="O1071">
            <v>0</v>
          </cell>
          <cell r="Q1071">
            <v>0</v>
          </cell>
        </row>
        <row r="1072">
          <cell r="E1072">
            <v>0</v>
          </cell>
          <cell r="O1072">
            <v>0</v>
          </cell>
          <cell r="Q1072">
            <v>0</v>
          </cell>
        </row>
        <row r="1073">
          <cell r="E1073">
            <v>0</v>
          </cell>
          <cell r="O1073">
            <v>0</v>
          </cell>
          <cell r="Q1073">
            <v>0</v>
          </cell>
        </row>
        <row r="1074">
          <cell r="E1074">
            <v>0</v>
          </cell>
          <cell r="O1074">
            <v>0</v>
          </cell>
          <cell r="Q1074">
            <v>0</v>
          </cell>
        </row>
        <row r="1075">
          <cell r="E1075">
            <v>0</v>
          </cell>
          <cell r="O1075">
            <v>0</v>
          </cell>
          <cell r="Q1075">
            <v>0</v>
          </cell>
        </row>
        <row r="1076">
          <cell r="E1076">
            <v>0</v>
          </cell>
          <cell r="O1076">
            <v>0</v>
          </cell>
          <cell r="Q1076">
            <v>0</v>
          </cell>
        </row>
        <row r="1077">
          <cell r="E1077">
            <v>0</v>
          </cell>
          <cell r="O1077">
            <v>0</v>
          </cell>
          <cell r="Q1077">
            <v>0</v>
          </cell>
        </row>
        <row r="1078">
          <cell r="E1078">
            <v>0</v>
          </cell>
          <cell r="O1078">
            <v>0</v>
          </cell>
          <cell r="Q1078">
            <v>0</v>
          </cell>
        </row>
        <row r="1079">
          <cell r="E1079">
            <v>0</v>
          </cell>
          <cell r="O1079">
            <v>0</v>
          </cell>
          <cell r="Q1079">
            <v>0</v>
          </cell>
        </row>
        <row r="1080">
          <cell r="E1080">
            <v>0</v>
          </cell>
          <cell r="O1080">
            <v>0</v>
          </cell>
          <cell r="Q1080">
            <v>0</v>
          </cell>
        </row>
        <row r="1081">
          <cell r="E1081">
            <v>0</v>
          </cell>
          <cell r="O1081">
            <v>0</v>
          </cell>
          <cell r="Q1081">
            <v>0</v>
          </cell>
        </row>
        <row r="1082">
          <cell r="E1082">
            <v>0</v>
          </cell>
          <cell r="O1082">
            <v>0</v>
          </cell>
          <cell r="Q1082">
            <v>0</v>
          </cell>
        </row>
        <row r="1083">
          <cell r="E1083">
            <v>0</v>
          </cell>
          <cell r="O1083">
            <v>0</v>
          </cell>
          <cell r="Q1083">
            <v>0</v>
          </cell>
        </row>
        <row r="1084">
          <cell r="E1084">
            <v>0</v>
          </cell>
          <cell r="O1084">
            <v>0</v>
          </cell>
          <cell r="Q1084">
            <v>0</v>
          </cell>
        </row>
        <row r="1085">
          <cell r="E1085">
            <v>0</v>
          </cell>
          <cell r="O1085">
            <v>0</v>
          </cell>
          <cell r="Q1085">
            <v>0</v>
          </cell>
        </row>
        <row r="1086">
          <cell r="E1086">
            <v>0</v>
          </cell>
          <cell r="O1086">
            <v>0</v>
          </cell>
          <cell r="Q1086">
            <v>0</v>
          </cell>
        </row>
        <row r="1087">
          <cell r="E1087">
            <v>0</v>
          </cell>
          <cell r="O1087">
            <v>0</v>
          </cell>
          <cell r="Q1087">
            <v>0</v>
          </cell>
        </row>
        <row r="1088">
          <cell r="E1088">
            <v>0</v>
          </cell>
          <cell r="O1088">
            <v>0</v>
          </cell>
          <cell r="Q1088">
            <v>0</v>
          </cell>
        </row>
        <row r="1089">
          <cell r="E1089">
            <v>0</v>
          </cell>
          <cell r="O1089">
            <v>0</v>
          </cell>
          <cell r="Q1089">
            <v>0</v>
          </cell>
        </row>
        <row r="1090">
          <cell r="E1090">
            <v>0</v>
          </cell>
          <cell r="O1090">
            <v>0</v>
          </cell>
          <cell r="Q1090">
            <v>0</v>
          </cell>
        </row>
        <row r="1091">
          <cell r="E1091">
            <v>0</v>
          </cell>
          <cell r="O1091">
            <v>0</v>
          </cell>
          <cell r="Q1091">
            <v>0</v>
          </cell>
        </row>
        <row r="1092">
          <cell r="E1092">
            <v>0</v>
          </cell>
          <cell r="O1092">
            <v>0</v>
          </cell>
          <cell r="Q1092">
            <v>0</v>
          </cell>
        </row>
        <row r="1093">
          <cell r="E1093">
            <v>0</v>
          </cell>
          <cell r="O1093">
            <v>0</v>
          </cell>
          <cell r="Q1093">
            <v>0</v>
          </cell>
        </row>
        <row r="1094">
          <cell r="E1094">
            <v>0</v>
          </cell>
          <cell r="O1094">
            <v>0</v>
          </cell>
          <cell r="Q1094">
            <v>0</v>
          </cell>
        </row>
        <row r="1095">
          <cell r="E1095">
            <v>0</v>
          </cell>
          <cell r="O1095">
            <v>0</v>
          </cell>
          <cell r="Q1095">
            <v>0</v>
          </cell>
        </row>
        <row r="1096">
          <cell r="E1096">
            <v>0</v>
          </cell>
          <cell r="O1096">
            <v>0</v>
          </cell>
          <cell r="Q1096">
            <v>0</v>
          </cell>
        </row>
        <row r="1097">
          <cell r="E1097">
            <v>0</v>
          </cell>
          <cell r="O1097">
            <v>0</v>
          </cell>
          <cell r="Q1097">
            <v>0</v>
          </cell>
        </row>
        <row r="1098">
          <cell r="E1098">
            <v>0</v>
          </cell>
          <cell r="O1098">
            <v>0</v>
          </cell>
          <cell r="Q1098">
            <v>0</v>
          </cell>
        </row>
        <row r="1099">
          <cell r="E1099">
            <v>0</v>
          </cell>
          <cell r="O1099">
            <v>0</v>
          </cell>
          <cell r="Q1099">
            <v>0</v>
          </cell>
        </row>
        <row r="1100">
          <cell r="E1100">
            <v>0</v>
          </cell>
          <cell r="O1100">
            <v>0</v>
          </cell>
          <cell r="Q1100">
            <v>0</v>
          </cell>
        </row>
        <row r="1101">
          <cell r="E1101">
            <v>0</v>
          </cell>
          <cell r="O1101">
            <v>0</v>
          </cell>
          <cell r="Q1101">
            <v>0</v>
          </cell>
        </row>
        <row r="1102">
          <cell r="E1102">
            <v>0</v>
          </cell>
          <cell r="O1102">
            <v>0</v>
          </cell>
          <cell r="Q1102">
            <v>0</v>
          </cell>
        </row>
        <row r="1103">
          <cell r="E1103">
            <v>0</v>
          </cell>
          <cell r="O1103">
            <v>0</v>
          </cell>
          <cell r="Q1103">
            <v>0</v>
          </cell>
        </row>
        <row r="1104">
          <cell r="E1104">
            <v>0</v>
          </cell>
          <cell r="O1104">
            <v>0</v>
          </cell>
          <cell r="Q1104">
            <v>0</v>
          </cell>
        </row>
        <row r="1105">
          <cell r="E1105">
            <v>0</v>
          </cell>
          <cell r="O1105">
            <v>0</v>
          </cell>
          <cell r="Q1105">
            <v>0</v>
          </cell>
        </row>
        <row r="1106">
          <cell r="E1106">
            <v>0</v>
          </cell>
          <cell r="O1106">
            <v>0</v>
          </cell>
          <cell r="Q1106">
            <v>0</v>
          </cell>
        </row>
        <row r="1107">
          <cell r="E1107">
            <v>0</v>
          </cell>
          <cell r="O1107">
            <v>0</v>
          </cell>
          <cell r="Q1107">
            <v>0</v>
          </cell>
        </row>
        <row r="1108">
          <cell r="E1108">
            <v>0</v>
          </cell>
          <cell r="O1108">
            <v>0</v>
          </cell>
          <cell r="Q1108">
            <v>0</v>
          </cell>
        </row>
        <row r="1109">
          <cell r="E1109">
            <v>0</v>
          </cell>
          <cell r="O1109">
            <v>0</v>
          </cell>
          <cell r="Q1109">
            <v>0</v>
          </cell>
        </row>
        <row r="1110">
          <cell r="E1110">
            <v>0</v>
          </cell>
          <cell r="O1110">
            <v>0</v>
          </cell>
          <cell r="Q1110">
            <v>0</v>
          </cell>
        </row>
        <row r="1111">
          <cell r="E1111">
            <v>0</v>
          </cell>
          <cell r="O1111">
            <v>0</v>
          </cell>
          <cell r="Q1111">
            <v>0</v>
          </cell>
        </row>
        <row r="1112">
          <cell r="E1112">
            <v>0</v>
          </cell>
          <cell r="O1112">
            <v>0</v>
          </cell>
          <cell r="Q1112">
            <v>0</v>
          </cell>
        </row>
        <row r="1113">
          <cell r="E1113">
            <v>0</v>
          </cell>
          <cell r="O1113">
            <v>0</v>
          </cell>
          <cell r="Q1113">
            <v>0</v>
          </cell>
        </row>
        <row r="1114">
          <cell r="E1114">
            <v>0</v>
          </cell>
          <cell r="O1114">
            <v>0</v>
          </cell>
          <cell r="Q1114">
            <v>0</v>
          </cell>
        </row>
        <row r="1115">
          <cell r="E1115">
            <v>0</v>
          </cell>
          <cell r="O1115">
            <v>0</v>
          </cell>
          <cell r="Q1115">
            <v>0</v>
          </cell>
        </row>
        <row r="1116">
          <cell r="E1116">
            <v>0</v>
          </cell>
          <cell r="O1116">
            <v>0</v>
          </cell>
          <cell r="Q1116">
            <v>0</v>
          </cell>
        </row>
        <row r="1117">
          <cell r="E1117">
            <v>0</v>
          </cell>
          <cell r="O1117">
            <v>0</v>
          </cell>
          <cell r="Q1117">
            <v>0</v>
          </cell>
        </row>
        <row r="1118">
          <cell r="E1118">
            <v>0</v>
          </cell>
          <cell r="O1118">
            <v>0</v>
          </cell>
          <cell r="Q1118">
            <v>0</v>
          </cell>
        </row>
        <row r="1119">
          <cell r="E1119">
            <v>0</v>
          </cell>
          <cell r="O1119">
            <v>0</v>
          </cell>
          <cell r="Q1119">
            <v>0</v>
          </cell>
        </row>
        <row r="1120">
          <cell r="E1120">
            <v>0</v>
          </cell>
          <cell r="O1120">
            <v>0</v>
          </cell>
          <cell r="Q1120">
            <v>0</v>
          </cell>
        </row>
        <row r="1121">
          <cell r="E1121">
            <v>0</v>
          </cell>
          <cell r="O1121">
            <v>0</v>
          </cell>
          <cell r="Q1121">
            <v>0</v>
          </cell>
        </row>
        <row r="1122">
          <cell r="E1122">
            <v>0</v>
          </cell>
          <cell r="O1122">
            <v>0</v>
          </cell>
          <cell r="Q1122">
            <v>0</v>
          </cell>
        </row>
        <row r="1123">
          <cell r="E1123">
            <v>0</v>
          </cell>
          <cell r="O1123">
            <v>0</v>
          </cell>
          <cell r="Q1123">
            <v>0</v>
          </cell>
        </row>
        <row r="1124">
          <cell r="E1124">
            <v>0</v>
          </cell>
          <cell r="O1124">
            <v>0</v>
          </cell>
          <cell r="Q1124">
            <v>0</v>
          </cell>
        </row>
        <row r="1125">
          <cell r="E1125">
            <v>0</v>
          </cell>
          <cell r="O1125">
            <v>0</v>
          </cell>
          <cell r="Q1125">
            <v>0</v>
          </cell>
        </row>
        <row r="1126">
          <cell r="E1126">
            <v>0</v>
          </cell>
          <cell r="O1126">
            <v>0</v>
          </cell>
          <cell r="Q1126">
            <v>0</v>
          </cell>
        </row>
        <row r="1127">
          <cell r="E1127">
            <v>0</v>
          </cell>
          <cell r="O1127">
            <v>0</v>
          </cell>
          <cell r="Q1127">
            <v>0</v>
          </cell>
        </row>
        <row r="1128">
          <cell r="E1128">
            <v>0</v>
          </cell>
          <cell r="O1128">
            <v>0</v>
          </cell>
          <cell r="Q1128">
            <v>0</v>
          </cell>
        </row>
        <row r="1129">
          <cell r="E1129">
            <v>0</v>
          </cell>
          <cell r="O1129">
            <v>0</v>
          </cell>
          <cell r="Q1129">
            <v>0</v>
          </cell>
        </row>
        <row r="1130">
          <cell r="E1130">
            <v>0</v>
          </cell>
          <cell r="O1130">
            <v>0</v>
          </cell>
          <cell r="Q1130">
            <v>0</v>
          </cell>
        </row>
        <row r="1131">
          <cell r="E1131">
            <v>0</v>
          </cell>
          <cell r="O1131">
            <v>0</v>
          </cell>
          <cell r="Q1131">
            <v>0</v>
          </cell>
        </row>
        <row r="1132">
          <cell r="E1132">
            <v>0</v>
          </cell>
          <cell r="O1132">
            <v>0</v>
          </cell>
          <cell r="Q1132">
            <v>0</v>
          </cell>
        </row>
        <row r="1133">
          <cell r="E1133">
            <v>0</v>
          </cell>
          <cell r="O1133">
            <v>0</v>
          </cell>
          <cell r="Q1133">
            <v>0</v>
          </cell>
        </row>
        <row r="1134">
          <cell r="E1134">
            <v>0</v>
          </cell>
          <cell r="O1134">
            <v>0</v>
          </cell>
          <cell r="Q1134">
            <v>0</v>
          </cell>
        </row>
        <row r="1135">
          <cell r="E1135">
            <v>0</v>
          </cell>
          <cell r="O1135">
            <v>0</v>
          </cell>
          <cell r="Q1135">
            <v>0</v>
          </cell>
        </row>
        <row r="1136">
          <cell r="E1136">
            <v>0</v>
          </cell>
          <cell r="O1136">
            <v>0</v>
          </cell>
          <cell r="Q1136">
            <v>0</v>
          </cell>
        </row>
        <row r="1137">
          <cell r="E1137">
            <v>0</v>
          </cell>
          <cell r="O1137">
            <v>0</v>
          </cell>
          <cell r="Q1137">
            <v>0</v>
          </cell>
        </row>
        <row r="1138">
          <cell r="E1138">
            <v>0</v>
          </cell>
          <cell r="O1138">
            <v>0</v>
          </cell>
          <cell r="Q1138">
            <v>0</v>
          </cell>
        </row>
        <row r="1139">
          <cell r="E1139">
            <v>0</v>
          </cell>
          <cell r="O1139">
            <v>0</v>
          </cell>
          <cell r="Q1139">
            <v>0</v>
          </cell>
        </row>
        <row r="1140">
          <cell r="E1140">
            <v>0</v>
          </cell>
          <cell r="O1140">
            <v>0</v>
          </cell>
          <cell r="Q1140">
            <v>0</v>
          </cell>
        </row>
        <row r="1141">
          <cell r="E1141">
            <v>0</v>
          </cell>
          <cell r="O1141">
            <v>0</v>
          </cell>
          <cell r="Q1141">
            <v>0</v>
          </cell>
        </row>
        <row r="1142">
          <cell r="E1142">
            <v>0</v>
          </cell>
          <cell r="O1142">
            <v>0</v>
          </cell>
          <cell r="Q1142">
            <v>0</v>
          </cell>
        </row>
        <row r="1143">
          <cell r="E1143">
            <v>0</v>
          </cell>
          <cell r="O1143">
            <v>0</v>
          </cell>
          <cell r="Q1143">
            <v>0</v>
          </cell>
        </row>
        <row r="1144">
          <cell r="E1144">
            <v>0</v>
          </cell>
          <cell r="O1144">
            <v>0</v>
          </cell>
          <cell r="Q1144">
            <v>0</v>
          </cell>
        </row>
        <row r="1145">
          <cell r="E1145">
            <v>0</v>
          </cell>
          <cell r="O1145">
            <v>0</v>
          </cell>
          <cell r="Q1145">
            <v>0</v>
          </cell>
        </row>
        <row r="1146">
          <cell r="E1146">
            <v>0</v>
          </cell>
          <cell r="O1146">
            <v>0</v>
          </cell>
          <cell r="Q1146">
            <v>0</v>
          </cell>
        </row>
        <row r="1147">
          <cell r="E1147">
            <v>0</v>
          </cell>
          <cell r="O1147">
            <v>0</v>
          </cell>
          <cell r="Q1147">
            <v>0</v>
          </cell>
        </row>
        <row r="1148">
          <cell r="E1148">
            <v>0</v>
          </cell>
          <cell r="O1148">
            <v>0</v>
          </cell>
          <cell r="Q1148">
            <v>0</v>
          </cell>
        </row>
        <row r="1149">
          <cell r="E1149">
            <v>0</v>
          </cell>
          <cell r="O1149">
            <v>0</v>
          </cell>
          <cell r="Q1149">
            <v>0</v>
          </cell>
        </row>
        <row r="1150">
          <cell r="E1150">
            <v>0</v>
          </cell>
          <cell r="O1150">
            <v>0</v>
          </cell>
          <cell r="Q1150">
            <v>0</v>
          </cell>
        </row>
        <row r="1151">
          <cell r="E1151">
            <v>0</v>
          </cell>
          <cell r="O1151">
            <v>0</v>
          </cell>
          <cell r="Q1151">
            <v>0</v>
          </cell>
        </row>
        <row r="1152">
          <cell r="E1152">
            <v>0</v>
          </cell>
          <cell r="O1152">
            <v>0</v>
          </cell>
          <cell r="Q1152">
            <v>0</v>
          </cell>
        </row>
        <row r="1153">
          <cell r="E1153">
            <v>0</v>
          </cell>
          <cell r="O1153">
            <v>0</v>
          </cell>
          <cell r="Q1153">
            <v>0</v>
          </cell>
        </row>
        <row r="1154">
          <cell r="E1154">
            <v>0</v>
          </cell>
          <cell r="O1154">
            <v>0</v>
          </cell>
          <cell r="Q1154">
            <v>0</v>
          </cell>
        </row>
        <row r="1155">
          <cell r="E1155">
            <v>0</v>
          </cell>
          <cell r="O1155">
            <v>0</v>
          </cell>
          <cell r="Q1155">
            <v>0</v>
          </cell>
        </row>
        <row r="1156">
          <cell r="E1156">
            <v>0</v>
          </cell>
          <cell r="O1156">
            <v>0</v>
          </cell>
          <cell r="Q1156">
            <v>0</v>
          </cell>
        </row>
        <row r="1157">
          <cell r="E1157">
            <v>0</v>
          </cell>
          <cell r="O1157">
            <v>0</v>
          </cell>
          <cell r="Q1157">
            <v>0</v>
          </cell>
        </row>
        <row r="1158">
          <cell r="E1158">
            <v>0</v>
          </cell>
          <cell r="O1158">
            <v>0</v>
          </cell>
          <cell r="Q1158">
            <v>0</v>
          </cell>
        </row>
        <row r="1159">
          <cell r="E1159">
            <v>0</v>
          </cell>
          <cell r="O1159">
            <v>0</v>
          </cell>
          <cell r="Q1159">
            <v>0</v>
          </cell>
        </row>
        <row r="1160">
          <cell r="E1160">
            <v>0</v>
          </cell>
          <cell r="O1160">
            <v>0</v>
          </cell>
          <cell r="Q1160">
            <v>0</v>
          </cell>
        </row>
        <row r="1161">
          <cell r="E1161">
            <v>0</v>
          </cell>
          <cell r="O1161">
            <v>0</v>
          </cell>
          <cell r="Q1161">
            <v>0</v>
          </cell>
        </row>
        <row r="1162">
          <cell r="E1162">
            <v>0</v>
          </cell>
          <cell r="O1162">
            <v>0</v>
          </cell>
          <cell r="Q1162">
            <v>0</v>
          </cell>
        </row>
        <row r="1163">
          <cell r="E1163">
            <v>0</v>
          </cell>
          <cell r="O1163">
            <v>0</v>
          </cell>
          <cell r="Q1163">
            <v>0</v>
          </cell>
        </row>
        <row r="1164">
          <cell r="E1164">
            <v>0</v>
          </cell>
          <cell r="O1164">
            <v>0</v>
          </cell>
          <cell r="Q1164">
            <v>0</v>
          </cell>
        </row>
        <row r="1165">
          <cell r="E1165">
            <v>0</v>
          </cell>
          <cell r="O1165">
            <v>0</v>
          </cell>
          <cell r="Q1165">
            <v>0</v>
          </cell>
        </row>
        <row r="1166">
          <cell r="E1166">
            <v>0</v>
          </cell>
          <cell r="O1166">
            <v>0</v>
          </cell>
          <cell r="Q1166">
            <v>0</v>
          </cell>
        </row>
        <row r="1167">
          <cell r="E1167">
            <v>0</v>
          </cell>
          <cell r="O1167">
            <v>0</v>
          </cell>
          <cell r="Q1167">
            <v>0</v>
          </cell>
        </row>
        <row r="1168">
          <cell r="E1168">
            <v>0</v>
          </cell>
          <cell r="O1168">
            <v>0</v>
          </cell>
          <cell r="Q1168">
            <v>0</v>
          </cell>
        </row>
        <row r="1169">
          <cell r="E1169">
            <v>0</v>
          </cell>
          <cell r="O1169">
            <v>0</v>
          </cell>
          <cell r="Q1169">
            <v>0</v>
          </cell>
        </row>
        <row r="1170">
          <cell r="E1170">
            <v>0</v>
          </cell>
          <cell r="O1170">
            <v>0</v>
          </cell>
          <cell r="Q1170">
            <v>0</v>
          </cell>
        </row>
        <row r="1171">
          <cell r="E1171">
            <v>0</v>
          </cell>
          <cell r="O1171">
            <v>0</v>
          </cell>
          <cell r="Q1171">
            <v>0</v>
          </cell>
        </row>
        <row r="1172">
          <cell r="E1172">
            <v>0</v>
          </cell>
          <cell r="O1172">
            <v>0</v>
          </cell>
          <cell r="Q1172">
            <v>0</v>
          </cell>
        </row>
        <row r="1173">
          <cell r="E1173">
            <v>0</v>
          </cell>
          <cell r="O1173">
            <v>0</v>
          </cell>
          <cell r="Q1173">
            <v>0</v>
          </cell>
        </row>
        <row r="1174">
          <cell r="E1174">
            <v>0</v>
          </cell>
          <cell r="O1174">
            <v>0</v>
          </cell>
          <cell r="Q1174">
            <v>0</v>
          </cell>
        </row>
        <row r="1175">
          <cell r="E1175">
            <v>0</v>
          </cell>
          <cell r="O1175">
            <v>0</v>
          </cell>
          <cell r="Q1175">
            <v>0</v>
          </cell>
        </row>
        <row r="1176">
          <cell r="E1176">
            <v>0</v>
          </cell>
          <cell r="O1176">
            <v>0</v>
          </cell>
          <cell r="Q1176">
            <v>0</v>
          </cell>
        </row>
        <row r="1177">
          <cell r="E1177">
            <v>0</v>
          </cell>
          <cell r="O1177">
            <v>0</v>
          </cell>
          <cell r="Q1177">
            <v>0</v>
          </cell>
        </row>
        <row r="1178">
          <cell r="E1178">
            <v>0</v>
          </cell>
          <cell r="O1178">
            <v>0</v>
          </cell>
          <cell r="Q1178">
            <v>0</v>
          </cell>
        </row>
        <row r="1179">
          <cell r="E1179">
            <v>0</v>
          </cell>
          <cell r="O1179">
            <v>0</v>
          </cell>
          <cell r="Q1179">
            <v>0</v>
          </cell>
        </row>
        <row r="1180">
          <cell r="E1180">
            <v>0</v>
          </cell>
          <cell r="O1180">
            <v>0</v>
          </cell>
          <cell r="Q1180">
            <v>0</v>
          </cell>
        </row>
        <row r="1181">
          <cell r="E1181">
            <v>0</v>
          </cell>
          <cell r="O1181">
            <v>0</v>
          </cell>
          <cell r="Q1181">
            <v>0</v>
          </cell>
        </row>
        <row r="1182">
          <cell r="E1182">
            <v>0</v>
          </cell>
          <cell r="O1182">
            <v>0</v>
          </cell>
          <cell r="Q1182">
            <v>0</v>
          </cell>
        </row>
        <row r="1183">
          <cell r="E1183">
            <v>0</v>
          </cell>
          <cell r="O1183">
            <v>0</v>
          </cell>
          <cell r="Q1183">
            <v>0</v>
          </cell>
        </row>
        <row r="1184">
          <cell r="E1184">
            <v>0</v>
          </cell>
          <cell r="O1184">
            <v>0</v>
          </cell>
          <cell r="Q1184">
            <v>0</v>
          </cell>
        </row>
        <row r="1185">
          <cell r="E1185">
            <v>0</v>
          </cell>
          <cell r="O1185">
            <v>0</v>
          </cell>
          <cell r="Q1185">
            <v>0</v>
          </cell>
        </row>
        <row r="1186">
          <cell r="E1186">
            <v>0</v>
          </cell>
          <cell r="O1186">
            <v>0</v>
          </cell>
          <cell r="Q1186">
            <v>0</v>
          </cell>
        </row>
        <row r="1187">
          <cell r="E1187">
            <v>0</v>
          </cell>
          <cell r="O1187">
            <v>0</v>
          </cell>
          <cell r="Q1187">
            <v>0</v>
          </cell>
        </row>
        <row r="1188">
          <cell r="E1188">
            <v>0</v>
          </cell>
          <cell r="O1188">
            <v>0</v>
          </cell>
          <cell r="Q1188">
            <v>0</v>
          </cell>
        </row>
        <row r="1189">
          <cell r="E1189">
            <v>0</v>
          </cell>
          <cell r="O1189">
            <v>0</v>
          </cell>
          <cell r="Q1189">
            <v>0</v>
          </cell>
        </row>
        <row r="1190">
          <cell r="E1190">
            <v>0</v>
          </cell>
          <cell r="O1190">
            <v>0</v>
          </cell>
          <cell r="Q1190">
            <v>0</v>
          </cell>
        </row>
        <row r="1191">
          <cell r="E1191">
            <v>0</v>
          </cell>
          <cell r="O1191">
            <v>0</v>
          </cell>
          <cell r="Q1191">
            <v>0</v>
          </cell>
        </row>
        <row r="1192">
          <cell r="E1192">
            <v>0</v>
          </cell>
          <cell r="O1192">
            <v>0</v>
          </cell>
          <cell r="Q1192">
            <v>0</v>
          </cell>
        </row>
        <row r="1193">
          <cell r="E1193">
            <v>0</v>
          </cell>
          <cell r="O1193">
            <v>0</v>
          </cell>
          <cell r="Q1193">
            <v>0</v>
          </cell>
        </row>
        <row r="1194">
          <cell r="E1194">
            <v>0</v>
          </cell>
          <cell r="O1194">
            <v>0</v>
          </cell>
          <cell r="Q1194">
            <v>0</v>
          </cell>
        </row>
        <row r="1195">
          <cell r="E1195">
            <v>0</v>
          </cell>
          <cell r="O1195">
            <v>0</v>
          </cell>
          <cell r="Q1195">
            <v>0</v>
          </cell>
        </row>
        <row r="1196">
          <cell r="E1196">
            <v>0</v>
          </cell>
          <cell r="O1196">
            <v>0</v>
          </cell>
          <cell r="Q1196">
            <v>0</v>
          </cell>
        </row>
        <row r="1197">
          <cell r="E1197">
            <v>0</v>
          </cell>
          <cell r="O1197">
            <v>0</v>
          </cell>
          <cell r="Q1197">
            <v>0</v>
          </cell>
        </row>
        <row r="1198">
          <cell r="E1198">
            <v>0</v>
          </cell>
          <cell r="O1198">
            <v>0</v>
          </cell>
          <cell r="Q1198">
            <v>0</v>
          </cell>
        </row>
        <row r="1199">
          <cell r="E1199">
            <v>0</v>
          </cell>
          <cell r="O1199">
            <v>0</v>
          </cell>
          <cell r="Q1199">
            <v>0</v>
          </cell>
        </row>
        <row r="1200">
          <cell r="E1200">
            <v>0</v>
          </cell>
          <cell r="O1200">
            <v>0</v>
          </cell>
          <cell r="Q1200">
            <v>0</v>
          </cell>
        </row>
        <row r="1201">
          <cell r="E1201">
            <v>0</v>
          </cell>
          <cell r="O1201">
            <v>0</v>
          </cell>
          <cell r="Q1201">
            <v>0</v>
          </cell>
        </row>
        <row r="1202">
          <cell r="E1202">
            <v>0</v>
          </cell>
          <cell r="O1202">
            <v>0</v>
          </cell>
          <cell r="Q1202">
            <v>0</v>
          </cell>
        </row>
        <row r="1203">
          <cell r="E1203">
            <v>0</v>
          </cell>
          <cell r="O1203">
            <v>0</v>
          </cell>
          <cell r="Q1203">
            <v>0</v>
          </cell>
        </row>
        <row r="1204">
          <cell r="E1204">
            <v>0</v>
          </cell>
          <cell r="O1204">
            <v>0</v>
          </cell>
          <cell r="Q1204">
            <v>0</v>
          </cell>
        </row>
        <row r="1205">
          <cell r="E1205">
            <v>0</v>
          </cell>
          <cell r="O1205">
            <v>0</v>
          </cell>
          <cell r="Q1205">
            <v>0</v>
          </cell>
        </row>
        <row r="1206">
          <cell r="E1206">
            <v>0</v>
          </cell>
          <cell r="O1206">
            <v>0</v>
          </cell>
          <cell r="Q1206">
            <v>0</v>
          </cell>
        </row>
        <row r="1207">
          <cell r="E1207">
            <v>0</v>
          </cell>
          <cell r="O1207">
            <v>0</v>
          </cell>
          <cell r="Q1207">
            <v>0</v>
          </cell>
        </row>
        <row r="1208">
          <cell r="E1208">
            <v>0</v>
          </cell>
          <cell r="O1208">
            <v>0</v>
          </cell>
          <cell r="Q1208">
            <v>0</v>
          </cell>
        </row>
        <row r="1209">
          <cell r="E1209">
            <v>0</v>
          </cell>
          <cell r="O1209">
            <v>0</v>
          </cell>
          <cell r="Q1209">
            <v>0</v>
          </cell>
        </row>
        <row r="1210">
          <cell r="E1210">
            <v>0</v>
          </cell>
          <cell r="O1210">
            <v>0</v>
          </cell>
          <cell r="Q1210">
            <v>0</v>
          </cell>
        </row>
        <row r="1211">
          <cell r="E1211">
            <v>0</v>
          </cell>
          <cell r="O1211">
            <v>0</v>
          </cell>
          <cell r="Q1211">
            <v>0</v>
          </cell>
        </row>
        <row r="1212">
          <cell r="E1212">
            <v>0</v>
          </cell>
          <cell r="O1212">
            <v>0</v>
          </cell>
          <cell r="Q1212">
            <v>0</v>
          </cell>
        </row>
        <row r="1213">
          <cell r="E1213">
            <v>0</v>
          </cell>
          <cell r="O1213">
            <v>0</v>
          </cell>
          <cell r="Q1213">
            <v>0</v>
          </cell>
        </row>
        <row r="1214">
          <cell r="E1214">
            <v>0</v>
          </cell>
          <cell r="O1214">
            <v>0</v>
          </cell>
          <cell r="Q1214">
            <v>0</v>
          </cell>
        </row>
        <row r="1215">
          <cell r="E1215">
            <v>0</v>
          </cell>
          <cell r="O1215">
            <v>0</v>
          </cell>
          <cell r="Q1215">
            <v>0</v>
          </cell>
        </row>
        <row r="1216">
          <cell r="E1216">
            <v>0</v>
          </cell>
          <cell r="O1216">
            <v>0</v>
          </cell>
          <cell r="Q1216">
            <v>0</v>
          </cell>
        </row>
        <row r="1217">
          <cell r="E1217">
            <v>0</v>
          </cell>
          <cell r="O1217">
            <v>0</v>
          </cell>
          <cell r="Q1217">
            <v>0</v>
          </cell>
        </row>
        <row r="1218">
          <cell r="E1218">
            <v>0</v>
          </cell>
          <cell r="O1218">
            <v>0</v>
          </cell>
          <cell r="Q1218">
            <v>0</v>
          </cell>
        </row>
        <row r="1219">
          <cell r="E1219">
            <v>0</v>
          </cell>
          <cell r="O1219">
            <v>0</v>
          </cell>
          <cell r="Q1219">
            <v>0</v>
          </cell>
        </row>
        <row r="1220">
          <cell r="E1220">
            <v>0</v>
          </cell>
          <cell r="O1220">
            <v>0</v>
          </cell>
          <cell r="Q1220">
            <v>0</v>
          </cell>
        </row>
        <row r="1221">
          <cell r="E1221">
            <v>0</v>
          </cell>
          <cell r="O1221">
            <v>0</v>
          </cell>
          <cell r="Q1221">
            <v>0</v>
          </cell>
        </row>
        <row r="1222">
          <cell r="E1222">
            <v>0</v>
          </cell>
          <cell r="O1222">
            <v>0</v>
          </cell>
          <cell r="Q1222">
            <v>0</v>
          </cell>
        </row>
        <row r="1223">
          <cell r="E1223">
            <v>0</v>
          </cell>
          <cell r="O1223">
            <v>0</v>
          </cell>
          <cell r="Q1223">
            <v>0</v>
          </cell>
        </row>
        <row r="1224">
          <cell r="E1224">
            <v>0</v>
          </cell>
          <cell r="O1224">
            <v>0</v>
          </cell>
          <cell r="Q1224">
            <v>0</v>
          </cell>
        </row>
        <row r="1225">
          <cell r="E1225">
            <v>0</v>
          </cell>
          <cell r="O1225">
            <v>0</v>
          </cell>
          <cell r="Q1225">
            <v>0</v>
          </cell>
        </row>
        <row r="1226">
          <cell r="E1226">
            <v>0</v>
          </cell>
          <cell r="O1226">
            <v>0</v>
          </cell>
          <cell r="Q1226">
            <v>0</v>
          </cell>
        </row>
        <row r="1227">
          <cell r="E1227">
            <v>0</v>
          </cell>
          <cell r="O1227">
            <v>0</v>
          </cell>
          <cell r="Q1227">
            <v>0</v>
          </cell>
        </row>
        <row r="1228">
          <cell r="E1228">
            <v>0</v>
          </cell>
          <cell r="O1228">
            <v>0</v>
          </cell>
          <cell r="Q1228">
            <v>0</v>
          </cell>
        </row>
        <row r="1229">
          <cell r="E1229">
            <v>0</v>
          </cell>
          <cell r="O1229">
            <v>0</v>
          </cell>
          <cell r="Q1229">
            <v>0</v>
          </cell>
        </row>
        <row r="1230">
          <cell r="E1230">
            <v>0</v>
          </cell>
          <cell r="O1230">
            <v>0</v>
          </cell>
          <cell r="Q1230">
            <v>0</v>
          </cell>
        </row>
        <row r="1231">
          <cell r="E1231">
            <v>0</v>
          </cell>
          <cell r="O1231">
            <v>0</v>
          </cell>
          <cell r="Q1231">
            <v>0</v>
          </cell>
        </row>
        <row r="1232">
          <cell r="E1232">
            <v>0</v>
          </cell>
          <cell r="O1232">
            <v>0</v>
          </cell>
          <cell r="Q1232">
            <v>0</v>
          </cell>
        </row>
        <row r="1233">
          <cell r="E1233">
            <v>0</v>
          </cell>
          <cell r="O1233">
            <v>0</v>
          </cell>
          <cell r="Q1233">
            <v>0</v>
          </cell>
        </row>
        <row r="1234">
          <cell r="E1234">
            <v>0</v>
          </cell>
          <cell r="O1234">
            <v>0</v>
          </cell>
          <cell r="Q1234">
            <v>0</v>
          </cell>
        </row>
        <row r="1235">
          <cell r="E1235">
            <v>0</v>
          </cell>
          <cell r="O1235">
            <v>0</v>
          </cell>
          <cell r="Q1235">
            <v>0</v>
          </cell>
        </row>
        <row r="1236">
          <cell r="E1236">
            <v>0</v>
          </cell>
          <cell r="O1236">
            <v>0</v>
          </cell>
          <cell r="Q1236">
            <v>0</v>
          </cell>
        </row>
        <row r="1237">
          <cell r="E1237">
            <v>0</v>
          </cell>
          <cell r="O1237">
            <v>0</v>
          </cell>
          <cell r="Q1237">
            <v>0</v>
          </cell>
        </row>
        <row r="1238">
          <cell r="E1238">
            <v>0</v>
          </cell>
          <cell r="O1238">
            <v>0</v>
          </cell>
          <cell r="Q1238">
            <v>0</v>
          </cell>
        </row>
        <row r="1239">
          <cell r="E1239">
            <v>0</v>
          </cell>
          <cell r="O1239">
            <v>0</v>
          </cell>
          <cell r="Q1239">
            <v>0</v>
          </cell>
        </row>
        <row r="1240">
          <cell r="E1240">
            <v>0</v>
          </cell>
          <cell r="O1240">
            <v>0</v>
          </cell>
          <cell r="Q1240">
            <v>0</v>
          </cell>
        </row>
        <row r="1241">
          <cell r="E1241">
            <v>0</v>
          </cell>
          <cell r="O1241">
            <v>0</v>
          </cell>
          <cell r="Q1241">
            <v>0</v>
          </cell>
        </row>
        <row r="1242">
          <cell r="E1242">
            <v>0</v>
          </cell>
          <cell r="O1242">
            <v>0</v>
          </cell>
          <cell r="Q1242">
            <v>0</v>
          </cell>
        </row>
        <row r="1243">
          <cell r="E1243">
            <v>0</v>
          </cell>
          <cell r="O1243">
            <v>0</v>
          </cell>
          <cell r="Q1243">
            <v>0</v>
          </cell>
        </row>
        <row r="1244">
          <cell r="E1244">
            <v>0</v>
          </cell>
          <cell r="O1244">
            <v>0</v>
          </cell>
          <cell r="Q1244">
            <v>0</v>
          </cell>
        </row>
        <row r="1245">
          <cell r="E1245">
            <v>0</v>
          </cell>
          <cell r="O1245">
            <v>0</v>
          </cell>
          <cell r="Q1245">
            <v>0</v>
          </cell>
        </row>
        <row r="1246">
          <cell r="E1246">
            <v>0</v>
          </cell>
          <cell r="O1246">
            <v>0</v>
          </cell>
          <cell r="Q1246">
            <v>0</v>
          </cell>
        </row>
        <row r="1247">
          <cell r="E1247">
            <v>0</v>
          </cell>
          <cell r="O1247">
            <v>0</v>
          </cell>
          <cell r="Q1247">
            <v>0</v>
          </cell>
        </row>
        <row r="1248">
          <cell r="E1248">
            <v>0</v>
          </cell>
          <cell r="O1248">
            <v>0</v>
          </cell>
          <cell r="Q1248">
            <v>0</v>
          </cell>
        </row>
        <row r="1249">
          <cell r="E1249">
            <v>0</v>
          </cell>
          <cell r="O1249">
            <v>0</v>
          </cell>
          <cell r="Q1249">
            <v>0</v>
          </cell>
        </row>
        <row r="1250">
          <cell r="E1250">
            <v>0</v>
          </cell>
          <cell r="O1250">
            <v>0</v>
          </cell>
          <cell r="Q1250">
            <v>0</v>
          </cell>
        </row>
        <row r="1251">
          <cell r="E1251">
            <v>0</v>
          </cell>
          <cell r="O1251">
            <v>0</v>
          </cell>
          <cell r="Q1251">
            <v>0</v>
          </cell>
        </row>
        <row r="1252">
          <cell r="E1252">
            <v>0</v>
          </cell>
          <cell r="O1252">
            <v>0</v>
          </cell>
          <cell r="Q1252">
            <v>0</v>
          </cell>
        </row>
        <row r="1253">
          <cell r="E1253">
            <v>0</v>
          </cell>
          <cell r="O1253">
            <v>0</v>
          </cell>
          <cell r="Q1253">
            <v>0</v>
          </cell>
        </row>
        <row r="1254">
          <cell r="E1254">
            <v>0</v>
          </cell>
          <cell r="O1254">
            <v>0</v>
          </cell>
          <cell r="Q1254">
            <v>0</v>
          </cell>
        </row>
        <row r="1255">
          <cell r="E1255">
            <v>0</v>
          </cell>
          <cell r="O1255">
            <v>0</v>
          </cell>
          <cell r="Q1255">
            <v>0</v>
          </cell>
        </row>
        <row r="1256">
          <cell r="E1256">
            <v>0</v>
          </cell>
          <cell r="O1256">
            <v>0</v>
          </cell>
          <cell r="Q1256">
            <v>0</v>
          </cell>
        </row>
        <row r="1257">
          <cell r="E1257">
            <v>0</v>
          </cell>
          <cell r="O1257">
            <v>0</v>
          </cell>
          <cell r="Q1257">
            <v>0</v>
          </cell>
        </row>
        <row r="1258">
          <cell r="E1258">
            <v>0</v>
          </cell>
          <cell r="O1258">
            <v>0</v>
          </cell>
          <cell r="Q1258">
            <v>0</v>
          </cell>
        </row>
        <row r="1259">
          <cell r="E1259">
            <v>0</v>
          </cell>
          <cell r="O1259">
            <v>0</v>
          </cell>
          <cell r="Q1259">
            <v>0</v>
          </cell>
        </row>
        <row r="1260">
          <cell r="E1260">
            <v>0</v>
          </cell>
          <cell r="O1260">
            <v>0</v>
          </cell>
          <cell r="Q1260">
            <v>0</v>
          </cell>
        </row>
        <row r="1261">
          <cell r="E1261">
            <v>0</v>
          </cell>
          <cell r="O1261">
            <v>0</v>
          </cell>
          <cell r="Q1261">
            <v>0</v>
          </cell>
        </row>
        <row r="1262">
          <cell r="E1262">
            <v>0</v>
          </cell>
          <cell r="O1262">
            <v>0</v>
          </cell>
          <cell r="Q1262">
            <v>0</v>
          </cell>
        </row>
        <row r="1263">
          <cell r="E1263">
            <v>0</v>
          </cell>
          <cell r="O1263">
            <v>0</v>
          </cell>
          <cell r="Q1263">
            <v>0</v>
          </cell>
        </row>
        <row r="1264">
          <cell r="E1264">
            <v>0</v>
          </cell>
          <cell r="O1264">
            <v>0</v>
          </cell>
          <cell r="Q1264">
            <v>0</v>
          </cell>
        </row>
        <row r="1265">
          <cell r="E1265">
            <v>0</v>
          </cell>
          <cell r="O1265">
            <v>0</v>
          </cell>
          <cell r="Q1265">
            <v>0</v>
          </cell>
        </row>
        <row r="1266">
          <cell r="E1266">
            <v>0</v>
          </cell>
          <cell r="O1266">
            <v>0</v>
          </cell>
          <cell r="Q1266">
            <v>0</v>
          </cell>
        </row>
        <row r="1267">
          <cell r="E1267">
            <v>0</v>
          </cell>
          <cell r="O1267">
            <v>0</v>
          </cell>
          <cell r="Q1267">
            <v>0</v>
          </cell>
        </row>
        <row r="1268">
          <cell r="E1268">
            <v>0</v>
          </cell>
          <cell r="O1268">
            <v>0</v>
          </cell>
          <cell r="Q1268">
            <v>0</v>
          </cell>
        </row>
        <row r="1269">
          <cell r="E1269">
            <v>0</v>
          </cell>
          <cell r="O1269">
            <v>0</v>
          </cell>
          <cell r="Q1269">
            <v>0</v>
          </cell>
        </row>
        <row r="1270">
          <cell r="E1270">
            <v>0</v>
          </cell>
          <cell r="O1270">
            <v>0</v>
          </cell>
          <cell r="Q1270">
            <v>0</v>
          </cell>
        </row>
        <row r="1271">
          <cell r="E1271">
            <v>0</v>
          </cell>
          <cell r="O1271">
            <v>0</v>
          </cell>
          <cell r="Q1271">
            <v>0</v>
          </cell>
        </row>
        <row r="1272">
          <cell r="E1272">
            <v>0</v>
          </cell>
          <cell r="O1272">
            <v>0</v>
          </cell>
          <cell r="Q1272">
            <v>0</v>
          </cell>
        </row>
        <row r="1273">
          <cell r="E1273">
            <v>0</v>
          </cell>
          <cell r="O1273">
            <v>0</v>
          </cell>
          <cell r="Q1273">
            <v>0</v>
          </cell>
        </row>
        <row r="1274">
          <cell r="E1274">
            <v>0</v>
          </cell>
          <cell r="O1274">
            <v>0</v>
          </cell>
          <cell r="Q1274">
            <v>0</v>
          </cell>
        </row>
        <row r="1275">
          <cell r="E1275">
            <v>0</v>
          </cell>
          <cell r="O1275">
            <v>0</v>
          </cell>
          <cell r="Q1275">
            <v>0</v>
          </cell>
        </row>
        <row r="1276">
          <cell r="E1276">
            <v>0</v>
          </cell>
          <cell r="O1276">
            <v>0</v>
          </cell>
          <cell r="Q1276">
            <v>0</v>
          </cell>
        </row>
        <row r="1277">
          <cell r="E1277">
            <v>0</v>
          </cell>
          <cell r="O1277">
            <v>0</v>
          </cell>
          <cell r="Q1277">
            <v>0</v>
          </cell>
        </row>
        <row r="1278">
          <cell r="E1278">
            <v>0</v>
          </cell>
          <cell r="O1278">
            <v>0</v>
          </cell>
          <cell r="Q1278">
            <v>0</v>
          </cell>
        </row>
        <row r="1279">
          <cell r="E1279">
            <v>0</v>
          </cell>
          <cell r="O1279">
            <v>0</v>
          </cell>
          <cell r="Q1279">
            <v>0</v>
          </cell>
        </row>
        <row r="1280">
          <cell r="E1280">
            <v>0</v>
          </cell>
          <cell r="O1280">
            <v>0</v>
          </cell>
          <cell r="Q1280">
            <v>0</v>
          </cell>
        </row>
        <row r="1281">
          <cell r="E1281">
            <v>0</v>
          </cell>
          <cell r="O1281">
            <v>0</v>
          </cell>
          <cell r="Q1281">
            <v>0</v>
          </cell>
        </row>
        <row r="1282">
          <cell r="E1282">
            <v>0</v>
          </cell>
          <cell r="O1282">
            <v>0</v>
          </cell>
          <cell r="Q1282">
            <v>0</v>
          </cell>
        </row>
        <row r="1283">
          <cell r="E1283">
            <v>0</v>
          </cell>
          <cell r="O1283">
            <v>0</v>
          </cell>
          <cell r="Q1283">
            <v>0</v>
          </cell>
        </row>
        <row r="1284">
          <cell r="E1284">
            <v>0</v>
          </cell>
          <cell r="O1284">
            <v>0</v>
          </cell>
          <cell r="Q1284">
            <v>0</v>
          </cell>
        </row>
        <row r="1285">
          <cell r="E1285">
            <v>0</v>
          </cell>
          <cell r="O1285">
            <v>0</v>
          </cell>
          <cell r="Q1285">
            <v>0</v>
          </cell>
        </row>
        <row r="1286">
          <cell r="E1286">
            <v>0</v>
          </cell>
          <cell r="O1286">
            <v>0</v>
          </cell>
          <cell r="Q1286">
            <v>0</v>
          </cell>
        </row>
        <row r="1287">
          <cell r="E1287">
            <v>0</v>
          </cell>
          <cell r="O1287">
            <v>0</v>
          </cell>
          <cell r="Q1287">
            <v>0</v>
          </cell>
        </row>
        <row r="1288">
          <cell r="E1288">
            <v>0</v>
          </cell>
          <cell r="O1288">
            <v>0</v>
          </cell>
          <cell r="Q1288">
            <v>0</v>
          </cell>
        </row>
        <row r="1289">
          <cell r="E1289">
            <v>0</v>
          </cell>
          <cell r="O1289">
            <v>0</v>
          </cell>
          <cell r="Q1289">
            <v>0</v>
          </cell>
        </row>
        <row r="1290">
          <cell r="E1290">
            <v>0</v>
          </cell>
          <cell r="O1290">
            <v>0</v>
          </cell>
          <cell r="Q1290">
            <v>0</v>
          </cell>
        </row>
        <row r="1291">
          <cell r="E1291">
            <v>0</v>
          </cell>
          <cell r="O1291">
            <v>0</v>
          </cell>
          <cell r="Q1291">
            <v>0</v>
          </cell>
        </row>
        <row r="1292">
          <cell r="E1292">
            <v>0</v>
          </cell>
          <cell r="O1292">
            <v>0</v>
          </cell>
          <cell r="Q1292">
            <v>0</v>
          </cell>
        </row>
        <row r="1293">
          <cell r="E1293">
            <v>0</v>
          </cell>
          <cell r="O1293">
            <v>0</v>
          </cell>
          <cell r="Q1293">
            <v>0</v>
          </cell>
        </row>
        <row r="1294">
          <cell r="E1294">
            <v>0</v>
          </cell>
          <cell r="O1294">
            <v>0</v>
          </cell>
          <cell r="Q1294">
            <v>0</v>
          </cell>
        </row>
        <row r="1295">
          <cell r="E1295">
            <v>0</v>
          </cell>
          <cell r="O1295">
            <v>0</v>
          </cell>
          <cell r="Q1295">
            <v>0</v>
          </cell>
        </row>
        <row r="1296">
          <cell r="E1296">
            <v>0</v>
          </cell>
          <cell r="O1296">
            <v>0</v>
          </cell>
          <cell r="Q1296">
            <v>0</v>
          </cell>
        </row>
        <row r="1297">
          <cell r="E1297">
            <v>0</v>
          </cell>
          <cell r="O1297">
            <v>0</v>
          </cell>
          <cell r="Q1297">
            <v>0</v>
          </cell>
        </row>
        <row r="1298">
          <cell r="E1298">
            <v>0</v>
          </cell>
          <cell r="O1298">
            <v>0</v>
          </cell>
          <cell r="Q1298">
            <v>0</v>
          </cell>
        </row>
        <row r="1299">
          <cell r="E1299">
            <v>0</v>
          </cell>
          <cell r="O1299">
            <v>0</v>
          </cell>
          <cell r="Q1299">
            <v>0</v>
          </cell>
        </row>
        <row r="1300">
          <cell r="E1300">
            <v>0</v>
          </cell>
          <cell r="O1300">
            <v>0</v>
          </cell>
          <cell r="Q1300">
            <v>0</v>
          </cell>
        </row>
        <row r="1301">
          <cell r="E1301">
            <v>0</v>
          </cell>
          <cell r="O1301">
            <v>0</v>
          </cell>
          <cell r="Q1301">
            <v>0</v>
          </cell>
        </row>
        <row r="1302">
          <cell r="E1302">
            <v>0</v>
          </cell>
          <cell r="O1302">
            <v>0</v>
          </cell>
          <cell r="Q1302">
            <v>0</v>
          </cell>
        </row>
        <row r="1303">
          <cell r="E1303">
            <v>0</v>
          </cell>
          <cell r="O1303">
            <v>0</v>
          </cell>
          <cell r="Q1303">
            <v>0</v>
          </cell>
        </row>
        <row r="1304">
          <cell r="E1304">
            <v>0</v>
          </cell>
          <cell r="O1304">
            <v>0</v>
          </cell>
          <cell r="Q1304">
            <v>0</v>
          </cell>
        </row>
        <row r="1305">
          <cell r="E1305">
            <v>0</v>
          </cell>
          <cell r="O1305">
            <v>0</v>
          </cell>
          <cell r="Q1305">
            <v>0</v>
          </cell>
        </row>
        <row r="1306">
          <cell r="E1306">
            <v>0</v>
          </cell>
          <cell r="O1306">
            <v>0</v>
          </cell>
          <cell r="Q1306">
            <v>0</v>
          </cell>
        </row>
        <row r="1307">
          <cell r="E1307">
            <v>0</v>
          </cell>
          <cell r="O1307">
            <v>0</v>
          </cell>
          <cell r="Q1307">
            <v>0</v>
          </cell>
        </row>
        <row r="1308">
          <cell r="E1308">
            <v>0</v>
          </cell>
          <cell r="O1308">
            <v>0</v>
          </cell>
          <cell r="Q1308">
            <v>0</v>
          </cell>
        </row>
        <row r="1309">
          <cell r="E1309">
            <v>0</v>
          </cell>
          <cell r="O1309">
            <v>0</v>
          </cell>
          <cell r="Q1309">
            <v>0</v>
          </cell>
        </row>
        <row r="1310">
          <cell r="E1310">
            <v>0</v>
          </cell>
          <cell r="O1310">
            <v>0</v>
          </cell>
          <cell r="Q1310">
            <v>0</v>
          </cell>
        </row>
        <row r="1311">
          <cell r="E1311">
            <v>0</v>
          </cell>
          <cell r="O1311">
            <v>0</v>
          </cell>
          <cell r="Q1311">
            <v>0</v>
          </cell>
        </row>
        <row r="1312">
          <cell r="E1312">
            <v>0</v>
          </cell>
          <cell r="O1312">
            <v>0</v>
          </cell>
          <cell r="Q1312">
            <v>0</v>
          </cell>
        </row>
        <row r="1313">
          <cell r="E1313">
            <v>0</v>
          </cell>
          <cell r="O1313">
            <v>0</v>
          </cell>
          <cell r="Q1313">
            <v>0</v>
          </cell>
        </row>
        <row r="1314">
          <cell r="E1314">
            <v>0</v>
          </cell>
          <cell r="O1314">
            <v>0</v>
          </cell>
          <cell r="Q1314">
            <v>0</v>
          </cell>
        </row>
        <row r="1315">
          <cell r="E1315">
            <v>0</v>
          </cell>
          <cell r="O1315">
            <v>0</v>
          </cell>
          <cell r="Q1315">
            <v>0</v>
          </cell>
        </row>
        <row r="1316">
          <cell r="E1316">
            <v>0</v>
          </cell>
          <cell r="O1316">
            <v>0</v>
          </cell>
          <cell r="Q1316">
            <v>0</v>
          </cell>
        </row>
        <row r="1317">
          <cell r="E1317">
            <v>0</v>
          </cell>
          <cell r="O1317">
            <v>0</v>
          </cell>
          <cell r="Q1317">
            <v>0</v>
          </cell>
        </row>
        <row r="1318">
          <cell r="E1318">
            <v>0</v>
          </cell>
          <cell r="O1318">
            <v>0</v>
          </cell>
          <cell r="Q1318">
            <v>0</v>
          </cell>
        </row>
        <row r="1319">
          <cell r="E1319">
            <v>0</v>
          </cell>
          <cell r="O1319">
            <v>0</v>
          </cell>
          <cell r="Q1319">
            <v>0</v>
          </cell>
        </row>
        <row r="1320">
          <cell r="E1320">
            <v>0</v>
          </cell>
          <cell r="O1320">
            <v>0</v>
          </cell>
          <cell r="Q1320">
            <v>0</v>
          </cell>
        </row>
        <row r="1321">
          <cell r="E1321">
            <v>0</v>
          </cell>
          <cell r="O1321">
            <v>0</v>
          </cell>
          <cell r="Q1321">
            <v>0</v>
          </cell>
        </row>
        <row r="1322">
          <cell r="E1322">
            <v>0</v>
          </cell>
          <cell r="O1322">
            <v>0</v>
          </cell>
          <cell r="Q1322">
            <v>0</v>
          </cell>
        </row>
        <row r="1323">
          <cell r="E1323">
            <v>0</v>
          </cell>
          <cell r="O1323">
            <v>0</v>
          </cell>
          <cell r="Q1323">
            <v>0</v>
          </cell>
        </row>
        <row r="1324">
          <cell r="E1324">
            <v>0</v>
          </cell>
          <cell r="O1324">
            <v>0</v>
          </cell>
          <cell r="Q1324">
            <v>0</v>
          </cell>
        </row>
        <row r="1325">
          <cell r="E1325">
            <v>0</v>
          </cell>
          <cell r="O1325">
            <v>0</v>
          </cell>
          <cell r="Q1325">
            <v>0</v>
          </cell>
        </row>
        <row r="1326">
          <cell r="E1326">
            <v>0</v>
          </cell>
          <cell r="O1326">
            <v>0</v>
          </cell>
          <cell r="Q1326">
            <v>0</v>
          </cell>
        </row>
        <row r="1327">
          <cell r="E1327">
            <v>0</v>
          </cell>
          <cell r="O1327">
            <v>0</v>
          </cell>
          <cell r="Q1327">
            <v>0</v>
          </cell>
        </row>
        <row r="1328">
          <cell r="E1328">
            <v>0</v>
          </cell>
          <cell r="O1328">
            <v>0</v>
          </cell>
          <cell r="Q1328">
            <v>0</v>
          </cell>
        </row>
        <row r="1329">
          <cell r="E1329">
            <v>0</v>
          </cell>
          <cell r="O1329">
            <v>0</v>
          </cell>
          <cell r="Q1329">
            <v>0</v>
          </cell>
        </row>
        <row r="1330">
          <cell r="E1330">
            <v>0</v>
          </cell>
          <cell r="O1330">
            <v>0</v>
          </cell>
          <cell r="Q1330">
            <v>0</v>
          </cell>
        </row>
        <row r="1331">
          <cell r="E1331">
            <v>0</v>
          </cell>
          <cell r="O1331">
            <v>0</v>
          </cell>
          <cell r="Q1331">
            <v>0</v>
          </cell>
        </row>
        <row r="1332">
          <cell r="E1332">
            <v>0</v>
          </cell>
          <cell r="O1332">
            <v>0</v>
          </cell>
          <cell r="Q1332">
            <v>0</v>
          </cell>
        </row>
        <row r="1333">
          <cell r="E1333">
            <v>0</v>
          </cell>
          <cell r="O1333">
            <v>0</v>
          </cell>
          <cell r="Q1333">
            <v>0</v>
          </cell>
        </row>
        <row r="1334">
          <cell r="E1334">
            <v>0</v>
          </cell>
          <cell r="O1334">
            <v>0</v>
          </cell>
          <cell r="Q1334">
            <v>0</v>
          </cell>
        </row>
        <row r="1335">
          <cell r="E1335">
            <v>0</v>
          </cell>
          <cell r="O1335">
            <v>0</v>
          </cell>
          <cell r="Q1335">
            <v>0</v>
          </cell>
        </row>
        <row r="1336">
          <cell r="E1336">
            <v>0</v>
          </cell>
          <cell r="O1336">
            <v>0</v>
          </cell>
          <cell r="Q1336">
            <v>0</v>
          </cell>
        </row>
        <row r="1337">
          <cell r="E1337">
            <v>0</v>
          </cell>
          <cell r="O1337">
            <v>0</v>
          </cell>
          <cell r="Q1337">
            <v>0</v>
          </cell>
        </row>
        <row r="1338">
          <cell r="E1338">
            <v>0</v>
          </cell>
          <cell r="O1338">
            <v>0</v>
          </cell>
          <cell r="Q1338">
            <v>0</v>
          </cell>
        </row>
        <row r="1339">
          <cell r="E1339">
            <v>0</v>
          </cell>
          <cell r="O1339">
            <v>0</v>
          </cell>
          <cell r="Q1339">
            <v>0</v>
          </cell>
        </row>
        <row r="1340">
          <cell r="E1340">
            <v>0</v>
          </cell>
          <cell r="O1340">
            <v>0</v>
          </cell>
          <cell r="Q1340">
            <v>0</v>
          </cell>
        </row>
        <row r="1341">
          <cell r="E1341">
            <v>0</v>
          </cell>
          <cell r="O1341">
            <v>0</v>
          </cell>
          <cell r="Q1341">
            <v>0</v>
          </cell>
        </row>
        <row r="1342">
          <cell r="E1342">
            <v>0</v>
          </cell>
          <cell r="O1342">
            <v>0</v>
          </cell>
          <cell r="Q1342">
            <v>0</v>
          </cell>
        </row>
        <row r="1343">
          <cell r="E1343">
            <v>0</v>
          </cell>
          <cell r="O1343">
            <v>0</v>
          </cell>
          <cell r="Q1343">
            <v>0</v>
          </cell>
        </row>
        <row r="1344">
          <cell r="E1344">
            <v>0</v>
          </cell>
          <cell r="O1344">
            <v>0</v>
          </cell>
          <cell r="Q1344">
            <v>0</v>
          </cell>
        </row>
        <row r="1345">
          <cell r="E1345">
            <v>0</v>
          </cell>
          <cell r="O1345">
            <v>0</v>
          </cell>
          <cell r="Q1345">
            <v>0</v>
          </cell>
        </row>
        <row r="1346">
          <cell r="E1346">
            <v>0</v>
          </cell>
          <cell r="O1346">
            <v>0</v>
          </cell>
          <cell r="Q1346">
            <v>0</v>
          </cell>
        </row>
        <row r="1347">
          <cell r="E1347">
            <v>0</v>
          </cell>
          <cell r="O1347">
            <v>0</v>
          </cell>
          <cell r="Q1347">
            <v>0</v>
          </cell>
        </row>
        <row r="1348">
          <cell r="E1348">
            <v>0</v>
          </cell>
          <cell r="O1348">
            <v>0</v>
          </cell>
          <cell r="Q1348">
            <v>0</v>
          </cell>
        </row>
        <row r="1349">
          <cell r="E1349">
            <v>0</v>
          </cell>
          <cell r="O1349">
            <v>0</v>
          </cell>
          <cell r="Q1349">
            <v>0</v>
          </cell>
        </row>
        <row r="1350">
          <cell r="E1350">
            <v>0</v>
          </cell>
          <cell r="O1350">
            <v>0</v>
          </cell>
          <cell r="Q1350">
            <v>0</v>
          </cell>
        </row>
        <row r="1351">
          <cell r="E1351">
            <v>0</v>
          </cell>
          <cell r="O1351">
            <v>0</v>
          </cell>
          <cell r="Q1351">
            <v>0</v>
          </cell>
        </row>
        <row r="1352">
          <cell r="E1352">
            <v>0</v>
          </cell>
          <cell r="O1352">
            <v>0</v>
          </cell>
          <cell r="Q1352">
            <v>0</v>
          </cell>
        </row>
        <row r="1353">
          <cell r="E1353">
            <v>0</v>
          </cell>
          <cell r="O1353">
            <v>0</v>
          </cell>
          <cell r="Q1353">
            <v>0</v>
          </cell>
        </row>
        <row r="1354">
          <cell r="E1354">
            <v>0</v>
          </cell>
          <cell r="O1354">
            <v>0</v>
          </cell>
          <cell r="Q1354">
            <v>0</v>
          </cell>
        </row>
        <row r="1355">
          <cell r="E1355">
            <v>0</v>
          </cell>
          <cell r="O1355">
            <v>0</v>
          </cell>
          <cell r="Q1355">
            <v>0</v>
          </cell>
        </row>
        <row r="1356">
          <cell r="E1356">
            <v>0</v>
          </cell>
          <cell r="O1356">
            <v>0</v>
          </cell>
          <cell r="Q1356">
            <v>0</v>
          </cell>
        </row>
        <row r="1357">
          <cell r="E1357">
            <v>0</v>
          </cell>
          <cell r="O1357">
            <v>0</v>
          </cell>
          <cell r="Q1357">
            <v>0</v>
          </cell>
        </row>
        <row r="1358">
          <cell r="E1358">
            <v>0</v>
          </cell>
          <cell r="O1358">
            <v>0</v>
          </cell>
          <cell r="Q1358">
            <v>0</v>
          </cell>
        </row>
        <row r="1359">
          <cell r="E1359">
            <v>0</v>
          </cell>
          <cell r="O1359">
            <v>0</v>
          </cell>
          <cell r="Q1359">
            <v>0</v>
          </cell>
        </row>
        <row r="1360">
          <cell r="E1360">
            <v>0</v>
          </cell>
          <cell r="O1360">
            <v>0</v>
          </cell>
          <cell r="Q1360">
            <v>0</v>
          </cell>
        </row>
        <row r="1361">
          <cell r="E1361">
            <v>0</v>
          </cell>
          <cell r="O1361">
            <v>0</v>
          </cell>
          <cell r="Q1361">
            <v>0</v>
          </cell>
        </row>
        <row r="1362">
          <cell r="E1362">
            <v>0</v>
          </cell>
          <cell r="O1362">
            <v>0</v>
          </cell>
          <cell r="Q1362">
            <v>0</v>
          </cell>
        </row>
        <row r="1363">
          <cell r="E1363">
            <v>0</v>
          </cell>
          <cell r="O1363">
            <v>0</v>
          </cell>
          <cell r="Q1363">
            <v>0</v>
          </cell>
        </row>
        <row r="1364">
          <cell r="E1364">
            <v>0</v>
          </cell>
          <cell r="O1364">
            <v>0</v>
          </cell>
          <cell r="Q1364">
            <v>0</v>
          </cell>
        </row>
        <row r="1365">
          <cell r="E1365">
            <v>0</v>
          </cell>
          <cell r="O1365">
            <v>0</v>
          </cell>
          <cell r="Q1365">
            <v>0</v>
          </cell>
        </row>
        <row r="1366">
          <cell r="E1366">
            <v>0</v>
          </cell>
          <cell r="O1366">
            <v>0</v>
          </cell>
          <cell r="Q1366">
            <v>0</v>
          </cell>
        </row>
        <row r="1367">
          <cell r="E1367">
            <v>0</v>
          </cell>
          <cell r="O1367">
            <v>0</v>
          </cell>
          <cell r="Q1367">
            <v>0</v>
          </cell>
        </row>
        <row r="1368">
          <cell r="E1368">
            <v>0</v>
          </cell>
          <cell r="O1368">
            <v>0</v>
          </cell>
          <cell r="Q1368">
            <v>0</v>
          </cell>
        </row>
        <row r="1369">
          <cell r="E1369">
            <v>0</v>
          </cell>
          <cell r="O1369">
            <v>0</v>
          </cell>
          <cell r="Q1369">
            <v>0</v>
          </cell>
        </row>
        <row r="1370">
          <cell r="E1370">
            <v>0</v>
          </cell>
          <cell r="O1370">
            <v>0</v>
          </cell>
          <cell r="Q1370">
            <v>0</v>
          </cell>
        </row>
        <row r="1371">
          <cell r="E1371">
            <v>0</v>
          </cell>
          <cell r="O1371">
            <v>0</v>
          </cell>
          <cell r="Q1371">
            <v>0</v>
          </cell>
        </row>
        <row r="1372">
          <cell r="E1372">
            <v>0</v>
          </cell>
          <cell r="O1372">
            <v>0</v>
          </cell>
          <cell r="Q1372">
            <v>0</v>
          </cell>
        </row>
        <row r="1373">
          <cell r="E1373">
            <v>0</v>
          </cell>
          <cell r="O1373">
            <v>0</v>
          </cell>
          <cell r="Q1373">
            <v>0</v>
          </cell>
        </row>
        <row r="1374">
          <cell r="E1374">
            <v>0</v>
          </cell>
          <cell r="O1374">
            <v>0</v>
          </cell>
          <cell r="Q1374">
            <v>0</v>
          </cell>
        </row>
        <row r="1375">
          <cell r="E1375">
            <v>0</v>
          </cell>
          <cell r="O1375">
            <v>0</v>
          </cell>
          <cell r="Q1375">
            <v>0</v>
          </cell>
        </row>
        <row r="1376">
          <cell r="E1376">
            <v>0</v>
          </cell>
          <cell r="O1376">
            <v>0</v>
          </cell>
          <cell r="Q1376">
            <v>0</v>
          </cell>
        </row>
        <row r="1377">
          <cell r="E1377">
            <v>0</v>
          </cell>
          <cell r="O1377">
            <v>0</v>
          </cell>
          <cell r="Q1377">
            <v>0</v>
          </cell>
        </row>
        <row r="1378">
          <cell r="E1378">
            <v>0</v>
          </cell>
          <cell r="O1378">
            <v>0</v>
          </cell>
          <cell r="Q1378">
            <v>0</v>
          </cell>
        </row>
        <row r="1379">
          <cell r="E1379">
            <v>0</v>
          </cell>
          <cell r="O1379">
            <v>0</v>
          </cell>
          <cell r="Q1379">
            <v>0</v>
          </cell>
        </row>
        <row r="1380">
          <cell r="E1380">
            <v>0</v>
          </cell>
          <cell r="O1380">
            <v>0</v>
          </cell>
          <cell r="Q1380">
            <v>0</v>
          </cell>
        </row>
        <row r="1381">
          <cell r="E1381">
            <v>0</v>
          </cell>
          <cell r="O1381">
            <v>0</v>
          </cell>
          <cell r="Q1381">
            <v>0</v>
          </cell>
        </row>
        <row r="1382">
          <cell r="E1382">
            <v>0</v>
          </cell>
          <cell r="O1382">
            <v>0</v>
          </cell>
          <cell r="Q1382">
            <v>0</v>
          </cell>
        </row>
        <row r="1383">
          <cell r="E1383">
            <v>0</v>
          </cell>
          <cell r="O1383">
            <v>0</v>
          </cell>
          <cell r="Q1383">
            <v>0</v>
          </cell>
        </row>
        <row r="1384">
          <cell r="E1384">
            <v>0</v>
          </cell>
          <cell r="O1384">
            <v>0</v>
          </cell>
          <cell r="Q1384">
            <v>0</v>
          </cell>
        </row>
        <row r="1385">
          <cell r="E1385">
            <v>0</v>
          </cell>
          <cell r="O1385">
            <v>0</v>
          </cell>
          <cell r="Q1385">
            <v>0</v>
          </cell>
        </row>
        <row r="1386">
          <cell r="E1386">
            <v>0</v>
          </cell>
          <cell r="O1386">
            <v>0</v>
          </cell>
          <cell r="Q1386">
            <v>0</v>
          </cell>
        </row>
        <row r="1387">
          <cell r="E1387">
            <v>0</v>
          </cell>
          <cell r="O1387">
            <v>0</v>
          </cell>
          <cell r="Q1387">
            <v>0</v>
          </cell>
        </row>
        <row r="1388">
          <cell r="E1388">
            <v>0</v>
          </cell>
          <cell r="O1388">
            <v>0</v>
          </cell>
          <cell r="Q1388">
            <v>0</v>
          </cell>
        </row>
        <row r="1389">
          <cell r="E1389">
            <v>0</v>
          </cell>
          <cell r="O1389">
            <v>0</v>
          </cell>
          <cell r="Q1389">
            <v>0</v>
          </cell>
        </row>
        <row r="1390">
          <cell r="E1390">
            <v>0</v>
          </cell>
          <cell r="O1390">
            <v>0</v>
          </cell>
          <cell r="Q1390">
            <v>0</v>
          </cell>
        </row>
        <row r="1391">
          <cell r="E1391">
            <v>0</v>
          </cell>
          <cell r="O1391">
            <v>0</v>
          </cell>
          <cell r="Q1391">
            <v>0</v>
          </cell>
        </row>
        <row r="1392">
          <cell r="E1392">
            <v>0</v>
          </cell>
          <cell r="O1392">
            <v>0</v>
          </cell>
          <cell r="Q1392">
            <v>0</v>
          </cell>
        </row>
        <row r="1393">
          <cell r="E1393">
            <v>0</v>
          </cell>
          <cell r="O1393">
            <v>0</v>
          </cell>
          <cell r="Q1393">
            <v>0</v>
          </cell>
        </row>
        <row r="1394">
          <cell r="E1394">
            <v>0</v>
          </cell>
          <cell r="O1394">
            <v>0</v>
          </cell>
          <cell r="Q1394">
            <v>0</v>
          </cell>
        </row>
        <row r="1395">
          <cell r="E1395">
            <v>0</v>
          </cell>
          <cell r="O1395">
            <v>0</v>
          </cell>
          <cell r="Q1395">
            <v>0</v>
          </cell>
        </row>
        <row r="1396">
          <cell r="E1396">
            <v>0</v>
          </cell>
          <cell r="O1396">
            <v>0</v>
          </cell>
          <cell r="Q1396">
            <v>0</v>
          </cell>
        </row>
        <row r="1397">
          <cell r="E1397">
            <v>0</v>
          </cell>
          <cell r="O1397">
            <v>0</v>
          </cell>
          <cell r="Q1397">
            <v>0</v>
          </cell>
        </row>
        <row r="1398">
          <cell r="E1398">
            <v>0</v>
          </cell>
          <cell r="O1398">
            <v>0</v>
          </cell>
          <cell r="Q1398">
            <v>0</v>
          </cell>
        </row>
        <row r="1399">
          <cell r="E1399">
            <v>0</v>
          </cell>
          <cell r="O1399">
            <v>0</v>
          </cell>
          <cell r="Q1399">
            <v>0</v>
          </cell>
        </row>
        <row r="1400">
          <cell r="E1400">
            <v>0</v>
          </cell>
          <cell r="O1400">
            <v>0</v>
          </cell>
          <cell r="Q1400">
            <v>0</v>
          </cell>
        </row>
        <row r="1401">
          <cell r="E1401">
            <v>0</v>
          </cell>
          <cell r="O1401">
            <v>0</v>
          </cell>
          <cell r="Q1401">
            <v>0</v>
          </cell>
        </row>
        <row r="1402">
          <cell r="E1402">
            <v>0</v>
          </cell>
          <cell r="O1402">
            <v>0</v>
          </cell>
          <cell r="Q1402">
            <v>0</v>
          </cell>
        </row>
        <row r="1403">
          <cell r="E1403">
            <v>0</v>
          </cell>
          <cell r="O1403">
            <v>0</v>
          </cell>
          <cell r="Q1403">
            <v>0</v>
          </cell>
        </row>
        <row r="1404">
          <cell r="E1404">
            <v>0</v>
          </cell>
          <cell r="O1404">
            <v>0</v>
          </cell>
          <cell r="Q1404">
            <v>0</v>
          </cell>
        </row>
        <row r="1405">
          <cell r="E1405">
            <v>0</v>
          </cell>
          <cell r="O1405">
            <v>0</v>
          </cell>
          <cell r="Q1405">
            <v>0</v>
          </cell>
        </row>
        <row r="1406">
          <cell r="E1406">
            <v>0</v>
          </cell>
          <cell r="O1406">
            <v>0</v>
          </cell>
          <cell r="Q1406">
            <v>0</v>
          </cell>
        </row>
        <row r="1407">
          <cell r="E1407">
            <v>0</v>
          </cell>
          <cell r="O1407">
            <v>0</v>
          </cell>
          <cell r="Q1407">
            <v>0</v>
          </cell>
        </row>
        <row r="1408">
          <cell r="E1408">
            <v>0</v>
          </cell>
          <cell r="O1408">
            <v>0</v>
          </cell>
          <cell r="Q1408">
            <v>0</v>
          </cell>
        </row>
        <row r="1409">
          <cell r="E1409">
            <v>0</v>
          </cell>
          <cell r="O1409">
            <v>0</v>
          </cell>
          <cell r="Q1409">
            <v>0</v>
          </cell>
        </row>
        <row r="1410">
          <cell r="E1410">
            <v>0</v>
          </cell>
          <cell r="O1410">
            <v>0</v>
          </cell>
          <cell r="Q1410">
            <v>0</v>
          </cell>
        </row>
        <row r="1411">
          <cell r="E1411">
            <v>0</v>
          </cell>
          <cell r="O1411">
            <v>0</v>
          </cell>
          <cell r="Q1411">
            <v>0</v>
          </cell>
        </row>
        <row r="1412">
          <cell r="E1412">
            <v>0</v>
          </cell>
          <cell r="O1412">
            <v>0</v>
          </cell>
          <cell r="Q1412">
            <v>0</v>
          </cell>
        </row>
        <row r="1413">
          <cell r="E1413">
            <v>0</v>
          </cell>
          <cell r="O1413">
            <v>0</v>
          </cell>
          <cell r="Q1413">
            <v>0</v>
          </cell>
        </row>
        <row r="1414">
          <cell r="E1414">
            <v>0</v>
          </cell>
          <cell r="O1414">
            <v>0</v>
          </cell>
          <cell r="Q1414">
            <v>0</v>
          </cell>
        </row>
        <row r="1415">
          <cell r="E1415">
            <v>0</v>
          </cell>
          <cell r="O1415">
            <v>0</v>
          </cell>
          <cell r="Q1415">
            <v>0</v>
          </cell>
        </row>
        <row r="1416">
          <cell r="E1416">
            <v>0</v>
          </cell>
          <cell r="O1416">
            <v>0</v>
          </cell>
          <cell r="Q1416">
            <v>0</v>
          </cell>
        </row>
        <row r="1417">
          <cell r="E1417">
            <v>0</v>
          </cell>
          <cell r="O1417">
            <v>0</v>
          </cell>
          <cell r="Q1417">
            <v>0</v>
          </cell>
        </row>
        <row r="1418">
          <cell r="E1418">
            <v>0</v>
          </cell>
          <cell r="O1418">
            <v>0</v>
          </cell>
          <cell r="Q1418">
            <v>0</v>
          </cell>
        </row>
        <row r="1419">
          <cell r="E1419">
            <v>0</v>
          </cell>
          <cell r="O1419">
            <v>0</v>
          </cell>
          <cell r="Q1419">
            <v>0</v>
          </cell>
        </row>
        <row r="1420">
          <cell r="E1420">
            <v>0</v>
          </cell>
          <cell r="O1420">
            <v>0</v>
          </cell>
          <cell r="Q1420">
            <v>0</v>
          </cell>
        </row>
        <row r="1421">
          <cell r="E1421">
            <v>0</v>
          </cell>
          <cell r="O1421">
            <v>0</v>
          </cell>
          <cell r="Q1421">
            <v>0</v>
          </cell>
        </row>
        <row r="1422">
          <cell r="E1422">
            <v>0</v>
          </cell>
          <cell r="O1422">
            <v>0</v>
          </cell>
          <cell r="Q1422">
            <v>0</v>
          </cell>
        </row>
        <row r="1423">
          <cell r="E1423">
            <v>0</v>
          </cell>
          <cell r="O1423">
            <v>0</v>
          </cell>
          <cell r="Q1423">
            <v>0</v>
          </cell>
        </row>
        <row r="1424">
          <cell r="E1424">
            <v>0</v>
          </cell>
          <cell r="O1424">
            <v>0</v>
          </cell>
          <cell r="Q1424">
            <v>0</v>
          </cell>
        </row>
        <row r="1425">
          <cell r="E1425">
            <v>0</v>
          </cell>
          <cell r="O1425">
            <v>0</v>
          </cell>
          <cell r="Q1425">
            <v>0</v>
          </cell>
        </row>
        <row r="1426">
          <cell r="E1426">
            <v>0</v>
          </cell>
          <cell r="O1426">
            <v>0</v>
          </cell>
          <cell r="Q1426">
            <v>0</v>
          </cell>
        </row>
        <row r="1427">
          <cell r="E1427">
            <v>0</v>
          </cell>
          <cell r="O1427">
            <v>0</v>
          </cell>
          <cell r="Q1427">
            <v>0</v>
          </cell>
        </row>
        <row r="1428">
          <cell r="E1428">
            <v>0</v>
          </cell>
          <cell r="O1428">
            <v>0</v>
          </cell>
          <cell r="Q1428">
            <v>0</v>
          </cell>
        </row>
        <row r="1429">
          <cell r="E1429">
            <v>0</v>
          </cell>
          <cell r="O1429">
            <v>0</v>
          </cell>
          <cell r="Q1429">
            <v>0</v>
          </cell>
        </row>
        <row r="1430">
          <cell r="E1430">
            <v>0</v>
          </cell>
          <cell r="O1430">
            <v>0</v>
          </cell>
          <cell r="Q1430">
            <v>0</v>
          </cell>
        </row>
        <row r="1431">
          <cell r="E1431">
            <v>0</v>
          </cell>
          <cell r="O1431">
            <v>0</v>
          </cell>
          <cell r="Q1431">
            <v>0</v>
          </cell>
        </row>
        <row r="1432">
          <cell r="E1432">
            <v>0</v>
          </cell>
          <cell r="O1432">
            <v>0</v>
          </cell>
          <cell r="Q1432">
            <v>0</v>
          </cell>
        </row>
        <row r="1433">
          <cell r="E1433">
            <v>0</v>
          </cell>
          <cell r="O1433">
            <v>0</v>
          </cell>
          <cell r="Q1433">
            <v>0</v>
          </cell>
        </row>
        <row r="1434">
          <cell r="E1434">
            <v>0</v>
          </cell>
          <cell r="O1434">
            <v>0</v>
          </cell>
          <cell r="Q1434">
            <v>0</v>
          </cell>
        </row>
        <row r="1435">
          <cell r="E1435">
            <v>0</v>
          </cell>
          <cell r="O1435">
            <v>0</v>
          </cell>
          <cell r="Q1435">
            <v>0</v>
          </cell>
        </row>
        <row r="1436">
          <cell r="E1436">
            <v>0</v>
          </cell>
          <cell r="O1436">
            <v>0</v>
          </cell>
          <cell r="Q1436">
            <v>0</v>
          </cell>
        </row>
        <row r="1437">
          <cell r="E1437">
            <v>0</v>
          </cell>
          <cell r="O1437">
            <v>0</v>
          </cell>
          <cell r="Q1437">
            <v>0</v>
          </cell>
        </row>
        <row r="1438">
          <cell r="E1438">
            <v>0</v>
          </cell>
          <cell r="O1438">
            <v>0</v>
          </cell>
          <cell r="Q1438">
            <v>0</v>
          </cell>
        </row>
        <row r="1439">
          <cell r="E1439">
            <v>0</v>
          </cell>
          <cell r="O1439">
            <v>0</v>
          </cell>
          <cell r="Q1439">
            <v>0</v>
          </cell>
        </row>
        <row r="1440">
          <cell r="E1440">
            <v>0</v>
          </cell>
          <cell r="O1440">
            <v>0</v>
          </cell>
          <cell r="Q1440">
            <v>0</v>
          </cell>
        </row>
        <row r="1441">
          <cell r="E1441">
            <v>0</v>
          </cell>
          <cell r="O1441">
            <v>0</v>
          </cell>
          <cell r="Q1441">
            <v>0</v>
          </cell>
        </row>
        <row r="1442">
          <cell r="E1442">
            <v>0</v>
          </cell>
          <cell r="O1442">
            <v>0</v>
          </cell>
          <cell r="Q1442">
            <v>0</v>
          </cell>
        </row>
        <row r="1443">
          <cell r="E1443">
            <v>0</v>
          </cell>
          <cell r="O1443">
            <v>0</v>
          </cell>
          <cell r="Q1443">
            <v>0</v>
          </cell>
        </row>
        <row r="1444">
          <cell r="E1444">
            <v>0</v>
          </cell>
          <cell r="O1444">
            <v>0</v>
          </cell>
          <cell r="Q1444">
            <v>0</v>
          </cell>
        </row>
        <row r="1445">
          <cell r="E1445">
            <v>0</v>
          </cell>
          <cell r="O1445">
            <v>0</v>
          </cell>
          <cell r="Q1445">
            <v>0</v>
          </cell>
        </row>
        <row r="1446">
          <cell r="E1446">
            <v>0</v>
          </cell>
          <cell r="O1446">
            <v>0</v>
          </cell>
          <cell r="Q1446">
            <v>0</v>
          </cell>
        </row>
        <row r="1447">
          <cell r="E1447">
            <v>0</v>
          </cell>
          <cell r="O1447">
            <v>0</v>
          </cell>
          <cell r="Q1447">
            <v>0</v>
          </cell>
        </row>
        <row r="1448">
          <cell r="E1448">
            <v>0</v>
          </cell>
          <cell r="O1448">
            <v>0</v>
          </cell>
          <cell r="Q1448">
            <v>0</v>
          </cell>
        </row>
        <row r="1449">
          <cell r="E1449">
            <v>0</v>
          </cell>
          <cell r="O1449">
            <v>0</v>
          </cell>
          <cell r="Q1449">
            <v>0</v>
          </cell>
        </row>
        <row r="1450">
          <cell r="E1450">
            <v>0</v>
          </cell>
          <cell r="O1450">
            <v>0</v>
          </cell>
          <cell r="Q1450">
            <v>0</v>
          </cell>
        </row>
        <row r="1451">
          <cell r="E1451">
            <v>0</v>
          </cell>
          <cell r="O1451">
            <v>0</v>
          </cell>
          <cell r="Q1451">
            <v>0</v>
          </cell>
        </row>
        <row r="1452">
          <cell r="E1452">
            <v>0</v>
          </cell>
          <cell r="O1452">
            <v>0</v>
          </cell>
          <cell r="Q1452">
            <v>0</v>
          </cell>
        </row>
        <row r="1453">
          <cell r="E1453">
            <v>0</v>
          </cell>
          <cell r="O1453">
            <v>0</v>
          </cell>
          <cell r="Q1453">
            <v>0</v>
          </cell>
        </row>
        <row r="1454">
          <cell r="E1454">
            <v>0</v>
          </cell>
          <cell r="O1454">
            <v>0</v>
          </cell>
          <cell r="Q1454">
            <v>0</v>
          </cell>
        </row>
        <row r="1455">
          <cell r="E1455">
            <v>0</v>
          </cell>
          <cell r="O1455">
            <v>0</v>
          </cell>
          <cell r="Q1455">
            <v>0</v>
          </cell>
        </row>
        <row r="1456">
          <cell r="E1456">
            <v>0</v>
          </cell>
          <cell r="O1456">
            <v>0</v>
          </cell>
          <cell r="Q1456">
            <v>0</v>
          </cell>
        </row>
        <row r="1457">
          <cell r="E1457">
            <v>0</v>
          </cell>
          <cell r="O1457">
            <v>0</v>
          </cell>
          <cell r="Q1457">
            <v>0</v>
          </cell>
        </row>
        <row r="1458">
          <cell r="E1458">
            <v>0</v>
          </cell>
          <cell r="O1458">
            <v>0</v>
          </cell>
          <cell r="Q1458">
            <v>0</v>
          </cell>
        </row>
        <row r="1459">
          <cell r="E1459">
            <v>0</v>
          </cell>
          <cell r="O1459">
            <v>0</v>
          </cell>
          <cell r="Q1459">
            <v>0</v>
          </cell>
        </row>
        <row r="1460">
          <cell r="E1460">
            <v>0</v>
          </cell>
          <cell r="O1460">
            <v>0</v>
          </cell>
          <cell r="Q1460">
            <v>0</v>
          </cell>
        </row>
        <row r="1461">
          <cell r="E1461">
            <v>0</v>
          </cell>
          <cell r="O1461">
            <v>0</v>
          </cell>
          <cell r="Q1461">
            <v>0</v>
          </cell>
        </row>
        <row r="1462">
          <cell r="E1462">
            <v>0</v>
          </cell>
          <cell r="O1462">
            <v>0</v>
          </cell>
          <cell r="Q1462">
            <v>0</v>
          </cell>
        </row>
        <row r="1463">
          <cell r="E1463">
            <v>0</v>
          </cell>
          <cell r="O1463">
            <v>0</v>
          </cell>
          <cell r="Q1463">
            <v>0</v>
          </cell>
        </row>
        <row r="1464">
          <cell r="E1464">
            <v>0</v>
          </cell>
          <cell r="O1464">
            <v>0</v>
          </cell>
          <cell r="Q1464">
            <v>0</v>
          </cell>
        </row>
        <row r="1465">
          <cell r="E1465">
            <v>0</v>
          </cell>
          <cell r="O1465">
            <v>0</v>
          </cell>
          <cell r="Q1465">
            <v>0</v>
          </cell>
        </row>
        <row r="1466">
          <cell r="E1466">
            <v>0</v>
          </cell>
          <cell r="O1466">
            <v>0</v>
          </cell>
          <cell r="Q1466">
            <v>0</v>
          </cell>
        </row>
        <row r="1467">
          <cell r="E1467">
            <v>0</v>
          </cell>
          <cell r="O1467">
            <v>0</v>
          </cell>
          <cell r="Q1467">
            <v>0</v>
          </cell>
        </row>
        <row r="1468">
          <cell r="E1468">
            <v>0</v>
          </cell>
          <cell r="O1468">
            <v>0</v>
          </cell>
          <cell r="Q1468">
            <v>0</v>
          </cell>
        </row>
        <row r="1469">
          <cell r="E1469">
            <v>0</v>
          </cell>
          <cell r="O1469">
            <v>0</v>
          </cell>
          <cell r="Q1469">
            <v>0</v>
          </cell>
        </row>
        <row r="1470">
          <cell r="E1470">
            <v>0</v>
          </cell>
          <cell r="O1470">
            <v>0</v>
          </cell>
          <cell r="Q1470">
            <v>0</v>
          </cell>
        </row>
        <row r="1471">
          <cell r="E1471">
            <v>0</v>
          </cell>
          <cell r="O1471">
            <v>0</v>
          </cell>
          <cell r="Q1471">
            <v>0</v>
          </cell>
        </row>
        <row r="1472">
          <cell r="E1472">
            <v>0</v>
          </cell>
          <cell r="O1472">
            <v>0</v>
          </cell>
          <cell r="Q1472">
            <v>0</v>
          </cell>
        </row>
        <row r="1473">
          <cell r="E1473">
            <v>0</v>
          </cell>
          <cell r="O1473">
            <v>0</v>
          </cell>
          <cell r="Q1473">
            <v>0</v>
          </cell>
        </row>
        <row r="1474">
          <cell r="E1474">
            <v>0</v>
          </cell>
          <cell r="O1474">
            <v>0</v>
          </cell>
          <cell r="Q1474">
            <v>0</v>
          </cell>
        </row>
        <row r="1475">
          <cell r="E1475">
            <v>0</v>
          </cell>
          <cell r="O1475">
            <v>0</v>
          </cell>
          <cell r="Q1475">
            <v>0</v>
          </cell>
        </row>
        <row r="1476">
          <cell r="E1476">
            <v>0</v>
          </cell>
          <cell r="O1476">
            <v>0</v>
          </cell>
          <cell r="Q1476">
            <v>0</v>
          </cell>
        </row>
        <row r="1477">
          <cell r="E1477">
            <v>0</v>
          </cell>
          <cell r="O1477">
            <v>0</v>
          </cell>
          <cell r="Q1477">
            <v>0</v>
          </cell>
        </row>
        <row r="1478">
          <cell r="E1478">
            <v>0</v>
          </cell>
          <cell r="O1478">
            <v>0</v>
          </cell>
          <cell r="Q1478">
            <v>0</v>
          </cell>
        </row>
        <row r="1479">
          <cell r="E1479">
            <v>0</v>
          </cell>
          <cell r="O1479">
            <v>0</v>
          </cell>
          <cell r="Q1479">
            <v>0</v>
          </cell>
        </row>
        <row r="1480">
          <cell r="E1480">
            <v>0</v>
          </cell>
          <cell r="O1480">
            <v>0</v>
          </cell>
          <cell r="Q1480">
            <v>0</v>
          </cell>
        </row>
        <row r="1481">
          <cell r="E1481">
            <v>0</v>
          </cell>
          <cell r="O1481">
            <v>0</v>
          </cell>
          <cell r="Q1481">
            <v>0</v>
          </cell>
        </row>
        <row r="1482">
          <cell r="E1482">
            <v>0</v>
          </cell>
          <cell r="O1482">
            <v>0</v>
          </cell>
          <cell r="Q1482">
            <v>0</v>
          </cell>
        </row>
        <row r="1483">
          <cell r="E1483">
            <v>0</v>
          </cell>
          <cell r="O1483">
            <v>0</v>
          </cell>
          <cell r="Q1483">
            <v>0</v>
          </cell>
        </row>
        <row r="1484">
          <cell r="E1484">
            <v>0</v>
          </cell>
          <cell r="O1484">
            <v>0</v>
          </cell>
          <cell r="Q1484">
            <v>0</v>
          </cell>
        </row>
        <row r="1485">
          <cell r="E1485">
            <v>0</v>
          </cell>
          <cell r="O1485">
            <v>0</v>
          </cell>
          <cell r="Q1485">
            <v>0</v>
          </cell>
        </row>
        <row r="1486">
          <cell r="E1486">
            <v>0</v>
          </cell>
          <cell r="O1486">
            <v>0</v>
          </cell>
          <cell r="Q1486">
            <v>0</v>
          </cell>
        </row>
        <row r="1487">
          <cell r="E1487">
            <v>0</v>
          </cell>
          <cell r="O1487">
            <v>0</v>
          </cell>
          <cell r="Q1487">
            <v>0</v>
          </cell>
        </row>
        <row r="1488">
          <cell r="E1488">
            <v>0</v>
          </cell>
          <cell r="O1488">
            <v>0</v>
          </cell>
          <cell r="Q1488">
            <v>0</v>
          </cell>
        </row>
        <row r="1489">
          <cell r="E1489">
            <v>0</v>
          </cell>
          <cell r="O1489">
            <v>0</v>
          </cell>
          <cell r="Q1489">
            <v>0</v>
          </cell>
        </row>
        <row r="1490">
          <cell r="E1490">
            <v>0</v>
          </cell>
          <cell r="O1490">
            <v>0</v>
          </cell>
          <cell r="Q1490">
            <v>0</v>
          </cell>
        </row>
        <row r="1491">
          <cell r="E1491">
            <v>0</v>
          </cell>
          <cell r="O1491">
            <v>0</v>
          </cell>
          <cell r="Q1491">
            <v>0</v>
          </cell>
        </row>
        <row r="1492">
          <cell r="E1492">
            <v>0</v>
          </cell>
          <cell r="O1492">
            <v>0</v>
          </cell>
          <cell r="Q1492">
            <v>0</v>
          </cell>
        </row>
        <row r="1493">
          <cell r="E1493">
            <v>0</v>
          </cell>
          <cell r="O1493">
            <v>0</v>
          </cell>
          <cell r="Q1493">
            <v>0</v>
          </cell>
        </row>
        <row r="1494">
          <cell r="E1494">
            <v>0</v>
          </cell>
          <cell r="O1494">
            <v>0</v>
          </cell>
          <cell r="Q1494">
            <v>0</v>
          </cell>
        </row>
        <row r="1495">
          <cell r="E1495">
            <v>0</v>
          </cell>
          <cell r="O1495">
            <v>0</v>
          </cell>
          <cell r="Q1495">
            <v>0</v>
          </cell>
        </row>
        <row r="1496">
          <cell r="E1496">
            <v>0</v>
          </cell>
          <cell r="O1496">
            <v>0</v>
          </cell>
          <cell r="Q1496">
            <v>0</v>
          </cell>
        </row>
        <row r="1497">
          <cell r="E1497">
            <v>0</v>
          </cell>
          <cell r="O1497">
            <v>0</v>
          </cell>
          <cell r="Q1497">
            <v>0</v>
          </cell>
        </row>
        <row r="1498">
          <cell r="E1498">
            <v>0</v>
          </cell>
          <cell r="O1498">
            <v>0</v>
          </cell>
          <cell r="Q1498">
            <v>0</v>
          </cell>
        </row>
        <row r="1499">
          <cell r="E1499">
            <v>0</v>
          </cell>
          <cell r="O1499">
            <v>0</v>
          </cell>
          <cell r="Q1499">
            <v>0</v>
          </cell>
        </row>
        <row r="1500">
          <cell r="E1500">
            <v>0</v>
          </cell>
          <cell r="O1500">
            <v>0</v>
          </cell>
          <cell r="Q1500">
            <v>0</v>
          </cell>
        </row>
        <row r="1501">
          <cell r="E1501">
            <v>0</v>
          </cell>
          <cell r="O1501">
            <v>0</v>
          </cell>
          <cell r="Q1501">
            <v>0</v>
          </cell>
        </row>
        <row r="1502">
          <cell r="E1502">
            <v>0</v>
          </cell>
          <cell r="O1502">
            <v>0</v>
          </cell>
          <cell r="Q1502">
            <v>0</v>
          </cell>
        </row>
        <row r="1503">
          <cell r="E1503">
            <v>0</v>
          </cell>
          <cell r="O1503">
            <v>0</v>
          </cell>
          <cell r="Q1503">
            <v>0</v>
          </cell>
        </row>
        <row r="1504">
          <cell r="E1504">
            <v>0</v>
          </cell>
          <cell r="O1504">
            <v>0</v>
          </cell>
          <cell r="Q1504">
            <v>0</v>
          </cell>
        </row>
        <row r="1505">
          <cell r="E1505">
            <v>0</v>
          </cell>
          <cell r="O1505">
            <v>0</v>
          </cell>
          <cell r="Q1505">
            <v>0</v>
          </cell>
        </row>
        <row r="1506">
          <cell r="E1506">
            <v>0</v>
          </cell>
          <cell r="O1506">
            <v>0</v>
          </cell>
          <cell r="Q1506">
            <v>0</v>
          </cell>
        </row>
        <row r="1507">
          <cell r="E1507">
            <v>0</v>
          </cell>
          <cell r="O1507">
            <v>0</v>
          </cell>
          <cell r="Q1507">
            <v>0</v>
          </cell>
        </row>
        <row r="1508">
          <cell r="E1508">
            <v>0</v>
          </cell>
          <cell r="O1508">
            <v>0</v>
          </cell>
          <cell r="Q1508">
            <v>0</v>
          </cell>
        </row>
        <row r="1509">
          <cell r="E1509">
            <v>0</v>
          </cell>
          <cell r="O1509">
            <v>0</v>
          </cell>
          <cell r="Q1509">
            <v>0</v>
          </cell>
        </row>
        <row r="1510">
          <cell r="E1510">
            <v>0</v>
          </cell>
          <cell r="O1510">
            <v>0</v>
          </cell>
          <cell r="Q1510">
            <v>0</v>
          </cell>
        </row>
        <row r="1511">
          <cell r="E1511">
            <v>0</v>
          </cell>
          <cell r="O1511">
            <v>0</v>
          </cell>
          <cell r="Q1511">
            <v>0</v>
          </cell>
        </row>
        <row r="1512">
          <cell r="E1512">
            <v>0</v>
          </cell>
          <cell r="O1512">
            <v>0</v>
          </cell>
          <cell r="Q1512">
            <v>0</v>
          </cell>
        </row>
        <row r="1513">
          <cell r="E1513">
            <v>0</v>
          </cell>
          <cell r="O1513">
            <v>0</v>
          </cell>
          <cell r="Q1513">
            <v>0</v>
          </cell>
        </row>
        <row r="1514">
          <cell r="E1514">
            <v>0</v>
          </cell>
          <cell r="O1514">
            <v>0</v>
          </cell>
          <cell r="Q1514">
            <v>0</v>
          </cell>
        </row>
        <row r="1515">
          <cell r="E1515">
            <v>0</v>
          </cell>
          <cell r="O1515">
            <v>0</v>
          </cell>
          <cell r="Q1515">
            <v>0</v>
          </cell>
        </row>
        <row r="1516">
          <cell r="E1516">
            <v>0</v>
          </cell>
          <cell r="O1516">
            <v>0</v>
          </cell>
          <cell r="Q1516">
            <v>0</v>
          </cell>
        </row>
        <row r="1517">
          <cell r="E1517">
            <v>0</v>
          </cell>
          <cell r="O1517">
            <v>0</v>
          </cell>
          <cell r="Q1517">
            <v>0</v>
          </cell>
        </row>
        <row r="1518">
          <cell r="E1518">
            <v>0</v>
          </cell>
          <cell r="O1518">
            <v>0</v>
          </cell>
          <cell r="Q1518">
            <v>0</v>
          </cell>
        </row>
        <row r="1519">
          <cell r="E1519">
            <v>0</v>
          </cell>
          <cell r="O1519">
            <v>0</v>
          </cell>
          <cell r="Q1519">
            <v>0</v>
          </cell>
        </row>
        <row r="1520">
          <cell r="E1520">
            <v>0</v>
          </cell>
          <cell r="O1520">
            <v>0</v>
          </cell>
          <cell r="Q1520">
            <v>0</v>
          </cell>
        </row>
        <row r="1521">
          <cell r="E1521">
            <v>0</v>
          </cell>
          <cell r="O1521">
            <v>0</v>
          </cell>
          <cell r="Q1521">
            <v>0</v>
          </cell>
        </row>
        <row r="1522">
          <cell r="E1522">
            <v>0</v>
          </cell>
          <cell r="O1522">
            <v>0</v>
          </cell>
          <cell r="Q1522">
            <v>0</v>
          </cell>
        </row>
        <row r="1523">
          <cell r="E1523">
            <v>0</v>
          </cell>
          <cell r="O1523">
            <v>0</v>
          </cell>
          <cell r="Q1523">
            <v>0</v>
          </cell>
        </row>
        <row r="1524">
          <cell r="E1524">
            <v>0</v>
          </cell>
          <cell r="O1524">
            <v>0</v>
          </cell>
          <cell r="Q1524">
            <v>0</v>
          </cell>
        </row>
        <row r="1525">
          <cell r="E1525">
            <v>0</v>
          </cell>
          <cell r="O1525">
            <v>0</v>
          </cell>
          <cell r="Q1525">
            <v>0</v>
          </cell>
        </row>
        <row r="1526">
          <cell r="E1526">
            <v>0</v>
          </cell>
          <cell r="O1526">
            <v>0</v>
          </cell>
          <cell r="Q1526">
            <v>0</v>
          </cell>
        </row>
        <row r="1527">
          <cell r="E1527">
            <v>0</v>
          </cell>
          <cell r="O1527">
            <v>0</v>
          </cell>
          <cell r="Q1527">
            <v>0</v>
          </cell>
        </row>
        <row r="1528">
          <cell r="E1528">
            <v>0</v>
          </cell>
          <cell r="O1528">
            <v>0</v>
          </cell>
          <cell r="Q1528">
            <v>0</v>
          </cell>
        </row>
        <row r="1529">
          <cell r="E1529">
            <v>0</v>
          </cell>
          <cell r="O1529">
            <v>0</v>
          </cell>
          <cell r="Q1529">
            <v>0</v>
          </cell>
        </row>
        <row r="1530">
          <cell r="E1530">
            <v>0</v>
          </cell>
          <cell r="O1530">
            <v>0</v>
          </cell>
          <cell r="Q1530">
            <v>0</v>
          </cell>
        </row>
        <row r="1531">
          <cell r="E1531">
            <v>0</v>
          </cell>
          <cell r="O1531">
            <v>0</v>
          </cell>
          <cell r="Q1531">
            <v>0</v>
          </cell>
        </row>
        <row r="1532">
          <cell r="E1532">
            <v>0</v>
          </cell>
          <cell r="O1532">
            <v>0</v>
          </cell>
          <cell r="Q1532">
            <v>0</v>
          </cell>
        </row>
        <row r="1533">
          <cell r="E1533">
            <v>0</v>
          </cell>
          <cell r="O1533">
            <v>0</v>
          </cell>
          <cell r="Q1533">
            <v>0</v>
          </cell>
        </row>
        <row r="1534">
          <cell r="E1534">
            <v>0</v>
          </cell>
          <cell r="O1534">
            <v>0</v>
          </cell>
          <cell r="Q1534">
            <v>0</v>
          </cell>
        </row>
        <row r="1535">
          <cell r="E1535">
            <v>0</v>
          </cell>
          <cell r="O1535">
            <v>0</v>
          </cell>
          <cell r="Q1535">
            <v>0</v>
          </cell>
        </row>
        <row r="1536">
          <cell r="E1536">
            <v>0</v>
          </cell>
          <cell r="O1536">
            <v>0</v>
          </cell>
          <cell r="Q1536">
            <v>0</v>
          </cell>
        </row>
        <row r="1537">
          <cell r="E1537">
            <v>0</v>
          </cell>
          <cell r="O1537">
            <v>0</v>
          </cell>
          <cell r="Q1537">
            <v>0</v>
          </cell>
        </row>
        <row r="1538">
          <cell r="E1538">
            <v>0</v>
          </cell>
          <cell r="O1538">
            <v>0</v>
          </cell>
          <cell r="Q1538">
            <v>0</v>
          </cell>
        </row>
        <row r="1539">
          <cell r="E1539">
            <v>0</v>
          </cell>
          <cell r="O1539">
            <v>0</v>
          </cell>
          <cell r="Q1539">
            <v>0</v>
          </cell>
        </row>
        <row r="1540">
          <cell r="E1540">
            <v>0</v>
          </cell>
          <cell r="O1540">
            <v>0</v>
          </cell>
          <cell r="Q1540">
            <v>0</v>
          </cell>
        </row>
        <row r="1541">
          <cell r="E1541">
            <v>0</v>
          </cell>
          <cell r="O1541">
            <v>0</v>
          </cell>
          <cell r="Q1541">
            <v>0</v>
          </cell>
        </row>
        <row r="1542">
          <cell r="E1542">
            <v>0</v>
          </cell>
          <cell r="O1542">
            <v>0</v>
          </cell>
          <cell r="Q1542">
            <v>0</v>
          </cell>
        </row>
        <row r="1543">
          <cell r="E1543">
            <v>0</v>
          </cell>
          <cell r="O1543">
            <v>0</v>
          </cell>
          <cell r="Q1543">
            <v>0</v>
          </cell>
        </row>
        <row r="1544">
          <cell r="E1544">
            <v>0</v>
          </cell>
          <cell r="O1544">
            <v>0</v>
          </cell>
          <cell r="Q1544">
            <v>0</v>
          </cell>
        </row>
        <row r="1545">
          <cell r="E1545">
            <v>0</v>
          </cell>
          <cell r="O1545">
            <v>0</v>
          </cell>
          <cell r="Q1545">
            <v>0</v>
          </cell>
        </row>
        <row r="1546">
          <cell r="E1546">
            <v>0</v>
          </cell>
          <cell r="O1546">
            <v>0</v>
          </cell>
          <cell r="Q1546">
            <v>0</v>
          </cell>
        </row>
        <row r="1547">
          <cell r="E1547">
            <v>0</v>
          </cell>
          <cell r="O1547">
            <v>0</v>
          </cell>
          <cell r="Q1547">
            <v>0</v>
          </cell>
        </row>
        <row r="1548">
          <cell r="E1548">
            <v>0</v>
          </cell>
          <cell r="O1548">
            <v>0</v>
          </cell>
          <cell r="Q1548">
            <v>0</v>
          </cell>
        </row>
        <row r="1549">
          <cell r="E1549">
            <v>0</v>
          </cell>
          <cell r="O1549">
            <v>0</v>
          </cell>
          <cell r="Q1549">
            <v>0</v>
          </cell>
        </row>
        <row r="1550">
          <cell r="E1550">
            <v>0</v>
          </cell>
          <cell r="O1550">
            <v>0</v>
          </cell>
          <cell r="Q1550">
            <v>0</v>
          </cell>
        </row>
        <row r="1551">
          <cell r="E1551">
            <v>0</v>
          </cell>
          <cell r="O1551">
            <v>0</v>
          </cell>
          <cell r="Q1551">
            <v>0</v>
          </cell>
        </row>
        <row r="1552">
          <cell r="E1552">
            <v>0</v>
          </cell>
          <cell r="O1552">
            <v>0</v>
          </cell>
          <cell r="Q1552">
            <v>0</v>
          </cell>
        </row>
        <row r="1553">
          <cell r="E1553">
            <v>0</v>
          </cell>
          <cell r="O1553">
            <v>0</v>
          </cell>
          <cell r="Q1553">
            <v>0</v>
          </cell>
        </row>
        <row r="1554">
          <cell r="E1554">
            <v>0</v>
          </cell>
          <cell r="O1554">
            <v>0</v>
          </cell>
          <cell r="Q1554">
            <v>0</v>
          </cell>
        </row>
        <row r="1555">
          <cell r="E1555">
            <v>0</v>
          </cell>
          <cell r="O1555">
            <v>0</v>
          </cell>
          <cell r="Q1555">
            <v>0</v>
          </cell>
        </row>
        <row r="1556">
          <cell r="E1556">
            <v>0</v>
          </cell>
          <cell r="O1556">
            <v>0</v>
          </cell>
          <cell r="Q1556">
            <v>0</v>
          </cell>
        </row>
        <row r="1557">
          <cell r="E1557">
            <v>0</v>
          </cell>
          <cell r="O1557">
            <v>0</v>
          </cell>
          <cell r="Q1557">
            <v>0</v>
          </cell>
        </row>
        <row r="1558">
          <cell r="E1558">
            <v>0</v>
          </cell>
          <cell r="O1558">
            <v>0</v>
          </cell>
          <cell r="Q1558">
            <v>0</v>
          </cell>
        </row>
        <row r="1559">
          <cell r="E1559">
            <v>0</v>
          </cell>
          <cell r="O1559">
            <v>0</v>
          </cell>
          <cell r="Q1559">
            <v>0</v>
          </cell>
        </row>
        <row r="1560">
          <cell r="E1560">
            <v>0</v>
          </cell>
          <cell r="O1560">
            <v>0</v>
          </cell>
          <cell r="Q1560">
            <v>0</v>
          </cell>
        </row>
        <row r="1561">
          <cell r="E1561">
            <v>0</v>
          </cell>
          <cell r="O1561">
            <v>0</v>
          </cell>
          <cell r="Q1561">
            <v>0</v>
          </cell>
        </row>
        <row r="1562">
          <cell r="E1562">
            <v>0</v>
          </cell>
          <cell r="O1562">
            <v>0</v>
          </cell>
          <cell r="Q1562">
            <v>0</v>
          </cell>
        </row>
        <row r="1563">
          <cell r="E1563">
            <v>0</v>
          </cell>
          <cell r="O1563">
            <v>0</v>
          </cell>
          <cell r="Q1563">
            <v>0</v>
          </cell>
        </row>
        <row r="1564">
          <cell r="E1564">
            <v>0</v>
          </cell>
          <cell r="O1564">
            <v>0</v>
          </cell>
          <cell r="Q1564">
            <v>0</v>
          </cell>
        </row>
        <row r="1565">
          <cell r="E1565">
            <v>0</v>
          </cell>
          <cell r="O1565">
            <v>0</v>
          </cell>
          <cell r="Q1565">
            <v>0</v>
          </cell>
        </row>
        <row r="1566">
          <cell r="E1566">
            <v>0</v>
          </cell>
          <cell r="O1566">
            <v>0</v>
          </cell>
          <cell r="Q1566">
            <v>0</v>
          </cell>
        </row>
        <row r="1567">
          <cell r="E1567">
            <v>0</v>
          </cell>
          <cell r="O1567">
            <v>0</v>
          </cell>
          <cell r="Q1567">
            <v>0</v>
          </cell>
        </row>
        <row r="1568">
          <cell r="E1568">
            <v>0</v>
          </cell>
          <cell r="O1568">
            <v>0</v>
          </cell>
          <cell r="Q1568">
            <v>0</v>
          </cell>
        </row>
        <row r="1569">
          <cell r="E1569">
            <v>0</v>
          </cell>
          <cell r="O1569">
            <v>0</v>
          </cell>
          <cell r="Q1569">
            <v>0</v>
          </cell>
        </row>
        <row r="1570">
          <cell r="E1570">
            <v>0</v>
          </cell>
          <cell r="O1570">
            <v>0</v>
          </cell>
          <cell r="Q1570">
            <v>0</v>
          </cell>
        </row>
        <row r="1571">
          <cell r="E1571">
            <v>0</v>
          </cell>
          <cell r="O1571">
            <v>0</v>
          </cell>
          <cell r="Q1571">
            <v>0</v>
          </cell>
        </row>
        <row r="1572">
          <cell r="E1572">
            <v>0</v>
          </cell>
          <cell r="O1572">
            <v>0</v>
          </cell>
          <cell r="Q1572">
            <v>0</v>
          </cell>
        </row>
        <row r="1573">
          <cell r="E1573">
            <v>0</v>
          </cell>
          <cell r="O1573">
            <v>0</v>
          </cell>
          <cell r="Q1573">
            <v>0</v>
          </cell>
        </row>
        <row r="1574">
          <cell r="E1574">
            <v>0</v>
          </cell>
          <cell r="O1574">
            <v>0</v>
          </cell>
          <cell r="Q1574">
            <v>0</v>
          </cell>
        </row>
        <row r="1575">
          <cell r="E1575">
            <v>0</v>
          </cell>
          <cell r="O1575">
            <v>0</v>
          </cell>
          <cell r="Q1575">
            <v>0</v>
          </cell>
        </row>
        <row r="1576">
          <cell r="E1576">
            <v>0</v>
          </cell>
          <cell r="O1576">
            <v>0</v>
          </cell>
          <cell r="Q1576">
            <v>0</v>
          </cell>
        </row>
        <row r="1577">
          <cell r="E1577">
            <v>0</v>
          </cell>
          <cell r="O1577">
            <v>0</v>
          </cell>
          <cell r="Q1577">
            <v>0</v>
          </cell>
        </row>
        <row r="1578">
          <cell r="E1578">
            <v>0</v>
          </cell>
          <cell r="O1578">
            <v>0</v>
          </cell>
          <cell r="Q1578">
            <v>0</v>
          </cell>
        </row>
        <row r="1579">
          <cell r="E1579">
            <v>0</v>
          </cell>
          <cell r="O1579">
            <v>0</v>
          </cell>
          <cell r="Q1579">
            <v>0</v>
          </cell>
        </row>
        <row r="1580">
          <cell r="E1580">
            <v>0</v>
          </cell>
          <cell r="O1580">
            <v>0</v>
          </cell>
          <cell r="Q1580">
            <v>0</v>
          </cell>
        </row>
        <row r="1581">
          <cell r="E1581">
            <v>0</v>
          </cell>
          <cell r="O1581">
            <v>0</v>
          </cell>
          <cell r="Q1581">
            <v>0</v>
          </cell>
        </row>
        <row r="1582">
          <cell r="E1582">
            <v>0</v>
          </cell>
          <cell r="O1582">
            <v>0</v>
          </cell>
          <cell r="Q1582">
            <v>0</v>
          </cell>
        </row>
        <row r="1583">
          <cell r="E1583">
            <v>0</v>
          </cell>
          <cell r="O1583">
            <v>0</v>
          </cell>
          <cell r="Q1583">
            <v>0</v>
          </cell>
        </row>
        <row r="1584">
          <cell r="E1584">
            <v>0</v>
          </cell>
          <cell r="O1584">
            <v>0</v>
          </cell>
          <cell r="Q1584">
            <v>0</v>
          </cell>
        </row>
        <row r="1585">
          <cell r="E1585">
            <v>0</v>
          </cell>
          <cell r="O1585">
            <v>0</v>
          </cell>
          <cell r="Q1585">
            <v>0</v>
          </cell>
        </row>
        <row r="1586">
          <cell r="E1586">
            <v>0</v>
          </cell>
          <cell r="O1586">
            <v>0</v>
          </cell>
          <cell r="Q1586">
            <v>0</v>
          </cell>
        </row>
        <row r="1587">
          <cell r="E1587">
            <v>0</v>
          </cell>
          <cell r="O1587">
            <v>0</v>
          </cell>
          <cell r="Q1587">
            <v>0</v>
          </cell>
        </row>
        <row r="1588">
          <cell r="E1588">
            <v>0</v>
          </cell>
          <cell r="O1588">
            <v>0</v>
          </cell>
          <cell r="Q1588">
            <v>0</v>
          </cell>
        </row>
        <row r="1589">
          <cell r="E1589">
            <v>0</v>
          </cell>
          <cell r="O1589">
            <v>0</v>
          </cell>
          <cell r="Q1589">
            <v>0</v>
          </cell>
        </row>
        <row r="1590">
          <cell r="E1590">
            <v>0</v>
          </cell>
          <cell r="O1590">
            <v>0</v>
          </cell>
          <cell r="Q1590">
            <v>0</v>
          </cell>
        </row>
        <row r="1591">
          <cell r="E1591">
            <v>0</v>
          </cell>
          <cell r="O1591">
            <v>0</v>
          </cell>
          <cell r="Q1591">
            <v>0</v>
          </cell>
        </row>
        <row r="1592">
          <cell r="E1592">
            <v>0</v>
          </cell>
          <cell r="O1592">
            <v>0</v>
          </cell>
          <cell r="Q1592">
            <v>0</v>
          </cell>
        </row>
        <row r="1593">
          <cell r="E1593">
            <v>0</v>
          </cell>
          <cell r="O1593">
            <v>0</v>
          </cell>
          <cell r="Q1593">
            <v>0</v>
          </cell>
        </row>
        <row r="1594">
          <cell r="E1594">
            <v>0</v>
          </cell>
          <cell r="O1594">
            <v>0</v>
          </cell>
          <cell r="Q1594">
            <v>0</v>
          </cell>
        </row>
        <row r="1595">
          <cell r="E1595">
            <v>0</v>
          </cell>
          <cell r="O1595">
            <v>0</v>
          </cell>
          <cell r="Q1595">
            <v>0</v>
          </cell>
        </row>
        <row r="1596">
          <cell r="E1596">
            <v>0</v>
          </cell>
          <cell r="O1596">
            <v>0</v>
          </cell>
          <cell r="Q1596">
            <v>0</v>
          </cell>
        </row>
        <row r="1597">
          <cell r="E1597">
            <v>0</v>
          </cell>
          <cell r="O1597">
            <v>0</v>
          </cell>
          <cell r="Q1597">
            <v>0</v>
          </cell>
        </row>
        <row r="1598">
          <cell r="E1598">
            <v>0</v>
          </cell>
          <cell r="O1598">
            <v>0</v>
          </cell>
          <cell r="Q1598">
            <v>0</v>
          </cell>
        </row>
        <row r="1599">
          <cell r="E1599">
            <v>0</v>
          </cell>
          <cell r="O1599">
            <v>0</v>
          </cell>
          <cell r="Q1599">
            <v>0</v>
          </cell>
        </row>
        <row r="1600">
          <cell r="E1600">
            <v>0</v>
          </cell>
          <cell r="O1600">
            <v>0</v>
          </cell>
          <cell r="Q1600">
            <v>0</v>
          </cell>
        </row>
        <row r="1601">
          <cell r="E1601">
            <v>0</v>
          </cell>
          <cell r="O1601">
            <v>0</v>
          </cell>
          <cell r="Q1601">
            <v>0</v>
          </cell>
        </row>
        <row r="1602">
          <cell r="E1602">
            <v>0</v>
          </cell>
          <cell r="O1602">
            <v>0</v>
          </cell>
          <cell r="Q1602">
            <v>0</v>
          </cell>
        </row>
        <row r="1603">
          <cell r="E1603">
            <v>0</v>
          </cell>
          <cell r="O1603">
            <v>0</v>
          </cell>
          <cell r="Q1603">
            <v>0</v>
          </cell>
        </row>
        <row r="1604">
          <cell r="E1604">
            <v>0</v>
          </cell>
          <cell r="O1604">
            <v>0</v>
          </cell>
          <cell r="Q1604">
            <v>0</v>
          </cell>
        </row>
        <row r="1605">
          <cell r="E1605">
            <v>0</v>
          </cell>
          <cell r="O1605">
            <v>0</v>
          </cell>
          <cell r="Q1605">
            <v>0</v>
          </cell>
        </row>
        <row r="1606">
          <cell r="E1606">
            <v>0</v>
          </cell>
          <cell r="O1606">
            <v>0</v>
          </cell>
          <cell r="Q1606">
            <v>0</v>
          </cell>
        </row>
        <row r="1607">
          <cell r="E1607">
            <v>0</v>
          </cell>
          <cell r="O1607">
            <v>0</v>
          </cell>
          <cell r="Q1607">
            <v>0</v>
          </cell>
        </row>
        <row r="1608">
          <cell r="E1608">
            <v>0</v>
          </cell>
          <cell r="O1608">
            <v>0</v>
          </cell>
          <cell r="Q1608">
            <v>0</v>
          </cell>
        </row>
        <row r="1609">
          <cell r="E1609">
            <v>0</v>
          </cell>
          <cell r="O1609">
            <v>0</v>
          </cell>
          <cell r="Q1609">
            <v>0</v>
          </cell>
        </row>
        <row r="1610">
          <cell r="E1610">
            <v>0</v>
          </cell>
          <cell r="O1610">
            <v>0</v>
          </cell>
          <cell r="Q1610">
            <v>0</v>
          </cell>
        </row>
        <row r="1611">
          <cell r="E1611">
            <v>0</v>
          </cell>
          <cell r="O1611">
            <v>0</v>
          </cell>
          <cell r="Q1611">
            <v>0</v>
          </cell>
        </row>
        <row r="1612">
          <cell r="E1612">
            <v>0</v>
          </cell>
          <cell r="O1612">
            <v>0</v>
          </cell>
          <cell r="Q1612">
            <v>0</v>
          </cell>
        </row>
        <row r="1613">
          <cell r="E1613">
            <v>0</v>
          </cell>
          <cell r="O1613">
            <v>0</v>
          </cell>
          <cell r="Q1613">
            <v>0</v>
          </cell>
        </row>
        <row r="1614">
          <cell r="E1614">
            <v>0</v>
          </cell>
          <cell r="O1614">
            <v>0</v>
          </cell>
          <cell r="Q1614">
            <v>0</v>
          </cell>
        </row>
        <row r="1615">
          <cell r="E1615">
            <v>0</v>
          </cell>
          <cell r="O1615">
            <v>0</v>
          </cell>
          <cell r="Q1615">
            <v>0</v>
          </cell>
        </row>
        <row r="1616">
          <cell r="E1616">
            <v>0</v>
          </cell>
          <cell r="O1616">
            <v>0</v>
          </cell>
          <cell r="Q1616">
            <v>0</v>
          </cell>
        </row>
        <row r="1617">
          <cell r="E1617">
            <v>0</v>
          </cell>
          <cell r="O1617">
            <v>0</v>
          </cell>
          <cell r="Q1617">
            <v>0</v>
          </cell>
        </row>
        <row r="1618">
          <cell r="E1618">
            <v>0</v>
          </cell>
          <cell r="O1618">
            <v>0</v>
          </cell>
          <cell r="Q1618">
            <v>0</v>
          </cell>
        </row>
        <row r="1619">
          <cell r="E1619">
            <v>0</v>
          </cell>
          <cell r="O1619">
            <v>0</v>
          </cell>
          <cell r="Q1619">
            <v>0</v>
          </cell>
        </row>
        <row r="1620">
          <cell r="E1620">
            <v>0</v>
          </cell>
          <cell r="O1620">
            <v>0</v>
          </cell>
          <cell r="Q1620">
            <v>0</v>
          </cell>
        </row>
        <row r="1621">
          <cell r="E1621">
            <v>0</v>
          </cell>
          <cell r="O1621">
            <v>0</v>
          </cell>
          <cell r="Q1621">
            <v>0</v>
          </cell>
        </row>
        <row r="1622">
          <cell r="E1622">
            <v>0</v>
          </cell>
          <cell r="O1622">
            <v>0</v>
          </cell>
          <cell r="Q1622">
            <v>0</v>
          </cell>
        </row>
        <row r="1623">
          <cell r="E1623">
            <v>0</v>
          </cell>
          <cell r="O1623">
            <v>0</v>
          </cell>
          <cell r="Q1623">
            <v>0</v>
          </cell>
        </row>
        <row r="1624">
          <cell r="E1624">
            <v>0</v>
          </cell>
          <cell r="O1624">
            <v>0</v>
          </cell>
          <cell r="Q1624">
            <v>0</v>
          </cell>
        </row>
        <row r="1625">
          <cell r="E1625">
            <v>0</v>
          </cell>
          <cell r="O1625">
            <v>0</v>
          </cell>
          <cell r="Q1625">
            <v>0</v>
          </cell>
        </row>
        <row r="1626">
          <cell r="E1626">
            <v>0</v>
          </cell>
          <cell r="O1626">
            <v>0</v>
          </cell>
          <cell r="Q1626">
            <v>0</v>
          </cell>
        </row>
        <row r="1627">
          <cell r="E1627">
            <v>0</v>
          </cell>
          <cell r="O1627">
            <v>0</v>
          </cell>
          <cell r="Q1627">
            <v>0</v>
          </cell>
        </row>
        <row r="1628">
          <cell r="E1628">
            <v>0</v>
          </cell>
          <cell r="O1628">
            <v>0</v>
          </cell>
          <cell r="Q1628">
            <v>0</v>
          </cell>
        </row>
        <row r="1629">
          <cell r="E1629">
            <v>0</v>
          </cell>
          <cell r="O1629">
            <v>0</v>
          </cell>
          <cell r="Q1629">
            <v>0</v>
          </cell>
        </row>
        <row r="1630">
          <cell r="E1630">
            <v>0</v>
          </cell>
          <cell r="O1630">
            <v>0</v>
          </cell>
          <cell r="Q1630">
            <v>0</v>
          </cell>
        </row>
        <row r="1631">
          <cell r="E1631">
            <v>0</v>
          </cell>
          <cell r="O1631">
            <v>0</v>
          </cell>
          <cell r="Q1631">
            <v>0</v>
          </cell>
        </row>
        <row r="1632">
          <cell r="E1632">
            <v>0</v>
          </cell>
          <cell r="O1632">
            <v>0</v>
          </cell>
          <cell r="Q1632">
            <v>0</v>
          </cell>
        </row>
        <row r="1633">
          <cell r="E1633">
            <v>0</v>
          </cell>
          <cell r="O1633">
            <v>0</v>
          </cell>
          <cell r="Q1633">
            <v>0</v>
          </cell>
        </row>
        <row r="1634">
          <cell r="E1634">
            <v>0</v>
          </cell>
          <cell r="O1634">
            <v>0</v>
          </cell>
          <cell r="Q1634">
            <v>0</v>
          </cell>
        </row>
        <row r="1635">
          <cell r="E1635">
            <v>0</v>
          </cell>
          <cell r="O1635">
            <v>0</v>
          </cell>
          <cell r="Q1635">
            <v>0</v>
          </cell>
        </row>
        <row r="1636">
          <cell r="E1636">
            <v>0</v>
          </cell>
          <cell r="O1636">
            <v>0</v>
          </cell>
          <cell r="Q1636">
            <v>0</v>
          </cell>
        </row>
        <row r="1637">
          <cell r="E1637">
            <v>0</v>
          </cell>
          <cell r="O1637">
            <v>0</v>
          </cell>
          <cell r="Q1637">
            <v>0</v>
          </cell>
        </row>
        <row r="1638">
          <cell r="E1638">
            <v>0</v>
          </cell>
          <cell r="O1638">
            <v>0</v>
          </cell>
          <cell r="Q1638">
            <v>0</v>
          </cell>
        </row>
        <row r="1639">
          <cell r="E1639">
            <v>0</v>
          </cell>
          <cell r="O1639">
            <v>0</v>
          </cell>
          <cell r="Q1639">
            <v>0</v>
          </cell>
        </row>
        <row r="1640">
          <cell r="E1640">
            <v>0</v>
          </cell>
          <cell r="O1640">
            <v>0</v>
          </cell>
          <cell r="Q1640">
            <v>0</v>
          </cell>
        </row>
        <row r="1641">
          <cell r="E1641">
            <v>0</v>
          </cell>
          <cell r="O1641">
            <v>0</v>
          </cell>
          <cell r="Q1641">
            <v>0</v>
          </cell>
        </row>
        <row r="1642">
          <cell r="E1642">
            <v>0</v>
          </cell>
          <cell r="O1642">
            <v>0</v>
          </cell>
          <cell r="Q1642">
            <v>0</v>
          </cell>
        </row>
        <row r="1643">
          <cell r="E1643">
            <v>0</v>
          </cell>
          <cell r="O1643">
            <v>0</v>
          </cell>
          <cell r="Q1643">
            <v>0</v>
          </cell>
        </row>
        <row r="1644">
          <cell r="E1644">
            <v>0</v>
          </cell>
          <cell r="O1644">
            <v>0</v>
          </cell>
          <cell r="Q1644">
            <v>0</v>
          </cell>
        </row>
        <row r="1645">
          <cell r="E1645">
            <v>0</v>
          </cell>
          <cell r="O1645">
            <v>0</v>
          </cell>
          <cell r="Q1645">
            <v>0</v>
          </cell>
        </row>
        <row r="1646">
          <cell r="E1646">
            <v>0</v>
          </cell>
          <cell r="O1646">
            <v>0</v>
          </cell>
          <cell r="Q1646">
            <v>0</v>
          </cell>
        </row>
        <row r="1647">
          <cell r="E1647">
            <v>0</v>
          </cell>
          <cell r="O1647">
            <v>0</v>
          </cell>
          <cell r="Q1647">
            <v>0</v>
          </cell>
        </row>
        <row r="1648">
          <cell r="E1648">
            <v>0</v>
          </cell>
          <cell r="O1648">
            <v>0</v>
          </cell>
          <cell r="Q1648">
            <v>0</v>
          </cell>
        </row>
        <row r="1649">
          <cell r="E1649">
            <v>0</v>
          </cell>
          <cell r="O1649">
            <v>0</v>
          </cell>
          <cell r="Q1649">
            <v>0</v>
          </cell>
        </row>
        <row r="1650">
          <cell r="E1650">
            <v>0</v>
          </cell>
          <cell r="O1650">
            <v>0</v>
          </cell>
          <cell r="Q1650">
            <v>0</v>
          </cell>
        </row>
        <row r="1651">
          <cell r="E1651">
            <v>0</v>
          </cell>
          <cell r="O1651">
            <v>0</v>
          </cell>
          <cell r="Q1651">
            <v>0</v>
          </cell>
        </row>
        <row r="1652">
          <cell r="E1652">
            <v>0</v>
          </cell>
          <cell r="O1652">
            <v>0</v>
          </cell>
          <cell r="Q1652">
            <v>0</v>
          </cell>
        </row>
        <row r="1653">
          <cell r="E1653">
            <v>0</v>
          </cell>
          <cell r="O1653">
            <v>0</v>
          </cell>
          <cell r="Q1653">
            <v>0</v>
          </cell>
        </row>
        <row r="1654">
          <cell r="E1654">
            <v>0</v>
          </cell>
          <cell r="O1654">
            <v>0</v>
          </cell>
          <cell r="Q1654">
            <v>0</v>
          </cell>
        </row>
        <row r="1655">
          <cell r="E1655">
            <v>0</v>
          </cell>
          <cell r="O1655">
            <v>0</v>
          </cell>
          <cell r="Q1655">
            <v>0</v>
          </cell>
        </row>
        <row r="1656">
          <cell r="E1656">
            <v>0</v>
          </cell>
          <cell r="O1656">
            <v>0</v>
          </cell>
          <cell r="Q1656">
            <v>0</v>
          </cell>
        </row>
        <row r="1657">
          <cell r="E1657">
            <v>0</v>
          </cell>
          <cell r="O1657">
            <v>0</v>
          </cell>
          <cell r="Q1657">
            <v>0</v>
          </cell>
        </row>
        <row r="1658">
          <cell r="E1658">
            <v>0</v>
          </cell>
          <cell r="O1658">
            <v>0</v>
          </cell>
          <cell r="Q1658">
            <v>0</v>
          </cell>
        </row>
        <row r="1659">
          <cell r="E1659">
            <v>0</v>
          </cell>
          <cell r="O1659">
            <v>0</v>
          </cell>
          <cell r="Q1659">
            <v>0</v>
          </cell>
        </row>
        <row r="1660">
          <cell r="E1660">
            <v>0</v>
          </cell>
          <cell r="O1660">
            <v>0</v>
          </cell>
          <cell r="Q1660">
            <v>0</v>
          </cell>
        </row>
        <row r="1661">
          <cell r="E1661">
            <v>0</v>
          </cell>
          <cell r="O1661">
            <v>0</v>
          </cell>
          <cell r="Q1661">
            <v>0</v>
          </cell>
        </row>
        <row r="1662">
          <cell r="E1662">
            <v>0</v>
          </cell>
          <cell r="O1662">
            <v>0</v>
          </cell>
          <cell r="Q1662">
            <v>0</v>
          </cell>
        </row>
        <row r="1663">
          <cell r="E1663">
            <v>0</v>
          </cell>
          <cell r="O1663">
            <v>0</v>
          </cell>
          <cell r="Q1663">
            <v>0</v>
          </cell>
        </row>
        <row r="1664">
          <cell r="E1664">
            <v>0</v>
          </cell>
          <cell r="O1664">
            <v>0</v>
          </cell>
          <cell r="Q1664">
            <v>0</v>
          </cell>
        </row>
        <row r="1665">
          <cell r="E1665">
            <v>0</v>
          </cell>
          <cell r="O1665">
            <v>0</v>
          </cell>
          <cell r="Q1665">
            <v>0</v>
          </cell>
        </row>
        <row r="1666">
          <cell r="E1666">
            <v>0</v>
          </cell>
          <cell r="O1666">
            <v>0</v>
          </cell>
          <cell r="Q1666">
            <v>0</v>
          </cell>
        </row>
        <row r="1667">
          <cell r="E1667">
            <v>0</v>
          </cell>
          <cell r="O1667">
            <v>0</v>
          </cell>
          <cell r="Q1667">
            <v>0</v>
          </cell>
        </row>
        <row r="1668">
          <cell r="E1668">
            <v>0</v>
          </cell>
          <cell r="O1668">
            <v>0</v>
          </cell>
          <cell r="Q1668">
            <v>0</v>
          </cell>
        </row>
        <row r="1669">
          <cell r="E1669">
            <v>0</v>
          </cell>
          <cell r="O1669">
            <v>0</v>
          </cell>
          <cell r="Q1669">
            <v>0</v>
          </cell>
        </row>
        <row r="1670">
          <cell r="E1670">
            <v>0</v>
          </cell>
          <cell r="O1670">
            <v>0</v>
          </cell>
          <cell r="Q1670">
            <v>0</v>
          </cell>
        </row>
        <row r="1671">
          <cell r="E1671">
            <v>0</v>
          </cell>
          <cell r="O1671">
            <v>0</v>
          </cell>
          <cell r="Q1671">
            <v>0</v>
          </cell>
        </row>
        <row r="1672">
          <cell r="E1672">
            <v>0</v>
          </cell>
          <cell r="O1672">
            <v>0</v>
          </cell>
          <cell r="Q1672">
            <v>0</v>
          </cell>
        </row>
        <row r="1673">
          <cell r="E1673">
            <v>0</v>
          </cell>
          <cell r="O1673">
            <v>0</v>
          </cell>
          <cell r="Q1673">
            <v>0</v>
          </cell>
        </row>
        <row r="1674">
          <cell r="E1674">
            <v>0</v>
          </cell>
          <cell r="O1674">
            <v>0</v>
          </cell>
          <cell r="Q1674">
            <v>0</v>
          </cell>
        </row>
        <row r="1675">
          <cell r="E1675">
            <v>0</v>
          </cell>
          <cell r="O1675">
            <v>0</v>
          </cell>
          <cell r="Q1675">
            <v>0</v>
          </cell>
        </row>
        <row r="1676">
          <cell r="E1676">
            <v>0</v>
          </cell>
          <cell r="O1676">
            <v>0</v>
          </cell>
          <cell r="Q1676">
            <v>0</v>
          </cell>
        </row>
        <row r="1677">
          <cell r="E1677">
            <v>0</v>
          </cell>
          <cell r="O1677">
            <v>0</v>
          </cell>
          <cell r="Q1677">
            <v>0</v>
          </cell>
        </row>
        <row r="1678">
          <cell r="E1678">
            <v>0</v>
          </cell>
          <cell r="O1678">
            <v>0</v>
          </cell>
          <cell r="Q1678">
            <v>0</v>
          </cell>
        </row>
        <row r="1679">
          <cell r="E1679">
            <v>0</v>
          </cell>
          <cell r="O1679">
            <v>0</v>
          </cell>
          <cell r="Q1679">
            <v>0</v>
          </cell>
        </row>
        <row r="1680">
          <cell r="E1680">
            <v>0</v>
          </cell>
          <cell r="O1680">
            <v>0</v>
          </cell>
          <cell r="Q1680">
            <v>0</v>
          </cell>
        </row>
        <row r="1681">
          <cell r="E1681">
            <v>0</v>
          </cell>
          <cell r="O1681">
            <v>0</v>
          </cell>
          <cell r="Q1681">
            <v>0</v>
          </cell>
        </row>
        <row r="1682">
          <cell r="E1682">
            <v>0</v>
          </cell>
          <cell r="O1682">
            <v>0</v>
          </cell>
          <cell r="Q1682">
            <v>0</v>
          </cell>
        </row>
        <row r="1683">
          <cell r="E1683">
            <v>0</v>
          </cell>
          <cell r="O1683">
            <v>0</v>
          </cell>
          <cell r="Q1683">
            <v>0</v>
          </cell>
        </row>
        <row r="1684">
          <cell r="E1684">
            <v>0</v>
          </cell>
          <cell r="O1684">
            <v>0</v>
          </cell>
          <cell r="Q1684">
            <v>0</v>
          </cell>
        </row>
        <row r="1685">
          <cell r="E1685">
            <v>0</v>
          </cell>
          <cell r="O1685">
            <v>0</v>
          </cell>
          <cell r="Q1685">
            <v>0</v>
          </cell>
        </row>
        <row r="1686">
          <cell r="E1686">
            <v>0</v>
          </cell>
          <cell r="O1686">
            <v>0</v>
          </cell>
          <cell r="Q1686">
            <v>0</v>
          </cell>
        </row>
        <row r="1687">
          <cell r="E1687">
            <v>0</v>
          </cell>
          <cell r="O1687">
            <v>0</v>
          </cell>
          <cell r="Q1687">
            <v>0</v>
          </cell>
        </row>
        <row r="1688">
          <cell r="E1688">
            <v>0</v>
          </cell>
          <cell r="O1688">
            <v>0</v>
          </cell>
          <cell r="Q1688">
            <v>0</v>
          </cell>
        </row>
        <row r="1689">
          <cell r="E1689">
            <v>0</v>
          </cell>
          <cell r="O1689">
            <v>0</v>
          </cell>
          <cell r="Q1689">
            <v>0</v>
          </cell>
        </row>
        <row r="1690">
          <cell r="E1690">
            <v>0</v>
          </cell>
          <cell r="O1690">
            <v>0</v>
          </cell>
          <cell r="Q1690">
            <v>0</v>
          </cell>
        </row>
        <row r="1691">
          <cell r="E1691">
            <v>0</v>
          </cell>
          <cell r="O1691">
            <v>0</v>
          </cell>
          <cell r="Q1691">
            <v>0</v>
          </cell>
        </row>
        <row r="1692">
          <cell r="E1692">
            <v>0</v>
          </cell>
          <cell r="O1692">
            <v>0</v>
          </cell>
          <cell r="Q1692">
            <v>0</v>
          </cell>
        </row>
        <row r="1693">
          <cell r="E1693">
            <v>0</v>
          </cell>
          <cell r="O1693">
            <v>0</v>
          </cell>
          <cell r="Q1693">
            <v>0</v>
          </cell>
        </row>
        <row r="1694">
          <cell r="E1694">
            <v>0</v>
          </cell>
          <cell r="O1694">
            <v>0</v>
          </cell>
          <cell r="Q1694">
            <v>0</v>
          </cell>
        </row>
        <row r="1695">
          <cell r="E1695">
            <v>0</v>
          </cell>
          <cell r="O1695">
            <v>0</v>
          </cell>
          <cell r="Q1695">
            <v>0</v>
          </cell>
        </row>
        <row r="1696">
          <cell r="E1696">
            <v>0</v>
          </cell>
          <cell r="O1696">
            <v>0</v>
          </cell>
          <cell r="Q1696">
            <v>0</v>
          </cell>
        </row>
        <row r="1697">
          <cell r="E1697">
            <v>0</v>
          </cell>
          <cell r="O1697">
            <v>0</v>
          </cell>
          <cell r="Q1697">
            <v>0</v>
          </cell>
        </row>
        <row r="1698">
          <cell r="E1698">
            <v>0</v>
          </cell>
          <cell r="O1698">
            <v>0</v>
          </cell>
          <cell r="Q1698">
            <v>0</v>
          </cell>
        </row>
        <row r="1699">
          <cell r="E1699">
            <v>0</v>
          </cell>
          <cell r="O1699">
            <v>0</v>
          </cell>
          <cell r="Q1699">
            <v>0</v>
          </cell>
        </row>
        <row r="1700">
          <cell r="E1700">
            <v>0</v>
          </cell>
          <cell r="O1700">
            <v>0</v>
          </cell>
          <cell r="Q1700">
            <v>0</v>
          </cell>
        </row>
        <row r="1701">
          <cell r="E1701">
            <v>0</v>
          </cell>
          <cell r="O1701">
            <v>0</v>
          </cell>
          <cell r="Q1701">
            <v>0</v>
          </cell>
        </row>
        <row r="1702">
          <cell r="E1702">
            <v>0</v>
          </cell>
          <cell r="O1702">
            <v>0</v>
          </cell>
          <cell r="Q1702">
            <v>0</v>
          </cell>
        </row>
        <row r="1703">
          <cell r="E1703">
            <v>0</v>
          </cell>
          <cell r="O1703">
            <v>0</v>
          </cell>
          <cell r="Q1703">
            <v>0</v>
          </cell>
        </row>
        <row r="1704">
          <cell r="E1704">
            <v>0</v>
          </cell>
          <cell r="O1704">
            <v>0</v>
          </cell>
          <cell r="Q1704">
            <v>0</v>
          </cell>
        </row>
        <row r="1705">
          <cell r="E1705">
            <v>0</v>
          </cell>
          <cell r="O1705">
            <v>0</v>
          </cell>
          <cell r="Q1705">
            <v>0</v>
          </cell>
        </row>
        <row r="1706">
          <cell r="E1706">
            <v>0</v>
          </cell>
          <cell r="O1706">
            <v>0</v>
          </cell>
          <cell r="Q1706">
            <v>0</v>
          </cell>
        </row>
        <row r="1707">
          <cell r="E1707">
            <v>0</v>
          </cell>
          <cell r="O1707">
            <v>0</v>
          </cell>
          <cell r="Q1707">
            <v>0</v>
          </cell>
        </row>
        <row r="1708">
          <cell r="E1708">
            <v>0</v>
          </cell>
          <cell r="O1708">
            <v>0</v>
          </cell>
          <cell r="Q1708">
            <v>0</v>
          </cell>
        </row>
        <row r="1709">
          <cell r="E1709">
            <v>0</v>
          </cell>
          <cell r="O1709">
            <v>0</v>
          </cell>
          <cell r="Q1709">
            <v>0</v>
          </cell>
        </row>
        <row r="1710">
          <cell r="E1710">
            <v>0</v>
          </cell>
          <cell r="O1710">
            <v>0</v>
          </cell>
          <cell r="Q1710">
            <v>0</v>
          </cell>
        </row>
        <row r="1711">
          <cell r="E1711">
            <v>0</v>
          </cell>
          <cell r="O1711">
            <v>0</v>
          </cell>
          <cell r="Q1711">
            <v>0</v>
          </cell>
        </row>
        <row r="1712">
          <cell r="E1712">
            <v>0</v>
          </cell>
          <cell r="O1712">
            <v>0</v>
          </cell>
          <cell r="Q1712">
            <v>0</v>
          </cell>
        </row>
        <row r="1713">
          <cell r="E1713">
            <v>0</v>
          </cell>
          <cell r="O1713">
            <v>0</v>
          </cell>
          <cell r="Q1713">
            <v>0</v>
          </cell>
        </row>
        <row r="1714">
          <cell r="E1714">
            <v>0</v>
          </cell>
          <cell r="O1714">
            <v>0</v>
          </cell>
          <cell r="Q1714">
            <v>0</v>
          </cell>
        </row>
        <row r="1715">
          <cell r="E1715">
            <v>0</v>
          </cell>
          <cell r="O1715">
            <v>0</v>
          </cell>
          <cell r="Q1715">
            <v>0</v>
          </cell>
        </row>
        <row r="1716">
          <cell r="E1716">
            <v>0</v>
          </cell>
          <cell r="O1716">
            <v>0</v>
          </cell>
          <cell r="Q1716">
            <v>0</v>
          </cell>
        </row>
        <row r="1717">
          <cell r="E1717">
            <v>0</v>
          </cell>
          <cell r="O1717">
            <v>0</v>
          </cell>
          <cell r="Q1717">
            <v>0</v>
          </cell>
        </row>
        <row r="1718">
          <cell r="E1718">
            <v>0</v>
          </cell>
          <cell r="O1718">
            <v>0</v>
          </cell>
          <cell r="Q1718">
            <v>0</v>
          </cell>
        </row>
        <row r="1719">
          <cell r="E1719">
            <v>0</v>
          </cell>
          <cell r="O1719">
            <v>0</v>
          </cell>
          <cell r="Q1719">
            <v>0</v>
          </cell>
        </row>
        <row r="1720">
          <cell r="E1720">
            <v>0</v>
          </cell>
          <cell r="O1720">
            <v>0</v>
          </cell>
          <cell r="Q1720">
            <v>0</v>
          </cell>
        </row>
        <row r="1721">
          <cell r="E1721">
            <v>0</v>
          </cell>
          <cell r="O1721">
            <v>0</v>
          </cell>
          <cell r="Q1721">
            <v>0</v>
          </cell>
        </row>
        <row r="1722">
          <cell r="E1722">
            <v>0</v>
          </cell>
          <cell r="O1722">
            <v>0</v>
          </cell>
          <cell r="Q1722">
            <v>0</v>
          </cell>
        </row>
        <row r="1723">
          <cell r="E1723">
            <v>0</v>
          </cell>
          <cell r="O1723">
            <v>0</v>
          </cell>
          <cell r="Q1723">
            <v>0</v>
          </cell>
        </row>
        <row r="1724">
          <cell r="E1724">
            <v>0</v>
          </cell>
          <cell r="O1724">
            <v>0</v>
          </cell>
          <cell r="Q1724">
            <v>0</v>
          </cell>
        </row>
        <row r="1725">
          <cell r="E1725">
            <v>0</v>
          </cell>
          <cell r="O1725">
            <v>0</v>
          </cell>
          <cell r="Q1725">
            <v>0</v>
          </cell>
        </row>
        <row r="1726">
          <cell r="E1726">
            <v>0</v>
          </cell>
          <cell r="O1726">
            <v>0</v>
          </cell>
          <cell r="Q1726">
            <v>0</v>
          </cell>
        </row>
        <row r="1727">
          <cell r="E1727">
            <v>0</v>
          </cell>
          <cell r="O1727">
            <v>0</v>
          </cell>
          <cell r="Q1727">
            <v>0</v>
          </cell>
        </row>
        <row r="1728">
          <cell r="E1728">
            <v>0</v>
          </cell>
          <cell r="O1728">
            <v>0</v>
          </cell>
          <cell r="Q1728">
            <v>0</v>
          </cell>
        </row>
        <row r="1729">
          <cell r="E1729">
            <v>0</v>
          </cell>
          <cell r="O1729">
            <v>0</v>
          </cell>
          <cell r="Q1729">
            <v>0</v>
          </cell>
        </row>
        <row r="1730">
          <cell r="E1730">
            <v>0</v>
          </cell>
          <cell r="O1730">
            <v>0</v>
          </cell>
          <cell r="Q1730">
            <v>0</v>
          </cell>
        </row>
        <row r="1731">
          <cell r="E1731">
            <v>0</v>
          </cell>
          <cell r="O1731">
            <v>0</v>
          </cell>
          <cell r="Q1731">
            <v>0</v>
          </cell>
        </row>
        <row r="1732">
          <cell r="E1732">
            <v>0</v>
          </cell>
          <cell r="O1732">
            <v>0</v>
          </cell>
          <cell r="Q1732">
            <v>0</v>
          </cell>
        </row>
        <row r="1733">
          <cell r="E1733">
            <v>0</v>
          </cell>
          <cell r="O1733">
            <v>0</v>
          </cell>
          <cell r="Q1733">
            <v>0</v>
          </cell>
        </row>
        <row r="1734">
          <cell r="E1734">
            <v>0</v>
          </cell>
          <cell r="O1734">
            <v>0</v>
          </cell>
          <cell r="Q1734">
            <v>0</v>
          </cell>
        </row>
        <row r="1735">
          <cell r="E1735">
            <v>0</v>
          </cell>
          <cell r="O1735">
            <v>0</v>
          </cell>
          <cell r="Q1735">
            <v>0</v>
          </cell>
        </row>
        <row r="1736">
          <cell r="E1736">
            <v>0</v>
          </cell>
          <cell r="O1736">
            <v>0</v>
          </cell>
          <cell r="Q1736">
            <v>0</v>
          </cell>
        </row>
        <row r="1737">
          <cell r="E1737">
            <v>0</v>
          </cell>
          <cell r="O1737">
            <v>0</v>
          </cell>
          <cell r="Q1737">
            <v>0</v>
          </cell>
        </row>
        <row r="1738">
          <cell r="E1738">
            <v>0</v>
          </cell>
          <cell r="O1738">
            <v>0</v>
          </cell>
          <cell r="Q1738">
            <v>0</v>
          </cell>
        </row>
        <row r="1739">
          <cell r="E1739">
            <v>0</v>
          </cell>
          <cell r="O1739">
            <v>0</v>
          </cell>
          <cell r="Q1739">
            <v>0</v>
          </cell>
        </row>
        <row r="1740">
          <cell r="E1740">
            <v>0</v>
          </cell>
          <cell r="O1740">
            <v>0</v>
          </cell>
          <cell r="Q1740">
            <v>0</v>
          </cell>
        </row>
        <row r="1741">
          <cell r="E1741">
            <v>0</v>
          </cell>
          <cell r="O1741">
            <v>0</v>
          </cell>
          <cell r="Q1741">
            <v>0</v>
          </cell>
        </row>
        <row r="1742">
          <cell r="E1742">
            <v>0</v>
          </cell>
          <cell r="O1742">
            <v>0</v>
          </cell>
          <cell r="Q1742">
            <v>0</v>
          </cell>
        </row>
        <row r="1743">
          <cell r="E1743">
            <v>0</v>
          </cell>
          <cell r="O1743">
            <v>0</v>
          </cell>
          <cell r="Q1743">
            <v>0</v>
          </cell>
        </row>
        <row r="1744">
          <cell r="E1744">
            <v>0</v>
          </cell>
          <cell r="O1744">
            <v>0</v>
          </cell>
          <cell r="Q1744">
            <v>0</v>
          </cell>
        </row>
        <row r="1745">
          <cell r="E1745">
            <v>0</v>
          </cell>
          <cell r="O1745">
            <v>0</v>
          </cell>
          <cell r="Q1745">
            <v>0</v>
          </cell>
        </row>
        <row r="1746">
          <cell r="E1746">
            <v>0</v>
          </cell>
          <cell r="O1746">
            <v>0</v>
          </cell>
          <cell r="Q1746">
            <v>0</v>
          </cell>
        </row>
        <row r="1747">
          <cell r="E1747">
            <v>0</v>
          </cell>
          <cell r="O1747">
            <v>0</v>
          </cell>
          <cell r="Q1747">
            <v>0</v>
          </cell>
        </row>
        <row r="1748">
          <cell r="E1748">
            <v>0</v>
          </cell>
          <cell r="O1748">
            <v>0</v>
          </cell>
          <cell r="Q1748">
            <v>0</v>
          </cell>
        </row>
        <row r="1749">
          <cell r="E1749">
            <v>0</v>
          </cell>
          <cell r="O1749">
            <v>0</v>
          </cell>
          <cell r="Q1749">
            <v>0</v>
          </cell>
        </row>
        <row r="1750">
          <cell r="E1750">
            <v>0</v>
          </cell>
          <cell r="O1750">
            <v>0</v>
          </cell>
          <cell r="Q1750">
            <v>0</v>
          </cell>
        </row>
        <row r="1751">
          <cell r="E1751">
            <v>0</v>
          </cell>
          <cell r="O1751">
            <v>0</v>
          </cell>
          <cell r="Q1751">
            <v>0</v>
          </cell>
        </row>
        <row r="1752">
          <cell r="E1752">
            <v>0</v>
          </cell>
          <cell r="O1752">
            <v>0</v>
          </cell>
          <cell r="Q1752">
            <v>0</v>
          </cell>
        </row>
        <row r="1753">
          <cell r="E1753">
            <v>0</v>
          </cell>
          <cell r="O1753">
            <v>0</v>
          </cell>
          <cell r="Q1753">
            <v>0</v>
          </cell>
        </row>
        <row r="1754">
          <cell r="E1754">
            <v>0</v>
          </cell>
          <cell r="O1754">
            <v>0</v>
          </cell>
          <cell r="Q1754">
            <v>0</v>
          </cell>
        </row>
        <row r="1755">
          <cell r="E1755">
            <v>0</v>
          </cell>
          <cell r="O1755">
            <v>0</v>
          </cell>
          <cell r="Q1755">
            <v>0</v>
          </cell>
        </row>
        <row r="1756">
          <cell r="E1756">
            <v>0</v>
          </cell>
          <cell r="O1756">
            <v>0</v>
          </cell>
          <cell r="Q1756">
            <v>0</v>
          </cell>
        </row>
        <row r="1757">
          <cell r="E1757">
            <v>0</v>
          </cell>
          <cell r="O1757">
            <v>0</v>
          </cell>
          <cell r="Q1757">
            <v>0</v>
          </cell>
        </row>
        <row r="1758">
          <cell r="E1758">
            <v>0</v>
          </cell>
          <cell r="O1758">
            <v>0</v>
          </cell>
          <cell r="Q1758">
            <v>0</v>
          </cell>
        </row>
        <row r="1759">
          <cell r="E1759">
            <v>0</v>
          </cell>
          <cell r="O1759">
            <v>0</v>
          </cell>
          <cell r="Q1759">
            <v>0</v>
          </cell>
        </row>
        <row r="1760">
          <cell r="E1760">
            <v>0</v>
          </cell>
          <cell r="O1760">
            <v>0</v>
          </cell>
          <cell r="Q1760">
            <v>0</v>
          </cell>
        </row>
        <row r="1761">
          <cell r="E1761">
            <v>0</v>
          </cell>
          <cell r="O1761">
            <v>0</v>
          </cell>
          <cell r="Q1761">
            <v>0</v>
          </cell>
        </row>
        <row r="1762">
          <cell r="E1762">
            <v>0</v>
          </cell>
          <cell r="O1762">
            <v>0</v>
          </cell>
          <cell r="Q1762">
            <v>0</v>
          </cell>
        </row>
        <row r="1763">
          <cell r="E1763">
            <v>0</v>
          </cell>
          <cell r="O1763">
            <v>0</v>
          </cell>
          <cell r="Q1763">
            <v>0</v>
          </cell>
        </row>
        <row r="1764">
          <cell r="E1764">
            <v>0</v>
          </cell>
          <cell r="O1764">
            <v>0</v>
          </cell>
          <cell r="Q1764">
            <v>0</v>
          </cell>
        </row>
        <row r="1765">
          <cell r="E1765">
            <v>0</v>
          </cell>
          <cell r="O1765">
            <v>0</v>
          </cell>
          <cell r="Q1765">
            <v>0</v>
          </cell>
        </row>
        <row r="1766">
          <cell r="E1766">
            <v>0</v>
          </cell>
          <cell r="O1766">
            <v>0</v>
          </cell>
          <cell r="Q1766">
            <v>0</v>
          </cell>
        </row>
        <row r="1767">
          <cell r="E1767">
            <v>0</v>
          </cell>
          <cell r="O1767">
            <v>0</v>
          </cell>
          <cell r="Q1767">
            <v>0</v>
          </cell>
        </row>
        <row r="1768">
          <cell r="E1768">
            <v>0</v>
          </cell>
          <cell r="O1768">
            <v>0</v>
          </cell>
          <cell r="Q1768">
            <v>0</v>
          </cell>
        </row>
        <row r="1769">
          <cell r="E1769">
            <v>0</v>
          </cell>
          <cell r="O1769">
            <v>0</v>
          </cell>
          <cell r="Q1769">
            <v>0</v>
          </cell>
        </row>
        <row r="1770">
          <cell r="E1770">
            <v>0</v>
          </cell>
          <cell r="O1770">
            <v>0</v>
          </cell>
          <cell r="Q1770">
            <v>0</v>
          </cell>
        </row>
        <row r="1771">
          <cell r="E1771">
            <v>0</v>
          </cell>
          <cell r="O1771">
            <v>0</v>
          </cell>
          <cell r="Q1771">
            <v>0</v>
          </cell>
        </row>
        <row r="1772">
          <cell r="E1772">
            <v>0</v>
          </cell>
          <cell r="O1772">
            <v>0</v>
          </cell>
          <cell r="Q1772">
            <v>0</v>
          </cell>
        </row>
        <row r="1773">
          <cell r="E1773">
            <v>0</v>
          </cell>
          <cell r="O1773">
            <v>0</v>
          </cell>
          <cell r="Q1773">
            <v>0</v>
          </cell>
        </row>
        <row r="1774">
          <cell r="E1774">
            <v>0</v>
          </cell>
          <cell r="O1774">
            <v>0</v>
          </cell>
          <cell r="Q1774">
            <v>0</v>
          </cell>
        </row>
        <row r="1775">
          <cell r="E1775">
            <v>0</v>
          </cell>
          <cell r="O1775">
            <v>0</v>
          </cell>
          <cell r="Q1775">
            <v>0</v>
          </cell>
        </row>
        <row r="1776">
          <cell r="E1776">
            <v>0</v>
          </cell>
          <cell r="O1776">
            <v>0</v>
          </cell>
          <cell r="Q1776">
            <v>0</v>
          </cell>
        </row>
        <row r="1777">
          <cell r="E1777">
            <v>0</v>
          </cell>
          <cell r="O1777">
            <v>0</v>
          </cell>
          <cell r="Q1777">
            <v>0</v>
          </cell>
        </row>
        <row r="1778">
          <cell r="E1778">
            <v>0</v>
          </cell>
          <cell r="O1778">
            <v>0</v>
          </cell>
          <cell r="Q1778">
            <v>0</v>
          </cell>
        </row>
        <row r="1779">
          <cell r="E1779">
            <v>0</v>
          </cell>
          <cell r="O1779">
            <v>0</v>
          </cell>
          <cell r="Q1779">
            <v>0</v>
          </cell>
        </row>
        <row r="1780">
          <cell r="E1780">
            <v>0</v>
          </cell>
          <cell r="O1780">
            <v>0</v>
          </cell>
          <cell r="Q1780">
            <v>0</v>
          </cell>
        </row>
        <row r="1781">
          <cell r="E1781">
            <v>0</v>
          </cell>
          <cell r="O1781">
            <v>0</v>
          </cell>
          <cell r="Q1781">
            <v>0</v>
          </cell>
        </row>
        <row r="1782">
          <cell r="E1782">
            <v>0</v>
          </cell>
          <cell r="O1782">
            <v>0</v>
          </cell>
          <cell r="Q1782">
            <v>0</v>
          </cell>
        </row>
        <row r="1783">
          <cell r="E1783">
            <v>0</v>
          </cell>
          <cell r="O1783">
            <v>0</v>
          </cell>
          <cell r="Q1783">
            <v>0</v>
          </cell>
        </row>
        <row r="1784">
          <cell r="E1784">
            <v>0</v>
          </cell>
          <cell r="O1784">
            <v>0</v>
          </cell>
          <cell r="Q1784">
            <v>0</v>
          </cell>
        </row>
        <row r="1785">
          <cell r="E1785">
            <v>0</v>
          </cell>
          <cell r="O1785">
            <v>0</v>
          </cell>
          <cell r="Q1785">
            <v>0</v>
          </cell>
        </row>
        <row r="1786">
          <cell r="E1786">
            <v>0</v>
          </cell>
          <cell r="O1786">
            <v>0</v>
          </cell>
          <cell r="Q1786">
            <v>0</v>
          </cell>
        </row>
        <row r="1787">
          <cell r="E1787">
            <v>0</v>
          </cell>
          <cell r="O1787">
            <v>0</v>
          </cell>
          <cell r="Q1787">
            <v>0</v>
          </cell>
        </row>
        <row r="1788">
          <cell r="E1788">
            <v>0</v>
          </cell>
          <cell r="O1788">
            <v>0</v>
          </cell>
          <cell r="Q1788">
            <v>0</v>
          </cell>
        </row>
        <row r="1789">
          <cell r="E1789">
            <v>0</v>
          </cell>
          <cell r="O1789">
            <v>0</v>
          </cell>
          <cell r="Q1789">
            <v>0</v>
          </cell>
        </row>
        <row r="1790">
          <cell r="E1790">
            <v>0</v>
          </cell>
          <cell r="O1790">
            <v>0</v>
          </cell>
          <cell r="Q1790">
            <v>0</v>
          </cell>
        </row>
        <row r="1791">
          <cell r="E1791">
            <v>0</v>
          </cell>
          <cell r="O1791">
            <v>0</v>
          </cell>
          <cell r="Q1791">
            <v>0</v>
          </cell>
        </row>
        <row r="1792">
          <cell r="E1792">
            <v>0</v>
          </cell>
          <cell r="O1792">
            <v>0</v>
          </cell>
          <cell r="Q1792">
            <v>0</v>
          </cell>
        </row>
        <row r="1793">
          <cell r="E1793">
            <v>0</v>
          </cell>
          <cell r="O1793">
            <v>0</v>
          </cell>
          <cell r="Q1793">
            <v>0</v>
          </cell>
        </row>
        <row r="1794">
          <cell r="E1794">
            <v>0</v>
          </cell>
          <cell r="O1794">
            <v>0</v>
          </cell>
          <cell r="Q1794">
            <v>0</v>
          </cell>
        </row>
        <row r="1795">
          <cell r="E1795">
            <v>0</v>
          </cell>
          <cell r="O1795">
            <v>0</v>
          </cell>
          <cell r="Q1795">
            <v>0</v>
          </cell>
        </row>
        <row r="1796">
          <cell r="E1796">
            <v>0</v>
          </cell>
          <cell r="O1796">
            <v>0</v>
          </cell>
          <cell r="Q1796">
            <v>0</v>
          </cell>
        </row>
        <row r="1797">
          <cell r="E1797">
            <v>0</v>
          </cell>
          <cell r="O1797">
            <v>0</v>
          </cell>
          <cell r="Q1797">
            <v>0</v>
          </cell>
        </row>
        <row r="1798">
          <cell r="E1798">
            <v>0</v>
          </cell>
          <cell r="O1798">
            <v>0</v>
          </cell>
          <cell r="Q1798">
            <v>0</v>
          </cell>
        </row>
        <row r="1799">
          <cell r="E1799">
            <v>0</v>
          </cell>
          <cell r="O1799">
            <v>0</v>
          </cell>
          <cell r="Q1799">
            <v>0</v>
          </cell>
        </row>
        <row r="1800">
          <cell r="E1800">
            <v>0</v>
          </cell>
          <cell r="O1800">
            <v>0</v>
          </cell>
          <cell r="Q1800">
            <v>0</v>
          </cell>
        </row>
        <row r="1801">
          <cell r="E1801">
            <v>0</v>
          </cell>
          <cell r="O1801">
            <v>0</v>
          </cell>
          <cell r="Q1801">
            <v>0</v>
          </cell>
        </row>
        <row r="1802">
          <cell r="E1802">
            <v>0</v>
          </cell>
          <cell r="O1802">
            <v>0</v>
          </cell>
          <cell r="Q1802">
            <v>0</v>
          </cell>
        </row>
        <row r="1803">
          <cell r="E1803">
            <v>0</v>
          </cell>
          <cell r="O1803">
            <v>0</v>
          </cell>
          <cell r="Q1803">
            <v>0</v>
          </cell>
        </row>
        <row r="1804">
          <cell r="E1804">
            <v>0</v>
          </cell>
          <cell r="O1804">
            <v>0</v>
          </cell>
          <cell r="Q1804">
            <v>0</v>
          </cell>
        </row>
        <row r="1805">
          <cell r="E1805">
            <v>0</v>
          </cell>
          <cell r="O1805">
            <v>0</v>
          </cell>
          <cell r="Q1805">
            <v>0</v>
          </cell>
        </row>
        <row r="1806">
          <cell r="E1806">
            <v>0</v>
          </cell>
          <cell r="O1806">
            <v>0</v>
          </cell>
          <cell r="Q1806">
            <v>0</v>
          </cell>
        </row>
        <row r="1807">
          <cell r="E1807">
            <v>0</v>
          </cell>
          <cell r="O1807">
            <v>0</v>
          </cell>
          <cell r="Q1807">
            <v>0</v>
          </cell>
        </row>
        <row r="1808">
          <cell r="E1808">
            <v>0</v>
          </cell>
          <cell r="O1808">
            <v>0</v>
          </cell>
          <cell r="Q1808">
            <v>0</v>
          </cell>
        </row>
        <row r="1809">
          <cell r="E1809">
            <v>0</v>
          </cell>
          <cell r="O1809">
            <v>0</v>
          </cell>
          <cell r="Q1809">
            <v>0</v>
          </cell>
        </row>
        <row r="1810">
          <cell r="E1810">
            <v>0</v>
          </cell>
          <cell r="O1810">
            <v>0</v>
          </cell>
          <cell r="Q1810">
            <v>0</v>
          </cell>
        </row>
        <row r="1811">
          <cell r="E1811">
            <v>0</v>
          </cell>
          <cell r="O1811">
            <v>0</v>
          </cell>
          <cell r="Q1811">
            <v>0</v>
          </cell>
        </row>
        <row r="1812">
          <cell r="E1812">
            <v>0</v>
          </cell>
          <cell r="O1812">
            <v>0</v>
          </cell>
          <cell r="Q1812">
            <v>0</v>
          </cell>
        </row>
        <row r="1813">
          <cell r="E1813">
            <v>0</v>
          </cell>
          <cell r="O1813">
            <v>0</v>
          </cell>
          <cell r="Q1813">
            <v>0</v>
          </cell>
        </row>
        <row r="1814">
          <cell r="E1814">
            <v>0</v>
          </cell>
          <cell r="O1814">
            <v>0</v>
          </cell>
          <cell r="Q1814">
            <v>0</v>
          </cell>
        </row>
        <row r="1815">
          <cell r="E1815">
            <v>0</v>
          </cell>
          <cell r="O1815">
            <v>0</v>
          </cell>
          <cell r="Q1815">
            <v>0</v>
          </cell>
        </row>
        <row r="1816">
          <cell r="E1816">
            <v>0</v>
          </cell>
          <cell r="O1816">
            <v>0</v>
          </cell>
          <cell r="Q1816">
            <v>0</v>
          </cell>
        </row>
        <row r="1817">
          <cell r="E1817">
            <v>0</v>
          </cell>
          <cell r="O1817">
            <v>0</v>
          </cell>
          <cell r="Q1817">
            <v>0</v>
          </cell>
        </row>
        <row r="1818">
          <cell r="E1818">
            <v>0</v>
          </cell>
          <cell r="O1818">
            <v>0</v>
          </cell>
          <cell r="Q1818">
            <v>0</v>
          </cell>
        </row>
        <row r="1819">
          <cell r="E1819">
            <v>0</v>
          </cell>
          <cell r="O1819">
            <v>0</v>
          </cell>
          <cell r="Q1819">
            <v>0</v>
          </cell>
        </row>
        <row r="1820">
          <cell r="E1820">
            <v>0</v>
          </cell>
          <cell r="O1820">
            <v>0</v>
          </cell>
          <cell r="Q1820">
            <v>0</v>
          </cell>
        </row>
        <row r="1821">
          <cell r="E1821">
            <v>0</v>
          </cell>
          <cell r="O1821">
            <v>0</v>
          </cell>
          <cell r="Q1821">
            <v>0</v>
          </cell>
        </row>
        <row r="1822">
          <cell r="E1822">
            <v>0</v>
          </cell>
          <cell r="O1822">
            <v>0</v>
          </cell>
          <cell r="Q1822">
            <v>0</v>
          </cell>
        </row>
        <row r="1823">
          <cell r="E1823">
            <v>0</v>
          </cell>
          <cell r="O1823">
            <v>0</v>
          </cell>
          <cell r="Q1823">
            <v>0</v>
          </cell>
        </row>
        <row r="1824">
          <cell r="E1824">
            <v>0</v>
          </cell>
          <cell r="O1824">
            <v>0</v>
          </cell>
          <cell r="Q1824">
            <v>0</v>
          </cell>
        </row>
        <row r="1825">
          <cell r="E1825">
            <v>0</v>
          </cell>
          <cell r="O1825">
            <v>0</v>
          </cell>
          <cell r="Q1825">
            <v>0</v>
          </cell>
        </row>
        <row r="1826">
          <cell r="E1826">
            <v>0</v>
          </cell>
          <cell r="O1826">
            <v>0</v>
          </cell>
          <cell r="Q1826">
            <v>0</v>
          </cell>
        </row>
        <row r="1827">
          <cell r="E1827">
            <v>0</v>
          </cell>
          <cell r="O1827">
            <v>0</v>
          </cell>
          <cell r="Q1827">
            <v>0</v>
          </cell>
        </row>
        <row r="1828">
          <cell r="E1828">
            <v>0</v>
          </cell>
          <cell r="O1828">
            <v>0</v>
          </cell>
          <cell r="Q1828">
            <v>0</v>
          </cell>
        </row>
        <row r="1829">
          <cell r="E1829">
            <v>0</v>
          </cell>
          <cell r="O1829">
            <v>0</v>
          </cell>
          <cell r="Q1829">
            <v>0</v>
          </cell>
        </row>
        <row r="1830">
          <cell r="E1830">
            <v>0</v>
          </cell>
          <cell r="O1830">
            <v>0</v>
          </cell>
          <cell r="Q1830">
            <v>0</v>
          </cell>
        </row>
        <row r="1831">
          <cell r="E1831">
            <v>0</v>
          </cell>
          <cell r="O1831">
            <v>0</v>
          </cell>
          <cell r="Q1831">
            <v>0</v>
          </cell>
        </row>
        <row r="1832">
          <cell r="E1832">
            <v>0</v>
          </cell>
          <cell r="O1832">
            <v>0</v>
          </cell>
          <cell r="Q1832">
            <v>0</v>
          </cell>
        </row>
        <row r="1833">
          <cell r="E1833">
            <v>0</v>
          </cell>
          <cell r="O1833">
            <v>0</v>
          </cell>
          <cell r="Q1833">
            <v>0</v>
          </cell>
        </row>
        <row r="1834">
          <cell r="E1834">
            <v>0</v>
          </cell>
          <cell r="O1834">
            <v>0</v>
          </cell>
          <cell r="Q1834">
            <v>0</v>
          </cell>
        </row>
        <row r="1835">
          <cell r="E1835">
            <v>0</v>
          </cell>
          <cell r="O1835">
            <v>0</v>
          </cell>
          <cell r="Q1835">
            <v>0</v>
          </cell>
        </row>
        <row r="1836">
          <cell r="E1836">
            <v>0</v>
          </cell>
          <cell r="O1836">
            <v>0</v>
          </cell>
          <cell r="Q1836">
            <v>0</v>
          </cell>
        </row>
        <row r="1837">
          <cell r="E1837">
            <v>0</v>
          </cell>
          <cell r="O1837">
            <v>0</v>
          </cell>
          <cell r="Q1837">
            <v>0</v>
          </cell>
        </row>
        <row r="1838">
          <cell r="E1838">
            <v>0</v>
          </cell>
          <cell r="O1838">
            <v>0</v>
          </cell>
          <cell r="Q1838">
            <v>0</v>
          </cell>
        </row>
        <row r="1839">
          <cell r="E1839">
            <v>0</v>
          </cell>
          <cell r="O1839">
            <v>0</v>
          </cell>
          <cell r="Q1839">
            <v>0</v>
          </cell>
        </row>
        <row r="1840">
          <cell r="E1840">
            <v>0</v>
          </cell>
          <cell r="O1840">
            <v>0</v>
          </cell>
          <cell r="Q1840">
            <v>0</v>
          </cell>
        </row>
        <row r="1841">
          <cell r="E1841">
            <v>0</v>
          </cell>
          <cell r="O1841">
            <v>0</v>
          </cell>
          <cell r="Q1841">
            <v>0</v>
          </cell>
        </row>
        <row r="1842">
          <cell r="E1842">
            <v>0</v>
          </cell>
          <cell r="O1842">
            <v>0</v>
          </cell>
          <cell r="Q1842">
            <v>0</v>
          </cell>
        </row>
        <row r="1843">
          <cell r="E1843">
            <v>0</v>
          </cell>
          <cell r="O1843">
            <v>0</v>
          </cell>
          <cell r="Q1843">
            <v>0</v>
          </cell>
        </row>
        <row r="1844">
          <cell r="E1844">
            <v>0</v>
          </cell>
          <cell r="O1844">
            <v>0</v>
          </cell>
          <cell r="Q1844">
            <v>0</v>
          </cell>
        </row>
        <row r="1845">
          <cell r="E1845">
            <v>0</v>
          </cell>
          <cell r="O1845">
            <v>0</v>
          </cell>
          <cell r="Q1845">
            <v>0</v>
          </cell>
        </row>
        <row r="1846">
          <cell r="E1846">
            <v>0</v>
          </cell>
          <cell r="O1846">
            <v>0</v>
          </cell>
          <cell r="Q1846">
            <v>0</v>
          </cell>
        </row>
        <row r="1847">
          <cell r="E1847">
            <v>0</v>
          </cell>
          <cell r="O1847">
            <v>0</v>
          </cell>
          <cell r="Q1847">
            <v>0</v>
          </cell>
        </row>
        <row r="1848">
          <cell r="E1848">
            <v>0</v>
          </cell>
          <cell r="O1848">
            <v>0</v>
          </cell>
          <cell r="Q1848">
            <v>0</v>
          </cell>
        </row>
        <row r="1849">
          <cell r="E1849">
            <v>0</v>
          </cell>
          <cell r="O1849">
            <v>0</v>
          </cell>
          <cell r="Q1849">
            <v>0</v>
          </cell>
        </row>
        <row r="1850">
          <cell r="E1850">
            <v>0</v>
          </cell>
          <cell r="O1850">
            <v>0</v>
          </cell>
          <cell r="Q1850">
            <v>0</v>
          </cell>
        </row>
        <row r="1851">
          <cell r="E1851">
            <v>0</v>
          </cell>
          <cell r="O1851">
            <v>0</v>
          </cell>
          <cell r="Q1851">
            <v>0</v>
          </cell>
        </row>
        <row r="1852">
          <cell r="E1852">
            <v>0</v>
          </cell>
          <cell r="O1852">
            <v>0</v>
          </cell>
          <cell r="Q1852">
            <v>0</v>
          </cell>
        </row>
        <row r="1853">
          <cell r="E1853">
            <v>0</v>
          </cell>
          <cell r="O1853">
            <v>0</v>
          </cell>
          <cell r="Q1853">
            <v>0</v>
          </cell>
        </row>
        <row r="1854">
          <cell r="E1854">
            <v>0</v>
          </cell>
          <cell r="O1854">
            <v>0</v>
          </cell>
          <cell r="Q1854">
            <v>0</v>
          </cell>
        </row>
        <row r="1855">
          <cell r="E1855">
            <v>0</v>
          </cell>
          <cell r="O1855">
            <v>0</v>
          </cell>
          <cell r="Q1855">
            <v>0</v>
          </cell>
        </row>
        <row r="1856">
          <cell r="E1856">
            <v>0</v>
          </cell>
          <cell r="O1856">
            <v>0</v>
          </cell>
          <cell r="Q1856">
            <v>0</v>
          </cell>
        </row>
        <row r="1857">
          <cell r="E1857">
            <v>0</v>
          </cell>
          <cell r="O1857">
            <v>0</v>
          </cell>
          <cell r="Q1857">
            <v>0</v>
          </cell>
        </row>
        <row r="1858">
          <cell r="E1858">
            <v>0</v>
          </cell>
          <cell r="O1858">
            <v>0</v>
          </cell>
          <cell r="Q1858">
            <v>0</v>
          </cell>
        </row>
        <row r="1859">
          <cell r="E1859">
            <v>0</v>
          </cell>
          <cell r="O1859">
            <v>0</v>
          </cell>
          <cell r="Q1859">
            <v>0</v>
          </cell>
        </row>
        <row r="1860">
          <cell r="E1860">
            <v>0</v>
          </cell>
          <cell r="O1860">
            <v>0</v>
          </cell>
          <cell r="Q1860">
            <v>0</v>
          </cell>
        </row>
        <row r="1861">
          <cell r="E1861">
            <v>0</v>
          </cell>
          <cell r="O1861">
            <v>0</v>
          </cell>
          <cell r="Q1861">
            <v>0</v>
          </cell>
        </row>
        <row r="1862">
          <cell r="E1862">
            <v>0</v>
          </cell>
          <cell r="O1862">
            <v>0</v>
          </cell>
          <cell r="Q1862">
            <v>0</v>
          </cell>
        </row>
        <row r="1863">
          <cell r="E1863">
            <v>0</v>
          </cell>
          <cell r="O1863">
            <v>0</v>
          </cell>
          <cell r="Q1863">
            <v>0</v>
          </cell>
        </row>
        <row r="1864">
          <cell r="E1864">
            <v>0</v>
          </cell>
          <cell r="O1864">
            <v>0</v>
          </cell>
          <cell r="Q1864">
            <v>0</v>
          </cell>
        </row>
        <row r="1865">
          <cell r="E1865">
            <v>0</v>
          </cell>
          <cell r="O1865">
            <v>0</v>
          </cell>
          <cell r="Q1865">
            <v>0</v>
          </cell>
        </row>
        <row r="1866">
          <cell r="E1866">
            <v>0</v>
          </cell>
          <cell r="O1866">
            <v>0</v>
          </cell>
          <cell r="Q1866">
            <v>0</v>
          </cell>
        </row>
        <row r="1867">
          <cell r="E1867">
            <v>0</v>
          </cell>
          <cell r="O1867">
            <v>0</v>
          </cell>
          <cell r="Q1867">
            <v>0</v>
          </cell>
        </row>
        <row r="1868">
          <cell r="E1868">
            <v>0</v>
          </cell>
          <cell r="O1868">
            <v>0</v>
          </cell>
          <cell r="Q1868">
            <v>0</v>
          </cell>
        </row>
        <row r="1869">
          <cell r="E1869">
            <v>0</v>
          </cell>
          <cell r="O1869">
            <v>0</v>
          </cell>
          <cell r="Q1869">
            <v>0</v>
          </cell>
        </row>
        <row r="1870">
          <cell r="E1870">
            <v>0</v>
          </cell>
          <cell r="O1870">
            <v>0</v>
          </cell>
          <cell r="Q1870">
            <v>0</v>
          </cell>
        </row>
        <row r="1871">
          <cell r="E1871">
            <v>0</v>
          </cell>
          <cell r="O1871">
            <v>0</v>
          </cell>
          <cell r="Q1871">
            <v>0</v>
          </cell>
        </row>
        <row r="1872">
          <cell r="E1872">
            <v>0</v>
          </cell>
          <cell r="O1872">
            <v>0</v>
          </cell>
          <cell r="Q1872">
            <v>0</v>
          </cell>
        </row>
        <row r="1873">
          <cell r="E1873">
            <v>0</v>
          </cell>
          <cell r="O1873">
            <v>0</v>
          </cell>
          <cell r="Q1873">
            <v>0</v>
          </cell>
        </row>
        <row r="1874">
          <cell r="E1874">
            <v>0</v>
          </cell>
          <cell r="O1874">
            <v>0</v>
          </cell>
          <cell r="Q1874">
            <v>0</v>
          </cell>
        </row>
        <row r="1875">
          <cell r="E1875">
            <v>0</v>
          </cell>
          <cell r="O1875">
            <v>0</v>
          </cell>
          <cell r="Q1875">
            <v>0</v>
          </cell>
        </row>
        <row r="1876">
          <cell r="E1876">
            <v>0</v>
          </cell>
          <cell r="O1876">
            <v>0</v>
          </cell>
          <cell r="Q1876">
            <v>0</v>
          </cell>
        </row>
        <row r="1877">
          <cell r="E1877">
            <v>0</v>
          </cell>
          <cell r="O1877">
            <v>0</v>
          </cell>
          <cell r="Q1877">
            <v>0</v>
          </cell>
        </row>
        <row r="1878">
          <cell r="E1878">
            <v>0</v>
          </cell>
          <cell r="O1878">
            <v>0</v>
          </cell>
          <cell r="Q1878">
            <v>0</v>
          </cell>
        </row>
        <row r="1879">
          <cell r="E1879">
            <v>0</v>
          </cell>
          <cell r="O1879">
            <v>0</v>
          </cell>
          <cell r="Q1879">
            <v>0</v>
          </cell>
        </row>
        <row r="1880">
          <cell r="E1880">
            <v>0</v>
          </cell>
          <cell r="O1880">
            <v>0</v>
          </cell>
          <cell r="Q1880">
            <v>0</v>
          </cell>
        </row>
        <row r="1881">
          <cell r="E1881">
            <v>0</v>
          </cell>
          <cell r="O1881">
            <v>0</v>
          </cell>
          <cell r="Q1881">
            <v>0</v>
          </cell>
        </row>
        <row r="1882">
          <cell r="E1882">
            <v>0</v>
          </cell>
          <cell r="O1882">
            <v>0</v>
          </cell>
          <cell r="Q1882">
            <v>0</v>
          </cell>
        </row>
        <row r="1883">
          <cell r="E1883">
            <v>0</v>
          </cell>
          <cell r="O1883">
            <v>0</v>
          </cell>
          <cell r="Q1883">
            <v>0</v>
          </cell>
        </row>
        <row r="1884">
          <cell r="E1884">
            <v>0</v>
          </cell>
          <cell r="O1884">
            <v>0</v>
          </cell>
          <cell r="Q1884">
            <v>0</v>
          </cell>
        </row>
        <row r="1885">
          <cell r="E1885">
            <v>0</v>
          </cell>
          <cell r="O1885">
            <v>0</v>
          </cell>
          <cell r="Q1885">
            <v>0</v>
          </cell>
        </row>
        <row r="1886">
          <cell r="E1886">
            <v>0</v>
          </cell>
          <cell r="O1886">
            <v>0</v>
          </cell>
          <cell r="Q1886">
            <v>0</v>
          </cell>
        </row>
        <row r="1887">
          <cell r="E1887">
            <v>0</v>
          </cell>
          <cell r="O1887">
            <v>0</v>
          </cell>
          <cell r="Q1887">
            <v>0</v>
          </cell>
        </row>
        <row r="1888">
          <cell r="E1888">
            <v>0</v>
          </cell>
          <cell r="O1888">
            <v>0</v>
          </cell>
          <cell r="Q1888">
            <v>0</v>
          </cell>
        </row>
        <row r="1889">
          <cell r="E1889">
            <v>0</v>
          </cell>
          <cell r="O1889">
            <v>0</v>
          </cell>
          <cell r="Q1889">
            <v>0</v>
          </cell>
        </row>
        <row r="1890">
          <cell r="E1890">
            <v>0</v>
          </cell>
          <cell r="O1890">
            <v>0</v>
          </cell>
          <cell r="Q1890">
            <v>0</v>
          </cell>
        </row>
        <row r="1891">
          <cell r="E1891">
            <v>0</v>
          </cell>
          <cell r="O1891">
            <v>0</v>
          </cell>
          <cell r="Q1891">
            <v>0</v>
          </cell>
        </row>
        <row r="1892">
          <cell r="E1892">
            <v>0</v>
          </cell>
          <cell r="O1892">
            <v>0</v>
          </cell>
          <cell r="Q1892">
            <v>0</v>
          </cell>
        </row>
        <row r="1893">
          <cell r="E1893">
            <v>0</v>
          </cell>
          <cell r="O1893">
            <v>0</v>
          </cell>
          <cell r="Q1893">
            <v>0</v>
          </cell>
        </row>
        <row r="1894">
          <cell r="E1894">
            <v>0</v>
          </cell>
          <cell r="O1894">
            <v>0</v>
          </cell>
          <cell r="Q1894">
            <v>0</v>
          </cell>
        </row>
        <row r="1895">
          <cell r="E1895">
            <v>0</v>
          </cell>
          <cell r="O1895">
            <v>0</v>
          </cell>
          <cell r="Q1895">
            <v>0</v>
          </cell>
        </row>
        <row r="1896">
          <cell r="E1896">
            <v>0</v>
          </cell>
          <cell r="O1896">
            <v>0</v>
          </cell>
          <cell r="Q1896">
            <v>0</v>
          </cell>
        </row>
        <row r="1897">
          <cell r="E1897">
            <v>0</v>
          </cell>
          <cell r="O1897">
            <v>0</v>
          </cell>
          <cell r="Q1897">
            <v>0</v>
          </cell>
        </row>
        <row r="1898">
          <cell r="E1898">
            <v>0</v>
          </cell>
          <cell r="O1898">
            <v>0</v>
          </cell>
          <cell r="Q1898">
            <v>0</v>
          </cell>
        </row>
        <row r="1899">
          <cell r="E1899">
            <v>0</v>
          </cell>
          <cell r="O1899">
            <v>0</v>
          </cell>
          <cell r="Q1899">
            <v>0</v>
          </cell>
        </row>
        <row r="1900">
          <cell r="E1900">
            <v>0</v>
          </cell>
          <cell r="O1900">
            <v>0</v>
          </cell>
          <cell r="Q1900">
            <v>0</v>
          </cell>
        </row>
        <row r="1901">
          <cell r="E1901">
            <v>0</v>
          </cell>
          <cell r="O1901">
            <v>0</v>
          </cell>
          <cell r="Q1901">
            <v>0</v>
          </cell>
        </row>
        <row r="1902">
          <cell r="E1902">
            <v>0</v>
          </cell>
          <cell r="O1902">
            <v>0</v>
          </cell>
          <cell r="Q1902">
            <v>0</v>
          </cell>
        </row>
        <row r="1903">
          <cell r="E1903">
            <v>0</v>
          </cell>
          <cell r="O1903">
            <v>0</v>
          </cell>
          <cell r="Q1903">
            <v>0</v>
          </cell>
        </row>
        <row r="1904">
          <cell r="E1904">
            <v>0</v>
          </cell>
          <cell r="O1904">
            <v>0</v>
          </cell>
          <cell r="Q1904">
            <v>0</v>
          </cell>
        </row>
        <row r="1905">
          <cell r="E1905">
            <v>0</v>
          </cell>
          <cell r="O1905">
            <v>0</v>
          </cell>
          <cell r="Q1905">
            <v>0</v>
          </cell>
        </row>
        <row r="1906">
          <cell r="E1906">
            <v>0</v>
          </cell>
          <cell r="O1906">
            <v>0</v>
          </cell>
          <cell r="Q1906">
            <v>0</v>
          </cell>
        </row>
        <row r="1907">
          <cell r="E1907">
            <v>0</v>
          </cell>
          <cell r="O1907">
            <v>0</v>
          </cell>
          <cell r="Q1907">
            <v>0</v>
          </cell>
        </row>
        <row r="1908">
          <cell r="E1908">
            <v>0</v>
          </cell>
          <cell r="O1908">
            <v>0</v>
          </cell>
          <cell r="Q1908">
            <v>0</v>
          </cell>
        </row>
        <row r="1909">
          <cell r="E1909">
            <v>0</v>
          </cell>
          <cell r="O1909">
            <v>0</v>
          </cell>
          <cell r="Q1909">
            <v>0</v>
          </cell>
        </row>
        <row r="1910">
          <cell r="E1910">
            <v>0</v>
          </cell>
          <cell r="O1910">
            <v>0</v>
          </cell>
          <cell r="Q1910">
            <v>0</v>
          </cell>
        </row>
        <row r="1911">
          <cell r="E1911">
            <v>0</v>
          </cell>
          <cell r="O1911">
            <v>0</v>
          </cell>
          <cell r="Q1911">
            <v>0</v>
          </cell>
        </row>
        <row r="1912">
          <cell r="E1912">
            <v>0</v>
          </cell>
          <cell r="O1912">
            <v>0</v>
          </cell>
          <cell r="Q1912">
            <v>0</v>
          </cell>
        </row>
        <row r="1913">
          <cell r="E1913">
            <v>0</v>
          </cell>
          <cell r="O1913">
            <v>0</v>
          </cell>
          <cell r="Q1913">
            <v>0</v>
          </cell>
        </row>
        <row r="1914">
          <cell r="E1914">
            <v>0</v>
          </cell>
          <cell r="O1914">
            <v>0</v>
          </cell>
          <cell r="Q1914">
            <v>0</v>
          </cell>
        </row>
        <row r="1915">
          <cell r="E1915">
            <v>0</v>
          </cell>
          <cell r="O1915">
            <v>0</v>
          </cell>
          <cell r="Q1915">
            <v>0</v>
          </cell>
        </row>
        <row r="1916">
          <cell r="E1916">
            <v>0</v>
          </cell>
          <cell r="O1916">
            <v>0</v>
          </cell>
          <cell r="Q1916">
            <v>0</v>
          </cell>
        </row>
        <row r="1917">
          <cell r="E1917">
            <v>0</v>
          </cell>
          <cell r="O1917">
            <v>0</v>
          </cell>
          <cell r="Q1917">
            <v>0</v>
          </cell>
        </row>
        <row r="1918">
          <cell r="E1918">
            <v>0</v>
          </cell>
          <cell r="O1918">
            <v>0</v>
          </cell>
          <cell r="Q1918">
            <v>0</v>
          </cell>
        </row>
        <row r="1919">
          <cell r="E1919">
            <v>0</v>
          </cell>
          <cell r="O1919">
            <v>0</v>
          </cell>
          <cell r="Q1919">
            <v>0</v>
          </cell>
        </row>
        <row r="1920">
          <cell r="E1920">
            <v>0</v>
          </cell>
          <cell r="O1920">
            <v>0</v>
          </cell>
          <cell r="Q1920">
            <v>0</v>
          </cell>
        </row>
        <row r="1921">
          <cell r="E1921">
            <v>0</v>
          </cell>
          <cell r="O1921">
            <v>0</v>
          </cell>
          <cell r="Q1921">
            <v>0</v>
          </cell>
        </row>
        <row r="1922">
          <cell r="E1922">
            <v>0</v>
          </cell>
          <cell r="O1922">
            <v>0</v>
          </cell>
          <cell r="Q1922">
            <v>0</v>
          </cell>
        </row>
        <row r="1923">
          <cell r="E1923">
            <v>0</v>
          </cell>
          <cell r="O1923">
            <v>0</v>
          </cell>
          <cell r="Q1923">
            <v>0</v>
          </cell>
        </row>
        <row r="1924">
          <cell r="E1924">
            <v>0</v>
          </cell>
          <cell r="O1924">
            <v>0</v>
          </cell>
          <cell r="Q1924">
            <v>0</v>
          </cell>
        </row>
        <row r="1925">
          <cell r="E1925">
            <v>0</v>
          </cell>
          <cell r="O1925">
            <v>0</v>
          </cell>
          <cell r="Q1925">
            <v>0</v>
          </cell>
        </row>
        <row r="1926">
          <cell r="E1926">
            <v>0</v>
          </cell>
          <cell r="O1926">
            <v>0</v>
          </cell>
          <cell r="Q1926">
            <v>0</v>
          </cell>
        </row>
        <row r="1927">
          <cell r="E1927">
            <v>0</v>
          </cell>
          <cell r="O1927">
            <v>0</v>
          </cell>
          <cell r="Q1927">
            <v>0</v>
          </cell>
        </row>
        <row r="1928">
          <cell r="E1928">
            <v>0</v>
          </cell>
          <cell r="O1928">
            <v>0</v>
          </cell>
          <cell r="Q1928">
            <v>0</v>
          </cell>
        </row>
        <row r="1929">
          <cell r="E1929">
            <v>0</v>
          </cell>
          <cell r="O1929">
            <v>0</v>
          </cell>
          <cell r="Q1929">
            <v>0</v>
          </cell>
        </row>
        <row r="1930">
          <cell r="E1930">
            <v>0</v>
          </cell>
          <cell r="O1930">
            <v>0</v>
          </cell>
          <cell r="Q1930">
            <v>0</v>
          </cell>
        </row>
        <row r="1931">
          <cell r="E1931">
            <v>0</v>
          </cell>
          <cell r="O1931">
            <v>0</v>
          </cell>
          <cell r="Q1931">
            <v>0</v>
          </cell>
        </row>
        <row r="1932">
          <cell r="E1932">
            <v>0</v>
          </cell>
          <cell r="O1932">
            <v>0</v>
          </cell>
          <cell r="Q1932">
            <v>0</v>
          </cell>
        </row>
        <row r="1933">
          <cell r="E1933">
            <v>0</v>
          </cell>
          <cell r="O1933">
            <v>0</v>
          </cell>
          <cell r="Q1933">
            <v>0</v>
          </cell>
        </row>
        <row r="1934">
          <cell r="E1934">
            <v>0</v>
          </cell>
          <cell r="O1934">
            <v>0</v>
          </cell>
          <cell r="Q1934">
            <v>0</v>
          </cell>
        </row>
        <row r="1935">
          <cell r="E1935">
            <v>0</v>
          </cell>
          <cell r="O1935">
            <v>0</v>
          </cell>
          <cell r="Q1935">
            <v>0</v>
          </cell>
        </row>
        <row r="1936">
          <cell r="E1936">
            <v>0</v>
          </cell>
          <cell r="O1936">
            <v>0</v>
          </cell>
          <cell r="Q1936">
            <v>0</v>
          </cell>
        </row>
        <row r="1937">
          <cell r="E1937">
            <v>0</v>
          </cell>
          <cell r="O1937">
            <v>0</v>
          </cell>
          <cell r="Q1937">
            <v>0</v>
          </cell>
        </row>
        <row r="1938">
          <cell r="E1938">
            <v>0</v>
          </cell>
          <cell r="O1938">
            <v>0</v>
          </cell>
          <cell r="Q1938">
            <v>0</v>
          </cell>
        </row>
        <row r="1939">
          <cell r="E1939">
            <v>0</v>
          </cell>
          <cell r="O1939">
            <v>0</v>
          </cell>
          <cell r="Q1939">
            <v>0</v>
          </cell>
        </row>
        <row r="1940">
          <cell r="E1940">
            <v>0</v>
          </cell>
          <cell r="O1940">
            <v>0</v>
          </cell>
          <cell r="Q1940">
            <v>0</v>
          </cell>
        </row>
        <row r="1941">
          <cell r="E1941">
            <v>0</v>
          </cell>
          <cell r="O1941">
            <v>0</v>
          </cell>
          <cell r="Q1941">
            <v>0</v>
          </cell>
        </row>
        <row r="1942">
          <cell r="E1942">
            <v>0</v>
          </cell>
          <cell r="O1942">
            <v>0</v>
          </cell>
          <cell r="Q1942">
            <v>0</v>
          </cell>
        </row>
        <row r="1943">
          <cell r="E1943">
            <v>0</v>
          </cell>
          <cell r="O1943">
            <v>0</v>
          </cell>
          <cell r="Q1943">
            <v>0</v>
          </cell>
        </row>
        <row r="1944">
          <cell r="E1944">
            <v>0</v>
          </cell>
          <cell r="O1944">
            <v>0</v>
          </cell>
          <cell r="Q1944">
            <v>0</v>
          </cell>
        </row>
        <row r="1945">
          <cell r="E1945">
            <v>0</v>
          </cell>
          <cell r="O1945">
            <v>0</v>
          </cell>
          <cell r="Q1945">
            <v>0</v>
          </cell>
        </row>
        <row r="1946">
          <cell r="E1946">
            <v>0</v>
          </cell>
          <cell r="O1946">
            <v>0</v>
          </cell>
          <cell r="Q1946">
            <v>0</v>
          </cell>
        </row>
        <row r="1947">
          <cell r="E1947">
            <v>0</v>
          </cell>
          <cell r="O1947">
            <v>0</v>
          </cell>
          <cell r="Q1947">
            <v>0</v>
          </cell>
        </row>
        <row r="1948">
          <cell r="E1948">
            <v>0</v>
          </cell>
          <cell r="O1948">
            <v>0</v>
          </cell>
          <cell r="Q1948">
            <v>0</v>
          </cell>
        </row>
        <row r="1949">
          <cell r="E1949">
            <v>0</v>
          </cell>
          <cell r="O1949">
            <v>0</v>
          </cell>
          <cell r="Q1949">
            <v>0</v>
          </cell>
        </row>
        <row r="1950">
          <cell r="E1950">
            <v>0</v>
          </cell>
          <cell r="O1950">
            <v>0</v>
          </cell>
          <cell r="Q1950">
            <v>0</v>
          </cell>
        </row>
        <row r="1951">
          <cell r="E1951">
            <v>0</v>
          </cell>
          <cell r="O1951">
            <v>0</v>
          </cell>
          <cell r="Q1951">
            <v>0</v>
          </cell>
        </row>
        <row r="1952">
          <cell r="E1952">
            <v>0</v>
          </cell>
          <cell r="O1952">
            <v>0</v>
          </cell>
          <cell r="Q1952">
            <v>0</v>
          </cell>
        </row>
        <row r="1953">
          <cell r="E1953">
            <v>0</v>
          </cell>
          <cell r="O1953">
            <v>0</v>
          </cell>
          <cell r="Q1953">
            <v>0</v>
          </cell>
        </row>
        <row r="1954">
          <cell r="E1954">
            <v>0</v>
          </cell>
          <cell r="O1954">
            <v>0</v>
          </cell>
          <cell r="Q1954">
            <v>0</v>
          </cell>
        </row>
        <row r="1955">
          <cell r="E1955">
            <v>0</v>
          </cell>
          <cell r="O1955">
            <v>0</v>
          </cell>
          <cell r="Q1955">
            <v>0</v>
          </cell>
        </row>
        <row r="1956">
          <cell r="E1956">
            <v>0</v>
          </cell>
          <cell r="O1956">
            <v>0</v>
          </cell>
          <cell r="Q1956">
            <v>0</v>
          </cell>
        </row>
        <row r="1957">
          <cell r="E1957">
            <v>0</v>
          </cell>
          <cell r="O1957">
            <v>0</v>
          </cell>
          <cell r="Q1957">
            <v>0</v>
          </cell>
        </row>
        <row r="1958">
          <cell r="E1958">
            <v>0</v>
          </cell>
          <cell r="O1958">
            <v>0</v>
          </cell>
          <cell r="Q1958">
            <v>0</v>
          </cell>
        </row>
        <row r="1959">
          <cell r="E1959">
            <v>0</v>
          </cell>
          <cell r="O1959">
            <v>0</v>
          </cell>
          <cell r="Q1959">
            <v>0</v>
          </cell>
        </row>
        <row r="1960">
          <cell r="E1960">
            <v>0</v>
          </cell>
          <cell r="O1960">
            <v>0</v>
          </cell>
          <cell r="Q1960">
            <v>0</v>
          </cell>
        </row>
        <row r="1961">
          <cell r="E1961">
            <v>0</v>
          </cell>
          <cell r="O1961">
            <v>0</v>
          </cell>
          <cell r="Q1961">
            <v>0</v>
          </cell>
        </row>
        <row r="1962">
          <cell r="E1962">
            <v>0</v>
          </cell>
          <cell r="O1962">
            <v>0</v>
          </cell>
          <cell r="Q1962">
            <v>0</v>
          </cell>
        </row>
        <row r="1963">
          <cell r="E1963">
            <v>0</v>
          </cell>
          <cell r="O1963">
            <v>0</v>
          </cell>
          <cell r="Q1963">
            <v>0</v>
          </cell>
        </row>
        <row r="1964">
          <cell r="E1964">
            <v>0</v>
          </cell>
          <cell r="O1964">
            <v>0</v>
          </cell>
          <cell r="Q1964">
            <v>0</v>
          </cell>
        </row>
        <row r="1965">
          <cell r="E1965">
            <v>0</v>
          </cell>
          <cell r="O1965">
            <v>0</v>
          </cell>
          <cell r="Q1965">
            <v>0</v>
          </cell>
        </row>
        <row r="1966">
          <cell r="E1966">
            <v>0</v>
          </cell>
          <cell r="O1966">
            <v>0</v>
          </cell>
          <cell r="Q1966">
            <v>0</v>
          </cell>
        </row>
        <row r="1967">
          <cell r="E1967">
            <v>0</v>
          </cell>
          <cell r="O1967">
            <v>0</v>
          </cell>
          <cell r="Q1967">
            <v>0</v>
          </cell>
        </row>
        <row r="1968">
          <cell r="E1968">
            <v>0</v>
          </cell>
          <cell r="O1968">
            <v>0</v>
          </cell>
          <cell r="Q1968">
            <v>0</v>
          </cell>
        </row>
        <row r="1969">
          <cell r="E1969">
            <v>0</v>
          </cell>
          <cell r="O1969">
            <v>0</v>
          </cell>
          <cell r="Q1969">
            <v>0</v>
          </cell>
        </row>
        <row r="1970">
          <cell r="E1970">
            <v>0</v>
          </cell>
          <cell r="O1970">
            <v>0</v>
          </cell>
          <cell r="Q1970">
            <v>0</v>
          </cell>
        </row>
        <row r="1971">
          <cell r="E1971">
            <v>0</v>
          </cell>
          <cell r="O1971">
            <v>0</v>
          </cell>
          <cell r="Q1971">
            <v>0</v>
          </cell>
        </row>
        <row r="1972">
          <cell r="E1972">
            <v>0</v>
          </cell>
          <cell r="O1972">
            <v>0</v>
          </cell>
          <cell r="Q1972">
            <v>0</v>
          </cell>
        </row>
        <row r="1973">
          <cell r="E1973">
            <v>0</v>
          </cell>
          <cell r="O1973">
            <v>0</v>
          </cell>
          <cell r="Q1973">
            <v>0</v>
          </cell>
        </row>
        <row r="1974">
          <cell r="E1974">
            <v>0</v>
          </cell>
          <cell r="O1974">
            <v>0</v>
          </cell>
          <cell r="Q1974">
            <v>0</v>
          </cell>
        </row>
        <row r="1975">
          <cell r="E1975">
            <v>0</v>
          </cell>
          <cell r="O1975">
            <v>0</v>
          </cell>
          <cell r="Q1975">
            <v>0</v>
          </cell>
        </row>
        <row r="1976">
          <cell r="E1976">
            <v>0</v>
          </cell>
          <cell r="O1976">
            <v>0</v>
          </cell>
          <cell r="Q1976">
            <v>0</v>
          </cell>
        </row>
        <row r="1977">
          <cell r="E1977">
            <v>0</v>
          </cell>
          <cell r="O1977">
            <v>0</v>
          </cell>
          <cell r="Q1977">
            <v>0</v>
          </cell>
        </row>
        <row r="1978">
          <cell r="E1978">
            <v>0</v>
          </cell>
          <cell r="O1978">
            <v>0</v>
          </cell>
          <cell r="Q1978">
            <v>0</v>
          </cell>
        </row>
        <row r="1979">
          <cell r="E1979">
            <v>0</v>
          </cell>
          <cell r="O1979">
            <v>0</v>
          </cell>
          <cell r="Q1979">
            <v>0</v>
          </cell>
        </row>
        <row r="1980">
          <cell r="E1980">
            <v>0</v>
          </cell>
          <cell r="O1980">
            <v>0</v>
          </cell>
          <cell r="Q1980">
            <v>0</v>
          </cell>
        </row>
        <row r="1981">
          <cell r="E1981">
            <v>0</v>
          </cell>
          <cell r="O1981">
            <v>0</v>
          </cell>
          <cell r="Q1981">
            <v>0</v>
          </cell>
        </row>
        <row r="1982">
          <cell r="E1982">
            <v>0</v>
          </cell>
          <cell r="O1982">
            <v>0</v>
          </cell>
          <cell r="Q1982">
            <v>0</v>
          </cell>
        </row>
        <row r="1983">
          <cell r="E1983">
            <v>0</v>
          </cell>
          <cell r="O1983">
            <v>0</v>
          </cell>
          <cell r="Q1983">
            <v>0</v>
          </cell>
        </row>
        <row r="1984">
          <cell r="E1984">
            <v>0</v>
          </cell>
          <cell r="O1984">
            <v>0</v>
          </cell>
          <cell r="Q1984">
            <v>0</v>
          </cell>
        </row>
        <row r="1985">
          <cell r="E1985">
            <v>0</v>
          </cell>
          <cell r="O1985">
            <v>0</v>
          </cell>
          <cell r="Q1985">
            <v>0</v>
          </cell>
        </row>
        <row r="1986">
          <cell r="E1986">
            <v>0</v>
          </cell>
          <cell r="O1986">
            <v>0</v>
          </cell>
          <cell r="Q1986">
            <v>0</v>
          </cell>
        </row>
        <row r="1987">
          <cell r="E1987">
            <v>0</v>
          </cell>
          <cell r="O1987">
            <v>0</v>
          </cell>
          <cell r="Q1987">
            <v>0</v>
          </cell>
        </row>
        <row r="1988">
          <cell r="E1988">
            <v>0</v>
          </cell>
          <cell r="O1988">
            <v>0</v>
          </cell>
          <cell r="Q1988">
            <v>0</v>
          </cell>
        </row>
        <row r="1989">
          <cell r="E1989">
            <v>0</v>
          </cell>
          <cell r="O1989">
            <v>0</v>
          </cell>
          <cell r="Q1989">
            <v>0</v>
          </cell>
        </row>
        <row r="1990">
          <cell r="E1990">
            <v>0</v>
          </cell>
          <cell r="O1990">
            <v>0</v>
          </cell>
          <cell r="Q1990">
            <v>0</v>
          </cell>
        </row>
        <row r="1991">
          <cell r="E1991">
            <v>0</v>
          </cell>
          <cell r="O1991">
            <v>0</v>
          </cell>
          <cell r="Q1991">
            <v>0</v>
          </cell>
        </row>
        <row r="1992">
          <cell r="E1992">
            <v>0</v>
          </cell>
          <cell r="O1992">
            <v>0</v>
          </cell>
          <cell r="Q1992">
            <v>0</v>
          </cell>
        </row>
        <row r="1993">
          <cell r="E1993">
            <v>0</v>
          </cell>
          <cell r="O1993">
            <v>0</v>
          </cell>
          <cell r="Q1993">
            <v>0</v>
          </cell>
        </row>
        <row r="1994">
          <cell r="E1994">
            <v>0</v>
          </cell>
          <cell r="O1994">
            <v>0</v>
          </cell>
          <cell r="Q1994">
            <v>0</v>
          </cell>
        </row>
        <row r="1995">
          <cell r="E1995">
            <v>0</v>
          </cell>
          <cell r="O1995">
            <v>0</v>
          </cell>
          <cell r="Q1995">
            <v>0</v>
          </cell>
        </row>
        <row r="1996">
          <cell r="E1996">
            <v>0</v>
          </cell>
          <cell r="O1996">
            <v>0</v>
          </cell>
          <cell r="Q1996">
            <v>0</v>
          </cell>
        </row>
        <row r="1997">
          <cell r="E1997">
            <v>0</v>
          </cell>
          <cell r="O1997">
            <v>0</v>
          </cell>
          <cell r="Q1997">
            <v>0</v>
          </cell>
        </row>
        <row r="1998">
          <cell r="E1998">
            <v>0</v>
          </cell>
          <cell r="O1998">
            <v>0</v>
          </cell>
          <cell r="Q1998">
            <v>0</v>
          </cell>
        </row>
        <row r="1999">
          <cell r="E1999">
            <v>0</v>
          </cell>
          <cell r="O1999">
            <v>0</v>
          </cell>
          <cell r="Q1999">
            <v>0</v>
          </cell>
        </row>
        <row r="2000">
          <cell r="E2000">
            <v>0</v>
          </cell>
          <cell r="O2000">
            <v>0</v>
          </cell>
          <cell r="Q2000">
            <v>0</v>
          </cell>
        </row>
        <row r="2001">
          <cell r="E2001">
            <v>0</v>
          </cell>
          <cell r="O2001">
            <v>0</v>
          </cell>
          <cell r="Q2001">
            <v>0</v>
          </cell>
        </row>
        <row r="2002">
          <cell r="E2002">
            <v>0</v>
          </cell>
          <cell r="O2002">
            <v>0</v>
          </cell>
          <cell r="Q2002">
            <v>0</v>
          </cell>
        </row>
        <row r="2003">
          <cell r="E2003">
            <v>0</v>
          </cell>
          <cell r="O2003">
            <v>0</v>
          </cell>
          <cell r="Q2003">
            <v>0</v>
          </cell>
        </row>
        <row r="2004">
          <cell r="E2004">
            <v>0</v>
          </cell>
          <cell r="O2004">
            <v>0</v>
          </cell>
          <cell r="Q2004">
            <v>0</v>
          </cell>
        </row>
        <row r="2005">
          <cell r="E2005">
            <v>0</v>
          </cell>
          <cell r="O2005">
            <v>0</v>
          </cell>
          <cell r="Q2005">
            <v>0</v>
          </cell>
        </row>
        <row r="2006">
          <cell r="E2006">
            <v>0</v>
          </cell>
          <cell r="O2006">
            <v>0</v>
          </cell>
          <cell r="Q2006">
            <v>0</v>
          </cell>
        </row>
        <row r="2007">
          <cell r="E2007">
            <v>0</v>
          </cell>
          <cell r="O2007">
            <v>0</v>
          </cell>
          <cell r="Q2007">
            <v>0</v>
          </cell>
        </row>
        <row r="2008">
          <cell r="E2008">
            <v>0</v>
          </cell>
          <cell r="O2008">
            <v>0</v>
          </cell>
          <cell r="Q2008">
            <v>0</v>
          </cell>
        </row>
        <row r="2009">
          <cell r="E2009">
            <v>0</v>
          </cell>
          <cell r="O2009">
            <v>0</v>
          </cell>
          <cell r="Q2009">
            <v>0</v>
          </cell>
        </row>
        <row r="2010">
          <cell r="E2010">
            <v>0</v>
          </cell>
          <cell r="O2010">
            <v>0</v>
          </cell>
          <cell r="Q2010">
            <v>0</v>
          </cell>
        </row>
        <row r="2011">
          <cell r="E2011">
            <v>0</v>
          </cell>
          <cell r="O2011">
            <v>0</v>
          </cell>
          <cell r="Q2011">
            <v>0</v>
          </cell>
        </row>
        <row r="2012">
          <cell r="E2012">
            <v>0</v>
          </cell>
          <cell r="O2012">
            <v>0</v>
          </cell>
          <cell r="Q2012">
            <v>0</v>
          </cell>
        </row>
        <row r="2013">
          <cell r="E2013">
            <v>0</v>
          </cell>
          <cell r="O2013">
            <v>0</v>
          </cell>
          <cell r="Q2013">
            <v>0</v>
          </cell>
        </row>
        <row r="2014">
          <cell r="E2014">
            <v>0</v>
          </cell>
          <cell r="O2014">
            <v>0</v>
          </cell>
          <cell r="Q2014">
            <v>0</v>
          </cell>
        </row>
        <row r="2015">
          <cell r="E2015">
            <v>0</v>
          </cell>
          <cell r="O2015">
            <v>0</v>
          </cell>
          <cell r="Q2015">
            <v>0</v>
          </cell>
        </row>
        <row r="2016">
          <cell r="E2016">
            <v>0</v>
          </cell>
          <cell r="O2016">
            <v>0</v>
          </cell>
          <cell r="Q2016">
            <v>0</v>
          </cell>
        </row>
        <row r="2017">
          <cell r="E2017">
            <v>0</v>
          </cell>
          <cell r="O2017">
            <v>0</v>
          </cell>
          <cell r="Q2017">
            <v>0</v>
          </cell>
        </row>
        <row r="2018">
          <cell r="E2018">
            <v>0</v>
          </cell>
          <cell r="O2018">
            <v>0</v>
          </cell>
          <cell r="Q2018">
            <v>0</v>
          </cell>
        </row>
        <row r="2019">
          <cell r="E2019">
            <v>0</v>
          </cell>
          <cell r="O2019">
            <v>0</v>
          </cell>
          <cell r="Q2019">
            <v>0</v>
          </cell>
        </row>
        <row r="2020">
          <cell r="E2020">
            <v>0</v>
          </cell>
          <cell r="O2020">
            <v>0</v>
          </cell>
          <cell r="Q2020">
            <v>0</v>
          </cell>
        </row>
        <row r="2021">
          <cell r="E2021">
            <v>0</v>
          </cell>
          <cell r="O2021">
            <v>0</v>
          </cell>
          <cell r="Q2021">
            <v>0</v>
          </cell>
        </row>
        <row r="2022">
          <cell r="E2022">
            <v>0</v>
          </cell>
          <cell r="O2022">
            <v>0</v>
          </cell>
          <cell r="Q2022">
            <v>0</v>
          </cell>
        </row>
        <row r="2023">
          <cell r="E2023">
            <v>0</v>
          </cell>
          <cell r="O2023">
            <v>0</v>
          </cell>
          <cell r="Q2023">
            <v>0</v>
          </cell>
        </row>
        <row r="2024">
          <cell r="E2024">
            <v>0</v>
          </cell>
          <cell r="O2024">
            <v>0</v>
          </cell>
          <cell r="Q2024">
            <v>0</v>
          </cell>
        </row>
        <row r="2025">
          <cell r="E2025">
            <v>0</v>
          </cell>
          <cell r="O2025">
            <v>0</v>
          </cell>
          <cell r="Q2025">
            <v>0</v>
          </cell>
        </row>
        <row r="2026">
          <cell r="E2026">
            <v>0</v>
          </cell>
          <cell r="O2026">
            <v>0</v>
          </cell>
          <cell r="Q2026">
            <v>0</v>
          </cell>
        </row>
        <row r="2027">
          <cell r="E2027">
            <v>0</v>
          </cell>
          <cell r="O2027">
            <v>0</v>
          </cell>
          <cell r="Q2027">
            <v>0</v>
          </cell>
        </row>
        <row r="2028">
          <cell r="E2028">
            <v>0</v>
          </cell>
          <cell r="O2028">
            <v>0</v>
          </cell>
          <cell r="Q2028">
            <v>0</v>
          </cell>
        </row>
        <row r="2029">
          <cell r="E2029">
            <v>0</v>
          </cell>
          <cell r="O2029">
            <v>0</v>
          </cell>
          <cell r="Q2029">
            <v>0</v>
          </cell>
        </row>
        <row r="2030">
          <cell r="E2030">
            <v>0</v>
          </cell>
          <cell r="O2030">
            <v>0</v>
          </cell>
          <cell r="Q2030">
            <v>0</v>
          </cell>
        </row>
        <row r="2031">
          <cell r="E2031">
            <v>0</v>
          </cell>
          <cell r="O2031">
            <v>0</v>
          </cell>
          <cell r="Q2031">
            <v>0</v>
          </cell>
        </row>
        <row r="2032">
          <cell r="E2032">
            <v>0</v>
          </cell>
          <cell r="O2032">
            <v>0</v>
          </cell>
          <cell r="Q2032">
            <v>0</v>
          </cell>
        </row>
        <row r="2033">
          <cell r="E2033">
            <v>0</v>
          </cell>
          <cell r="O2033">
            <v>0</v>
          </cell>
          <cell r="Q2033">
            <v>0</v>
          </cell>
        </row>
        <row r="2034">
          <cell r="E2034">
            <v>0</v>
          </cell>
          <cell r="O2034">
            <v>0</v>
          </cell>
          <cell r="Q2034">
            <v>0</v>
          </cell>
        </row>
        <row r="2035">
          <cell r="E2035">
            <v>0</v>
          </cell>
          <cell r="O2035">
            <v>0</v>
          </cell>
          <cell r="Q2035">
            <v>0</v>
          </cell>
        </row>
        <row r="2036">
          <cell r="E2036">
            <v>0</v>
          </cell>
          <cell r="O2036">
            <v>0</v>
          </cell>
          <cell r="Q2036">
            <v>0</v>
          </cell>
        </row>
        <row r="2037">
          <cell r="E2037">
            <v>0</v>
          </cell>
          <cell r="O2037">
            <v>0</v>
          </cell>
          <cell r="Q2037">
            <v>0</v>
          </cell>
        </row>
        <row r="2038">
          <cell r="E2038">
            <v>0</v>
          </cell>
          <cell r="O2038">
            <v>0</v>
          </cell>
          <cell r="Q2038">
            <v>0</v>
          </cell>
        </row>
        <row r="2039">
          <cell r="E2039">
            <v>0</v>
          </cell>
          <cell r="O2039">
            <v>0</v>
          </cell>
          <cell r="Q2039">
            <v>0</v>
          </cell>
        </row>
        <row r="2040">
          <cell r="E2040">
            <v>0</v>
          </cell>
          <cell r="O2040">
            <v>0</v>
          </cell>
          <cell r="Q2040">
            <v>0</v>
          </cell>
        </row>
        <row r="2041">
          <cell r="E2041">
            <v>0</v>
          </cell>
          <cell r="O2041">
            <v>0</v>
          </cell>
          <cell r="Q2041">
            <v>0</v>
          </cell>
        </row>
        <row r="2042">
          <cell r="E2042">
            <v>0</v>
          </cell>
          <cell r="O2042">
            <v>0</v>
          </cell>
          <cell r="Q2042">
            <v>0</v>
          </cell>
        </row>
        <row r="2043">
          <cell r="E2043">
            <v>0</v>
          </cell>
          <cell r="O2043">
            <v>0</v>
          </cell>
          <cell r="Q2043">
            <v>0</v>
          </cell>
        </row>
        <row r="2044">
          <cell r="E2044">
            <v>0</v>
          </cell>
          <cell r="O2044">
            <v>0</v>
          </cell>
          <cell r="Q2044">
            <v>0</v>
          </cell>
        </row>
        <row r="2045">
          <cell r="E2045">
            <v>0</v>
          </cell>
          <cell r="O2045">
            <v>0</v>
          </cell>
          <cell r="Q2045">
            <v>0</v>
          </cell>
        </row>
        <row r="2046">
          <cell r="E2046">
            <v>0</v>
          </cell>
          <cell r="O2046">
            <v>0</v>
          </cell>
          <cell r="Q2046">
            <v>0</v>
          </cell>
        </row>
        <row r="2047">
          <cell r="E2047">
            <v>0</v>
          </cell>
          <cell r="O2047">
            <v>0</v>
          </cell>
          <cell r="Q2047">
            <v>0</v>
          </cell>
        </row>
        <row r="2048">
          <cell r="E2048">
            <v>0</v>
          </cell>
          <cell r="O2048">
            <v>0</v>
          </cell>
          <cell r="Q2048">
            <v>0</v>
          </cell>
        </row>
        <row r="2049">
          <cell r="E2049">
            <v>0</v>
          </cell>
          <cell r="O2049">
            <v>0</v>
          </cell>
          <cell r="Q2049">
            <v>0</v>
          </cell>
        </row>
        <row r="2050">
          <cell r="E2050">
            <v>0</v>
          </cell>
          <cell r="O2050">
            <v>0</v>
          </cell>
          <cell r="Q2050">
            <v>0</v>
          </cell>
        </row>
        <row r="2051">
          <cell r="E2051">
            <v>0</v>
          </cell>
          <cell r="O2051">
            <v>0</v>
          </cell>
          <cell r="Q2051">
            <v>0</v>
          </cell>
        </row>
        <row r="2052">
          <cell r="E2052">
            <v>0</v>
          </cell>
          <cell r="O2052">
            <v>0</v>
          </cell>
          <cell r="Q2052">
            <v>0</v>
          </cell>
        </row>
        <row r="2053">
          <cell r="E2053">
            <v>0</v>
          </cell>
          <cell r="O2053">
            <v>0</v>
          </cell>
          <cell r="Q2053">
            <v>0</v>
          </cell>
        </row>
        <row r="2054">
          <cell r="E2054">
            <v>0</v>
          </cell>
          <cell r="O2054">
            <v>0</v>
          </cell>
          <cell r="Q2054">
            <v>0</v>
          </cell>
        </row>
        <row r="2055">
          <cell r="E2055">
            <v>0</v>
          </cell>
          <cell r="O2055">
            <v>0</v>
          </cell>
          <cell r="Q2055">
            <v>0</v>
          </cell>
        </row>
        <row r="2056">
          <cell r="E2056">
            <v>0</v>
          </cell>
          <cell r="O2056">
            <v>0</v>
          </cell>
          <cell r="Q2056">
            <v>0</v>
          </cell>
        </row>
        <row r="2057">
          <cell r="E2057">
            <v>0</v>
          </cell>
          <cell r="O2057">
            <v>0</v>
          </cell>
          <cell r="Q2057">
            <v>0</v>
          </cell>
        </row>
        <row r="2058">
          <cell r="E2058">
            <v>0</v>
          </cell>
          <cell r="O2058">
            <v>0</v>
          </cell>
          <cell r="Q2058">
            <v>0</v>
          </cell>
        </row>
        <row r="2059">
          <cell r="E2059">
            <v>0</v>
          </cell>
          <cell r="O2059">
            <v>0</v>
          </cell>
          <cell r="Q2059">
            <v>0</v>
          </cell>
        </row>
        <row r="2060">
          <cell r="E2060">
            <v>0</v>
          </cell>
          <cell r="O2060">
            <v>0</v>
          </cell>
          <cell r="Q2060">
            <v>0</v>
          </cell>
        </row>
        <row r="2061">
          <cell r="E2061">
            <v>0</v>
          </cell>
          <cell r="O2061">
            <v>0</v>
          </cell>
          <cell r="Q2061">
            <v>0</v>
          </cell>
        </row>
        <row r="2062">
          <cell r="E2062">
            <v>0</v>
          </cell>
          <cell r="O2062">
            <v>0</v>
          </cell>
          <cell r="Q2062">
            <v>0</v>
          </cell>
        </row>
        <row r="2063">
          <cell r="E2063">
            <v>0</v>
          </cell>
          <cell r="O2063">
            <v>0</v>
          </cell>
          <cell r="Q2063">
            <v>0</v>
          </cell>
        </row>
        <row r="2064">
          <cell r="E2064">
            <v>0</v>
          </cell>
          <cell r="O2064">
            <v>0</v>
          </cell>
          <cell r="Q2064">
            <v>0</v>
          </cell>
        </row>
        <row r="2065">
          <cell r="E2065">
            <v>0</v>
          </cell>
          <cell r="O2065">
            <v>0</v>
          </cell>
          <cell r="Q2065">
            <v>0</v>
          </cell>
        </row>
        <row r="2066">
          <cell r="E2066">
            <v>0</v>
          </cell>
          <cell r="O2066">
            <v>0</v>
          </cell>
          <cell r="Q2066">
            <v>0</v>
          </cell>
        </row>
        <row r="2067">
          <cell r="E2067">
            <v>0</v>
          </cell>
          <cell r="O2067">
            <v>0</v>
          </cell>
          <cell r="Q2067">
            <v>0</v>
          </cell>
        </row>
        <row r="2068">
          <cell r="E2068">
            <v>0</v>
          </cell>
          <cell r="O2068">
            <v>0</v>
          </cell>
          <cell r="Q2068">
            <v>0</v>
          </cell>
        </row>
        <row r="2069">
          <cell r="E2069">
            <v>0</v>
          </cell>
          <cell r="O2069">
            <v>0</v>
          </cell>
          <cell r="Q2069">
            <v>0</v>
          </cell>
        </row>
        <row r="2070">
          <cell r="E2070">
            <v>0</v>
          </cell>
          <cell r="O2070">
            <v>0</v>
          </cell>
          <cell r="Q2070">
            <v>0</v>
          </cell>
        </row>
        <row r="2071">
          <cell r="E2071">
            <v>0</v>
          </cell>
          <cell r="O2071">
            <v>0</v>
          </cell>
          <cell r="Q2071">
            <v>0</v>
          </cell>
        </row>
        <row r="2072">
          <cell r="E2072">
            <v>0</v>
          </cell>
          <cell r="O2072">
            <v>0</v>
          </cell>
          <cell r="Q2072">
            <v>0</v>
          </cell>
        </row>
        <row r="2073">
          <cell r="E2073">
            <v>0</v>
          </cell>
          <cell r="O2073">
            <v>0</v>
          </cell>
          <cell r="Q2073">
            <v>0</v>
          </cell>
        </row>
        <row r="2074">
          <cell r="E2074">
            <v>0</v>
          </cell>
          <cell r="O2074">
            <v>0</v>
          </cell>
          <cell r="Q2074">
            <v>0</v>
          </cell>
        </row>
        <row r="2075">
          <cell r="E2075">
            <v>0</v>
          </cell>
          <cell r="O2075">
            <v>0</v>
          </cell>
          <cell r="Q2075">
            <v>0</v>
          </cell>
        </row>
        <row r="2076">
          <cell r="E2076">
            <v>0</v>
          </cell>
          <cell r="O2076">
            <v>0</v>
          </cell>
          <cell r="Q2076">
            <v>0</v>
          </cell>
        </row>
        <row r="2077">
          <cell r="E2077">
            <v>0</v>
          </cell>
          <cell r="O2077">
            <v>0</v>
          </cell>
          <cell r="Q2077">
            <v>0</v>
          </cell>
        </row>
        <row r="2078">
          <cell r="E2078">
            <v>0</v>
          </cell>
          <cell r="O2078">
            <v>0</v>
          </cell>
          <cell r="Q2078">
            <v>0</v>
          </cell>
        </row>
        <row r="2079">
          <cell r="E2079">
            <v>0</v>
          </cell>
          <cell r="O2079">
            <v>0</v>
          </cell>
          <cell r="Q2079">
            <v>0</v>
          </cell>
        </row>
        <row r="2080">
          <cell r="E2080">
            <v>0</v>
          </cell>
          <cell r="O2080">
            <v>0</v>
          </cell>
          <cell r="Q2080">
            <v>0</v>
          </cell>
        </row>
        <row r="2081">
          <cell r="E2081">
            <v>0</v>
          </cell>
          <cell r="O2081">
            <v>0</v>
          </cell>
          <cell r="Q2081">
            <v>0</v>
          </cell>
        </row>
        <row r="2082">
          <cell r="E2082">
            <v>0</v>
          </cell>
          <cell r="O2082">
            <v>0</v>
          </cell>
          <cell r="Q2082">
            <v>0</v>
          </cell>
        </row>
        <row r="2083">
          <cell r="E2083">
            <v>0</v>
          </cell>
          <cell r="O2083">
            <v>0</v>
          </cell>
          <cell r="Q2083">
            <v>0</v>
          </cell>
        </row>
        <row r="2084">
          <cell r="E2084">
            <v>0</v>
          </cell>
          <cell r="O2084">
            <v>0</v>
          </cell>
          <cell r="Q2084">
            <v>0</v>
          </cell>
        </row>
        <row r="2085">
          <cell r="E2085">
            <v>0</v>
          </cell>
          <cell r="O2085">
            <v>0</v>
          </cell>
          <cell r="Q2085">
            <v>0</v>
          </cell>
        </row>
        <row r="2086">
          <cell r="E2086">
            <v>0</v>
          </cell>
          <cell r="O2086">
            <v>0</v>
          </cell>
          <cell r="Q2086">
            <v>0</v>
          </cell>
        </row>
        <row r="2087">
          <cell r="E2087">
            <v>0</v>
          </cell>
          <cell r="O2087">
            <v>0</v>
          </cell>
          <cell r="Q2087">
            <v>0</v>
          </cell>
        </row>
        <row r="2088">
          <cell r="E2088">
            <v>0</v>
          </cell>
          <cell r="O2088">
            <v>0</v>
          </cell>
          <cell r="Q2088">
            <v>0</v>
          </cell>
        </row>
        <row r="2089">
          <cell r="E2089">
            <v>0</v>
          </cell>
          <cell r="O2089">
            <v>0</v>
          </cell>
          <cell r="Q2089">
            <v>0</v>
          </cell>
        </row>
        <row r="2090">
          <cell r="E2090">
            <v>0</v>
          </cell>
          <cell r="O2090">
            <v>0</v>
          </cell>
          <cell r="Q2090">
            <v>0</v>
          </cell>
        </row>
        <row r="2091">
          <cell r="E2091">
            <v>0</v>
          </cell>
          <cell r="O2091">
            <v>0</v>
          </cell>
          <cell r="Q2091">
            <v>0</v>
          </cell>
        </row>
        <row r="2092">
          <cell r="E2092">
            <v>0</v>
          </cell>
          <cell r="O2092">
            <v>0</v>
          </cell>
          <cell r="Q2092">
            <v>0</v>
          </cell>
        </row>
        <row r="2093">
          <cell r="E2093">
            <v>0</v>
          </cell>
          <cell r="O2093">
            <v>0</v>
          </cell>
          <cell r="Q2093">
            <v>0</v>
          </cell>
        </row>
        <row r="2094">
          <cell r="E2094">
            <v>0</v>
          </cell>
          <cell r="O2094">
            <v>0</v>
          </cell>
          <cell r="Q2094">
            <v>0</v>
          </cell>
        </row>
        <row r="2095">
          <cell r="E2095">
            <v>0</v>
          </cell>
          <cell r="O2095">
            <v>0</v>
          </cell>
          <cell r="Q2095">
            <v>0</v>
          </cell>
        </row>
        <row r="2096">
          <cell r="E2096">
            <v>0</v>
          </cell>
          <cell r="O2096">
            <v>0</v>
          </cell>
          <cell r="Q2096">
            <v>0</v>
          </cell>
        </row>
        <row r="2097">
          <cell r="E2097">
            <v>0</v>
          </cell>
          <cell r="O2097">
            <v>0</v>
          </cell>
          <cell r="Q2097">
            <v>0</v>
          </cell>
        </row>
        <row r="2098">
          <cell r="E2098">
            <v>0</v>
          </cell>
          <cell r="O2098">
            <v>0</v>
          </cell>
          <cell r="Q2098">
            <v>0</v>
          </cell>
        </row>
        <row r="2099">
          <cell r="E2099">
            <v>0</v>
          </cell>
          <cell r="O2099">
            <v>0</v>
          </cell>
          <cell r="Q2099">
            <v>0</v>
          </cell>
        </row>
        <row r="2100">
          <cell r="E2100">
            <v>0</v>
          </cell>
          <cell r="O2100">
            <v>0</v>
          </cell>
          <cell r="Q2100">
            <v>0</v>
          </cell>
        </row>
        <row r="2101">
          <cell r="E2101">
            <v>0</v>
          </cell>
          <cell r="O2101">
            <v>0</v>
          </cell>
          <cell r="Q2101">
            <v>0</v>
          </cell>
        </row>
        <row r="2102">
          <cell r="E2102">
            <v>0</v>
          </cell>
          <cell r="O2102">
            <v>0</v>
          </cell>
          <cell r="Q2102">
            <v>0</v>
          </cell>
        </row>
        <row r="2103">
          <cell r="E2103">
            <v>0</v>
          </cell>
          <cell r="O2103">
            <v>0</v>
          </cell>
          <cell r="Q2103">
            <v>0</v>
          </cell>
        </row>
        <row r="2104">
          <cell r="E2104">
            <v>0</v>
          </cell>
          <cell r="O2104">
            <v>0</v>
          </cell>
          <cell r="Q2104">
            <v>0</v>
          </cell>
        </row>
        <row r="2105">
          <cell r="E2105">
            <v>0</v>
          </cell>
          <cell r="O2105">
            <v>0</v>
          </cell>
          <cell r="Q2105">
            <v>0</v>
          </cell>
        </row>
        <row r="2106">
          <cell r="E2106">
            <v>0</v>
          </cell>
          <cell r="O2106">
            <v>0</v>
          </cell>
          <cell r="Q2106">
            <v>0</v>
          </cell>
        </row>
        <row r="2107">
          <cell r="E2107">
            <v>0</v>
          </cell>
          <cell r="O2107">
            <v>0</v>
          </cell>
          <cell r="Q2107">
            <v>0</v>
          </cell>
        </row>
        <row r="2108">
          <cell r="E2108">
            <v>0</v>
          </cell>
          <cell r="O2108">
            <v>0</v>
          </cell>
          <cell r="Q2108">
            <v>0</v>
          </cell>
        </row>
        <row r="2109">
          <cell r="E2109">
            <v>0</v>
          </cell>
          <cell r="O2109">
            <v>0</v>
          </cell>
          <cell r="Q2109">
            <v>0</v>
          </cell>
        </row>
        <row r="2110">
          <cell r="E2110">
            <v>0</v>
          </cell>
          <cell r="O2110">
            <v>0</v>
          </cell>
          <cell r="Q2110">
            <v>0</v>
          </cell>
        </row>
        <row r="2111">
          <cell r="E2111">
            <v>0</v>
          </cell>
          <cell r="O2111">
            <v>0</v>
          </cell>
          <cell r="Q2111">
            <v>0</v>
          </cell>
        </row>
        <row r="2112">
          <cell r="E2112">
            <v>0</v>
          </cell>
          <cell r="O2112">
            <v>0</v>
          </cell>
          <cell r="Q2112">
            <v>0</v>
          </cell>
        </row>
        <row r="2113">
          <cell r="E2113">
            <v>0</v>
          </cell>
          <cell r="O2113">
            <v>0</v>
          </cell>
          <cell r="Q2113">
            <v>0</v>
          </cell>
        </row>
        <row r="2114">
          <cell r="E2114">
            <v>0</v>
          </cell>
          <cell r="O2114">
            <v>0</v>
          </cell>
          <cell r="Q2114">
            <v>0</v>
          </cell>
        </row>
        <row r="2115">
          <cell r="E2115">
            <v>0</v>
          </cell>
          <cell r="O2115">
            <v>0</v>
          </cell>
          <cell r="Q2115">
            <v>0</v>
          </cell>
        </row>
        <row r="2116">
          <cell r="E2116">
            <v>0</v>
          </cell>
          <cell r="O2116">
            <v>0</v>
          </cell>
          <cell r="Q2116">
            <v>0</v>
          </cell>
        </row>
        <row r="2117">
          <cell r="E2117">
            <v>0</v>
          </cell>
          <cell r="O2117">
            <v>0</v>
          </cell>
          <cell r="Q2117">
            <v>0</v>
          </cell>
        </row>
        <row r="2118">
          <cell r="E2118">
            <v>0</v>
          </cell>
          <cell r="O2118">
            <v>0</v>
          </cell>
          <cell r="Q2118">
            <v>0</v>
          </cell>
        </row>
        <row r="2119">
          <cell r="E2119">
            <v>0</v>
          </cell>
          <cell r="O2119">
            <v>0</v>
          </cell>
          <cell r="Q2119">
            <v>0</v>
          </cell>
        </row>
        <row r="2120">
          <cell r="E2120">
            <v>0</v>
          </cell>
          <cell r="O2120">
            <v>0</v>
          </cell>
          <cell r="Q2120">
            <v>0</v>
          </cell>
        </row>
        <row r="2121">
          <cell r="E2121">
            <v>0</v>
          </cell>
          <cell r="O2121">
            <v>0</v>
          </cell>
          <cell r="Q2121">
            <v>0</v>
          </cell>
        </row>
        <row r="2122">
          <cell r="E2122">
            <v>0</v>
          </cell>
          <cell r="O2122">
            <v>0</v>
          </cell>
          <cell r="Q2122">
            <v>0</v>
          </cell>
        </row>
        <row r="2123">
          <cell r="E2123">
            <v>0</v>
          </cell>
          <cell r="O2123">
            <v>0</v>
          </cell>
          <cell r="Q2123">
            <v>0</v>
          </cell>
        </row>
        <row r="2124">
          <cell r="E2124">
            <v>0</v>
          </cell>
          <cell r="O2124">
            <v>0</v>
          </cell>
          <cell r="Q2124">
            <v>0</v>
          </cell>
        </row>
        <row r="2125">
          <cell r="E2125">
            <v>0</v>
          </cell>
          <cell r="O2125">
            <v>0</v>
          </cell>
          <cell r="Q2125">
            <v>0</v>
          </cell>
        </row>
        <row r="2126">
          <cell r="E2126">
            <v>0</v>
          </cell>
          <cell r="O2126">
            <v>0</v>
          </cell>
          <cell r="Q2126">
            <v>0</v>
          </cell>
        </row>
        <row r="2127">
          <cell r="E2127">
            <v>0</v>
          </cell>
          <cell r="O2127">
            <v>0</v>
          </cell>
          <cell r="Q2127">
            <v>0</v>
          </cell>
        </row>
        <row r="2128">
          <cell r="E2128">
            <v>0</v>
          </cell>
          <cell r="O2128">
            <v>0</v>
          </cell>
          <cell r="Q2128">
            <v>0</v>
          </cell>
        </row>
        <row r="2129">
          <cell r="E2129">
            <v>0</v>
          </cell>
          <cell r="O2129">
            <v>0</v>
          </cell>
          <cell r="Q2129">
            <v>0</v>
          </cell>
        </row>
        <row r="2130">
          <cell r="E2130">
            <v>0</v>
          </cell>
          <cell r="O2130">
            <v>0</v>
          </cell>
          <cell r="Q2130">
            <v>0</v>
          </cell>
        </row>
        <row r="2131">
          <cell r="E2131">
            <v>0</v>
          </cell>
          <cell r="O2131">
            <v>0</v>
          </cell>
          <cell r="Q2131">
            <v>0</v>
          </cell>
        </row>
        <row r="2132">
          <cell r="E2132">
            <v>0</v>
          </cell>
          <cell r="O2132">
            <v>0</v>
          </cell>
          <cell r="Q2132">
            <v>0</v>
          </cell>
        </row>
        <row r="2133">
          <cell r="E2133">
            <v>0</v>
          </cell>
          <cell r="O2133">
            <v>0</v>
          </cell>
          <cell r="Q2133">
            <v>0</v>
          </cell>
        </row>
        <row r="2134">
          <cell r="E2134">
            <v>0</v>
          </cell>
          <cell r="O2134">
            <v>0</v>
          </cell>
          <cell r="Q2134">
            <v>0</v>
          </cell>
        </row>
        <row r="2135">
          <cell r="E2135">
            <v>0</v>
          </cell>
          <cell r="O2135">
            <v>0</v>
          </cell>
          <cell r="Q2135">
            <v>0</v>
          </cell>
        </row>
        <row r="2136">
          <cell r="E2136">
            <v>0</v>
          </cell>
          <cell r="O2136">
            <v>0</v>
          </cell>
          <cell r="Q2136">
            <v>0</v>
          </cell>
        </row>
        <row r="2137">
          <cell r="E2137">
            <v>0</v>
          </cell>
          <cell r="O2137">
            <v>0</v>
          </cell>
          <cell r="Q2137">
            <v>0</v>
          </cell>
        </row>
        <row r="2138">
          <cell r="E2138">
            <v>0</v>
          </cell>
          <cell r="O2138">
            <v>0</v>
          </cell>
          <cell r="Q2138">
            <v>0</v>
          </cell>
        </row>
        <row r="2139">
          <cell r="E2139">
            <v>0</v>
          </cell>
          <cell r="O2139">
            <v>0</v>
          </cell>
          <cell r="Q2139">
            <v>0</v>
          </cell>
        </row>
        <row r="2140">
          <cell r="E2140">
            <v>0</v>
          </cell>
          <cell r="O2140">
            <v>0</v>
          </cell>
          <cell r="Q2140">
            <v>0</v>
          </cell>
        </row>
        <row r="2141">
          <cell r="E2141">
            <v>0</v>
          </cell>
          <cell r="O2141">
            <v>0</v>
          </cell>
          <cell r="Q2141">
            <v>0</v>
          </cell>
        </row>
        <row r="2142">
          <cell r="E2142">
            <v>0</v>
          </cell>
          <cell r="O2142">
            <v>0</v>
          </cell>
          <cell r="Q2142">
            <v>0</v>
          </cell>
        </row>
        <row r="2143">
          <cell r="E2143">
            <v>0</v>
          </cell>
          <cell r="O2143">
            <v>0</v>
          </cell>
          <cell r="Q2143">
            <v>0</v>
          </cell>
        </row>
        <row r="2144">
          <cell r="E2144">
            <v>0</v>
          </cell>
          <cell r="O2144">
            <v>0</v>
          </cell>
          <cell r="Q2144">
            <v>0</v>
          </cell>
        </row>
        <row r="2145">
          <cell r="E2145">
            <v>0</v>
          </cell>
          <cell r="O2145">
            <v>0</v>
          </cell>
          <cell r="Q2145">
            <v>0</v>
          </cell>
        </row>
        <row r="2146">
          <cell r="E2146">
            <v>0</v>
          </cell>
          <cell r="O2146">
            <v>0</v>
          </cell>
          <cell r="Q2146">
            <v>0</v>
          </cell>
        </row>
        <row r="2147">
          <cell r="E2147">
            <v>0</v>
          </cell>
          <cell r="O2147">
            <v>0</v>
          </cell>
          <cell r="Q2147">
            <v>0</v>
          </cell>
        </row>
        <row r="2148">
          <cell r="E2148">
            <v>0</v>
          </cell>
          <cell r="O2148">
            <v>0</v>
          </cell>
          <cell r="Q2148">
            <v>0</v>
          </cell>
        </row>
        <row r="2149">
          <cell r="E2149">
            <v>0</v>
          </cell>
          <cell r="O2149">
            <v>0</v>
          </cell>
          <cell r="Q2149">
            <v>0</v>
          </cell>
        </row>
        <row r="2150">
          <cell r="E2150">
            <v>0</v>
          </cell>
          <cell r="O2150">
            <v>0</v>
          </cell>
          <cell r="Q2150">
            <v>0</v>
          </cell>
        </row>
        <row r="2151">
          <cell r="E2151">
            <v>0</v>
          </cell>
          <cell r="O2151">
            <v>0</v>
          </cell>
          <cell r="Q2151">
            <v>0</v>
          </cell>
        </row>
        <row r="2152">
          <cell r="E2152">
            <v>0</v>
          </cell>
          <cell r="O2152">
            <v>0</v>
          </cell>
          <cell r="Q2152">
            <v>0</v>
          </cell>
        </row>
        <row r="2153">
          <cell r="E2153">
            <v>0</v>
          </cell>
          <cell r="O2153">
            <v>0</v>
          </cell>
          <cell r="Q2153">
            <v>0</v>
          </cell>
        </row>
        <row r="2154">
          <cell r="E2154">
            <v>0</v>
          </cell>
          <cell r="O2154">
            <v>0</v>
          </cell>
          <cell r="Q2154">
            <v>0</v>
          </cell>
        </row>
        <row r="2155">
          <cell r="E2155">
            <v>0</v>
          </cell>
          <cell r="O2155">
            <v>0</v>
          </cell>
          <cell r="Q2155">
            <v>0</v>
          </cell>
        </row>
        <row r="2156">
          <cell r="E2156">
            <v>0</v>
          </cell>
          <cell r="O2156">
            <v>0</v>
          </cell>
          <cell r="Q2156">
            <v>0</v>
          </cell>
        </row>
        <row r="2157">
          <cell r="E2157">
            <v>0</v>
          </cell>
          <cell r="O2157">
            <v>0</v>
          </cell>
          <cell r="Q2157">
            <v>0</v>
          </cell>
        </row>
        <row r="2158">
          <cell r="E2158">
            <v>0</v>
          </cell>
          <cell r="O2158">
            <v>0</v>
          </cell>
          <cell r="Q2158">
            <v>0</v>
          </cell>
        </row>
        <row r="2159">
          <cell r="E2159">
            <v>0</v>
          </cell>
          <cell r="O2159">
            <v>0</v>
          </cell>
          <cell r="Q2159">
            <v>0</v>
          </cell>
        </row>
        <row r="2160">
          <cell r="E2160">
            <v>0</v>
          </cell>
          <cell r="O2160">
            <v>0</v>
          </cell>
          <cell r="Q2160">
            <v>0</v>
          </cell>
        </row>
        <row r="2161">
          <cell r="E2161">
            <v>0</v>
          </cell>
          <cell r="O2161">
            <v>0</v>
          </cell>
          <cell r="Q2161">
            <v>0</v>
          </cell>
        </row>
        <row r="2162">
          <cell r="E2162">
            <v>0</v>
          </cell>
          <cell r="O2162">
            <v>0</v>
          </cell>
          <cell r="Q2162">
            <v>0</v>
          </cell>
        </row>
        <row r="2163">
          <cell r="E2163">
            <v>0</v>
          </cell>
          <cell r="O2163">
            <v>0</v>
          </cell>
          <cell r="Q2163">
            <v>0</v>
          </cell>
        </row>
        <row r="2164">
          <cell r="E2164">
            <v>0</v>
          </cell>
          <cell r="O2164">
            <v>0</v>
          </cell>
          <cell r="Q2164">
            <v>0</v>
          </cell>
        </row>
        <row r="2165">
          <cell r="E2165">
            <v>0</v>
          </cell>
          <cell r="O2165">
            <v>0</v>
          </cell>
          <cell r="Q2165">
            <v>0</v>
          </cell>
        </row>
        <row r="2166">
          <cell r="E2166">
            <v>0</v>
          </cell>
          <cell r="O2166">
            <v>0</v>
          </cell>
          <cell r="Q2166">
            <v>0</v>
          </cell>
        </row>
        <row r="2167">
          <cell r="E2167">
            <v>0</v>
          </cell>
          <cell r="O2167">
            <v>0</v>
          </cell>
          <cell r="Q2167">
            <v>0</v>
          </cell>
        </row>
        <row r="2168">
          <cell r="E2168">
            <v>0</v>
          </cell>
          <cell r="O2168">
            <v>0</v>
          </cell>
          <cell r="Q2168">
            <v>0</v>
          </cell>
        </row>
        <row r="2169">
          <cell r="E2169">
            <v>0</v>
          </cell>
          <cell r="O2169">
            <v>0</v>
          </cell>
          <cell r="Q2169">
            <v>0</v>
          </cell>
        </row>
        <row r="2170">
          <cell r="E2170">
            <v>0</v>
          </cell>
          <cell r="O2170">
            <v>0</v>
          </cell>
          <cell r="Q2170">
            <v>0</v>
          </cell>
        </row>
        <row r="2171">
          <cell r="E2171">
            <v>0</v>
          </cell>
          <cell r="O2171">
            <v>0</v>
          </cell>
          <cell r="Q2171">
            <v>0</v>
          </cell>
        </row>
        <row r="2172">
          <cell r="E2172">
            <v>0</v>
          </cell>
          <cell r="O2172">
            <v>0</v>
          </cell>
          <cell r="Q2172">
            <v>0</v>
          </cell>
        </row>
        <row r="2173">
          <cell r="E2173">
            <v>0</v>
          </cell>
          <cell r="O2173">
            <v>0</v>
          </cell>
          <cell r="Q2173">
            <v>0</v>
          </cell>
        </row>
        <row r="2174">
          <cell r="E2174">
            <v>0</v>
          </cell>
          <cell r="O2174">
            <v>0</v>
          </cell>
          <cell r="Q2174">
            <v>0</v>
          </cell>
        </row>
        <row r="2175">
          <cell r="E2175">
            <v>0</v>
          </cell>
          <cell r="O2175">
            <v>0</v>
          </cell>
          <cell r="Q2175">
            <v>0</v>
          </cell>
        </row>
        <row r="2176">
          <cell r="E2176">
            <v>0</v>
          </cell>
          <cell r="O2176">
            <v>0</v>
          </cell>
          <cell r="Q2176">
            <v>0</v>
          </cell>
        </row>
        <row r="2177">
          <cell r="E2177">
            <v>0</v>
          </cell>
          <cell r="O2177">
            <v>0</v>
          </cell>
          <cell r="Q2177">
            <v>0</v>
          </cell>
        </row>
        <row r="2178">
          <cell r="E2178">
            <v>0</v>
          </cell>
          <cell r="O2178">
            <v>0</v>
          </cell>
          <cell r="Q2178">
            <v>0</v>
          </cell>
        </row>
        <row r="2179">
          <cell r="E2179">
            <v>0</v>
          </cell>
          <cell r="O2179">
            <v>0</v>
          </cell>
          <cell r="Q2179">
            <v>0</v>
          </cell>
        </row>
        <row r="2180">
          <cell r="E2180">
            <v>0</v>
          </cell>
          <cell r="O2180">
            <v>0</v>
          </cell>
          <cell r="Q2180">
            <v>0</v>
          </cell>
        </row>
        <row r="2181">
          <cell r="E2181">
            <v>0</v>
          </cell>
          <cell r="O2181">
            <v>0</v>
          </cell>
          <cell r="Q2181">
            <v>0</v>
          </cell>
        </row>
        <row r="2182">
          <cell r="E2182">
            <v>0</v>
          </cell>
          <cell r="O2182">
            <v>0</v>
          </cell>
          <cell r="Q2182">
            <v>0</v>
          </cell>
        </row>
        <row r="2183">
          <cell r="E2183">
            <v>0</v>
          </cell>
          <cell r="O2183">
            <v>0</v>
          </cell>
          <cell r="Q2183">
            <v>0</v>
          </cell>
        </row>
        <row r="2184">
          <cell r="E2184">
            <v>0</v>
          </cell>
          <cell r="O2184">
            <v>0</v>
          </cell>
          <cell r="Q2184">
            <v>0</v>
          </cell>
        </row>
        <row r="2185">
          <cell r="E2185">
            <v>0</v>
          </cell>
          <cell r="O2185">
            <v>0</v>
          </cell>
          <cell r="Q2185">
            <v>0</v>
          </cell>
        </row>
        <row r="2186">
          <cell r="E2186">
            <v>0</v>
          </cell>
          <cell r="O2186">
            <v>0</v>
          </cell>
          <cell r="Q2186">
            <v>0</v>
          </cell>
        </row>
        <row r="2187">
          <cell r="E2187">
            <v>0</v>
          </cell>
          <cell r="O2187">
            <v>0</v>
          </cell>
          <cell r="Q2187">
            <v>0</v>
          </cell>
        </row>
        <row r="2188">
          <cell r="E2188">
            <v>0</v>
          </cell>
          <cell r="O2188">
            <v>0</v>
          </cell>
          <cell r="Q2188">
            <v>0</v>
          </cell>
        </row>
        <row r="2189">
          <cell r="E2189">
            <v>0</v>
          </cell>
          <cell r="O2189">
            <v>0</v>
          </cell>
          <cell r="Q2189">
            <v>0</v>
          </cell>
        </row>
        <row r="2190">
          <cell r="E2190">
            <v>0</v>
          </cell>
          <cell r="O2190">
            <v>0</v>
          </cell>
          <cell r="Q2190">
            <v>0</v>
          </cell>
        </row>
        <row r="2191">
          <cell r="E2191">
            <v>0</v>
          </cell>
          <cell r="O2191">
            <v>0</v>
          </cell>
          <cell r="Q2191">
            <v>0</v>
          </cell>
        </row>
        <row r="2192">
          <cell r="E2192">
            <v>0</v>
          </cell>
          <cell r="O2192">
            <v>0</v>
          </cell>
          <cell r="Q2192">
            <v>0</v>
          </cell>
        </row>
        <row r="2193">
          <cell r="E2193">
            <v>0</v>
          </cell>
          <cell r="O2193">
            <v>0</v>
          </cell>
          <cell r="Q2193">
            <v>0</v>
          </cell>
        </row>
        <row r="2194">
          <cell r="E2194">
            <v>0</v>
          </cell>
          <cell r="O2194">
            <v>0</v>
          </cell>
          <cell r="Q2194">
            <v>0</v>
          </cell>
        </row>
        <row r="2195">
          <cell r="E2195">
            <v>0</v>
          </cell>
          <cell r="O2195">
            <v>0</v>
          </cell>
          <cell r="Q2195">
            <v>0</v>
          </cell>
        </row>
        <row r="2196">
          <cell r="E2196">
            <v>0</v>
          </cell>
          <cell r="O2196">
            <v>0</v>
          </cell>
          <cell r="Q2196">
            <v>0</v>
          </cell>
        </row>
        <row r="2197">
          <cell r="E2197">
            <v>0</v>
          </cell>
          <cell r="O2197">
            <v>0</v>
          </cell>
          <cell r="Q2197">
            <v>0</v>
          </cell>
        </row>
        <row r="2198">
          <cell r="E2198">
            <v>0</v>
          </cell>
          <cell r="O2198">
            <v>0</v>
          </cell>
          <cell r="Q2198">
            <v>0</v>
          </cell>
        </row>
        <row r="2199">
          <cell r="E2199">
            <v>0</v>
          </cell>
          <cell r="O2199">
            <v>0</v>
          </cell>
          <cell r="Q2199">
            <v>0</v>
          </cell>
        </row>
        <row r="2200">
          <cell r="E2200">
            <v>0</v>
          </cell>
          <cell r="O2200">
            <v>0</v>
          </cell>
          <cell r="Q2200">
            <v>0</v>
          </cell>
        </row>
        <row r="2201">
          <cell r="E2201">
            <v>0</v>
          </cell>
          <cell r="O2201">
            <v>0</v>
          </cell>
          <cell r="Q2201">
            <v>0</v>
          </cell>
        </row>
        <row r="2202">
          <cell r="E2202">
            <v>0</v>
          </cell>
          <cell r="O2202">
            <v>0</v>
          </cell>
          <cell r="Q2202">
            <v>0</v>
          </cell>
        </row>
        <row r="2203">
          <cell r="E2203">
            <v>0</v>
          </cell>
          <cell r="O2203">
            <v>0</v>
          </cell>
          <cell r="Q2203">
            <v>0</v>
          </cell>
        </row>
        <row r="2204">
          <cell r="E2204">
            <v>0</v>
          </cell>
          <cell r="O2204">
            <v>0</v>
          </cell>
          <cell r="Q2204">
            <v>0</v>
          </cell>
        </row>
        <row r="2205">
          <cell r="E2205">
            <v>0</v>
          </cell>
          <cell r="O2205">
            <v>0</v>
          </cell>
          <cell r="Q2205">
            <v>0</v>
          </cell>
        </row>
        <row r="2206">
          <cell r="E2206">
            <v>0</v>
          </cell>
          <cell r="O2206">
            <v>0</v>
          </cell>
          <cell r="Q2206">
            <v>0</v>
          </cell>
        </row>
        <row r="2207">
          <cell r="E2207">
            <v>0</v>
          </cell>
          <cell r="O2207">
            <v>0</v>
          </cell>
          <cell r="Q2207">
            <v>0</v>
          </cell>
        </row>
        <row r="2208">
          <cell r="E2208">
            <v>0</v>
          </cell>
          <cell r="O2208">
            <v>0</v>
          </cell>
          <cell r="Q2208">
            <v>0</v>
          </cell>
        </row>
        <row r="2209">
          <cell r="E2209">
            <v>0</v>
          </cell>
          <cell r="O2209">
            <v>0</v>
          </cell>
          <cell r="Q2209">
            <v>0</v>
          </cell>
        </row>
        <row r="2210">
          <cell r="E2210">
            <v>0</v>
          </cell>
          <cell r="O2210">
            <v>0</v>
          </cell>
          <cell r="Q2210">
            <v>0</v>
          </cell>
        </row>
        <row r="2211">
          <cell r="E2211">
            <v>0</v>
          </cell>
          <cell r="O2211">
            <v>0</v>
          </cell>
          <cell r="Q2211">
            <v>0</v>
          </cell>
        </row>
        <row r="2212">
          <cell r="E2212">
            <v>0</v>
          </cell>
          <cell r="O2212">
            <v>0</v>
          </cell>
          <cell r="Q2212">
            <v>0</v>
          </cell>
        </row>
        <row r="2213">
          <cell r="E2213">
            <v>0</v>
          </cell>
          <cell r="O2213">
            <v>0</v>
          </cell>
          <cell r="Q2213">
            <v>0</v>
          </cell>
        </row>
        <row r="2214">
          <cell r="E2214">
            <v>0</v>
          </cell>
          <cell r="O2214">
            <v>0</v>
          </cell>
          <cell r="Q2214">
            <v>0</v>
          </cell>
        </row>
        <row r="2215">
          <cell r="E2215">
            <v>0</v>
          </cell>
          <cell r="O2215">
            <v>0</v>
          </cell>
          <cell r="Q2215">
            <v>0</v>
          </cell>
        </row>
        <row r="2216">
          <cell r="E2216">
            <v>0</v>
          </cell>
          <cell r="O2216">
            <v>0</v>
          </cell>
          <cell r="Q2216">
            <v>0</v>
          </cell>
        </row>
        <row r="2217">
          <cell r="E2217">
            <v>0</v>
          </cell>
          <cell r="O2217">
            <v>0</v>
          </cell>
          <cell r="Q2217">
            <v>0</v>
          </cell>
        </row>
        <row r="2218">
          <cell r="E2218">
            <v>0</v>
          </cell>
          <cell r="O2218">
            <v>0</v>
          </cell>
          <cell r="Q2218">
            <v>0</v>
          </cell>
        </row>
        <row r="2219">
          <cell r="E2219">
            <v>0</v>
          </cell>
          <cell r="O2219">
            <v>0</v>
          </cell>
          <cell r="Q2219">
            <v>0</v>
          </cell>
        </row>
        <row r="2220">
          <cell r="E2220">
            <v>0</v>
          </cell>
          <cell r="O2220">
            <v>0</v>
          </cell>
          <cell r="Q2220">
            <v>0</v>
          </cell>
        </row>
        <row r="2221">
          <cell r="E2221">
            <v>0</v>
          </cell>
          <cell r="O2221">
            <v>0</v>
          </cell>
          <cell r="Q2221">
            <v>0</v>
          </cell>
        </row>
        <row r="2222">
          <cell r="E2222">
            <v>0</v>
          </cell>
          <cell r="O2222">
            <v>0</v>
          </cell>
          <cell r="Q2222">
            <v>0</v>
          </cell>
        </row>
        <row r="2223">
          <cell r="E2223">
            <v>0</v>
          </cell>
          <cell r="O2223">
            <v>0</v>
          </cell>
          <cell r="Q2223">
            <v>0</v>
          </cell>
        </row>
        <row r="2224">
          <cell r="E2224">
            <v>0</v>
          </cell>
          <cell r="O2224">
            <v>0</v>
          </cell>
          <cell r="Q2224">
            <v>0</v>
          </cell>
        </row>
        <row r="2225">
          <cell r="E2225">
            <v>0</v>
          </cell>
          <cell r="O2225">
            <v>0</v>
          </cell>
          <cell r="Q2225">
            <v>0</v>
          </cell>
        </row>
        <row r="2226">
          <cell r="E2226">
            <v>0</v>
          </cell>
          <cell r="O2226">
            <v>0</v>
          </cell>
          <cell r="Q2226">
            <v>0</v>
          </cell>
        </row>
        <row r="2227">
          <cell r="E2227">
            <v>0</v>
          </cell>
          <cell r="O2227">
            <v>0</v>
          </cell>
          <cell r="Q2227">
            <v>0</v>
          </cell>
        </row>
        <row r="2228">
          <cell r="E2228">
            <v>0</v>
          </cell>
          <cell r="O2228">
            <v>0</v>
          </cell>
          <cell r="Q2228">
            <v>0</v>
          </cell>
        </row>
        <row r="2229">
          <cell r="E2229">
            <v>0</v>
          </cell>
          <cell r="O2229">
            <v>0</v>
          </cell>
          <cell r="Q2229">
            <v>0</v>
          </cell>
        </row>
        <row r="2230">
          <cell r="E2230">
            <v>0</v>
          </cell>
          <cell r="O2230">
            <v>0</v>
          </cell>
          <cell r="Q2230">
            <v>0</v>
          </cell>
        </row>
        <row r="2231">
          <cell r="E2231">
            <v>0</v>
          </cell>
          <cell r="O2231">
            <v>0</v>
          </cell>
          <cell r="Q2231">
            <v>0</v>
          </cell>
        </row>
        <row r="2232">
          <cell r="E2232">
            <v>0</v>
          </cell>
          <cell r="O2232">
            <v>0</v>
          </cell>
          <cell r="Q2232">
            <v>0</v>
          </cell>
        </row>
        <row r="2233">
          <cell r="E2233">
            <v>0</v>
          </cell>
          <cell r="O2233">
            <v>0</v>
          </cell>
          <cell r="Q2233">
            <v>0</v>
          </cell>
        </row>
        <row r="2234">
          <cell r="E2234">
            <v>0</v>
          </cell>
          <cell r="O2234">
            <v>0</v>
          </cell>
          <cell r="Q2234">
            <v>0</v>
          </cell>
        </row>
        <row r="2235">
          <cell r="E2235">
            <v>0</v>
          </cell>
          <cell r="O2235">
            <v>0</v>
          </cell>
          <cell r="Q2235">
            <v>0</v>
          </cell>
        </row>
        <row r="2236">
          <cell r="E2236">
            <v>0</v>
          </cell>
          <cell r="O2236">
            <v>0</v>
          </cell>
          <cell r="Q2236">
            <v>0</v>
          </cell>
        </row>
        <row r="2237">
          <cell r="E2237">
            <v>0</v>
          </cell>
          <cell r="O2237">
            <v>0</v>
          </cell>
          <cell r="Q2237">
            <v>0</v>
          </cell>
        </row>
        <row r="2238">
          <cell r="E2238">
            <v>0</v>
          </cell>
          <cell r="O2238">
            <v>0</v>
          </cell>
          <cell r="Q2238">
            <v>0</v>
          </cell>
        </row>
        <row r="2239">
          <cell r="E2239">
            <v>0</v>
          </cell>
          <cell r="O2239">
            <v>0</v>
          </cell>
          <cell r="Q2239">
            <v>0</v>
          </cell>
        </row>
        <row r="2240">
          <cell r="E2240">
            <v>0</v>
          </cell>
          <cell r="O2240">
            <v>0</v>
          </cell>
          <cell r="Q2240">
            <v>0</v>
          </cell>
        </row>
        <row r="2241">
          <cell r="E2241">
            <v>0</v>
          </cell>
          <cell r="O2241">
            <v>0</v>
          </cell>
          <cell r="Q2241">
            <v>0</v>
          </cell>
        </row>
        <row r="2242">
          <cell r="E2242">
            <v>0</v>
          </cell>
          <cell r="O2242">
            <v>0</v>
          </cell>
          <cell r="Q2242">
            <v>0</v>
          </cell>
        </row>
        <row r="2243">
          <cell r="E2243">
            <v>0</v>
          </cell>
          <cell r="O2243">
            <v>0</v>
          </cell>
          <cell r="Q2243">
            <v>0</v>
          </cell>
        </row>
        <row r="2244">
          <cell r="E2244">
            <v>0</v>
          </cell>
          <cell r="O2244">
            <v>0</v>
          </cell>
          <cell r="Q2244">
            <v>0</v>
          </cell>
        </row>
        <row r="2245">
          <cell r="E2245">
            <v>0</v>
          </cell>
          <cell r="O2245">
            <v>0</v>
          </cell>
          <cell r="Q2245">
            <v>0</v>
          </cell>
        </row>
        <row r="2246">
          <cell r="E2246">
            <v>0</v>
          </cell>
          <cell r="O2246">
            <v>0</v>
          </cell>
          <cell r="Q2246">
            <v>0</v>
          </cell>
        </row>
        <row r="2247">
          <cell r="E2247">
            <v>0</v>
          </cell>
          <cell r="O2247">
            <v>0</v>
          </cell>
          <cell r="Q2247">
            <v>0</v>
          </cell>
        </row>
        <row r="2248">
          <cell r="E2248">
            <v>0</v>
          </cell>
          <cell r="O2248">
            <v>0</v>
          </cell>
          <cell r="Q2248">
            <v>0</v>
          </cell>
        </row>
        <row r="2249">
          <cell r="E2249">
            <v>0</v>
          </cell>
          <cell r="O2249">
            <v>0</v>
          </cell>
          <cell r="Q2249">
            <v>0</v>
          </cell>
        </row>
        <row r="2250">
          <cell r="E2250">
            <v>0</v>
          </cell>
          <cell r="O2250">
            <v>0</v>
          </cell>
          <cell r="Q2250">
            <v>0</v>
          </cell>
        </row>
        <row r="2251">
          <cell r="E2251">
            <v>0</v>
          </cell>
          <cell r="O2251">
            <v>0</v>
          </cell>
          <cell r="Q2251">
            <v>0</v>
          </cell>
        </row>
        <row r="2252">
          <cell r="E2252">
            <v>0</v>
          </cell>
          <cell r="O2252">
            <v>0</v>
          </cell>
          <cell r="Q2252">
            <v>0</v>
          </cell>
        </row>
        <row r="2253">
          <cell r="E2253">
            <v>0</v>
          </cell>
          <cell r="O2253">
            <v>0</v>
          </cell>
          <cell r="Q2253">
            <v>0</v>
          </cell>
        </row>
        <row r="2254">
          <cell r="E2254">
            <v>0</v>
          </cell>
          <cell r="O2254">
            <v>0</v>
          </cell>
          <cell r="Q2254">
            <v>0</v>
          </cell>
        </row>
        <row r="2255">
          <cell r="E2255">
            <v>0</v>
          </cell>
          <cell r="O2255">
            <v>0</v>
          </cell>
          <cell r="Q2255">
            <v>0</v>
          </cell>
        </row>
        <row r="2256">
          <cell r="E2256">
            <v>0</v>
          </cell>
          <cell r="O2256">
            <v>0</v>
          </cell>
          <cell r="Q2256">
            <v>0</v>
          </cell>
        </row>
        <row r="2257">
          <cell r="E2257">
            <v>0</v>
          </cell>
          <cell r="O2257">
            <v>0</v>
          </cell>
          <cell r="Q2257">
            <v>0</v>
          </cell>
        </row>
        <row r="2258">
          <cell r="E2258">
            <v>0</v>
          </cell>
          <cell r="O2258">
            <v>0</v>
          </cell>
          <cell r="Q2258">
            <v>0</v>
          </cell>
        </row>
        <row r="2259">
          <cell r="E2259">
            <v>0</v>
          </cell>
          <cell r="O2259">
            <v>0</v>
          </cell>
          <cell r="Q2259">
            <v>0</v>
          </cell>
        </row>
        <row r="2260">
          <cell r="E2260">
            <v>0</v>
          </cell>
          <cell r="O2260">
            <v>0</v>
          </cell>
          <cell r="Q2260">
            <v>0</v>
          </cell>
        </row>
        <row r="2261">
          <cell r="E2261">
            <v>0</v>
          </cell>
          <cell r="O2261">
            <v>0</v>
          </cell>
          <cell r="Q2261">
            <v>0</v>
          </cell>
        </row>
        <row r="2262">
          <cell r="E2262">
            <v>0</v>
          </cell>
          <cell r="O2262">
            <v>0</v>
          </cell>
          <cell r="Q2262">
            <v>0</v>
          </cell>
        </row>
        <row r="2263">
          <cell r="E2263">
            <v>0</v>
          </cell>
          <cell r="O2263">
            <v>0</v>
          </cell>
          <cell r="Q2263">
            <v>0</v>
          </cell>
        </row>
        <row r="2264">
          <cell r="E2264">
            <v>0</v>
          </cell>
          <cell r="O2264">
            <v>0</v>
          </cell>
          <cell r="Q2264">
            <v>0</v>
          </cell>
        </row>
        <row r="2265">
          <cell r="E2265">
            <v>0</v>
          </cell>
          <cell r="O2265">
            <v>0</v>
          </cell>
          <cell r="Q2265">
            <v>0</v>
          </cell>
        </row>
        <row r="2266">
          <cell r="E2266">
            <v>0</v>
          </cell>
          <cell r="O2266">
            <v>0</v>
          </cell>
          <cell r="Q2266">
            <v>0</v>
          </cell>
        </row>
        <row r="2267">
          <cell r="E2267">
            <v>0</v>
          </cell>
          <cell r="O2267">
            <v>0</v>
          </cell>
          <cell r="Q2267">
            <v>0</v>
          </cell>
        </row>
        <row r="2268">
          <cell r="E2268">
            <v>0</v>
          </cell>
          <cell r="O2268">
            <v>0</v>
          </cell>
          <cell r="Q2268">
            <v>0</v>
          </cell>
        </row>
        <row r="2269">
          <cell r="E2269">
            <v>0</v>
          </cell>
          <cell r="O2269">
            <v>0</v>
          </cell>
          <cell r="Q2269">
            <v>0</v>
          </cell>
        </row>
        <row r="2270">
          <cell r="E2270">
            <v>0</v>
          </cell>
          <cell r="O2270">
            <v>0</v>
          </cell>
          <cell r="Q2270">
            <v>0</v>
          </cell>
        </row>
        <row r="2271">
          <cell r="E2271">
            <v>0</v>
          </cell>
          <cell r="O2271">
            <v>0</v>
          </cell>
          <cell r="Q2271">
            <v>0</v>
          </cell>
        </row>
        <row r="2272">
          <cell r="E2272">
            <v>0</v>
          </cell>
          <cell r="O2272">
            <v>0</v>
          </cell>
          <cell r="Q2272">
            <v>0</v>
          </cell>
        </row>
        <row r="2273">
          <cell r="E2273">
            <v>0</v>
          </cell>
          <cell r="O2273">
            <v>0</v>
          </cell>
          <cell r="Q2273">
            <v>0</v>
          </cell>
        </row>
        <row r="2274">
          <cell r="E2274">
            <v>0</v>
          </cell>
          <cell r="O2274">
            <v>0</v>
          </cell>
          <cell r="Q2274">
            <v>0</v>
          </cell>
        </row>
        <row r="2275">
          <cell r="E2275">
            <v>0</v>
          </cell>
          <cell r="O2275">
            <v>0</v>
          </cell>
          <cell r="Q2275">
            <v>0</v>
          </cell>
        </row>
        <row r="2276">
          <cell r="E2276">
            <v>0</v>
          </cell>
          <cell r="O2276">
            <v>0</v>
          </cell>
          <cell r="Q2276">
            <v>0</v>
          </cell>
        </row>
        <row r="2277">
          <cell r="E2277">
            <v>0</v>
          </cell>
          <cell r="O2277">
            <v>0</v>
          </cell>
          <cell r="Q2277">
            <v>0</v>
          </cell>
        </row>
        <row r="2278">
          <cell r="E2278">
            <v>0</v>
          </cell>
          <cell r="O2278">
            <v>0</v>
          </cell>
          <cell r="Q2278">
            <v>0</v>
          </cell>
        </row>
        <row r="2279">
          <cell r="E2279">
            <v>0</v>
          </cell>
          <cell r="O2279">
            <v>0</v>
          </cell>
          <cell r="Q2279">
            <v>0</v>
          </cell>
        </row>
        <row r="2280">
          <cell r="E2280">
            <v>0</v>
          </cell>
          <cell r="O2280">
            <v>0</v>
          </cell>
          <cell r="Q2280">
            <v>0</v>
          </cell>
        </row>
        <row r="2281">
          <cell r="E2281">
            <v>0</v>
          </cell>
          <cell r="O2281">
            <v>0</v>
          </cell>
          <cell r="Q2281">
            <v>0</v>
          </cell>
        </row>
        <row r="2282">
          <cell r="E2282">
            <v>0</v>
          </cell>
          <cell r="O2282">
            <v>0</v>
          </cell>
          <cell r="Q2282">
            <v>0</v>
          </cell>
        </row>
        <row r="2283">
          <cell r="E2283">
            <v>0</v>
          </cell>
          <cell r="O2283">
            <v>0</v>
          </cell>
          <cell r="Q2283">
            <v>0</v>
          </cell>
        </row>
        <row r="2284">
          <cell r="E2284">
            <v>0</v>
          </cell>
          <cell r="O2284">
            <v>0</v>
          </cell>
          <cell r="Q2284">
            <v>0</v>
          </cell>
        </row>
        <row r="2285">
          <cell r="E2285">
            <v>0</v>
          </cell>
          <cell r="O2285">
            <v>0</v>
          </cell>
          <cell r="Q2285">
            <v>0</v>
          </cell>
        </row>
        <row r="2286">
          <cell r="E2286">
            <v>0</v>
          </cell>
          <cell r="O2286">
            <v>0</v>
          </cell>
          <cell r="Q2286">
            <v>0</v>
          </cell>
        </row>
        <row r="2287">
          <cell r="E2287">
            <v>0</v>
          </cell>
          <cell r="O2287">
            <v>0</v>
          </cell>
          <cell r="Q2287">
            <v>0</v>
          </cell>
        </row>
        <row r="2288">
          <cell r="E2288">
            <v>0</v>
          </cell>
          <cell r="O2288">
            <v>0</v>
          </cell>
          <cell r="Q2288">
            <v>0</v>
          </cell>
        </row>
        <row r="2289">
          <cell r="E2289">
            <v>0</v>
          </cell>
          <cell r="O2289">
            <v>0</v>
          </cell>
          <cell r="Q2289">
            <v>0</v>
          </cell>
        </row>
        <row r="2290">
          <cell r="E2290">
            <v>0</v>
          </cell>
          <cell r="O2290">
            <v>0</v>
          </cell>
          <cell r="Q2290">
            <v>0</v>
          </cell>
        </row>
        <row r="2291">
          <cell r="E2291">
            <v>0</v>
          </cell>
          <cell r="O2291">
            <v>0</v>
          </cell>
          <cell r="Q2291">
            <v>0</v>
          </cell>
        </row>
        <row r="2292">
          <cell r="E2292">
            <v>0</v>
          </cell>
          <cell r="O2292">
            <v>0</v>
          </cell>
          <cell r="Q2292">
            <v>0</v>
          </cell>
        </row>
        <row r="2293">
          <cell r="E2293">
            <v>0</v>
          </cell>
          <cell r="O2293">
            <v>0</v>
          </cell>
          <cell r="Q2293">
            <v>0</v>
          </cell>
        </row>
        <row r="2294">
          <cell r="E2294">
            <v>0</v>
          </cell>
          <cell r="O2294">
            <v>0</v>
          </cell>
          <cell r="Q2294">
            <v>0</v>
          </cell>
        </row>
        <row r="2295">
          <cell r="E2295">
            <v>0</v>
          </cell>
          <cell r="O2295">
            <v>0</v>
          </cell>
          <cell r="Q2295">
            <v>0</v>
          </cell>
        </row>
        <row r="2296">
          <cell r="E2296">
            <v>0</v>
          </cell>
          <cell r="O2296">
            <v>0</v>
          </cell>
          <cell r="Q2296">
            <v>0</v>
          </cell>
        </row>
        <row r="2297">
          <cell r="E2297">
            <v>0</v>
          </cell>
          <cell r="O2297">
            <v>0</v>
          </cell>
          <cell r="Q2297">
            <v>0</v>
          </cell>
        </row>
        <row r="2298">
          <cell r="E2298">
            <v>0</v>
          </cell>
          <cell r="O2298">
            <v>0</v>
          </cell>
          <cell r="Q2298">
            <v>0</v>
          </cell>
        </row>
        <row r="2299">
          <cell r="E2299">
            <v>0</v>
          </cell>
          <cell r="O2299">
            <v>0</v>
          </cell>
          <cell r="Q2299">
            <v>0</v>
          </cell>
        </row>
        <row r="2300">
          <cell r="E2300">
            <v>0</v>
          </cell>
          <cell r="O2300">
            <v>0</v>
          </cell>
          <cell r="Q2300">
            <v>0</v>
          </cell>
        </row>
        <row r="2301">
          <cell r="E2301">
            <v>0</v>
          </cell>
          <cell r="O2301">
            <v>0</v>
          </cell>
          <cell r="Q2301">
            <v>0</v>
          </cell>
        </row>
        <row r="2302">
          <cell r="E2302">
            <v>0</v>
          </cell>
          <cell r="O2302">
            <v>0</v>
          </cell>
          <cell r="Q2302">
            <v>0</v>
          </cell>
        </row>
        <row r="2303">
          <cell r="E2303">
            <v>0</v>
          </cell>
          <cell r="O2303">
            <v>0</v>
          </cell>
          <cell r="Q2303">
            <v>0</v>
          </cell>
        </row>
        <row r="2304">
          <cell r="E2304">
            <v>0</v>
          </cell>
          <cell r="O2304">
            <v>0</v>
          </cell>
          <cell r="Q2304">
            <v>0</v>
          </cell>
        </row>
        <row r="2305">
          <cell r="E2305">
            <v>0</v>
          </cell>
          <cell r="O2305">
            <v>0</v>
          </cell>
          <cell r="Q2305">
            <v>0</v>
          </cell>
        </row>
        <row r="2306">
          <cell r="E2306">
            <v>0</v>
          </cell>
          <cell r="O2306">
            <v>0</v>
          </cell>
          <cell r="Q2306">
            <v>0</v>
          </cell>
        </row>
        <row r="2307">
          <cell r="E2307">
            <v>0</v>
          </cell>
          <cell r="O2307">
            <v>0</v>
          </cell>
          <cell r="Q2307">
            <v>0</v>
          </cell>
        </row>
        <row r="2308">
          <cell r="E2308">
            <v>0</v>
          </cell>
          <cell r="O2308">
            <v>0</v>
          </cell>
          <cell r="Q2308">
            <v>0</v>
          </cell>
        </row>
        <row r="2309">
          <cell r="E2309">
            <v>0</v>
          </cell>
          <cell r="O2309">
            <v>0</v>
          </cell>
          <cell r="Q2309">
            <v>0</v>
          </cell>
        </row>
        <row r="2310">
          <cell r="E2310">
            <v>0</v>
          </cell>
          <cell r="O2310">
            <v>0</v>
          </cell>
          <cell r="Q2310">
            <v>0</v>
          </cell>
        </row>
        <row r="2311">
          <cell r="E2311">
            <v>0</v>
          </cell>
          <cell r="O2311">
            <v>0</v>
          </cell>
          <cell r="Q2311">
            <v>0</v>
          </cell>
        </row>
        <row r="2312">
          <cell r="E2312">
            <v>0</v>
          </cell>
          <cell r="O2312">
            <v>0</v>
          </cell>
          <cell r="Q2312">
            <v>0</v>
          </cell>
        </row>
        <row r="2313">
          <cell r="E2313">
            <v>0</v>
          </cell>
          <cell r="O2313">
            <v>0</v>
          </cell>
          <cell r="Q2313">
            <v>0</v>
          </cell>
        </row>
        <row r="2314">
          <cell r="E2314">
            <v>0</v>
          </cell>
          <cell r="O2314">
            <v>0</v>
          </cell>
          <cell r="Q2314">
            <v>0</v>
          </cell>
        </row>
        <row r="2315">
          <cell r="E2315">
            <v>0</v>
          </cell>
          <cell r="O2315">
            <v>0</v>
          </cell>
          <cell r="Q2315">
            <v>0</v>
          </cell>
        </row>
        <row r="2316">
          <cell r="E2316">
            <v>0</v>
          </cell>
          <cell r="O2316">
            <v>0</v>
          </cell>
          <cell r="Q2316">
            <v>0</v>
          </cell>
        </row>
        <row r="2317">
          <cell r="E2317">
            <v>0</v>
          </cell>
          <cell r="O2317">
            <v>0</v>
          </cell>
          <cell r="Q2317">
            <v>0</v>
          </cell>
        </row>
        <row r="2318">
          <cell r="E2318">
            <v>0</v>
          </cell>
          <cell r="O2318">
            <v>0</v>
          </cell>
          <cell r="Q2318">
            <v>0</v>
          </cell>
        </row>
        <row r="2319">
          <cell r="E2319">
            <v>0</v>
          </cell>
          <cell r="O2319">
            <v>0</v>
          </cell>
          <cell r="Q2319">
            <v>0</v>
          </cell>
        </row>
        <row r="2320">
          <cell r="E2320">
            <v>0</v>
          </cell>
          <cell r="O2320">
            <v>0</v>
          </cell>
          <cell r="Q2320">
            <v>0</v>
          </cell>
        </row>
        <row r="2321">
          <cell r="E2321">
            <v>0</v>
          </cell>
          <cell r="O2321">
            <v>0</v>
          </cell>
          <cell r="Q2321">
            <v>0</v>
          </cell>
        </row>
        <row r="2322">
          <cell r="E2322">
            <v>0</v>
          </cell>
          <cell r="O2322">
            <v>0</v>
          </cell>
          <cell r="Q2322">
            <v>0</v>
          </cell>
        </row>
        <row r="2323">
          <cell r="E2323">
            <v>0</v>
          </cell>
          <cell r="O2323">
            <v>0</v>
          </cell>
          <cell r="Q2323">
            <v>0</v>
          </cell>
        </row>
        <row r="2324">
          <cell r="E2324">
            <v>0</v>
          </cell>
          <cell r="O2324">
            <v>0</v>
          </cell>
          <cell r="Q2324">
            <v>0</v>
          </cell>
        </row>
        <row r="2325">
          <cell r="E2325">
            <v>0</v>
          </cell>
          <cell r="O2325">
            <v>0</v>
          </cell>
          <cell r="Q2325">
            <v>0</v>
          </cell>
        </row>
        <row r="2326">
          <cell r="E2326">
            <v>0</v>
          </cell>
          <cell r="O2326">
            <v>0</v>
          </cell>
          <cell r="Q2326">
            <v>0</v>
          </cell>
        </row>
        <row r="2327">
          <cell r="E2327">
            <v>0</v>
          </cell>
          <cell r="O2327">
            <v>0</v>
          </cell>
          <cell r="Q2327">
            <v>0</v>
          </cell>
        </row>
        <row r="2328">
          <cell r="E2328">
            <v>0</v>
          </cell>
          <cell r="O2328">
            <v>0</v>
          </cell>
          <cell r="Q2328">
            <v>0</v>
          </cell>
        </row>
        <row r="2329">
          <cell r="E2329">
            <v>0</v>
          </cell>
          <cell r="O2329">
            <v>0</v>
          </cell>
          <cell r="Q2329">
            <v>0</v>
          </cell>
        </row>
        <row r="2330">
          <cell r="E2330">
            <v>0</v>
          </cell>
          <cell r="O2330">
            <v>0</v>
          </cell>
          <cell r="Q2330">
            <v>0</v>
          </cell>
        </row>
        <row r="2331">
          <cell r="E2331">
            <v>0</v>
          </cell>
          <cell r="O2331">
            <v>0</v>
          </cell>
          <cell r="Q2331">
            <v>0</v>
          </cell>
        </row>
        <row r="2332">
          <cell r="E2332">
            <v>0</v>
          </cell>
          <cell r="O2332">
            <v>0</v>
          </cell>
          <cell r="Q2332">
            <v>0</v>
          </cell>
        </row>
        <row r="2333">
          <cell r="E2333">
            <v>0</v>
          </cell>
          <cell r="O2333">
            <v>0</v>
          </cell>
          <cell r="Q2333">
            <v>0</v>
          </cell>
        </row>
        <row r="2334">
          <cell r="E2334">
            <v>0</v>
          </cell>
          <cell r="O2334">
            <v>0</v>
          </cell>
          <cell r="Q2334">
            <v>0</v>
          </cell>
        </row>
        <row r="2335">
          <cell r="E2335">
            <v>0</v>
          </cell>
          <cell r="O2335">
            <v>0</v>
          </cell>
          <cell r="Q2335">
            <v>0</v>
          </cell>
        </row>
        <row r="2336">
          <cell r="E2336">
            <v>0</v>
          </cell>
          <cell r="O2336">
            <v>0</v>
          </cell>
          <cell r="Q2336">
            <v>0</v>
          </cell>
        </row>
        <row r="2337">
          <cell r="E2337">
            <v>0</v>
          </cell>
          <cell r="O2337">
            <v>0</v>
          </cell>
          <cell r="Q2337">
            <v>0</v>
          </cell>
        </row>
        <row r="2338">
          <cell r="E2338">
            <v>0</v>
          </cell>
          <cell r="O2338">
            <v>0</v>
          </cell>
          <cell r="Q2338">
            <v>0</v>
          </cell>
        </row>
        <row r="2339">
          <cell r="E2339">
            <v>0</v>
          </cell>
          <cell r="O2339">
            <v>0</v>
          </cell>
          <cell r="Q2339">
            <v>0</v>
          </cell>
        </row>
        <row r="2340">
          <cell r="E2340">
            <v>0</v>
          </cell>
          <cell r="O2340">
            <v>0</v>
          </cell>
          <cell r="Q2340">
            <v>0</v>
          </cell>
        </row>
        <row r="2341">
          <cell r="E2341">
            <v>0</v>
          </cell>
          <cell r="O2341">
            <v>0</v>
          </cell>
          <cell r="Q2341">
            <v>0</v>
          </cell>
        </row>
        <row r="2342">
          <cell r="E2342">
            <v>0</v>
          </cell>
          <cell r="O2342">
            <v>0</v>
          </cell>
          <cell r="Q2342">
            <v>0</v>
          </cell>
        </row>
        <row r="2343">
          <cell r="E2343">
            <v>0</v>
          </cell>
          <cell r="O2343">
            <v>0</v>
          </cell>
          <cell r="Q2343">
            <v>0</v>
          </cell>
        </row>
        <row r="2344">
          <cell r="E2344">
            <v>0</v>
          </cell>
          <cell r="O2344">
            <v>0</v>
          </cell>
          <cell r="Q2344">
            <v>0</v>
          </cell>
        </row>
        <row r="2345">
          <cell r="E2345">
            <v>0</v>
          </cell>
          <cell r="O2345">
            <v>0</v>
          </cell>
          <cell r="Q2345">
            <v>0</v>
          </cell>
        </row>
        <row r="2346">
          <cell r="E2346">
            <v>0</v>
          </cell>
          <cell r="O2346">
            <v>0</v>
          </cell>
          <cell r="Q2346">
            <v>0</v>
          </cell>
        </row>
        <row r="2347">
          <cell r="E2347">
            <v>0</v>
          </cell>
          <cell r="O2347">
            <v>0</v>
          </cell>
          <cell r="Q2347">
            <v>0</v>
          </cell>
        </row>
        <row r="2348">
          <cell r="E2348">
            <v>0</v>
          </cell>
          <cell r="O2348">
            <v>0</v>
          </cell>
          <cell r="Q2348">
            <v>0</v>
          </cell>
        </row>
        <row r="2349">
          <cell r="E2349">
            <v>0</v>
          </cell>
          <cell r="O2349">
            <v>0</v>
          </cell>
          <cell r="Q2349">
            <v>0</v>
          </cell>
        </row>
        <row r="2350">
          <cell r="E2350">
            <v>0</v>
          </cell>
          <cell r="O2350">
            <v>0</v>
          </cell>
          <cell r="Q2350">
            <v>0</v>
          </cell>
        </row>
        <row r="2351">
          <cell r="E2351">
            <v>0</v>
          </cell>
          <cell r="O2351">
            <v>0</v>
          </cell>
          <cell r="Q2351">
            <v>0</v>
          </cell>
        </row>
        <row r="2352">
          <cell r="E2352">
            <v>0</v>
          </cell>
          <cell r="O2352">
            <v>0</v>
          </cell>
          <cell r="Q2352">
            <v>0</v>
          </cell>
        </row>
        <row r="2353">
          <cell r="E2353">
            <v>0</v>
          </cell>
          <cell r="O2353">
            <v>0</v>
          </cell>
          <cell r="Q2353">
            <v>0</v>
          </cell>
        </row>
        <row r="2354">
          <cell r="E2354">
            <v>0</v>
          </cell>
          <cell r="O2354">
            <v>0</v>
          </cell>
          <cell r="Q2354">
            <v>0</v>
          </cell>
        </row>
        <row r="2355">
          <cell r="E2355">
            <v>0</v>
          </cell>
          <cell r="O2355">
            <v>0</v>
          </cell>
          <cell r="Q2355">
            <v>0</v>
          </cell>
        </row>
        <row r="2356">
          <cell r="E2356">
            <v>0</v>
          </cell>
          <cell r="O2356">
            <v>0</v>
          </cell>
          <cell r="Q2356">
            <v>0</v>
          </cell>
        </row>
        <row r="2357">
          <cell r="E2357">
            <v>0</v>
          </cell>
          <cell r="O2357">
            <v>0</v>
          </cell>
          <cell r="Q2357">
            <v>0</v>
          </cell>
        </row>
        <row r="2358">
          <cell r="E2358">
            <v>0</v>
          </cell>
          <cell r="O2358">
            <v>0</v>
          </cell>
          <cell r="Q2358">
            <v>0</v>
          </cell>
        </row>
        <row r="2359">
          <cell r="E2359">
            <v>0</v>
          </cell>
          <cell r="O2359">
            <v>0</v>
          </cell>
          <cell r="Q2359">
            <v>0</v>
          </cell>
        </row>
        <row r="2360">
          <cell r="E2360">
            <v>0</v>
          </cell>
          <cell r="O2360">
            <v>0</v>
          </cell>
          <cell r="Q2360">
            <v>0</v>
          </cell>
        </row>
        <row r="2361">
          <cell r="E2361">
            <v>0</v>
          </cell>
          <cell r="O2361">
            <v>0</v>
          </cell>
          <cell r="Q2361">
            <v>0</v>
          </cell>
        </row>
        <row r="2362">
          <cell r="E2362">
            <v>0</v>
          </cell>
          <cell r="O2362">
            <v>0</v>
          </cell>
          <cell r="Q2362">
            <v>0</v>
          </cell>
        </row>
        <row r="2363">
          <cell r="E2363">
            <v>0</v>
          </cell>
          <cell r="O2363">
            <v>0</v>
          </cell>
          <cell r="Q2363">
            <v>0</v>
          </cell>
        </row>
        <row r="2364">
          <cell r="E2364">
            <v>0</v>
          </cell>
          <cell r="O2364">
            <v>0</v>
          </cell>
          <cell r="Q2364">
            <v>0</v>
          </cell>
        </row>
        <row r="2365">
          <cell r="E2365">
            <v>0</v>
          </cell>
          <cell r="O2365">
            <v>0</v>
          </cell>
          <cell r="Q2365">
            <v>0</v>
          </cell>
        </row>
        <row r="2366">
          <cell r="E2366">
            <v>0</v>
          </cell>
          <cell r="O2366">
            <v>0</v>
          </cell>
          <cell r="Q2366">
            <v>0</v>
          </cell>
        </row>
        <row r="2367">
          <cell r="E2367">
            <v>0</v>
          </cell>
          <cell r="O2367">
            <v>0</v>
          </cell>
          <cell r="Q2367">
            <v>0</v>
          </cell>
        </row>
        <row r="2368">
          <cell r="E2368">
            <v>0</v>
          </cell>
          <cell r="O2368">
            <v>0</v>
          </cell>
          <cell r="Q2368">
            <v>0</v>
          </cell>
        </row>
        <row r="2369">
          <cell r="E2369">
            <v>0</v>
          </cell>
          <cell r="O2369">
            <v>0</v>
          </cell>
          <cell r="Q2369">
            <v>0</v>
          </cell>
        </row>
        <row r="2370">
          <cell r="E2370">
            <v>0</v>
          </cell>
          <cell r="O2370">
            <v>0</v>
          </cell>
          <cell r="Q2370">
            <v>0</v>
          </cell>
        </row>
        <row r="2371">
          <cell r="E2371">
            <v>0</v>
          </cell>
          <cell r="O2371">
            <v>0</v>
          </cell>
          <cell r="Q2371">
            <v>0</v>
          </cell>
        </row>
        <row r="2372">
          <cell r="E2372">
            <v>0</v>
          </cell>
          <cell r="O2372">
            <v>0</v>
          </cell>
          <cell r="Q2372">
            <v>0</v>
          </cell>
        </row>
        <row r="2373">
          <cell r="E2373">
            <v>0</v>
          </cell>
          <cell r="O2373">
            <v>0</v>
          </cell>
          <cell r="Q2373">
            <v>0</v>
          </cell>
        </row>
        <row r="2374">
          <cell r="E2374">
            <v>0</v>
          </cell>
          <cell r="O2374">
            <v>0</v>
          </cell>
          <cell r="Q2374">
            <v>0</v>
          </cell>
        </row>
        <row r="2375">
          <cell r="E2375">
            <v>0</v>
          </cell>
          <cell r="O2375">
            <v>0</v>
          </cell>
          <cell r="Q2375">
            <v>0</v>
          </cell>
        </row>
        <row r="2376">
          <cell r="E2376">
            <v>0</v>
          </cell>
          <cell r="O2376">
            <v>0</v>
          </cell>
          <cell r="Q2376">
            <v>0</v>
          </cell>
        </row>
        <row r="2377">
          <cell r="E2377">
            <v>0</v>
          </cell>
          <cell r="O2377">
            <v>0</v>
          </cell>
          <cell r="Q2377">
            <v>0</v>
          </cell>
        </row>
        <row r="2378">
          <cell r="E2378">
            <v>0</v>
          </cell>
          <cell r="O2378">
            <v>0</v>
          </cell>
          <cell r="Q2378">
            <v>0</v>
          </cell>
        </row>
        <row r="2379">
          <cell r="E2379">
            <v>0</v>
          </cell>
          <cell r="O2379">
            <v>0</v>
          </cell>
          <cell r="Q2379">
            <v>0</v>
          </cell>
        </row>
        <row r="2380">
          <cell r="E2380">
            <v>0</v>
          </cell>
          <cell r="O2380">
            <v>0</v>
          </cell>
          <cell r="Q2380">
            <v>0</v>
          </cell>
        </row>
        <row r="2381">
          <cell r="E2381">
            <v>0</v>
          </cell>
          <cell r="O2381">
            <v>0</v>
          </cell>
          <cell r="Q2381">
            <v>0</v>
          </cell>
        </row>
        <row r="2382">
          <cell r="E2382">
            <v>0</v>
          </cell>
          <cell r="O2382">
            <v>0</v>
          </cell>
          <cell r="Q2382">
            <v>0</v>
          </cell>
        </row>
        <row r="2383">
          <cell r="E2383">
            <v>0</v>
          </cell>
          <cell r="O2383">
            <v>0</v>
          </cell>
          <cell r="Q2383">
            <v>0</v>
          </cell>
        </row>
        <row r="2384">
          <cell r="E2384">
            <v>0</v>
          </cell>
          <cell r="O2384">
            <v>0</v>
          </cell>
          <cell r="Q2384">
            <v>0</v>
          </cell>
        </row>
        <row r="2385">
          <cell r="E2385">
            <v>0</v>
          </cell>
          <cell r="O2385">
            <v>0</v>
          </cell>
          <cell r="Q2385">
            <v>0</v>
          </cell>
        </row>
        <row r="2386">
          <cell r="E2386">
            <v>0</v>
          </cell>
          <cell r="O2386">
            <v>0</v>
          </cell>
          <cell r="Q2386">
            <v>0</v>
          </cell>
        </row>
        <row r="2387">
          <cell r="E2387">
            <v>0</v>
          </cell>
          <cell r="O2387">
            <v>0</v>
          </cell>
          <cell r="Q2387">
            <v>0</v>
          </cell>
        </row>
        <row r="2388">
          <cell r="E2388">
            <v>0</v>
          </cell>
          <cell r="O2388">
            <v>0</v>
          </cell>
          <cell r="Q2388">
            <v>0</v>
          </cell>
        </row>
        <row r="2389">
          <cell r="E2389">
            <v>0</v>
          </cell>
          <cell r="O2389">
            <v>0</v>
          </cell>
          <cell r="Q2389">
            <v>0</v>
          </cell>
        </row>
        <row r="2390">
          <cell r="E2390">
            <v>0</v>
          </cell>
          <cell r="O2390">
            <v>0</v>
          </cell>
          <cell r="Q2390">
            <v>0</v>
          </cell>
        </row>
        <row r="2391">
          <cell r="E2391">
            <v>0</v>
          </cell>
          <cell r="O2391">
            <v>0</v>
          </cell>
          <cell r="Q2391">
            <v>0</v>
          </cell>
        </row>
        <row r="2392">
          <cell r="E2392">
            <v>0</v>
          </cell>
          <cell r="O2392">
            <v>0</v>
          </cell>
          <cell r="Q2392">
            <v>0</v>
          </cell>
        </row>
        <row r="2393">
          <cell r="E2393">
            <v>0</v>
          </cell>
          <cell r="O2393">
            <v>0</v>
          </cell>
          <cell r="Q2393">
            <v>0</v>
          </cell>
        </row>
        <row r="2394">
          <cell r="E2394">
            <v>0</v>
          </cell>
          <cell r="O2394">
            <v>0</v>
          </cell>
          <cell r="Q2394">
            <v>0</v>
          </cell>
        </row>
        <row r="2395">
          <cell r="E2395">
            <v>0</v>
          </cell>
          <cell r="O2395">
            <v>0</v>
          </cell>
          <cell r="Q2395">
            <v>0</v>
          </cell>
        </row>
        <row r="2396">
          <cell r="E2396">
            <v>0</v>
          </cell>
          <cell r="O2396">
            <v>0</v>
          </cell>
          <cell r="Q2396">
            <v>0</v>
          </cell>
        </row>
        <row r="2397">
          <cell r="E2397">
            <v>0</v>
          </cell>
          <cell r="O2397">
            <v>0</v>
          </cell>
          <cell r="Q2397">
            <v>0</v>
          </cell>
        </row>
        <row r="2398">
          <cell r="E2398">
            <v>0</v>
          </cell>
          <cell r="O2398">
            <v>0</v>
          </cell>
          <cell r="Q2398">
            <v>0</v>
          </cell>
        </row>
        <row r="2399">
          <cell r="E2399">
            <v>0</v>
          </cell>
          <cell r="O2399">
            <v>0</v>
          </cell>
          <cell r="Q2399">
            <v>0</v>
          </cell>
        </row>
        <row r="2400">
          <cell r="E2400">
            <v>0</v>
          </cell>
          <cell r="O2400">
            <v>0</v>
          </cell>
          <cell r="Q2400">
            <v>0</v>
          </cell>
        </row>
        <row r="2401">
          <cell r="E2401">
            <v>0</v>
          </cell>
          <cell r="O2401">
            <v>0</v>
          </cell>
          <cell r="Q2401">
            <v>0</v>
          </cell>
        </row>
        <row r="2402">
          <cell r="E2402">
            <v>0</v>
          </cell>
          <cell r="O2402">
            <v>0</v>
          </cell>
          <cell r="Q2402">
            <v>0</v>
          </cell>
        </row>
        <row r="2403">
          <cell r="E2403">
            <v>0</v>
          </cell>
          <cell r="O2403">
            <v>0</v>
          </cell>
          <cell r="Q2403">
            <v>0</v>
          </cell>
        </row>
        <row r="2404">
          <cell r="E2404">
            <v>0</v>
          </cell>
          <cell r="O2404">
            <v>0</v>
          </cell>
          <cell r="Q2404">
            <v>0</v>
          </cell>
        </row>
        <row r="2405">
          <cell r="E2405">
            <v>0</v>
          </cell>
          <cell r="O2405">
            <v>0</v>
          </cell>
          <cell r="Q2405">
            <v>0</v>
          </cell>
        </row>
        <row r="2406">
          <cell r="E2406">
            <v>0</v>
          </cell>
          <cell r="O2406">
            <v>0</v>
          </cell>
          <cell r="Q2406">
            <v>0</v>
          </cell>
        </row>
        <row r="2407">
          <cell r="E2407">
            <v>0</v>
          </cell>
          <cell r="O2407">
            <v>0</v>
          </cell>
          <cell r="Q2407">
            <v>0</v>
          </cell>
        </row>
        <row r="2408">
          <cell r="E2408">
            <v>0</v>
          </cell>
          <cell r="O2408">
            <v>0</v>
          </cell>
          <cell r="Q2408">
            <v>0</v>
          </cell>
        </row>
        <row r="2409">
          <cell r="E2409">
            <v>0</v>
          </cell>
          <cell r="O2409">
            <v>0</v>
          </cell>
          <cell r="Q2409">
            <v>0</v>
          </cell>
        </row>
        <row r="2410">
          <cell r="E2410">
            <v>0</v>
          </cell>
          <cell r="O2410">
            <v>0</v>
          </cell>
          <cell r="Q2410">
            <v>0</v>
          </cell>
        </row>
        <row r="2411">
          <cell r="E2411">
            <v>0</v>
          </cell>
          <cell r="O2411">
            <v>0</v>
          </cell>
          <cell r="Q2411">
            <v>0</v>
          </cell>
        </row>
        <row r="2412">
          <cell r="E2412">
            <v>0</v>
          </cell>
          <cell r="O2412">
            <v>0</v>
          </cell>
          <cell r="Q2412">
            <v>0</v>
          </cell>
        </row>
        <row r="2413">
          <cell r="E2413">
            <v>0</v>
          </cell>
          <cell r="O2413">
            <v>0</v>
          </cell>
          <cell r="Q2413">
            <v>0</v>
          </cell>
        </row>
        <row r="2414">
          <cell r="E2414">
            <v>0</v>
          </cell>
          <cell r="O2414">
            <v>0</v>
          </cell>
          <cell r="Q2414">
            <v>0</v>
          </cell>
        </row>
        <row r="2415">
          <cell r="E2415">
            <v>0</v>
          </cell>
          <cell r="O2415">
            <v>0</v>
          </cell>
          <cell r="Q2415">
            <v>0</v>
          </cell>
        </row>
        <row r="2416">
          <cell r="E2416">
            <v>0</v>
          </cell>
          <cell r="O2416">
            <v>0</v>
          </cell>
          <cell r="Q2416">
            <v>0</v>
          </cell>
        </row>
        <row r="2417">
          <cell r="E2417">
            <v>0</v>
          </cell>
          <cell r="O2417">
            <v>0</v>
          </cell>
          <cell r="Q2417">
            <v>0</v>
          </cell>
        </row>
        <row r="2418">
          <cell r="E2418">
            <v>0</v>
          </cell>
          <cell r="O2418">
            <v>0</v>
          </cell>
          <cell r="Q2418">
            <v>0</v>
          </cell>
        </row>
        <row r="2419">
          <cell r="E2419">
            <v>0</v>
          </cell>
          <cell r="O2419">
            <v>0</v>
          </cell>
          <cell r="Q2419">
            <v>0</v>
          </cell>
        </row>
        <row r="2420">
          <cell r="E2420">
            <v>0</v>
          </cell>
          <cell r="O2420">
            <v>0</v>
          </cell>
          <cell r="Q2420">
            <v>0</v>
          </cell>
        </row>
        <row r="2421">
          <cell r="E2421">
            <v>0</v>
          </cell>
          <cell r="O2421">
            <v>0</v>
          </cell>
          <cell r="Q2421">
            <v>0</v>
          </cell>
        </row>
        <row r="2422">
          <cell r="E2422">
            <v>0</v>
          </cell>
          <cell r="O2422">
            <v>0</v>
          </cell>
          <cell r="Q2422">
            <v>0</v>
          </cell>
        </row>
        <row r="2423">
          <cell r="E2423">
            <v>0</v>
          </cell>
          <cell r="O2423">
            <v>0</v>
          </cell>
          <cell r="Q2423">
            <v>0</v>
          </cell>
        </row>
        <row r="2424">
          <cell r="E2424">
            <v>0</v>
          </cell>
          <cell r="O2424">
            <v>0</v>
          </cell>
          <cell r="Q2424">
            <v>0</v>
          </cell>
        </row>
        <row r="2425">
          <cell r="E2425">
            <v>0</v>
          </cell>
          <cell r="O2425">
            <v>0</v>
          </cell>
          <cell r="Q2425">
            <v>0</v>
          </cell>
        </row>
        <row r="2426">
          <cell r="E2426">
            <v>0</v>
          </cell>
          <cell r="O2426">
            <v>0</v>
          </cell>
          <cell r="Q2426">
            <v>0</v>
          </cell>
        </row>
        <row r="2427">
          <cell r="E2427">
            <v>0</v>
          </cell>
          <cell r="O2427">
            <v>0</v>
          </cell>
          <cell r="Q2427">
            <v>0</v>
          </cell>
        </row>
        <row r="2428">
          <cell r="E2428">
            <v>0</v>
          </cell>
          <cell r="O2428">
            <v>0</v>
          </cell>
          <cell r="Q2428">
            <v>0</v>
          </cell>
        </row>
        <row r="2429">
          <cell r="E2429">
            <v>0</v>
          </cell>
          <cell r="O2429">
            <v>0</v>
          </cell>
          <cell r="Q2429">
            <v>0</v>
          </cell>
        </row>
        <row r="2430">
          <cell r="E2430">
            <v>0</v>
          </cell>
          <cell r="O2430">
            <v>0</v>
          </cell>
          <cell r="Q2430">
            <v>0</v>
          </cell>
        </row>
        <row r="2431">
          <cell r="E2431">
            <v>0</v>
          </cell>
          <cell r="O2431">
            <v>0</v>
          </cell>
          <cell r="Q2431">
            <v>0</v>
          </cell>
        </row>
        <row r="2432">
          <cell r="E2432">
            <v>0</v>
          </cell>
          <cell r="O2432">
            <v>0</v>
          </cell>
          <cell r="Q2432">
            <v>0</v>
          </cell>
        </row>
        <row r="2433">
          <cell r="E2433">
            <v>0</v>
          </cell>
          <cell r="O2433">
            <v>0</v>
          </cell>
          <cell r="Q2433">
            <v>0</v>
          </cell>
        </row>
        <row r="2434">
          <cell r="E2434">
            <v>0</v>
          </cell>
          <cell r="O2434">
            <v>0</v>
          </cell>
          <cell r="Q2434">
            <v>0</v>
          </cell>
        </row>
        <row r="2435">
          <cell r="E2435">
            <v>0</v>
          </cell>
          <cell r="O2435">
            <v>0</v>
          </cell>
          <cell r="Q2435">
            <v>0</v>
          </cell>
        </row>
        <row r="2436">
          <cell r="E2436">
            <v>0</v>
          </cell>
          <cell r="O2436">
            <v>0</v>
          </cell>
          <cell r="Q2436">
            <v>0</v>
          </cell>
        </row>
        <row r="2437">
          <cell r="E2437">
            <v>0</v>
          </cell>
          <cell r="O2437">
            <v>0</v>
          </cell>
          <cell r="Q2437">
            <v>0</v>
          </cell>
        </row>
        <row r="2438">
          <cell r="E2438">
            <v>0</v>
          </cell>
          <cell r="O2438">
            <v>0</v>
          </cell>
          <cell r="Q2438">
            <v>0</v>
          </cell>
        </row>
        <row r="2439">
          <cell r="E2439">
            <v>0</v>
          </cell>
          <cell r="O2439">
            <v>0</v>
          </cell>
          <cell r="Q2439">
            <v>0</v>
          </cell>
        </row>
        <row r="2440">
          <cell r="E2440">
            <v>0</v>
          </cell>
          <cell r="O2440">
            <v>0</v>
          </cell>
          <cell r="Q2440">
            <v>0</v>
          </cell>
        </row>
        <row r="2441">
          <cell r="E2441">
            <v>0</v>
          </cell>
          <cell r="O2441">
            <v>0</v>
          </cell>
          <cell r="Q2441">
            <v>0</v>
          </cell>
        </row>
        <row r="2442">
          <cell r="E2442">
            <v>0</v>
          </cell>
          <cell r="O2442">
            <v>0</v>
          </cell>
          <cell r="Q2442">
            <v>0</v>
          </cell>
        </row>
        <row r="2443">
          <cell r="E2443">
            <v>0</v>
          </cell>
          <cell r="O2443">
            <v>0</v>
          </cell>
          <cell r="Q2443">
            <v>0</v>
          </cell>
        </row>
        <row r="2444">
          <cell r="E2444">
            <v>0</v>
          </cell>
          <cell r="O2444">
            <v>0</v>
          </cell>
          <cell r="Q2444">
            <v>0</v>
          </cell>
        </row>
        <row r="2445">
          <cell r="E2445">
            <v>0</v>
          </cell>
          <cell r="O2445">
            <v>0</v>
          </cell>
          <cell r="Q2445">
            <v>0</v>
          </cell>
        </row>
        <row r="2446">
          <cell r="E2446">
            <v>0</v>
          </cell>
          <cell r="O2446">
            <v>0</v>
          </cell>
          <cell r="Q2446">
            <v>0</v>
          </cell>
        </row>
        <row r="2447">
          <cell r="E2447">
            <v>0</v>
          </cell>
          <cell r="O2447">
            <v>0</v>
          </cell>
          <cell r="Q2447">
            <v>0</v>
          </cell>
        </row>
        <row r="2448">
          <cell r="E2448">
            <v>0</v>
          </cell>
          <cell r="O2448">
            <v>0</v>
          </cell>
          <cell r="Q2448">
            <v>0</v>
          </cell>
        </row>
        <row r="2449">
          <cell r="E2449">
            <v>0</v>
          </cell>
          <cell r="O2449">
            <v>0</v>
          </cell>
          <cell r="Q2449">
            <v>0</v>
          </cell>
        </row>
        <row r="2450">
          <cell r="E2450">
            <v>0</v>
          </cell>
          <cell r="O2450">
            <v>0</v>
          </cell>
          <cell r="Q2450">
            <v>0</v>
          </cell>
        </row>
        <row r="2451">
          <cell r="E2451">
            <v>0</v>
          </cell>
          <cell r="O2451">
            <v>0</v>
          </cell>
          <cell r="Q2451">
            <v>0</v>
          </cell>
        </row>
        <row r="2452">
          <cell r="E2452">
            <v>0</v>
          </cell>
          <cell r="O2452">
            <v>0</v>
          </cell>
          <cell r="Q2452">
            <v>0</v>
          </cell>
        </row>
        <row r="2453">
          <cell r="E2453">
            <v>0</v>
          </cell>
          <cell r="O2453">
            <v>0</v>
          </cell>
          <cell r="Q2453">
            <v>0</v>
          </cell>
        </row>
        <row r="2454">
          <cell r="E2454">
            <v>0</v>
          </cell>
          <cell r="O2454">
            <v>0</v>
          </cell>
          <cell r="Q2454">
            <v>0</v>
          </cell>
        </row>
        <row r="2455">
          <cell r="E2455">
            <v>0</v>
          </cell>
          <cell r="O2455">
            <v>0</v>
          </cell>
          <cell r="Q2455">
            <v>0</v>
          </cell>
        </row>
        <row r="2456">
          <cell r="E2456">
            <v>0</v>
          </cell>
          <cell r="O2456">
            <v>0</v>
          </cell>
          <cell r="Q2456">
            <v>0</v>
          </cell>
        </row>
        <row r="2457">
          <cell r="E2457">
            <v>0</v>
          </cell>
          <cell r="O2457">
            <v>0</v>
          </cell>
          <cell r="Q2457">
            <v>0</v>
          </cell>
        </row>
        <row r="2458">
          <cell r="E2458">
            <v>0</v>
          </cell>
          <cell r="O2458">
            <v>0</v>
          </cell>
          <cell r="Q2458">
            <v>0</v>
          </cell>
        </row>
        <row r="2459">
          <cell r="E2459">
            <v>0</v>
          </cell>
          <cell r="O2459">
            <v>0</v>
          </cell>
          <cell r="Q2459">
            <v>0</v>
          </cell>
        </row>
        <row r="2460">
          <cell r="E2460">
            <v>0</v>
          </cell>
          <cell r="O2460">
            <v>0</v>
          </cell>
          <cell r="Q2460">
            <v>0</v>
          </cell>
        </row>
        <row r="2461">
          <cell r="E2461">
            <v>0</v>
          </cell>
          <cell r="O2461">
            <v>0</v>
          </cell>
          <cell r="Q2461">
            <v>0</v>
          </cell>
        </row>
        <row r="2462">
          <cell r="E2462">
            <v>0</v>
          </cell>
          <cell r="O2462">
            <v>0</v>
          </cell>
          <cell r="Q2462">
            <v>0</v>
          </cell>
        </row>
        <row r="2463">
          <cell r="E2463">
            <v>0</v>
          </cell>
          <cell r="O2463">
            <v>0</v>
          </cell>
          <cell r="Q2463">
            <v>0</v>
          </cell>
        </row>
        <row r="2464">
          <cell r="E2464">
            <v>0</v>
          </cell>
          <cell r="O2464">
            <v>0</v>
          </cell>
          <cell r="Q2464">
            <v>0</v>
          </cell>
        </row>
        <row r="2465">
          <cell r="E2465">
            <v>0</v>
          </cell>
          <cell r="O2465">
            <v>0</v>
          </cell>
          <cell r="Q2465">
            <v>0</v>
          </cell>
        </row>
        <row r="2466">
          <cell r="E2466">
            <v>0</v>
          </cell>
          <cell r="O2466">
            <v>0</v>
          </cell>
          <cell r="Q2466">
            <v>0</v>
          </cell>
        </row>
        <row r="2467">
          <cell r="E2467">
            <v>0</v>
          </cell>
          <cell r="O2467">
            <v>0</v>
          </cell>
          <cell r="Q2467">
            <v>0</v>
          </cell>
        </row>
        <row r="2468">
          <cell r="E2468">
            <v>0</v>
          </cell>
          <cell r="O2468">
            <v>0</v>
          </cell>
          <cell r="Q2468">
            <v>0</v>
          </cell>
        </row>
        <row r="2469">
          <cell r="E2469">
            <v>0</v>
          </cell>
          <cell r="O2469">
            <v>0</v>
          </cell>
          <cell r="Q2469">
            <v>0</v>
          </cell>
        </row>
        <row r="2470">
          <cell r="E2470">
            <v>0</v>
          </cell>
          <cell r="O2470">
            <v>0</v>
          </cell>
          <cell r="Q2470">
            <v>0</v>
          </cell>
        </row>
        <row r="2471">
          <cell r="E2471">
            <v>0</v>
          </cell>
          <cell r="O2471">
            <v>0</v>
          </cell>
          <cell r="Q2471">
            <v>0</v>
          </cell>
        </row>
        <row r="2472">
          <cell r="E2472">
            <v>0</v>
          </cell>
          <cell r="O2472">
            <v>0</v>
          </cell>
          <cell r="Q2472">
            <v>0</v>
          </cell>
        </row>
        <row r="2473">
          <cell r="E2473">
            <v>0</v>
          </cell>
          <cell r="O2473">
            <v>0</v>
          </cell>
          <cell r="Q2473">
            <v>0</v>
          </cell>
        </row>
        <row r="2474">
          <cell r="E2474">
            <v>0</v>
          </cell>
          <cell r="O2474">
            <v>0</v>
          </cell>
          <cell r="Q2474">
            <v>0</v>
          </cell>
        </row>
        <row r="2475">
          <cell r="E2475">
            <v>0</v>
          </cell>
          <cell r="O2475">
            <v>0</v>
          </cell>
          <cell r="Q2475">
            <v>0</v>
          </cell>
        </row>
        <row r="2476">
          <cell r="E2476">
            <v>0</v>
          </cell>
          <cell r="O2476">
            <v>0</v>
          </cell>
          <cell r="Q2476">
            <v>0</v>
          </cell>
        </row>
        <row r="2477">
          <cell r="E2477">
            <v>0</v>
          </cell>
          <cell r="O2477">
            <v>0</v>
          </cell>
          <cell r="Q2477">
            <v>0</v>
          </cell>
        </row>
        <row r="2478">
          <cell r="E2478">
            <v>0</v>
          </cell>
          <cell r="O2478">
            <v>0</v>
          </cell>
          <cell r="Q2478">
            <v>0</v>
          </cell>
        </row>
        <row r="2479">
          <cell r="E2479">
            <v>0</v>
          </cell>
          <cell r="O2479">
            <v>0</v>
          </cell>
          <cell r="Q2479">
            <v>0</v>
          </cell>
        </row>
        <row r="2480">
          <cell r="E2480">
            <v>0</v>
          </cell>
          <cell r="O2480">
            <v>0</v>
          </cell>
          <cell r="Q2480">
            <v>0</v>
          </cell>
        </row>
        <row r="2481">
          <cell r="E2481">
            <v>0</v>
          </cell>
          <cell r="O2481">
            <v>0</v>
          </cell>
          <cell r="Q2481">
            <v>0</v>
          </cell>
        </row>
        <row r="2482">
          <cell r="E2482">
            <v>0</v>
          </cell>
          <cell r="O2482">
            <v>0</v>
          </cell>
          <cell r="Q2482">
            <v>0</v>
          </cell>
        </row>
        <row r="2483">
          <cell r="E2483">
            <v>0</v>
          </cell>
          <cell r="O2483">
            <v>0</v>
          </cell>
          <cell r="Q2483">
            <v>0</v>
          </cell>
        </row>
        <row r="2484">
          <cell r="E2484">
            <v>0</v>
          </cell>
          <cell r="O2484">
            <v>0</v>
          </cell>
          <cell r="Q2484">
            <v>0</v>
          </cell>
        </row>
        <row r="2485">
          <cell r="E2485">
            <v>0</v>
          </cell>
          <cell r="O2485">
            <v>0</v>
          </cell>
          <cell r="Q2485">
            <v>0</v>
          </cell>
        </row>
        <row r="2486">
          <cell r="E2486">
            <v>0</v>
          </cell>
          <cell r="O2486">
            <v>0</v>
          </cell>
          <cell r="Q2486">
            <v>0</v>
          </cell>
        </row>
        <row r="2487">
          <cell r="E2487">
            <v>0</v>
          </cell>
          <cell r="O2487">
            <v>0</v>
          </cell>
          <cell r="Q2487">
            <v>0</v>
          </cell>
        </row>
        <row r="2488">
          <cell r="E2488">
            <v>0</v>
          </cell>
          <cell r="O2488">
            <v>0</v>
          </cell>
          <cell r="Q2488">
            <v>0</v>
          </cell>
        </row>
        <row r="2489">
          <cell r="E2489">
            <v>0</v>
          </cell>
          <cell r="O2489">
            <v>0</v>
          </cell>
          <cell r="Q2489">
            <v>0</v>
          </cell>
        </row>
        <row r="2490">
          <cell r="E2490">
            <v>0</v>
          </cell>
          <cell r="O2490">
            <v>0</v>
          </cell>
          <cell r="Q2490">
            <v>0</v>
          </cell>
        </row>
        <row r="2491">
          <cell r="E2491">
            <v>0</v>
          </cell>
          <cell r="O2491">
            <v>0</v>
          </cell>
          <cell r="Q2491">
            <v>0</v>
          </cell>
        </row>
        <row r="2492">
          <cell r="E2492">
            <v>0</v>
          </cell>
          <cell r="O2492">
            <v>0</v>
          </cell>
          <cell r="Q2492">
            <v>0</v>
          </cell>
        </row>
        <row r="2493">
          <cell r="E2493">
            <v>0</v>
          </cell>
          <cell r="O2493">
            <v>0</v>
          </cell>
          <cell r="Q2493">
            <v>0</v>
          </cell>
        </row>
        <row r="2494">
          <cell r="E2494">
            <v>0</v>
          </cell>
          <cell r="O2494">
            <v>0</v>
          </cell>
          <cell r="Q2494">
            <v>0</v>
          </cell>
        </row>
        <row r="2495">
          <cell r="E2495">
            <v>0</v>
          </cell>
          <cell r="O2495">
            <v>0</v>
          </cell>
          <cell r="Q2495">
            <v>0</v>
          </cell>
        </row>
        <row r="2496">
          <cell r="E2496">
            <v>0</v>
          </cell>
          <cell r="O2496">
            <v>0</v>
          </cell>
          <cell r="Q2496">
            <v>0</v>
          </cell>
        </row>
        <row r="2497">
          <cell r="E2497">
            <v>0</v>
          </cell>
          <cell r="O2497">
            <v>0</v>
          </cell>
          <cell r="Q2497">
            <v>0</v>
          </cell>
        </row>
        <row r="2498">
          <cell r="E2498">
            <v>0</v>
          </cell>
          <cell r="O2498">
            <v>0</v>
          </cell>
          <cell r="Q2498">
            <v>0</v>
          </cell>
        </row>
        <row r="2499">
          <cell r="E2499">
            <v>0</v>
          </cell>
          <cell r="O2499">
            <v>0</v>
          </cell>
          <cell r="Q2499">
            <v>0</v>
          </cell>
        </row>
        <row r="2500">
          <cell r="E2500">
            <v>0</v>
          </cell>
          <cell r="O2500">
            <v>0</v>
          </cell>
          <cell r="Q2500">
            <v>0</v>
          </cell>
        </row>
        <row r="2501">
          <cell r="E2501">
            <v>0</v>
          </cell>
          <cell r="O2501">
            <v>0</v>
          </cell>
          <cell r="Q2501">
            <v>0</v>
          </cell>
        </row>
        <row r="2502">
          <cell r="E2502">
            <v>0</v>
          </cell>
          <cell r="O2502">
            <v>0</v>
          </cell>
          <cell r="Q2502">
            <v>0</v>
          </cell>
        </row>
        <row r="2503">
          <cell r="E2503">
            <v>0</v>
          </cell>
          <cell r="O2503">
            <v>0</v>
          </cell>
          <cell r="Q2503">
            <v>0</v>
          </cell>
        </row>
        <row r="2504">
          <cell r="E2504">
            <v>0</v>
          </cell>
          <cell r="O2504">
            <v>0</v>
          </cell>
          <cell r="Q2504">
            <v>0</v>
          </cell>
        </row>
        <row r="2505">
          <cell r="E2505">
            <v>0</v>
          </cell>
          <cell r="O2505">
            <v>0</v>
          </cell>
          <cell r="Q2505">
            <v>0</v>
          </cell>
        </row>
        <row r="2506">
          <cell r="E2506">
            <v>0</v>
          </cell>
          <cell r="O2506">
            <v>0</v>
          </cell>
          <cell r="Q2506">
            <v>0</v>
          </cell>
        </row>
        <row r="2507">
          <cell r="E2507">
            <v>0</v>
          </cell>
          <cell r="O2507">
            <v>0</v>
          </cell>
          <cell r="Q2507">
            <v>0</v>
          </cell>
        </row>
        <row r="2508">
          <cell r="E2508">
            <v>0</v>
          </cell>
          <cell r="O2508">
            <v>0</v>
          </cell>
          <cell r="Q2508">
            <v>0</v>
          </cell>
        </row>
        <row r="2509">
          <cell r="E2509">
            <v>0</v>
          </cell>
          <cell r="O2509">
            <v>0</v>
          </cell>
          <cell r="Q2509">
            <v>0</v>
          </cell>
        </row>
        <row r="2510">
          <cell r="E2510">
            <v>0</v>
          </cell>
          <cell r="O2510">
            <v>0</v>
          </cell>
          <cell r="Q2510">
            <v>0</v>
          </cell>
        </row>
        <row r="2511">
          <cell r="E2511">
            <v>0</v>
          </cell>
          <cell r="O2511">
            <v>0</v>
          </cell>
          <cell r="Q2511">
            <v>0</v>
          </cell>
        </row>
        <row r="2512">
          <cell r="E2512">
            <v>0</v>
          </cell>
          <cell r="O2512">
            <v>0</v>
          </cell>
          <cell r="Q2512">
            <v>0</v>
          </cell>
        </row>
        <row r="2513">
          <cell r="E2513">
            <v>0</v>
          </cell>
          <cell r="O2513">
            <v>0</v>
          </cell>
          <cell r="Q2513">
            <v>0</v>
          </cell>
        </row>
        <row r="2514">
          <cell r="E2514">
            <v>0</v>
          </cell>
          <cell r="O2514">
            <v>0</v>
          </cell>
          <cell r="Q2514">
            <v>0</v>
          </cell>
        </row>
        <row r="2515">
          <cell r="E2515">
            <v>0</v>
          </cell>
          <cell r="O2515">
            <v>0</v>
          </cell>
          <cell r="Q2515">
            <v>0</v>
          </cell>
        </row>
        <row r="2516">
          <cell r="E2516">
            <v>0</v>
          </cell>
          <cell r="O2516">
            <v>0</v>
          </cell>
          <cell r="Q2516">
            <v>0</v>
          </cell>
        </row>
        <row r="2517">
          <cell r="E2517">
            <v>0</v>
          </cell>
          <cell r="O2517">
            <v>0</v>
          </cell>
          <cell r="Q2517">
            <v>0</v>
          </cell>
        </row>
        <row r="2518">
          <cell r="E2518">
            <v>0</v>
          </cell>
          <cell r="O2518">
            <v>0</v>
          </cell>
          <cell r="Q2518">
            <v>0</v>
          </cell>
        </row>
        <row r="2519">
          <cell r="E2519">
            <v>0</v>
          </cell>
          <cell r="O2519">
            <v>0</v>
          </cell>
          <cell r="Q2519">
            <v>0</v>
          </cell>
        </row>
        <row r="2520">
          <cell r="E2520">
            <v>0</v>
          </cell>
          <cell r="O2520">
            <v>0</v>
          </cell>
          <cell r="Q2520">
            <v>0</v>
          </cell>
        </row>
        <row r="2521">
          <cell r="E2521">
            <v>0</v>
          </cell>
          <cell r="O2521">
            <v>0</v>
          </cell>
          <cell r="Q2521">
            <v>0</v>
          </cell>
        </row>
        <row r="2522">
          <cell r="E2522">
            <v>0</v>
          </cell>
          <cell r="O2522">
            <v>0</v>
          </cell>
          <cell r="Q2522">
            <v>0</v>
          </cell>
        </row>
        <row r="2523">
          <cell r="E2523">
            <v>0</v>
          </cell>
          <cell r="O2523">
            <v>0</v>
          </cell>
          <cell r="Q2523">
            <v>0</v>
          </cell>
        </row>
        <row r="2524">
          <cell r="E2524">
            <v>0</v>
          </cell>
          <cell r="O2524">
            <v>0</v>
          </cell>
          <cell r="Q2524">
            <v>0</v>
          </cell>
        </row>
        <row r="2525">
          <cell r="E2525">
            <v>0</v>
          </cell>
          <cell r="O2525">
            <v>0</v>
          </cell>
          <cell r="Q2525">
            <v>0</v>
          </cell>
        </row>
        <row r="2526">
          <cell r="E2526">
            <v>0</v>
          </cell>
          <cell r="O2526">
            <v>0</v>
          </cell>
          <cell r="Q2526">
            <v>0</v>
          </cell>
        </row>
        <row r="2527">
          <cell r="E2527">
            <v>0</v>
          </cell>
          <cell r="O2527">
            <v>0</v>
          </cell>
          <cell r="Q2527">
            <v>0</v>
          </cell>
        </row>
        <row r="2528">
          <cell r="E2528">
            <v>0</v>
          </cell>
          <cell r="O2528">
            <v>0</v>
          </cell>
          <cell r="Q2528">
            <v>0</v>
          </cell>
        </row>
        <row r="2529">
          <cell r="E2529">
            <v>0</v>
          </cell>
          <cell r="O2529">
            <v>0</v>
          </cell>
          <cell r="Q2529">
            <v>0</v>
          </cell>
        </row>
        <row r="2530">
          <cell r="E2530">
            <v>0</v>
          </cell>
          <cell r="O2530">
            <v>0</v>
          </cell>
          <cell r="Q2530">
            <v>0</v>
          </cell>
        </row>
        <row r="2531">
          <cell r="E2531">
            <v>0</v>
          </cell>
          <cell r="O2531">
            <v>0</v>
          </cell>
          <cell r="Q2531">
            <v>0</v>
          </cell>
        </row>
        <row r="2532">
          <cell r="E2532">
            <v>0</v>
          </cell>
          <cell r="O2532">
            <v>0</v>
          </cell>
          <cell r="Q2532">
            <v>0</v>
          </cell>
        </row>
        <row r="2533">
          <cell r="E2533">
            <v>0</v>
          </cell>
          <cell r="O2533">
            <v>0</v>
          </cell>
          <cell r="Q2533">
            <v>0</v>
          </cell>
        </row>
        <row r="2534">
          <cell r="E2534">
            <v>0</v>
          </cell>
          <cell r="O2534">
            <v>0</v>
          </cell>
          <cell r="Q2534">
            <v>0</v>
          </cell>
        </row>
        <row r="2535">
          <cell r="E2535">
            <v>0</v>
          </cell>
          <cell r="O2535">
            <v>0</v>
          </cell>
          <cell r="Q2535">
            <v>0</v>
          </cell>
        </row>
        <row r="2536">
          <cell r="E2536">
            <v>0</v>
          </cell>
          <cell r="O2536">
            <v>0</v>
          </cell>
          <cell r="Q2536">
            <v>0</v>
          </cell>
        </row>
        <row r="2537">
          <cell r="E2537">
            <v>0</v>
          </cell>
          <cell r="O2537">
            <v>0</v>
          </cell>
          <cell r="Q2537">
            <v>0</v>
          </cell>
        </row>
        <row r="2538">
          <cell r="E2538">
            <v>0</v>
          </cell>
          <cell r="O2538">
            <v>0</v>
          </cell>
          <cell r="Q2538">
            <v>0</v>
          </cell>
        </row>
        <row r="2539">
          <cell r="E2539">
            <v>0</v>
          </cell>
          <cell r="O2539">
            <v>0</v>
          </cell>
          <cell r="Q2539">
            <v>0</v>
          </cell>
        </row>
        <row r="2540">
          <cell r="E2540">
            <v>0</v>
          </cell>
          <cell r="O2540">
            <v>0</v>
          </cell>
          <cell r="Q2540">
            <v>0</v>
          </cell>
        </row>
        <row r="2541">
          <cell r="E2541">
            <v>0</v>
          </cell>
          <cell r="O2541">
            <v>0</v>
          </cell>
          <cell r="Q2541">
            <v>0</v>
          </cell>
        </row>
        <row r="2542">
          <cell r="E2542">
            <v>0</v>
          </cell>
          <cell r="O2542">
            <v>0</v>
          </cell>
          <cell r="Q2542">
            <v>0</v>
          </cell>
        </row>
        <row r="2543">
          <cell r="E2543">
            <v>0</v>
          </cell>
          <cell r="O2543">
            <v>0</v>
          </cell>
          <cell r="Q2543">
            <v>0</v>
          </cell>
        </row>
        <row r="2544">
          <cell r="E2544">
            <v>0</v>
          </cell>
          <cell r="O2544">
            <v>0</v>
          </cell>
          <cell r="Q2544">
            <v>0</v>
          </cell>
        </row>
        <row r="2545">
          <cell r="E2545">
            <v>0</v>
          </cell>
          <cell r="O2545">
            <v>0</v>
          </cell>
          <cell r="Q2545">
            <v>0</v>
          </cell>
        </row>
        <row r="2546">
          <cell r="E2546">
            <v>0</v>
          </cell>
          <cell r="O2546">
            <v>0</v>
          </cell>
          <cell r="Q2546">
            <v>0</v>
          </cell>
        </row>
        <row r="2547">
          <cell r="E2547">
            <v>0</v>
          </cell>
          <cell r="O2547">
            <v>0</v>
          </cell>
          <cell r="Q2547">
            <v>0</v>
          </cell>
        </row>
        <row r="2548">
          <cell r="E2548">
            <v>0</v>
          </cell>
          <cell r="O2548">
            <v>0</v>
          </cell>
          <cell r="Q2548">
            <v>0</v>
          </cell>
        </row>
        <row r="2549">
          <cell r="E2549">
            <v>0</v>
          </cell>
          <cell r="O2549">
            <v>0</v>
          </cell>
          <cell r="Q2549">
            <v>0</v>
          </cell>
        </row>
        <row r="2550">
          <cell r="E2550">
            <v>0</v>
          </cell>
          <cell r="O2550">
            <v>0</v>
          </cell>
          <cell r="Q2550">
            <v>0</v>
          </cell>
        </row>
        <row r="2551">
          <cell r="E2551">
            <v>0</v>
          </cell>
          <cell r="O2551">
            <v>0</v>
          </cell>
          <cell r="Q2551">
            <v>0</v>
          </cell>
        </row>
        <row r="2552">
          <cell r="E2552">
            <v>0</v>
          </cell>
          <cell r="O2552">
            <v>0</v>
          </cell>
          <cell r="Q2552">
            <v>0</v>
          </cell>
        </row>
        <row r="2553">
          <cell r="E2553">
            <v>0</v>
          </cell>
          <cell r="O2553">
            <v>0</v>
          </cell>
          <cell r="Q2553">
            <v>0</v>
          </cell>
        </row>
        <row r="2554">
          <cell r="E2554">
            <v>0</v>
          </cell>
          <cell r="O2554">
            <v>0</v>
          </cell>
          <cell r="Q2554">
            <v>0</v>
          </cell>
        </row>
        <row r="2555">
          <cell r="E2555">
            <v>0</v>
          </cell>
          <cell r="O2555">
            <v>0</v>
          </cell>
          <cell r="Q2555">
            <v>0</v>
          </cell>
        </row>
        <row r="2556">
          <cell r="E2556">
            <v>0</v>
          </cell>
          <cell r="O2556">
            <v>0</v>
          </cell>
          <cell r="Q2556">
            <v>0</v>
          </cell>
        </row>
        <row r="2557">
          <cell r="E2557">
            <v>0</v>
          </cell>
          <cell r="O2557">
            <v>0</v>
          </cell>
          <cell r="Q2557">
            <v>0</v>
          </cell>
        </row>
        <row r="2558">
          <cell r="E2558">
            <v>0</v>
          </cell>
          <cell r="O2558">
            <v>0</v>
          </cell>
          <cell r="Q2558">
            <v>0</v>
          </cell>
        </row>
        <row r="2559">
          <cell r="E2559">
            <v>0</v>
          </cell>
          <cell r="O2559">
            <v>0</v>
          </cell>
          <cell r="Q2559">
            <v>0</v>
          </cell>
        </row>
        <row r="2560">
          <cell r="E2560">
            <v>0</v>
          </cell>
          <cell r="O2560">
            <v>0</v>
          </cell>
          <cell r="Q2560">
            <v>0</v>
          </cell>
        </row>
        <row r="2561">
          <cell r="E2561">
            <v>0</v>
          </cell>
          <cell r="O2561">
            <v>0</v>
          </cell>
          <cell r="Q2561">
            <v>0</v>
          </cell>
        </row>
        <row r="2562">
          <cell r="E2562">
            <v>0</v>
          </cell>
          <cell r="O2562">
            <v>0</v>
          </cell>
          <cell r="Q2562">
            <v>0</v>
          </cell>
        </row>
        <row r="2563">
          <cell r="E2563">
            <v>0</v>
          </cell>
          <cell r="O2563">
            <v>0</v>
          </cell>
          <cell r="Q2563">
            <v>0</v>
          </cell>
        </row>
        <row r="2564">
          <cell r="E2564">
            <v>0</v>
          </cell>
          <cell r="O2564">
            <v>0</v>
          </cell>
          <cell r="Q2564">
            <v>0</v>
          </cell>
        </row>
        <row r="2565">
          <cell r="E2565">
            <v>0</v>
          </cell>
          <cell r="O2565">
            <v>0</v>
          </cell>
          <cell r="Q2565">
            <v>0</v>
          </cell>
        </row>
        <row r="2566">
          <cell r="E2566">
            <v>0</v>
          </cell>
          <cell r="O2566">
            <v>0</v>
          </cell>
          <cell r="Q2566">
            <v>0</v>
          </cell>
        </row>
        <row r="2567">
          <cell r="E2567">
            <v>0</v>
          </cell>
          <cell r="O2567">
            <v>0</v>
          </cell>
          <cell r="Q2567">
            <v>0</v>
          </cell>
        </row>
        <row r="2568">
          <cell r="E2568">
            <v>0</v>
          </cell>
          <cell r="O2568">
            <v>0</v>
          </cell>
          <cell r="Q2568">
            <v>0</v>
          </cell>
        </row>
        <row r="2569">
          <cell r="E2569">
            <v>0</v>
          </cell>
          <cell r="O2569">
            <v>0</v>
          </cell>
          <cell r="Q2569">
            <v>0</v>
          </cell>
        </row>
        <row r="2570">
          <cell r="E2570">
            <v>0</v>
          </cell>
          <cell r="O2570">
            <v>0</v>
          </cell>
          <cell r="Q2570">
            <v>0</v>
          </cell>
        </row>
        <row r="2571">
          <cell r="E2571">
            <v>0</v>
          </cell>
          <cell r="O2571">
            <v>0</v>
          </cell>
          <cell r="Q2571">
            <v>0</v>
          </cell>
        </row>
        <row r="2572">
          <cell r="E2572">
            <v>0</v>
          </cell>
          <cell r="O2572">
            <v>0</v>
          </cell>
          <cell r="Q2572">
            <v>0</v>
          </cell>
        </row>
        <row r="2573">
          <cell r="E2573">
            <v>0</v>
          </cell>
          <cell r="O2573">
            <v>0</v>
          </cell>
          <cell r="Q2573">
            <v>0</v>
          </cell>
        </row>
        <row r="2574">
          <cell r="E2574">
            <v>0</v>
          </cell>
          <cell r="O2574">
            <v>0</v>
          </cell>
          <cell r="Q2574">
            <v>0</v>
          </cell>
        </row>
        <row r="2575">
          <cell r="E2575">
            <v>0</v>
          </cell>
          <cell r="O2575">
            <v>0</v>
          </cell>
          <cell r="Q2575">
            <v>0</v>
          </cell>
        </row>
        <row r="2576">
          <cell r="E2576">
            <v>0</v>
          </cell>
          <cell r="O2576">
            <v>0</v>
          </cell>
          <cell r="Q2576">
            <v>0</v>
          </cell>
        </row>
        <row r="2577">
          <cell r="E2577">
            <v>0</v>
          </cell>
          <cell r="O2577">
            <v>0</v>
          </cell>
          <cell r="Q2577">
            <v>0</v>
          </cell>
        </row>
        <row r="2578">
          <cell r="E2578">
            <v>0</v>
          </cell>
          <cell r="O2578">
            <v>0</v>
          </cell>
          <cell r="Q2578">
            <v>0</v>
          </cell>
        </row>
        <row r="2579">
          <cell r="E2579">
            <v>0</v>
          </cell>
          <cell r="O2579">
            <v>0</v>
          </cell>
          <cell r="Q2579">
            <v>0</v>
          </cell>
        </row>
        <row r="2580">
          <cell r="E2580">
            <v>0</v>
          </cell>
          <cell r="O2580">
            <v>0</v>
          </cell>
          <cell r="Q2580">
            <v>0</v>
          </cell>
        </row>
        <row r="2581">
          <cell r="E2581">
            <v>0</v>
          </cell>
          <cell r="O2581">
            <v>0</v>
          </cell>
          <cell r="Q2581">
            <v>0</v>
          </cell>
        </row>
        <row r="2582">
          <cell r="E2582">
            <v>0</v>
          </cell>
          <cell r="O2582">
            <v>0</v>
          </cell>
          <cell r="Q2582">
            <v>0</v>
          </cell>
        </row>
        <row r="2583">
          <cell r="E2583">
            <v>0</v>
          </cell>
          <cell r="O2583">
            <v>0</v>
          </cell>
          <cell r="Q2583">
            <v>0</v>
          </cell>
        </row>
        <row r="2584">
          <cell r="E2584">
            <v>0</v>
          </cell>
          <cell r="O2584">
            <v>0</v>
          </cell>
          <cell r="Q2584">
            <v>0</v>
          </cell>
        </row>
        <row r="2585">
          <cell r="E2585">
            <v>0</v>
          </cell>
          <cell r="O2585">
            <v>0</v>
          </cell>
          <cell r="Q2585">
            <v>0</v>
          </cell>
        </row>
        <row r="2586">
          <cell r="E2586">
            <v>0</v>
          </cell>
          <cell r="O2586">
            <v>0</v>
          </cell>
          <cell r="Q2586">
            <v>0</v>
          </cell>
        </row>
        <row r="2587">
          <cell r="E2587">
            <v>0</v>
          </cell>
          <cell r="O2587">
            <v>0</v>
          </cell>
          <cell r="Q2587">
            <v>0</v>
          </cell>
        </row>
        <row r="2588">
          <cell r="E2588">
            <v>0</v>
          </cell>
          <cell r="O2588">
            <v>0</v>
          </cell>
          <cell r="Q2588">
            <v>0</v>
          </cell>
        </row>
        <row r="2589">
          <cell r="E2589">
            <v>0</v>
          </cell>
          <cell r="O2589">
            <v>0</v>
          </cell>
          <cell r="Q2589">
            <v>0</v>
          </cell>
        </row>
        <row r="2590">
          <cell r="E2590">
            <v>0</v>
          </cell>
          <cell r="O2590">
            <v>0</v>
          </cell>
          <cell r="Q2590">
            <v>0</v>
          </cell>
        </row>
        <row r="2591">
          <cell r="E2591">
            <v>0</v>
          </cell>
          <cell r="O2591">
            <v>0</v>
          </cell>
          <cell r="Q2591">
            <v>0</v>
          </cell>
        </row>
        <row r="2592">
          <cell r="E2592">
            <v>0</v>
          </cell>
          <cell r="O2592">
            <v>0</v>
          </cell>
          <cell r="Q2592">
            <v>0</v>
          </cell>
        </row>
        <row r="2593">
          <cell r="E2593">
            <v>0</v>
          </cell>
          <cell r="O2593">
            <v>0</v>
          </cell>
          <cell r="Q2593">
            <v>0</v>
          </cell>
        </row>
        <row r="2594">
          <cell r="E2594">
            <v>0</v>
          </cell>
          <cell r="O2594">
            <v>0</v>
          </cell>
          <cell r="Q2594">
            <v>0</v>
          </cell>
        </row>
        <row r="2595">
          <cell r="E2595">
            <v>0</v>
          </cell>
          <cell r="O2595">
            <v>0</v>
          </cell>
          <cell r="Q2595">
            <v>0</v>
          </cell>
        </row>
        <row r="2596">
          <cell r="E2596">
            <v>0</v>
          </cell>
          <cell r="O2596">
            <v>0</v>
          </cell>
          <cell r="Q2596">
            <v>0</v>
          </cell>
        </row>
        <row r="2597">
          <cell r="E2597">
            <v>0</v>
          </cell>
          <cell r="O2597">
            <v>0</v>
          </cell>
          <cell r="Q2597">
            <v>0</v>
          </cell>
        </row>
        <row r="2598">
          <cell r="E2598">
            <v>0</v>
          </cell>
          <cell r="O2598">
            <v>0</v>
          </cell>
          <cell r="Q2598">
            <v>0</v>
          </cell>
        </row>
        <row r="2599">
          <cell r="E2599">
            <v>0</v>
          </cell>
          <cell r="O2599">
            <v>0</v>
          </cell>
          <cell r="Q2599">
            <v>0</v>
          </cell>
        </row>
        <row r="2600">
          <cell r="E2600">
            <v>0</v>
          </cell>
          <cell r="O2600">
            <v>0</v>
          </cell>
          <cell r="Q2600">
            <v>0</v>
          </cell>
        </row>
        <row r="2601">
          <cell r="E2601">
            <v>0</v>
          </cell>
          <cell r="O2601">
            <v>0</v>
          </cell>
          <cell r="Q2601">
            <v>0</v>
          </cell>
        </row>
        <row r="2602">
          <cell r="E2602">
            <v>0</v>
          </cell>
          <cell r="O2602">
            <v>0</v>
          </cell>
          <cell r="Q2602">
            <v>0</v>
          </cell>
        </row>
        <row r="2603">
          <cell r="E2603">
            <v>0</v>
          </cell>
          <cell r="O2603">
            <v>0</v>
          </cell>
          <cell r="Q2603">
            <v>0</v>
          </cell>
        </row>
        <row r="2604">
          <cell r="E2604">
            <v>0</v>
          </cell>
          <cell r="O2604">
            <v>0</v>
          </cell>
          <cell r="Q2604">
            <v>0</v>
          </cell>
        </row>
        <row r="2605">
          <cell r="E2605">
            <v>0</v>
          </cell>
          <cell r="O2605">
            <v>0</v>
          </cell>
          <cell r="Q2605">
            <v>0</v>
          </cell>
        </row>
        <row r="2606">
          <cell r="E2606">
            <v>0</v>
          </cell>
          <cell r="O2606">
            <v>0</v>
          </cell>
          <cell r="Q2606">
            <v>0</v>
          </cell>
        </row>
        <row r="2607">
          <cell r="E2607">
            <v>0</v>
          </cell>
          <cell r="O2607">
            <v>0</v>
          </cell>
          <cell r="Q2607">
            <v>0</v>
          </cell>
        </row>
        <row r="2608">
          <cell r="E2608">
            <v>0</v>
          </cell>
          <cell r="O2608">
            <v>0</v>
          </cell>
          <cell r="Q2608">
            <v>0</v>
          </cell>
        </row>
        <row r="2609">
          <cell r="E2609">
            <v>0</v>
          </cell>
          <cell r="O2609">
            <v>0</v>
          </cell>
          <cell r="Q2609">
            <v>0</v>
          </cell>
        </row>
        <row r="2610">
          <cell r="E2610">
            <v>0</v>
          </cell>
          <cell r="O2610">
            <v>0</v>
          </cell>
          <cell r="Q2610">
            <v>0</v>
          </cell>
        </row>
        <row r="2611">
          <cell r="E2611">
            <v>0</v>
          </cell>
          <cell r="O2611">
            <v>0</v>
          </cell>
          <cell r="Q2611">
            <v>0</v>
          </cell>
        </row>
        <row r="2612">
          <cell r="E2612">
            <v>0</v>
          </cell>
          <cell r="O2612">
            <v>0</v>
          </cell>
          <cell r="Q2612">
            <v>0</v>
          </cell>
        </row>
        <row r="2613">
          <cell r="E2613">
            <v>0</v>
          </cell>
          <cell r="O2613">
            <v>0</v>
          </cell>
          <cell r="Q2613">
            <v>0</v>
          </cell>
        </row>
        <row r="2614">
          <cell r="E2614">
            <v>0</v>
          </cell>
          <cell r="O2614">
            <v>0</v>
          </cell>
          <cell r="Q2614">
            <v>0</v>
          </cell>
        </row>
        <row r="2615">
          <cell r="E2615">
            <v>0</v>
          </cell>
          <cell r="O2615">
            <v>0</v>
          </cell>
          <cell r="Q2615">
            <v>0</v>
          </cell>
        </row>
        <row r="2616">
          <cell r="E2616">
            <v>0</v>
          </cell>
          <cell r="O2616">
            <v>0</v>
          </cell>
          <cell r="Q2616">
            <v>0</v>
          </cell>
        </row>
        <row r="2617">
          <cell r="E2617">
            <v>0</v>
          </cell>
          <cell r="O2617">
            <v>0</v>
          </cell>
          <cell r="Q2617">
            <v>0</v>
          </cell>
        </row>
        <row r="2618">
          <cell r="E2618">
            <v>0</v>
          </cell>
          <cell r="O2618">
            <v>0</v>
          </cell>
          <cell r="Q2618">
            <v>0</v>
          </cell>
        </row>
        <row r="2619">
          <cell r="E2619">
            <v>0</v>
          </cell>
          <cell r="O2619">
            <v>0</v>
          </cell>
          <cell r="Q2619">
            <v>0</v>
          </cell>
        </row>
        <row r="2620">
          <cell r="E2620">
            <v>0</v>
          </cell>
          <cell r="O2620">
            <v>0</v>
          </cell>
          <cell r="Q2620">
            <v>0</v>
          </cell>
        </row>
        <row r="2621">
          <cell r="E2621">
            <v>0</v>
          </cell>
          <cell r="O2621">
            <v>0</v>
          </cell>
          <cell r="Q2621">
            <v>0</v>
          </cell>
        </row>
        <row r="2622">
          <cell r="E2622">
            <v>0</v>
          </cell>
          <cell r="O2622">
            <v>0</v>
          </cell>
          <cell r="Q2622">
            <v>0</v>
          </cell>
        </row>
        <row r="2623">
          <cell r="E2623">
            <v>0</v>
          </cell>
          <cell r="O2623">
            <v>0</v>
          </cell>
          <cell r="Q2623">
            <v>0</v>
          </cell>
        </row>
        <row r="2624">
          <cell r="E2624">
            <v>0</v>
          </cell>
          <cell r="O2624">
            <v>0</v>
          </cell>
          <cell r="Q2624">
            <v>0</v>
          </cell>
        </row>
        <row r="2625">
          <cell r="E2625">
            <v>0</v>
          </cell>
          <cell r="O2625">
            <v>0</v>
          </cell>
          <cell r="Q2625">
            <v>0</v>
          </cell>
        </row>
        <row r="2626">
          <cell r="E2626">
            <v>0</v>
          </cell>
          <cell r="O2626">
            <v>0</v>
          </cell>
          <cell r="Q2626">
            <v>0</v>
          </cell>
        </row>
        <row r="2627">
          <cell r="E2627">
            <v>0</v>
          </cell>
          <cell r="O2627">
            <v>0</v>
          </cell>
          <cell r="Q2627">
            <v>0</v>
          </cell>
        </row>
        <row r="2628">
          <cell r="E2628">
            <v>0</v>
          </cell>
          <cell r="O2628">
            <v>0</v>
          </cell>
          <cell r="Q2628">
            <v>0</v>
          </cell>
        </row>
        <row r="2629">
          <cell r="E2629">
            <v>0</v>
          </cell>
          <cell r="O2629">
            <v>0</v>
          </cell>
          <cell r="Q2629">
            <v>0</v>
          </cell>
        </row>
        <row r="2630">
          <cell r="E2630">
            <v>0</v>
          </cell>
          <cell r="O2630">
            <v>0</v>
          </cell>
          <cell r="Q2630">
            <v>0</v>
          </cell>
        </row>
        <row r="2631">
          <cell r="E2631">
            <v>0</v>
          </cell>
          <cell r="O2631">
            <v>0</v>
          </cell>
          <cell r="Q2631">
            <v>0</v>
          </cell>
        </row>
        <row r="2632">
          <cell r="E2632">
            <v>0</v>
          </cell>
          <cell r="O2632">
            <v>0</v>
          </cell>
          <cell r="Q2632">
            <v>0</v>
          </cell>
        </row>
        <row r="2633">
          <cell r="E2633">
            <v>0</v>
          </cell>
          <cell r="O2633">
            <v>0</v>
          </cell>
          <cell r="Q2633">
            <v>0</v>
          </cell>
        </row>
        <row r="2634">
          <cell r="E2634">
            <v>0</v>
          </cell>
          <cell r="O2634">
            <v>0</v>
          </cell>
          <cell r="Q2634">
            <v>0</v>
          </cell>
        </row>
        <row r="2635">
          <cell r="E2635">
            <v>0</v>
          </cell>
          <cell r="O2635">
            <v>0</v>
          </cell>
          <cell r="Q2635">
            <v>0</v>
          </cell>
        </row>
        <row r="2636">
          <cell r="E2636">
            <v>0</v>
          </cell>
          <cell r="O2636">
            <v>0</v>
          </cell>
          <cell r="Q2636">
            <v>0</v>
          </cell>
        </row>
        <row r="2637">
          <cell r="E2637">
            <v>0</v>
          </cell>
          <cell r="O2637">
            <v>0</v>
          </cell>
          <cell r="Q2637">
            <v>0</v>
          </cell>
        </row>
        <row r="2638">
          <cell r="E2638">
            <v>0</v>
          </cell>
          <cell r="O2638">
            <v>0</v>
          </cell>
          <cell r="Q2638">
            <v>0</v>
          </cell>
        </row>
        <row r="2639">
          <cell r="E2639">
            <v>0</v>
          </cell>
          <cell r="O2639">
            <v>0</v>
          </cell>
          <cell r="Q2639">
            <v>0</v>
          </cell>
        </row>
        <row r="2640">
          <cell r="E2640">
            <v>0</v>
          </cell>
          <cell r="O2640">
            <v>0</v>
          </cell>
          <cell r="Q2640">
            <v>0</v>
          </cell>
        </row>
        <row r="2641">
          <cell r="E2641">
            <v>0</v>
          </cell>
          <cell r="O2641">
            <v>0</v>
          </cell>
          <cell r="Q2641">
            <v>0</v>
          </cell>
        </row>
        <row r="2642">
          <cell r="E2642">
            <v>0</v>
          </cell>
          <cell r="O2642">
            <v>0</v>
          </cell>
          <cell r="Q2642">
            <v>0</v>
          </cell>
        </row>
        <row r="2643">
          <cell r="E2643">
            <v>0</v>
          </cell>
          <cell r="O2643">
            <v>0</v>
          </cell>
          <cell r="Q2643">
            <v>0</v>
          </cell>
        </row>
        <row r="2644">
          <cell r="E2644">
            <v>0</v>
          </cell>
          <cell r="O2644">
            <v>0</v>
          </cell>
          <cell r="Q2644">
            <v>0</v>
          </cell>
        </row>
        <row r="2645">
          <cell r="E2645">
            <v>0</v>
          </cell>
          <cell r="O2645">
            <v>0</v>
          </cell>
          <cell r="Q2645">
            <v>0</v>
          </cell>
        </row>
        <row r="2646">
          <cell r="E2646">
            <v>0</v>
          </cell>
          <cell r="O2646">
            <v>0</v>
          </cell>
          <cell r="Q2646">
            <v>0</v>
          </cell>
        </row>
        <row r="2647">
          <cell r="E2647">
            <v>0</v>
          </cell>
          <cell r="O2647">
            <v>0</v>
          </cell>
          <cell r="Q2647">
            <v>0</v>
          </cell>
        </row>
        <row r="2648">
          <cell r="E2648">
            <v>0</v>
          </cell>
          <cell r="O2648">
            <v>0</v>
          </cell>
          <cell r="Q2648">
            <v>0</v>
          </cell>
        </row>
        <row r="2649">
          <cell r="E2649">
            <v>0</v>
          </cell>
          <cell r="O2649">
            <v>0</v>
          </cell>
          <cell r="Q2649">
            <v>0</v>
          </cell>
        </row>
        <row r="2650">
          <cell r="E2650">
            <v>0</v>
          </cell>
          <cell r="O2650">
            <v>0</v>
          </cell>
          <cell r="Q2650">
            <v>0</v>
          </cell>
        </row>
        <row r="2651">
          <cell r="E2651">
            <v>0</v>
          </cell>
          <cell r="O2651">
            <v>0</v>
          </cell>
          <cell r="Q2651">
            <v>0</v>
          </cell>
        </row>
        <row r="2652">
          <cell r="E2652">
            <v>0</v>
          </cell>
          <cell r="O2652">
            <v>0</v>
          </cell>
          <cell r="Q2652">
            <v>0</v>
          </cell>
        </row>
        <row r="2653">
          <cell r="E2653">
            <v>0</v>
          </cell>
          <cell r="O2653">
            <v>0</v>
          </cell>
          <cell r="Q2653">
            <v>0</v>
          </cell>
        </row>
        <row r="2654">
          <cell r="E2654">
            <v>0</v>
          </cell>
          <cell r="O2654">
            <v>0</v>
          </cell>
          <cell r="Q2654">
            <v>0</v>
          </cell>
        </row>
        <row r="2655">
          <cell r="E2655">
            <v>0</v>
          </cell>
          <cell r="O2655">
            <v>0</v>
          </cell>
          <cell r="Q2655">
            <v>0</v>
          </cell>
        </row>
        <row r="2656">
          <cell r="E2656">
            <v>0</v>
          </cell>
          <cell r="O2656">
            <v>0</v>
          </cell>
          <cell r="Q2656">
            <v>0</v>
          </cell>
        </row>
        <row r="2657">
          <cell r="E2657">
            <v>0</v>
          </cell>
          <cell r="O2657">
            <v>0</v>
          </cell>
          <cell r="Q2657">
            <v>0</v>
          </cell>
        </row>
        <row r="2658">
          <cell r="E2658">
            <v>0</v>
          </cell>
          <cell r="O2658">
            <v>0</v>
          </cell>
          <cell r="Q2658">
            <v>0</v>
          </cell>
        </row>
        <row r="2659">
          <cell r="E2659">
            <v>0</v>
          </cell>
          <cell r="O2659">
            <v>0</v>
          </cell>
          <cell r="Q2659">
            <v>0</v>
          </cell>
        </row>
        <row r="2660">
          <cell r="E2660">
            <v>0</v>
          </cell>
          <cell r="O2660">
            <v>0</v>
          </cell>
          <cell r="Q2660">
            <v>0</v>
          </cell>
        </row>
        <row r="2661">
          <cell r="E2661">
            <v>0</v>
          </cell>
          <cell r="O2661">
            <v>0</v>
          </cell>
          <cell r="Q2661">
            <v>0</v>
          </cell>
        </row>
        <row r="2662">
          <cell r="E2662">
            <v>0</v>
          </cell>
          <cell r="O2662">
            <v>0</v>
          </cell>
          <cell r="Q2662">
            <v>0</v>
          </cell>
        </row>
        <row r="2663">
          <cell r="E2663">
            <v>0</v>
          </cell>
          <cell r="O2663">
            <v>0</v>
          </cell>
          <cell r="Q2663">
            <v>0</v>
          </cell>
        </row>
        <row r="2664">
          <cell r="E2664">
            <v>0</v>
          </cell>
          <cell r="O2664">
            <v>0</v>
          </cell>
          <cell r="Q2664">
            <v>0</v>
          </cell>
        </row>
        <row r="2665">
          <cell r="E2665">
            <v>0</v>
          </cell>
          <cell r="O2665">
            <v>0</v>
          </cell>
          <cell r="Q2665">
            <v>0</v>
          </cell>
        </row>
        <row r="2666">
          <cell r="E2666">
            <v>0</v>
          </cell>
          <cell r="O2666">
            <v>0</v>
          </cell>
          <cell r="Q2666">
            <v>0</v>
          </cell>
        </row>
        <row r="2667">
          <cell r="E2667">
            <v>0</v>
          </cell>
          <cell r="O2667">
            <v>0</v>
          </cell>
          <cell r="Q2667">
            <v>0</v>
          </cell>
        </row>
        <row r="2668">
          <cell r="E2668">
            <v>0</v>
          </cell>
          <cell r="O2668">
            <v>0</v>
          </cell>
          <cell r="Q2668">
            <v>0</v>
          </cell>
        </row>
        <row r="2669">
          <cell r="E2669">
            <v>0</v>
          </cell>
          <cell r="O2669">
            <v>0</v>
          </cell>
          <cell r="Q2669">
            <v>0</v>
          </cell>
        </row>
        <row r="2670">
          <cell r="E2670">
            <v>0</v>
          </cell>
          <cell r="O2670">
            <v>0</v>
          </cell>
          <cell r="Q2670">
            <v>0</v>
          </cell>
        </row>
        <row r="2671">
          <cell r="E2671">
            <v>0</v>
          </cell>
          <cell r="O2671">
            <v>0</v>
          </cell>
          <cell r="Q2671">
            <v>0</v>
          </cell>
        </row>
        <row r="2672">
          <cell r="E2672">
            <v>0</v>
          </cell>
          <cell r="O2672">
            <v>0</v>
          </cell>
          <cell r="Q2672">
            <v>0</v>
          </cell>
        </row>
        <row r="2673">
          <cell r="E2673">
            <v>0</v>
          </cell>
          <cell r="O2673">
            <v>0</v>
          </cell>
          <cell r="Q2673">
            <v>0</v>
          </cell>
        </row>
        <row r="2674">
          <cell r="E2674">
            <v>0</v>
          </cell>
          <cell r="O2674">
            <v>0</v>
          </cell>
          <cell r="Q2674">
            <v>0</v>
          </cell>
        </row>
        <row r="2675">
          <cell r="E2675">
            <v>0</v>
          </cell>
          <cell r="O2675">
            <v>0</v>
          </cell>
          <cell r="Q2675">
            <v>0</v>
          </cell>
        </row>
        <row r="2676">
          <cell r="E2676">
            <v>0</v>
          </cell>
          <cell r="O2676">
            <v>0</v>
          </cell>
          <cell r="Q2676">
            <v>0</v>
          </cell>
        </row>
        <row r="2677">
          <cell r="E2677">
            <v>0</v>
          </cell>
          <cell r="O2677">
            <v>0</v>
          </cell>
          <cell r="Q2677">
            <v>0</v>
          </cell>
        </row>
        <row r="2678">
          <cell r="E2678">
            <v>0</v>
          </cell>
          <cell r="O2678">
            <v>0</v>
          </cell>
          <cell r="Q2678">
            <v>0</v>
          </cell>
        </row>
        <row r="2679">
          <cell r="E2679">
            <v>0</v>
          </cell>
          <cell r="O2679">
            <v>0</v>
          </cell>
          <cell r="Q2679">
            <v>0</v>
          </cell>
        </row>
        <row r="2680">
          <cell r="E2680">
            <v>0</v>
          </cell>
          <cell r="O2680">
            <v>0</v>
          </cell>
          <cell r="Q2680">
            <v>0</v>
          </cell>
        </row>
        <row r="2681">
          <cell r="E2681">
            <v>0</v>
          </cell>
          <cell r="O2681">
            <v>0</v>
          </cell>
          <cell r="Q2681">
            <v>0</v>
          </cell>
        </row>
        <row r="2682">
          <cell r="E2682">
            <v>0</v>
          </cell>
          <cell r="O2682">
            <v>0</v>
          </cell>
          <cell r="Q2682">
            <v>0</v>
          </cell>
        </row>
        <row r="2683">
          <cell r="E2683">
            <v>0</v>
          </cell>
          <cell r="O2683">
            <v>0</v>
          </cell>
          <cell r="Q2683">
            <v>0</v>
          </cell>
        </row>
        <row r="2684">
          <cell r="E2684">
            <v>0</v>
          </cell>
          <cell r="O2684">
            <v>0</v>
          </cell>
          <cell r="Q2684">
            <v>0</v>
          </cell>
        </row>
        <row r="2685">
          <cell r="E2685">
            <v>0</v>
          </cell>
          <cell r="O2685">
            <v>0</v>
          </cell>
          <cell r="Q2685">
            <v>0</v>
          </cell>
        </row>
        <row r="2686">
          <cell r="E2686">
            <v>0</v>
          </cell>
          <cell r="O2686">
            <v>0</v>
          </cell>
          <cell r="Q2686">
            <v>0</v>
          </cell>
        </row>
        <row r="2687">
          <cell r="E2687">
            <v>0</v>
          </cell>
          <cell r="O2687">
            <v>0</v>
          </cell>
          <cell r="Q2687">
            <v>0</v>
          </cell>
        </row>
        <row r="2688">
          <cell r="E2688">
            <v>0</v>
          </cell>
          <cell r="O2688">
            <v>0</v>
          </cell>
          <cell r="Q2688">
            <v>0</v>
          </cell>
        </row>
        <row r="2689">
          <cell r="E2689">
            <v>0</v>
          </cell>
          <cell r="O2689">
            <v>0</v>
          </cell>
          <cell r="Q2689">
            <v>0</v>
          </cell>
        </row>
        <row r="2690">
          <cell r="E2690">
            <v>0</v>
          </cell>
          <cell r="O2690">
            <v>0</v>
          </cell>
          <cell r="Q2690">
            <v>0</v>
          </cell>
        </row>
        <row r="2691">
          <cell r="E2691">
            <v>0</v>
          </cell>
          <cell r="O2691">
            <v>0</v>
          </cell>
          <cell r="Q2691">
            <v>0</v>
          </cell>
        </row>
        <row r="2692">
          <cell r="E2692">
            <v>0</v>
          </cell>
          <cell r="O2692">
            <v>0</v>
          </cell>
          <cell r="Q2692">
            <v>0</v>
          </cell>
        </row>
        <row r="2693">
          <cell r="E2693">
            <v>0</v>
          </cell>
          <cell r="O2693">
            <v>0</v>
          </cell>
          <cell r="Q2693">
            <v>0</v>
          </cell>
        </row>
        <row r="2694">
          <cell r="E2694">
            <v>0</v>
          </cell>
          <cell r="O2694">
            <v>0</v>
          </cell>
          <cell r="Q2694">
            <v>0</v>
          </cell>
        </row>
        <row r="2695">
          <cell r="E2695">
            <v>0</v>
          </cell>
          <cell r="O2695">
            <v>0</v>
          </cell>
          <cell r="Q2695">
            <v>0</v>
          </cell>
        </row>
        <row r="2696">
          <cell r="E2696">
            <v>0</v>
          </cell>
          <cell r="O2696">
            <v>0</v>
          </cell>
          <cell r="Q2696">
            <v>0</v>
          </cell>
        </row>
        <row r="2697">
          <cell r="E2697">
            <v>0</v>
          </cell>
          <cell r="O2697">
            <v>0</v>
          </cell>
          <cell r="Q2697">
            <v>0</v>
          </cell>
        </row>
        <row r="2698">
          <cell r="E2698">
            <v>0</v>
          </cell>
          <cell r="O2698">
            <v>0</v>
          </cell>
          <cell r="Q2698">
            <v>0</v>
          </cell>
        </row>
        <row r="2699">
          <cell r="E2699">
            <v>0</v>
          </cell>
          <cell r="O2699">
            <v>0</v>
          </cell>
          <cell r="Q2699">
            <v>0</v>
          </cell>
        </row>
        <row r="2700">
          <cell r="E2700">
            <v>0</v>
          </cell>
          <cell r="O2700">
            <v>0</v>
          </cell>
          <cell r="Q2700">
            <v>0</v>
          </cell>
        </row>
        <row r="2701">
          <cell r="E2701">
            <v>0</v>
          </cell>
          <cell r="O2701">
            <v>0</v>
          </cell>
          <cell r="Q2701">
            <v>0</v>
          </cell>
        </row>
        <row r="2702">
          <cell r="E2702">
            <v>0</v>
          </cell>
          <cell r="O2702">
            <v>0</v>
          </cell>
          <cell r="Q2702">
            <v>0</v>
          </cell>
        </row>
        <row r="2703">
          <cell r="E2703">
            <v>0</v>
          </cell>
          <cell r="O2703">
            <v>0</v>
          </cell>
          <cell r="Q2703">
            <v>0</v>
          </cell>
        </row>
        <row r="2704">
          <cell r="E2704">
            <v>0</v>
          </cell>
          <cell r="O2704">
            <v>0</v>
          </cell>
          <cell r="Q2704">
            <v>0</v>
          </cell>
        </row>
        <row r="2705">
          <cell r="E2705">
            <v>0</v>
          </cell>
          <cell r="O2705">
            <v>0</v>
          </cell>
          <cell r="Q2705">
            <v>0</v>
          </cell>
        </row>
        <row r="2706">
          <cell r="E2706">
            <v>0</v>
          </cell>
          <cell r="O2706">
            <v>0</v>
          </cell>
          <cell r="Q2706">
            <v>0</v>
          </cell>
        </row>
        <row r="2707">
          <cell r="E2707">
            <v>0</v>
          </cell>
          <cell r="O2707">
            <v>0</v>
          </cell>
          <cell r="Q2707">
            <v>0</v>
          </cell>
        </row>
        <row r="2708">
          <cell r="E2708">
            <v>0</v>
          </cell>
          <cell r="O2708">
            <v>0</v>
          </cell>
          <cell r="Q2708">
            <v>0</v>
          </cell>
        </row>
        <row r="2709">
          <cell r="E2709">
            <v>0</v>
          </cell>
          <cell r="O2709">
            <v>0</v>
          </cell>
          <cell r="Q2709">
            <v>0</v>
          </cell>
        </row>
        <row r="2710">
          <cell r="E2710">
            <v>0</v>
          </cell>
          <cell r="O2710">
            <v>0</v>
          </cell>
          <cell r="Q2710">
            <v>0</v>
          </cell>
        </row>
        <row r="2711">
          <cell r="E2711">
            <v>0</v>
          </cell>
          <cell r="O2711">
            <v>0</v>
          </cell>
          <cell r="Q2711">
            <v>0</v>
          </cell>
        </row>
        <row r="2712">
          <cell r="E2712">
            <v>0</v>
          </cell>
          <cell r="O2712">
            <v>0</v>
          </cell>
          <cell r="Q2712">
            <v>0</v>
          </cell>
        </row>
        <row r="2713">
          <cell r="E2713">
            <v>0</v>
          </cell>
          <cell r="O2713">
            <v>0</v>
          </cell>
          <cell r="Q2713">
            <v>0</v>
          </cell>
        </row>
        <row r="2714">
          <cell r="E2714">
            <v>0</v>
          </cell>
          <cell r="O2714">
            <v>0</v>
          </cell>
          <cell r="Q2714">
            <v>0</v>
          </cell>
        </row>
        <row r="2715">
          <cell r="E2715">
            <v>0</v>
          </cell>
          <cell r="O2715">
            <v>0</v>
          </cell>
          <cell r="Q2715">
            <v>0</v>
          </cell>
        </row>
        <row r="2716">
          <cell r="E2716">
            <v>0</v>
          </cell>
          <cell r="O2716">
            <v>0</v>
          </cell>
          <cell r="Q2716">
            <v>0</v>
          </cell>
        </row>
        <row r="2717">
          <cell r="E2717">
            <v>0</v>
          </cell>
          <cell r="O2717">
            <v>0</v>
          </cell>
          <cell r="Q2717">
            <v>0</v>
          </cell>
        </row>
        <row r="2718">
          <cell r="E2718">
            <v>0</v>
          </cell>
          <cell r="O2718">
            <v>0</v>
          </cell>
          <cell r="Q2718">
            <v>0</v>
          </cell>
        </row>
        <row r="2719">
          <cell r="E2719">
            <v>0</v>
          </cell>
          <cell r="O2719">
            <v>0</v>
          </cell>
          <cell r="Q2719">
            <v>0</v>
          </cell>
        </row>
        <row r="2720">
          <cell r="E2720">
            <v>0</v>
          </cell>
          <cell r="O2720">
            <v>0</v>
          </cell>
          <cell r="Q2720">
            <v>0</v>
          </cell>
        </row>
        <row r="2721">
          <cell r="E2721">
            <v>0</v>
          </cell>
          <cell r="O2721">
            <v>0</v>
          </cell>
          <cell r="Q2721">
            <v>0</v>
          </cell>
        </row>
        <row r="2722">
          <cell r="E2722">
            <v>0</v>
          </cell>
          <cell r="O2722">
            <v>0</v>
          </cell>
          <cell r="Q2722">
            <v>0</v>
          </cell>
        </row>
        <row r="2723">
          <cell r="E2723">
            <v>0</v>
          </cell>
          <cell r="O2723">
            <v>0</v>
          </cell>
          <cell r="Q2723">
            <v>0</v>
          </cell>
        </row>
        <row r="2724">
          <cell r="E2724">
            <v>0</v>
          </cell>
          <cell r="O2724">
            <v>0</v>
          </cell>
          <cell r="Q2724">
            <v>0</v>
          </cell>
        </row>
        <row r="2725">
          <cell r="E2725">
            <v>0</v>
          </cell>
          <cell r="O2725">
            <v>0</v>
          </cell>
          <cell r="Q2725">
            <v>0</v>
          </cell>
        </row>
        <row r="2726">
          <cell r="E2726">
            <v>0</v>
          </cell>
          <cell r="O2726">
            <v>0</v>
          </cell>
          <cell r="Q2726">
            <v>0</v>
          </cell>
        </row>
        <row r="2727">
          <cell r="E2727">
            <v>0</v>
          </cell>
          <cell r="O2727">
            <v>0</v>
          </cell>
          <cell r="Q2727">
            <v>0</v>
          </cell>
        </row>
        <row r="2728">
          <cell r="E2728">
            <v>0</v>
          </cell>
          <cell r="O2728">
            <v>0</v>
          </cell>
          <cell r="Q2728">
            <v>0</v>
          </cell>
        </row>
        <row r="2729">
          <cell r="E2729">
            <v>0</v>
          </cell>
          <cell r="O2729">
            <v>0</v>
          </cell>
          <cell r="Q2729">
            <v>0</v>
          </cell>
        </row>
        <row r="2730">
          <cell r="E2730">
            <v>0</v>
          </cell>
          <cell r="O2730">
            <v>0</v>
          </cell>
          <cell r="Q2730">
            <v>0</v>
          </cell>
        </row>
        <row r="2731">
          <cell r="E2731">
            <v>0</v>
          </cell>
          <cell r="O2731">
            <v>0</v>
          </cell>
          <cell r="Q2731">
            <v>0</v>
          </cell>
        </row>
        <row r="2732">
          <cell r="E2732">
            <v>0</v>
          </cell>
          <cell r="O2732">
            <v>0</v>
          </cell>
          <cell r="Q2732">
            <v>0</v>
          </cell>
        </row>
        <row r="2733">
          <cell r="E2733">
            <v>0</v>
          </cell>
          <cell r="O2733">
            <v>0</v>
          </cell>
          <cell r="Q2733">
            <v>0</v>
          </cell>
        </row>
        <row r="2734">
          <cell r="E2734">
            <v>0</v>
          </cell>
          <cell r="O2734">
            <v>0</v>
          </cell>
          <cell r="Q2734">
            <v>0</v>
          </cell>
        </row>
        <row r="2735">
          <cell r="E2735">
            <v>0</v>
          </cell>
          <cell r="O2735">
            <v>0</v>
          </cell>
          <cell r="Q2735">
            <v>0</v>
          </cell>
        </row>
        <row r="2736">
          <cell r="E2736">
            <v>0</v>
          </cell>
          <cell r="O2736">
            <v>0</v>
          </cell>
          <cell r="Q2736">
            <v>0</v>
          </cell>
        </row>
        <row r="2737">
          <cell r="E2737">
            <v>0</v>
          </cell>
          <cell r="O2737">
            <v>0</v>
          </cell>
          <cell r="Q2737">
            <v>0</v>
          </cell>
        </row>
        <row r="2738">
          <cell r="E2738">
            <v>0</v>
          </cell>
          <cell r="O2738">
            <v>0</v>
          </cell>
          <cell r="Q2738">
            <v>0</v>
          </cell>
        </row>
        <row r="2739">
          <cell r="E2739">
            <v>0</v>
          </cell>
          <cell r="O2739">
            <v>0</v>
          </cell>
          <cell r="Q2739">
            <v>0</v>
          </cell>
        </row>
        <row r="2740">
          <cell r="E2740">
            <v>0</v>
          </cell>
          <cell r="O2740">
            <v>0</v>
          </cell>
          <cell r="Q2740">
            <v>0</v>
          </cell>
        </row>
        <row r="2741">
          <cell r="E2741">
            <v>0</v>
          </cell>
          <cell r="O2741">
            <v>0</v>
          </cell>
          <cell r="Q2741">
            <v>0</v>
          </cell>
        </row>
        <row r="2742">
          <cell r="E2742">
            <v>0</v>
          </cell>
          <cell r="O2742">
            <v>0</v>
          </cell>
          <cell r="Q2742">
            <v>0</v>
          </cell>
        </row>
        <row r="2743">
          <cell r="E2743">
            <v>0</v>
          </cell>
          <cell r="O2743">
            <v>0</v>
          </cell>
          <cell r="Q2743">
            <v>0</v>
          </cell>
        </row>
        <row r="2744">
          <cell r="E2744">
            <v>0</v>
          </cell>
          <cell r="O2744">
            <v>0</v>
          </cell>
          <cell r="Q2744">
            <v>0</v>
          </cell>
        </row>
        <row r="2745">
          <cell r="E2745">
            <v>0</v>
          </cell>
          <cell r="O2745">
            <v>0</v>
          </cell>
          <cell r="Q2745">
            <v>0</v>
          </cell>
        </row>
        <row r="2746">
          <cell r="E2746">
            <v>0</v>
          </cell>
          <cell r="O2746">
            <v>0</v>
          </cell>
          <cell r="Q2746">
            <v>0</v>
          </cell>
        </row>
        <row r="2747">
          <cell r="E2747">
            <v>0</v>
          </cell>
          <cell r="O2747">
            <v>0</v>
          </cell>
          <cell r="Q2747">
            <v>0</v>
          </cell>
        </row>
        <row r="2748">
          <cell r="E2748">
            <v>0</v>
          </cell>
          <cell r="O2748">
            <v>0</v>
          </cell>
          <cell r="Q2748">
            <v>0</v>
          </cell>
        </row>
        <row r="2749">
          <cell r="E2749">
            <v>0</v>
          </cell>
          <cell r="O2749">
            <v>0</v>
          </cell>
          <cell r="Q2749">
            <v>0</v>
          </cell>
        </row>
        <row r="2750">
          <cell r="E2750">
            <v>0</v>
          </cell>
          <cell r="O2750">
            <v>0</v>
          </cell>
          <cell r="Q2750">
            <v>0</v>
          </cell>
        </row>
        <row r="2751">
          <cell r="E2751">
            <v>0</v>
          </cell>
          <cell r="O2751">
            <v>0</v>
          </cell>
          <cell r="Q2751">
            <v>0</v>
          </cell>
        </row>
        <row r="2752">
          <cell r="E2752">
            <v>0</v>
          </cell>
          <cell r="O2752">
            <v>0</v>
          </cell>
          <cell r="Q2752">
            <v>0</v>
          </cell>
        </row>
        <row r="2753">
          <cell r="E2753">
            <v>0</v>
          </cell>
          <cell r="O2753">
            <v>0</v>
          </cell>
          <cell r="Q2753">
            <v>0</v>
          </cell>
        </row>
        <row r="2754">
          <cell r="E2754">
            <v>0</v>
          </cell>
          <cell r="O2754">
            <v>0</v>
          </cell>
          <cell r="Q2754">
            <v>0</v>
          </cell>
        </row>
        <row r="2755">
          <cell r="E2755">
            <v>0</v>
          </cell>
          <cell r="O2755">
            <v>0</v>
          </cell>
          <cell r="Q2755">
            <v>0</v>
          </cell>
        </row>
        <row r="2756">
          <cell r="E2756">
            <v>0</v>
          </cell>
          <cell r="O2756">
            <v>0</v>
          </cell>
          <cell r="Q2756">
            <v>0</v>
          </cell>
        </row>
        <row r="2757">
          <cell r="E2757">
            <v>0</v>
          </cell>
          <cell r="O2757">
            <v>0</v>
          </cell>
          <cell r="Q2757">
            <v>0</v>
          </cell>
        </row>
        <row r="2758">
          <cell r="E2758">
            <v>0</v>
          </cell>
          <cell r="O2758">
            <v>0</v>
          </cell>
          <cell r="Q2758">
            <v>0</v>
          </cell>
        </row>
        <row r="2759">
          <cell r="E2759">
            <v>0</v>
          </cell>
          <cell r="O2759">
            <v>0</v>
          </cell>
          <cell r="Q2759">
            <v>0</v>
          </cell>
        </row>
        <row r="2760">
          <cell r="E2760">
            <v>0</v>
          </cell>
          <cell r="O2760">
            <v>0</v>
          </cell>
          <cell r="Q2760">
            <v>0</v>
          </cell>
        </row>
        <row r="2761">
          <cell r="E2761">
            <v>0</v>
          </cell>
          <cell r="O2761">
            <v>0</v>
          </cell>
          <cell r="Q2761">
            <v>0</v>
          </cell>
        </row>
        <row r="2762">
          <cell r="E2762">
            <v>0</v>
          </cell>
          <cell r="O2762">
            <v>0</v>
          </cell>
          <cell r="Q2762">
            <v>0</v>
          </cell>
        </row>
        <row r="2763">
          <cell r="E2763">
            <v>0</v>
          </cell>
          <cell r="O2763">
            <v>0</v>
          </cell>
          <cell r="Q2763">
            <v>0</v>
          </cell>
        </row>
        <row r="2764">
          <cell r="E2764">
            <v>0</v>
          </cell>
          <cell r="O2764">
            <v>0</v>
          </cell>
          <cell r="Q2764">
            <v>0</v>
          </cell>
        </row>
        <row r="2765">
          <cell r="E2765">
            <v>0</v>
          </cell>
          <cell r="O2765">
            <v>0</v>
          </cell>
          <cell r="Q2765">
            <v>0</v>
          </cell>
        </row>
        <row r="2766">
          <cell r="E2766">
            <v>0</v>
          </cell>
          <cell r="O2766">
            <v>0</v>
          </cell>
          <cell r="Q2766">
            <v>0</v>
          </cell>
        </row>
        <row r="2767">
          <cell r="E2767">
            <v>0</v>
          </cell>
          <cell r="O2767">
            <v>0</v>
          </cell>
          <cell r="Q2767">
            <v>0</v>
          </cell>
        </row>
        <row r="2768">
          <cell r="E2768">
            <v>0</v>
          </cell>
          <cell r="O2768">
            <v>0</v>
          </cell>
          <cell r="Q2768">
            <v>0</v>
          </cell>
        </row>
        <row r="2769">
          <cell r="E2769">
            <v>0</v>
          </cell>
          <cell r="O2769">
            <v>0</v>
          </cell>
          <cell r="Q2769">
            <v>0</v>
          </cell>
        </row>
        <row r="2770">
          <cell r="E2770">
            <v>0</v>
          </cell>
          <cell r="O2770">
            <v>0</v>
          </cell>
          <cell r="Q2770">
            <v>0</v>
          </cell>
        </row>
        <row r="2771">
          <cell r="E2771">
            <v>0</v>
          </cell>
          <cell r="O2771">
            <v>0</v>
          </cell>
          <cell r="Q2771">
            <v>0</v>
          </cell>
        </row>
        <row r="2772">
          <cell r="E2772">
            <v>0</v>
          </cell>
          <cell r="O2772">
            <v>0</v>
          </cell>
          <cell r="Q2772">
            <v>0</v>
          </cell>
        </row>
        <row r="2773">
          <cell r="E2773">
            <v>0</v>
          </cell>
          <cell r="O2773">
            <v>0</v>
          </cell>
          <cell r="Q2773">
            <v>0</v>
          </cell>
        </row>
        <row r="2774">
          <cell r="E2774">
            <v>0</v>
          </cell>
          <cell r="O2774">
            <v>0</v>
          </cell>
          <cell r="Q2774">
            <v>0</v>
          </cell>
        </row>
        <row r="2775">
          <cell r="E2775">
            <v>0</v>
          </cell>
          <cell r="O2775">
            <v>0</v>
          </cell>
          <cell r="Q2775">
            <v>0</v>
          </cell>
        </row>
        <row r="2776">
          <cell r="E2776">
            <v>0</v>
          </cell>
          <cell r="O2776">
            <v>0</v>
          </cell>
          <cell r="Q2776">
            <v>0</v>
          </cell>
        </row>
        <row r="2777">
          <cell r="E2777">
            <v>0</v>
          </cell>
          <cell r="O2777">
            <v>0</v>
          </cell>
          <cell r="Q2777">
            <v>0</v>
          </cell>
        </row>
        <row r="2778">
          <cell r="E2778">
            <v>0</v>
          </cell>
          <cell r="O2778">
            <v>0</v>
          </cell>
          <cell r="Q2778">
            <v>0</v>
          </cell>
        </row>
        <row r="2779">
          <cell r="E2779">
            <v>0</v>
          </cell>
          <cell r="O2779">
            <v>0</v>
          </cell>
          <cell r="Q2779">
            <v>0</v>
          </cell>
        </row>
        <row r="2780">
          <cell r="E2780">
            <v>0</v>
          </cell>
          <cell r="O2780">
            <v>0</v>
          </cell>
          <cell r="Q2780">
            <v>0</v>
          </cell>
        </row>
        <row r="2781">
          <cell r="E2781">
            <v>0</v>
          </cell>
          <cell r="O2781">
            <v>0</v>
          </cell>
          <cell r="Q2781">
            <v>0</v>
          </cell>
        </row>
        <row r="2782">
          <cell r="E2782">
            <v>0</v>
          </cell>
          <cell r="O2782">
            <v>0</v>
          </cell>
          <cell r="Q2782">
            <v>0</v>
          </cell>
        </row>
        <row r="2783">
          <cell r="E2783">
            <v>0</v>
          </cell>
          <cell r="O2783">
            <v>0</v>
          </cell>
          <cell r="Q2783">
            <v>0</v>
          </cell>
        </row>
        <row r="2784">
          <cell r="E2784">
            <v>0</v>
          </cell>
          <cell r="O2784">
            <v>0</v>
          </cell>
          <cell r="Q2784">
            <v>0</v>
          </cell>
        </row>
        <row r="2785">
          <cell r="E2785">
            <v>0</v>
          </cell>
          <cell r="O2785">
            <v>0</v>
          </cell>
          <cell r="Q2785">
            <v>0</v>
          </cell>
        </row>
        <row r="2786">
          <cell r="E2786">
            <v>0</v>
          </cell>
          <cell r="O2786">
            <v>0</v>
          </cell>
          <cell r="Q2786">
            <v>0</v>
          </cell>
        </row>
        <row r="2787">
          <cell r="E2787">
            <v>0</v>
          </cell>
          <cell r="O2787">
            <v>0</v>
          </cell>
          <cell r="Q2787">
            <v>0</v>
          </cell>
        </row>
        <row r="2788">
          <cell r="E2788">
            <v>0</v>
          </cell>
          <cell r="O2788">
            <v>0</v>
          </cell>
          <cell r="Q2788">
            <v>0</v>
          </cell>
        </row>
        <row r="2789">
          <cell r="E2789">
            <v>0</v>
          </cell>
          <cell r="O2789">
            <v>0</v>
          </cell>
          <cell r="Q2789">
            <v>0</v>
          </cell>
        </row>
        <row r="2790">
          <cell r="E2790">
            <v>0</v>
          </cell>
          <cell r="O2790">
            <v>0</v>
          </cell>
          <cell r="Q2790">
            <v>0</v>
          </cell>
        </row>
        <row r="2791">
          <cell r="E2791">
            <v>0</v>
          </cell>
          <cell r="O2791">
            <v>0</v>
          </cell>
          <cell r="Q2791">
            <v>0</v>
          </cell>
        </row>
        <row r="2792">
          <cell r="E2792">
            <v>0</v>
          </cell>
          <cell r="O2792">
            <v>0</v>
          </cell>
          <cell r="Q2792">
            <v>0</v>
          </cell>
        </row>
        <row r="2793">
          <cell r="E2793">
            <v>0</v>
          </cell>
          <cell r="O2793">
            <v>0</v>
          </cell>
          <cell r="Q2793">
            <v>0</v>
          </cell>
        </row>
        <row r="2794">
          <cell r="E2794">
            <v>0</v>
          </cell>
          <cell r="O2794">
            <v>0</v>
          </cell>
          <cell r="Q2794">
            <v>0</v>
          </cell>
        </row>
        <row r="2795">
          <cell r="E2795">
            <v>0</v>
          </cell>
          <cell r="O2795">
            <v>0</v>
          </cell>
          <cell r="Q2795">
            <v>0</v>
          </cell>
        </row>
        <row r="2796">
          <cell r="E2796">
            <v>0</v>
          </cell>
          <cell r="O2796">
            <v>0</v>
          </cell>
          <cell r="Q2796">
            <v>0</v>
          </cell>
        </row>
        <row r="2797">
          <cell r="E2797">
            <v>0</v>
          </cell>
          <cell r="O2797">
            <v>0</v>
          </cell>
          <cell r="Q2797">
            <v>0</v>
          </cell>
        </row>
        <row r="2798">
          <cell r="E2798">
            <v>0</v>
          </cell>
          <cell r="O2798">
            <v>0</v>
          </cell>
          <cell r="Q2798">
            <v>0</v>
          </cell>
        </row>
        <row r="2799">
          <cell r="E2799">
            <v>0</v>
          </cell>
          <cell r="O2799">
            <v>0</v>
          </cell>
          <cell r="Q2799">
            <v>0</v>
          </cell>
        </row>
        <row r="2800">
          <cell r="E2800">
            <v>0</v>
          </cell>
          <cell r="O2800">
            <v>0</v>
          </cell>
          <cell r="Q2800">
            <v>0</v>
          </cell>
        </row>
        <row r="2801">
          <cell r="E2801">
            <v>0</v>
          </cell>
          <cell r="O2801">
            <v>0</v>
          </cell>
          <cell r="Q2801">
            <v>0</v>
          </cell>
        </row>
        <row r="2802">
          <cell r="E2802">
            <v>0</v>
          </cell>
          <cell r="O2802">
            <v>0</v>
          </cell>
          <cell r="Q2802">
            <v>0</v>
          </cell>
        </row>
        <row r="2803">
          <cell r="E2803">
            <v>0</v>
          </cell>
          <cell r="O2803">
            <v>0</v>
          </cell>
          <cell r="Q2803">
            <v>0</v>
          </cell>
        </row>
        <row r="2804">
          <cell r="E2804">
            <v>0</v>
          </cell>
          <cell r="O2804">
            <v>0</v>
          </cell>
          <cell r="Q2804">
            <v>0</v>
          </cell>
        </row>
        <row r="2805">
          <cell r="E2805">
            <v>0</v>
          </cell>
          <cell r="O2805">
            <v>0</v>
          </cell>
          <cell r="Q2805">
            <v>0</v>
          </cell>
        </row>
        <row r="2806">
          <cell r="E2806">
            <v>0</v>
          </cell>
          <cell r="O2806">
            <v>0</v>
          </cell>
          <cell r="Q2806">
            <v>0</v>
          </cell>
        </row>
        <row r="2807">
          <cell r="E2807">
            <v>0</v>
          </cell>
          <cell r="O2807">
            <v>0</v>
          </cell>
          <cell r="Q2807">
            <v>0</v>
          </cell>
        </row>
        <row r="2808">
          <cell r="E2808">
            <v>0</v>
          </cell>
          <cell r="O2808">
            <v>0</v>
          </cell>
          <cell r="Q2808">
            <v>0</v>
          </cell>
        </row>
        <row r="2809">
          <cell r="E2809">
            <v>0</v>
          </cell>
          <cell r="O2809">
            <v>0</v>
          </cell>
          <cell r="Q2809">
            <v>0</v>
          </cell>
        </row>
        <row r="2810">
          <cell r="E2810">
            <v>0</v>
          </cell>
          <cell r="O2810">
            <v>0</v>
          </cell>
          <cell r="Q2810">
            <v>0</v>
          </cell>
        </row>
        <row r="2811">
          <cell r="E2811">
            <v>0</v>
          </cell>
          <cell r="O2811">
            <v>0</v>
          </cell>
          <cell r="Q2811">
            <v>0</v>
          </cell>
        </row>
        <row r="2812">
          <cell r="E2812">
            <v>0</v>
          </cell>
          <cell r="O2812">
            <v>0</v>
          </cell>
          <cell r="Q2812">
            <v>0</v>
          </cell>
        </row>
        <row r="2813">
          <cell r="E2813">
            <v>0</v>
          </cell>
          <cell r="O2813">
            <v>0</v>
          </cell>
          <cell r="Q2813">
            <v>0</v>
          </cell>
        </row>
        <row r="2814">
          <cell r="E2814">
            <v>0</v>
          </cell>
          <cell r="O2814">
            <v>0</v>
          </cell>
          <cell r="Q2814">
            <v>0</v>
          </cell>
        </row>
        <row r="2815">
          <cell r="E2815">
            <v>0</v>
          </cell>
          <cell r="O2815">
            <v>0</v>
          </cell>
          <cell r="Q2815">
            <v>0</v>
          </cell>
        </row>
        <row r="2816">
          <cell r="E2816">
            <v>0</v>
          </cell>
          <cell r="O2816">
            <v>0</v>
          </cell>
          <cell r="Q2816">
            <v>0</v>
          </cell>
        </row>
        <row r="2817">
          <cell r="E2817">
            <v>0</v>
          </cell>
          <cell r="O2817">
            <v>0</v>
          </cell>
          <cell r="Q2817">
            <v>0</v>
          </cell>
        </row>
        <row r="2818">
          <cell r="E2818">
            <v>0</v>
          </cell>
          <cell r="O2818">
            <v>0</v>
          </cell>
          <cell r="Q2818">
            <v>0</v>
          </cell>
        </row>
        <row r="2819">
          <cell r="E2819">
            <v>0</v>
          </cell>
          <cell r="O2819">
            <v>0</v>
          </cell>
          <cell r="Q2819">
            <v>0</v>
          </cell>
        </row>
        <row r="2820">
          <cell r="E2820">
            <v>0</v>
          </cell>
          <cell r="O2820">
            <v>0</v>
          </cell>
          <cell r="Q2820">
            <v>0</v>
          </cell>
        </row>
        <row r="2821">
          <cell r="E2821">
            <v>0</v>
          </cell>
          <cell r="O2821">
            <v>0</v>
          </cell>
          <cell r="Q2821">
            <v>0</v>
          </cell>
        </row>
        <row r="2822">
          <cell r="E2822">
            <v>0</v>
          </cell>
          <cell r="O2822">
            <v>0</v>
          </cell>
          <cell r="Q2822">
            <v>0</v>
          </cell>
        </row>
        <row r="2823">
          <cell r="E2823">
            <v>0</v>
          </cell>
          <cell r="O2823">
            <v>0</v>
          </cell>
          <cell r="Q2823">
            <v>0</v>
          </cell>
        </row>
        <row r="2824">
          <cell r="E2824">
            <v>0</v>
          </cell>
          <cell r="O2824">
            <v>0</v>
          </cell>
          <cell r="Q2824">
            <v>0</v>
          </cell>
        </row>
        <row r="2825">
          <cell r="E2825">
            <v>0</v>
          </cell>
          <cell r="O2825">
            <v>0</v>
          </cell>
          <cell r="Q2825">
            <v>0</v>
          </cell>
        </row>
        <row r="2826">
          <cell r="E2826">
            <v>0</v>
          </cell>
          <cell r="O2826">
            <v>0</v>
          </cell>
          <cell r="Q2826">
            <v>0</v>
          </cell>
        </row>
        <row r="2827">
          <cell r="E2827">
            <v>0</v>
          </cell>
          <cell r="O2827">
            <v>0</v>
          </cell>
          <cell r="Q2827">
            <v>0</v>
          </cell>
        </row>
        <row r="2828">
          <cell r="E2828">
            <v>0</v>
          </cell>
          <cell r="O2828">
            <v>0</v>
          </cell>
          <cell r="Q2828">
            <v>0</v>
          </cell>
        </row>
        <row r="2829">
          <cell r="E2829">
            <v>0</v>
          </cell>
          <cell r="O2829">
            <v>0</v>
          </cell>
          <cell r="Q2829">
            <v>0</v>
          </cell>
        </row>
        <row r="2830">
          <cell r="E2830">
            <v>0</v>
          </cell>
          <cell r="O2830">
            <v>0</v>
          </cell>
          <cell r="Q2830">
            <v>0</v>
          </cell>
        </row>
        <row r="2831">
          <cell r="E2831">
            <v>0</v>
          </cell>
          <cell r="O2831">
            <v>0</v>
          </cell>
          <cell r="Q2831">
            <v>0</v>
          </cell>
        </row>
        <row r="2832">
          <cell r="E2832">
            <v>0</v>
          </cell>
          <cell r="O2832">
            <v>0</v>
          </cell>
          <cell r="Q2832">
            <v>0</v>
          </cell>
        </row>
        <row r="2833">
          <cell r="E2833">
            <v>0</v>
          </cell>
          <cell r="O2833">
            <v>0</v>
          </cell>
          <cell r="Q2833">
            <v>0</v>
          </cell>
        </row>
        <row r="2834">
          <cell r="E2834">
            <v>0</v>
          </cell>
          <cell r="O2834">
            <v>0</v>
          </cell>
          <cell r="Q2834">
            <v>0</v>
          </cell>
        </row>
        <row r="2835">
          <cell r="E2835">
            <v>0</v>
          </cell>
          <cell r="O2835">
            <v>0</v>
          </cell>
          <cell r="Q2835">
            <v>0</v>
          </cell>
        </row>
        <row r="2836">
          <cell r="E2836">
            <v>0</v>
          </cell>
          <cell r="O2836">
            <v>0</v>
          </cell>
          <cell r="Q2836">
            <v>0</v>
          </cell>
        </row>
        <row r="2837">
          <cell r="E2837">
            <v>0</v>
          </cell>
          <cell r="O2837">
            <v>0</v>
          </cell>
          <cell r="Q2837">
            <v>0</v>
          </cell>
        </row>
        <row r="2838">
          <cell r="E2838">
            <v>0</v>
          </cell>
          <cell r="O2838">
            <v>0</v>
          </cell>
          <cell r="Q2838">
            <v>0</v>
          </cell>
        </row>
        <row r="2839">
          <cell r="E2839">
            <v>0</v>
          </cell>
          <cell r="O2839">
            <v>0</v>
          </cell>
          <cell r="Q2839">
            <v>0</v>
          </cell>
        </row>
        <row r="2840">
          <cell r="E2840">
            <v>0</v>
          </cell>
          <cell r="O2840">
            <v>0</v>
          </cell>
          <cell r="Q2840">
            <v>0</v>
          </cell>
        </row>
        <row r="2841">
          <cell r="E2841">
            <v>0</v>
          </cell>
          <cell r="O2841">
            <v>0</v>
          </cell>
          <cell r="Q2841">
            <v>0</v>
          </cell>
        </row>
        <row r="2842">
          <cell r="E2842">
            <v>0</v>
          </cell>
          <cell r="O2842">
            <v>0</v>
          </cell>
          <cell r="Q2842">
            <v>0</v>
          </cell>
        </row>
        <row r="2843">
          <cell r="E2843">
            <v>0</v>
          </cell>
          <cell r="O2843">
            <v>0</v>
          </cell>
          <cell r="Q2843">
            <v>0</v>
          </cell>
        </row>
        <row r="2844">
          <cell r="E2844">
            <v>0</v>
          </cell>
          <cell r="O2844">
            <v>0</v>
          </cell>
          <cell r="Q2844">
            <v>0</v>
          </cell>
        </row>
        <row r="2845">
          <cell r="E2845">
            <v>0</v>
          </cell>
          <cell r="O2845">
            <v>0</v>
          </cell>
          <cell r="Q2845">
            <v>0</v>
          </cell>
        </row>
        <row r="2846">
          <cell r="E2846">
            <v>0</v>
          </cell>
          <cell r="O2846">
            <v>0</v>
          </cell>
          <cell r="Q2846">
            <v>0</v>
          </cell>
        </row>
        <row r="2847">
          <cell r="E2847">
            <v>0</v>
          </cell>
          <cell r="O2847">
            <v>0</v>
          </cell>
          <cell r="Q2847">
            <v>0</v>
          </cell>
        </row>
        <row r="2848">
          <cell r="E2848">
            <v>0</v>
          </cell>
          <cell r="O2848">
            <v>0</v>
          </cell>
          <cell r="Q2848">
            <v>0</v>
          </cell>
        </row>
        <row r="2849">
          <cell r="E2849">
            <v>0</v>
          </cell>
          <cell r="O2849">
            <v>0</v>
          </cell>
          <cell r="Q2849">
            <v>0</v>
          </cell>
        </row>
        <row r="2850">
          <cell r="E2850">
            <v>0</v>
          </cell>
          <cell r="O2850">
            <v>0</v>
          </cell>
          <cell r="Q2850">
            <v>0</v>
          </cell>
        </row>
        <row r="2851">
          <cell r="E2851">
            <v>0</v>
          </cell>
          <cell r="O2851">
            <v>0</v>
          </cell>
          <cell r="Q2851">
            <v>0</v>
          </cell>
        </row>
        <row r="2852">
          <cell r="E2852">
            <v>0</v>
          </cell>
          <cell r="O2852">
            <v>0</v>
          </cell>
          <cell r="Q2852">
            <v>0</v>
          </cell>
        </row>
        <row r="2853">
          <cell r="E2853">
            <v>0</v>
          </cell>
          <cell r="O2853">
            <v>0</v>
          </cell>
          <cell r="Q2853">
            <v>0</v>
          </cell>
        </row>
        <row r="2854">
          <cell r="E2854">
            <v>0</v>
          </cell>
          <cell r="O2854">
            <v>0</v>
          </cell>
          <cell r="Q2854">
            <v>0</v>
          </cell>
        </row>
        <row r="2855">
          <cell r="E2855">
            <v>0</v>
          </cell>
          <cell r="O2855">
            <v>0</v>
          </cell>
          <cell r="Q2855">
            <v>0</v>
          </cell>
        </row>
        <row r="2856">
          <cell r="E2856">
            <v>0</v>
          </cell>
          <cell r="O2856">
            <v>0</v>
          </cell>
          <cell r="Q2856">
            <v>0</v>
          </cell>
        </row>
        <row r="2857">
          <cell r="E2857">
            <v>0</v>
          </cell>
          <cell r="O2857">
            <v>0</v>
          </cell>
          <cell r="Q2857">
            <v>0</v>
          </cell>
        </row>
        <row r="2858">
          <cell r="E2858">
            <v>0</v>
          </cell>
          <cell r="O2858">
            <v>0</v>
          </cell>
          <cell r="Q2858">
            <v>0</v>
          </cell>
        </row>
        <row r="2859">
          <cell r="E2859">
            <v>0</v>
          </cell>
          <cell r="O2859">
            <v>0</v>
          </cell>
          <cell r="Q2859">
            <v>0</v>
          </cell>
        </row>
        <row r="2860">
          <cell r="E2860">
            <v>0</v>
          </cell>
          <cell r="O2860">
            <v>0</v>
          </cell>
          <cell r="Q2860">
            <v>0</v>
          </cell>
        </row>
        <row r="2861">
          <cell r="E2861">
            <v>0</v>
          </cell>
          <cell r="O2861">
            <v>0</v>
          </cell>
          <cell r="Q2861">
            <v>0</v>
          </cell>
        </row>
        <row r="2862">
          <cell r="E2862">
            <v>0</v>
          </cell>
          <cell r="O2862">
            <v>0</v>
          </cell>
          <cell r="Q2862">
            <v>0</v>
          </cell>
        </row>
        <row r="2863">
          <cell r="E2863">
            <v>0</v>
          </cell>
          <cell r="O2863">
            <v>0</v>
          </cell>
          <cell r="Q2863">
            <v>0</v>
          </cell>
        </row>
        <row r="2864">
          <cell r="E2864">
            <v>0</v>
          </cell>
          <cell r="O2864">
            <v>0</v>
          </cell>
          <cell r="Q2864">
            <v>0</v>
          </cell>
        </row>
        <row r="2865">
          <cell r="E2865">
            <v>0</v>
          </cell>
          <cell r="O2865">
            <v>0</v>
          </cell>
          <cell r="Q2865">
            <v>0</v>
          </cell>
        </row>
        <row r="2866">
          <cell r="E2866">
            <v>0</v>
          </cell>
          <cell r="O2866">
            <v>0</v>
          </cell>
          <cell r="Q2866">
            <v>0</v>
          </cell>
        </row>
        <row r="2867">
          <cell r="E2867">
            <v>0</v>
          </cell>
          <cell r="O2867">
            <v>0</v>
          </cell>
          <cell r="Q2867">
            <v>0</v>
          </cell>
        </row>
        <row r="2868">
          <cell r="E2868">
            <v>0</v>
          </cell>
          <cell r="O2868">
            <v>0</v>
          </cell>
          <cell r="Q2868">
            <v>0</v>
          </cell>
        </row>
        <row r="2869">
          <cell r="E2869">
            <v>0</v>
          </cell>
          <cell r="O2869">
            <v>0</v>
          </cell>
          <cell r="Q2869">
            <v>0</v>
          </cell>
        </row>
        <row r="2870">
          <cell r="E2870">
            <v>0</v>
          </cell>
          <cell r="O2870">
            <v>0</v>
          </cell>
          <cell r="Q2870">
            <v>0</v>
          </cell>
        </row>
        <row r="2871">
          <cell r="E2871">
            <v>0</v>
          </cell>
          <cell r="O2871">
            <v>0</v>
          </cell>
          <cell r="Q2871">
            <v>0</v>
          </cell>
        </row>
        <row r="2872">
          <cell r="E2872">
            <v>0</v>
          </cell>
          <cell r="O2872">
            <v>0</v>
          </cell>
          <cell r="Q2872">
            <v>0</v>
          </cell>
        </row>
        <row r="2873">
          <cell r="E2873">
            <v>0</v>
          </cell>
          <cell r="O2873">
            <v>0</v>
          </cell>
          <cell r="Q2873">
            <v>0</v>
          </cell>
        </row>
        <row r="2874">
          <cell r="E2874">
            <v>0</v>
          </cell>
          <cell r="O2874">
            <v>0</v>
          </cell>
          <cell r="Q2874">
            <v>0</v>
          </cell>
        </row>
        <row r="2875">
          <cell r="E2875">
            <v>0</v>
          </cell>
          <cell r="O2875">
            <v>0</v>
          </cell>
          <cell r="Q2875">
            <v>0</v>
          </cell>
        </row>
        <row r="2876">
          <cell r="E2876">
            <v>0</v>
          </cell>
          <cell r="O2876">
            <v>0</v>
          </cell>
          <cell r="Q2876">
            <v>0</v>
          </cell>
        </row>
        <row r="2877">
          <cell r="E2877">
            <v>0</v>
          </cell>
          <cell r="O2877">
            <v>0</v>
          </cell>
          <cell r="Q2877">
            <v>0</v>
          </cell>
        </row>
        <row r="2878">
          <cell r="E2878">
            <v>0</v>
          </cell>
          <cell r="O2878">
            <v>0</v>
          </cell>
          <cell r="Q2878">
            <v>0</v>
          </cell>
        </row>
        <row r="2879">
          <cell r="E2879">
            <v>0</v>
          </cell>
          <cell r="O2879">
            <v>0</v>
          </cell>
          <cell r="Q2879">
            <v>0</v>
          </cell>
        </row>
        <row r="2880">
          <cell r="E2880">
            <v>0</v>
          </cell>
          <cell r="O2880">
            <v>0</v>
          </cell>
          <cell r="Q2880">
            <v>0</v>
          </cell>
        </row>
        <row r="2881">
          <cell r="E2881">
            <v>0</v>
          </cell>
          <cell r="O2881">
            <v>0</v>
          </cell>
          <cell r="Q2881">
            <v>0</v>
          </cell>
        </row>
        <row r="2882">
          <cell r="E2882">
            <v>0</v>
          </cell>
          <cell r="O2882">
            <v>0</v>
          </cell>
          <cell r="Q2882">
            <v>0</v>
          </cell>
        </row>
        <row r="2883">
          <cell r="E2883">
            <v>0</v>
          </cell>
          <cell r="O2883">
            <v>0</v>
          </cell>
          <cell r="Q2883">
            <v>0</v>
          </cell>
        </row>
        <row r="2884">
          <cell r="E2884">
            <v>0</v>
          </cell>
          <cell r="O2884">
            <v>0</v>
          </cell>
          <cell r="Q2884">
            <v>0</v>
          </cell>
        </row>
        <row r="2885">
          <cell r="E2885">
            <v>0</v>
          </cell>
          <cell r="O2885">
            <v>0</v>
          </cell>
          <cell r="Q2885">
            <v>0</v>
          </cell>
        </row>
        <row r="2886">
          <cell r="E2886">
            <v>0</v>
          </cell>
          <cell r="O2886">
            <v>0</v>
          </cell>
          <cell r="Q2886">
            <v>0</v>
          </cell>
        </row>
        <row r="2887">
          <cell r="E2887">
            <v>0</v>
          </cell>
          <cell r="O2887">
            <v>0</v>
          </cell>
          <cell r="Q2887">
            <v>0</v>
          </cell>
        </row>
        <row r="2888">
          <cell r="E2888">
            <v>0</v>
          </cell>
          <cell r="O2888">
            <v>0</v>
          </cell>
          <cell r="Q2888">
            <v>0</v>
          </cell>
        </row>
        <row r="2889">
          <cell r="E2889">
            <v>0</v>
          </cell>
          <cell r="O2889">
            <v>0</v>
          </cell>
          <cell r="Q2889">
            <v>0</v>
          </cell>
        </row>
        <row r="2890">
          <cell r="E2890">
            <v>0</v>
          </cell>
          <cell r="O2890">
            <v>0</v>
          </cell>
          <cell r="Q2890">
            <v>0</v>
          </cell>
        </row>
        <row r="2891">
          <cell r="E2891">
            <v>0</v>
          </cell>
          <cell r="O2891">
            <v>0</v>
          </cell>
          <cell r="Q2891">
            <v>0</v>
          </cell>
        </row>
        <row r="2892">
          <cell r="E2892">
            <v>0</v>
          </cell>
          <cell r="O2892">
            <v>0</v>
          </cell>
          <cell r="Q2892">
            <v>0</v>
          </cell>
        </row>
        <row r="2893">
          <cell r="E2893">
            <v>0</v>
          </cell>
          <cell r="O2893">
            <v>0</v>
          </cell>
          <cell r="Q2893">
            <v>0</v>
          </cell>
        </row>
        <row r="2894">
          <cell r="E2894">
            <v>0</v>
          </cell>
          <cell r="O2894">
            <v>0</v>
          </cell>
          <cell r="Q2894">
            <v>0</v>
          </cell>
        </row>
        <row r="2895">
          <cell r="E2895">
            <v>0</v>
          </cell>
          <cell r="O2895">
            <v>0</v>
          </cell>
          <cell r="Q2895">
            <v>0</v>
          </cell>
        </row>
        <row r="2896">
          <cell r="E2896">
            <v>0</v>
          </cell>
          <cell r="O2896">
            <v>0</v>
          </cell>
          <cell r="Q2896">
            <v>0</v>
          </cell>
        </row>
        <row r="2897">
          <cell r="E2897">
            <v>0</v>
          </cell>
          <cell r="O2897">
            <v>0</v>
          </cell>
          <cell r="Q2897">
            <v>0</v>
          </cell>
        </row>
        <row r="2898">
          <cell r="E2898">
            <v>0</v>
          </cell>
          <cell r="O2898">
            <v>0</v>
          </cell>
          <cell r="Q2898">
            <v>0</v>
          </cell>
        </row>
        <row r="2899">
          <cell r="E2899">
            <v>0</v>
          </cell>
          <cell r="O2899">
            <v>0</v>
          </cell>
          <cell r="Q2899">
            <v>0</v>
          </cell>
        </row>
        <row r="2900">
          <cell r="E2900">
            <v>0</v>
          </cell>
          <cell r="O2900">
            <v>0</v>
          </cell>
          <cell r="Q2900">
            <v>0</v>
          </cell>
        </row>
        <row r="2901">
          <cell r="E2901">
            <v>0</v>
          </cell>
          <cell r="O2901">
            <v>0</v>
          </cell>
          <cell r="Q2901">
            <v>0</v>
          </cell>
        </row>
        <row r="2902">
          <cell r="E2902">
            <v>0</v>
          </cell>
          <cell r="O2902">
            <v>0</v>
          </cell>
          <cell r="Q2902">
            <v>0</v>
          </cell>
        </row>
        <row r="2903">
          <cell r="E2903">
            <v>0</v>
          </cell>
          <cell r="O2903">
            <v>0</v>
          </cell>
          <cell r="Q2903">
            <v>0</v>
          </cell>
        </row>
        <row r="2904">
          <cell r="E2904">
            <v>0</v>
          </cell>
          <cell r="O2904">
            <v>0</v>
          </cell>
          <cell r="Q2904">
            <v>0</v>
          </cell>
        </row>
        <row r="2905">
          <cell r="E2905">
            <v>0</v>
          </cell>
          <cell r="O2905">
            <v>0</v>
          </cell>
          <cell r="Q2905">
            <v>0</v>
          </cell>
        </row>
        <row r="2906">
          <cell r="E2906">
            <v>0</v>
          </cell>
          <cell r="O2906">
            <v>0</v>
          </cell>
          <cell r="Q2906">
            <v>0</v>
          </cell>
        </row>
        <row r="2907">
          <cell r="E2907">
            <v>0</v>
          </cell>
          <cell r="O2907">
            <v>0</v>
          </cell>
          <cell r="Q2907">
            <v>0</v>
          </cell>
        </row>
        <row r="2908">
          <cell r="E2908">
            <v>0</v>
          </cell>
          <cell r="O2908">
            <v>0</v>
          </cell>
          <cell r="Q2908">
            <v>0</v>
          </cell>
        </row>
        <row r="2909">
          <cell r="E2909">
            <v>0</v>
          </cell>
          <cell r="O2909">
            <v>0</v>
          </cell>
          <cell r="Q2909">
            <v>0</v>
          </cell>
        </row>
        <row r="2910">
          <cell r="E2910">
            <v>0</v>
          </cell>
          <cell r="O2910">
            <v>0</v>
          </cell>
          <cell r="Q2910">
            <v>0</v>
          </cell>
        </row>
        <row r="2911">
          <cell r="E2911">
            <v>0</v>
          </cell>
          <cell r="O2911">
            <v>0</v>
          </cell>
          <cell r="Q2911">
            <v>0</v>
          </cell>
        </row>
        <row r="2912">
          <cell r="E2912">
            <v>0</v>
          </cell>
          <cell r="O2912">
            <v>0</v>
          </cell>
          <cell r="Q2912">
            <v>0</v>
          </cell>
        </row>
        <row r="2913">
          <cell r="E2913">
            <v>0</v>
          </cell>
          <cell r="O2913">
            <v>0</v>
          </cell>
          <cell r="Q2913">
            <v>0</v>
          </cell>
        </row>
        <row r="2914">
          <cell r="E2914">
            <v>0</v>
          </cell>
          <cell r="O2914">
            <v>0</v>
          </cell>
          <cell r="Q2914">
            <v>0</v>
          </cell>
        </row>
        <row r="2915">
          <cell r="E2915">
            <v>0</v>
          </cell>
          <cell r="O2915">
            <v>0</v>
          </cell>
          <cell r="Q2915">
            <v>0</v>
          </cell>
        </row>
        <row r="2916">
          <cell r="E2916">
            <v>0</v>
          </cell>
          <cell r="O2916">
            <v>0</v>
          </cell>
          <cell r="Q2916">
            <v>0</v>
          </cell>
        </row>
        <row r="2917">
          <cell r="E2917">
            <v>0</v>
          </cell>
          <cell r="O2917">
            <v>0</v>
          </cell>
          <cell r="Q2917">
            <v>0</v>
          </cell>
        </row>
        <row r="2918">
          <cell r="E2918">
            <v>0</v>
          </cell>
          <cell r="O2918">
            <v>0</v>
          </cell>
          <cell r="Q2918">
            <v>0</v>
          </cell>
        </row>
        <row r="2919">
          <cell r="E2919">
            <v>0</v>
          </cell>
          <cell r="O2919">
            <v>0</v>
          </cell>
          <cell r="Q2919">
            <v>0</v>
          </cell>
        </row>
        <row r="2920">
          <cell r="E2920">
            <v>0</v>
          </cell>
          <cell r="O2920">
            <v>0</v>
          </cell>
          <cell r="Q2920">
            <v>0</v>
          </cell>
        </row>
        <row r="2921">
          <cell r="E2921">
            <v>0</v>
          </cell>
          <cell r="O2921">
            <v>0</v>
          </cell>
          <cell r="Q2921">
            <v>0</v>
          </cell>
        </row>
        <row r="2922">
          <cell r="E2922">
            <v>0</v>
          </cell>
          <cell r="O2922">
            <v>0</v>
          </cell>
          <cell r="Q2922">
            <v>0</v>
          </cell>
        </row>
        <row r="2923">
          <cell r="E2923">
            <v>0</v>
          </cell>
          <cell r="O2923">
            <v>0</v>
          </cell>
          <cell r="Q2923">
            <v>0</v>
          </cell>
        </row>
        <row r="2924">
          <cell r="E2924">
            <v>0</v>
          </cell>
          <cell r="O2924">
            <v>0</v>
          </cell>
          <cell r="Q2924">
            <v>0</v>
          </cell>
        </row>
        <row r="2925">
          <cell r="E2925">
            <v>0</v>
          </cell>
          <cell r="O2925">
            <v>0</v>
          </cell>
          <cell r="Q2925">
            <v>0</v>
          </cell>
        </row>
        <row r="2926">
          <cell r="E2926">
            <v>0</v>
          </cell>
          <cell r="O2926">
            <v>0</v>
          </cell>
          <cell r="Q2926">
            <v>0</v>
          </cell>
        </row>
        <row r="2927">
          <cell r="E2927">
            <v>0</v>
          </cell>
          <cell r="O2927">
            <v>0</v>
          </cell>
          <cell r="Q2927">
            <v>0</v>
          </cell>
        </row>
        <row r="2928">
          <cell r="E2928">
            <v>0</v>
          </cell>
          <cell r="O2928">
            <v>0</v>
          </cell>
          <cell r="Q2928">
            <v>0</v>
          </cell>
        </row>
        <row r="2929">
          <cell r="E2929">
            <v>0</v>
          </cell>
          <cell r="O2929">
            <v>0</v>
          </cell>
          <cell r="Q2929">
            <v>0</v>
          </cell>
        </row>
        <row r="2930">
          <cell r="E2930">
            <v>0</v>
          </cell>
          <cell r="O2930">
            <v>0</v>
          </cell>
          <cell r="Q2930">
            <v>0</v>
          </cell>
        </row>
        <row r="2931">
          <cell r="E2931">
            <v>0</v>
          </cell>
          <cell r="O2931">
            <v>0</v>
          </cell>
          <cell r="Q2931">
            <v>0</v>
          </cell>
        </row>
        <row r="2932">
          <cell r="E2932">
            <v>0</v>
          </cell>
          <cell r="O2932">
            <v>0</v>
          </cell>
          <cell r="Q2932">
            <v>0</v>
          </cell>
        </row>
        <row r="2933">
          <cell r="E2933">
            <v>0</v>
          </cell>
          <cell r="O2933">
            <v>0</v>
          </cell>
          <cell r="Q2933">
            <v>0</v>
          </cell>
        </row>
        <row r="2934">
          <cell r="E2934">
            <v>0</v>
          </cell>
          <cell r="O2934">
            <v>0</v>
          </cell>
          <cell r="Q2934">
            <v>0</v>
          </cell>
        </row>
        <row r="2935">
          <cell r="E2935">
            <v>0</v>
          </cell>
          <cell r="O2935">
            <v>0</v>
          </cell>
          <cell r="Q2935">
            <v>0</v>
          </cell>
        </row>
        <row r="2936">
          <cell r="E2936">
            <v>0</v>
          </cell>
          <cell r="O2936">
            <v>0</v>
          </cell>
          <cell r="Q2936">
            <v>0</v>
          </cell>
        </row>
        <row r="2937">
          <cell r="E2937">
            <v>0</v>
          </cell>
          <cell r="O2937">
            <v>0</v>
          </cell>
          <cell r="Q2937">
            <v>0</v>
          </cell>
        </row>
        <row r="2938">
          <cell r="E2938">
            <v>0</v>
          </cell>
          <cell r="O2938">
            <v>0</v>
          </cell>
          <cell r="Q2938">
            <v>0</v>
          </cell>
        </row>
        <row r="2939">
          <cell r="E2939">
            <v>0</v>
          </cell>
          <cell r="O2939">
            <v>0</v>
          </cell>
          <cell r="Q2939">
            <v>0</v>
          </cell>
        </row>
        <row r="2940">
          <cell r="E2940">
            <v>0</v>
          </cell>
          <cell r="O2940">
            <v>0</v>
          </cell>
          <cell r="Q2940">
            <v>0</v>
          </cell>
        </row>
        <row r="2941">
          <cell r="E2941">
            <v>0</v>
          </cell>
          <cell r="O2941">
            <v>0</v>
          </cell>
          <cell r="Q2941">
            <v>0</v>
          </cell>
        </row>
        <row r="2942">
          <cell r="E2942">
            <v>0</v>
          </cell>
          <cell r="O2942">
            <v>0</v>
          </cell>
          <cell r="Q2942">
            <v>0</v>
          </cell>
        </row>
        <row r="2943">
          <cell r="E2943">
            <v>0</v>
          </cell>
          <cell r="O2943">
            <v>0</v>
          </cell>
          <cell r="Q2943">
            <v>0</v>
          </cell>
        </row>
        <row r="2944">
          <cell r="E2944">
            <v>0</v>
          </cell>
          <cell r="O2944">
            <v>0</v>
          </cell>
          <cell r="Q2944">
            <v>0</v>
          </cell>
        </row>
        <row r="2945">
          <cell r="E2945">
            <v>0</v>
          </cell>
          <cell r="O2945">
            <v>0</v>
          </cell>
          <cell r="Q2945">
            <v>0</v>
          </cell>
        </row>
        <row r="2946">
          <cell r="E2946">
            <v>0</v>
          </cell>
          <cell r="O2946">
            <v>0</v>
          </cell>
          <cell r="Q2946">
            <v>0</v>
          </cell>
        </row>
        <row r="2947">
          <cell r="E2947">
            <v>0</v>
          </cell>
          <cell r="O2947">
            <v>0</v>
          </cell>
          <cell r="Q2947">
            <v>0</v>
          </cell>
        </row>
        <row r="2948">
          <cell r="E2948">
            <v>0</v>
          </cell>
          <cell r="O2948">
            <v>0</v>
          </cell>
          <cell r="Q2948">
            <v>0</v>
          </cell>
        </row>
        <row r="2949">
          <cell r="E2949">
            <v>0</v>
          </cell>
          <cell r="O2949">
            <v>0</v>
          </cell>
          <cell r="Q2949">
            <v>0</v>
          </cell>
        </row>
        <row r="2950">
          <cell r="E2950">
            <v>0</v>
          </cell>
          <cell r="O2950">
            <v>0</v>
          </cell>
          <cell r="Q2950">
            <v>0</v>
          </cell>
        </row>
        <row r="2951">
          <cell r="E2951">
            <v>0</v>
          </cell>
          <cell r="O2951">
            <v>0</v>
          </cell>
          <cell r="Q2951">
            <v>0</v>
          </cell>
        </row>
        <row r="2952">
          <cell r="E2952">
            <v>0</v>
          </cell>
          <cell r="O2952">
            <v>0</v>
          </cell>
          <cell r="Q2952">
            <v>0</v>
          </cell>
        </row>
        <row r="2953">
          <cell r="E2953">
            <v>0</v>
          </cell>
          <cell r="O2953">
            <v>0</v>
          </cell>
          <cell r="Q2953">
            <v>0</v>
          </cell>
        </row>
        <row r="2954">
          <cell r="E2954">
            <v>0</v>
          </cell>
          <cell r="O2954">
            <v>0</v>
          </cell>
          <cell r="Q2954">
            <v>0</v>
          </cell>
        </row>
        <row r="2955">
          <cell r="E2955">
            <v>0</v>
          </cell>
          <cell r="O2955">
            <v>0</v>
          </cell>
          <cell r="Q2955">
            <v>0</v>
          </cell>
        </row>
        <row r="2956">
          <cell r="E2956">
            <v>0</v>
          </cell>
          <cell r="O2956">
            <v>0</v>
          </cell>
          <cell r="Q2956">
            <v>0</v>
          </cell>
        </row>
        <row r="2957">
          <cell r="E2957">
            <v>0</v>
          </cell>
          <cell r="O2957">
            <v>0</v>
          </cell>
          <cell r="Q2957">
            <v>0</v>
          </cell>
        </row>
        <row r="2958">
          <cell r="E2958">
            <v>0</v>
          </cell>
          <cell r="O2958">
            <v>0</v>
          </cell>
          <cell r="Q2958">
            <v>0</v>
          </cell>
        </row>
        <row r="2959">
          <cell r="E2959">
            <v>0</v>
          </cell>
          <cell r="O2959">
            <v>0</v>
          </cell>
          <cell r="Q2959">
            <v>0</v>
          </cell>
        </row>
        <row r="2960">
          <cell r="E2960">
            <v>0</v>
          </cell>
          <cell r="O2960">
            <v>0</v>
          </cell>
          <cell r="Q2960">
            <v>0</v>
          </cell>
        </row>
        <row r="2961">
          <cell r="E2961">
            <v>0</v>
          </cell>
          <cell r="O2961">
            <v>0</v>
          </cell>
          <cell r="Q2961">
            <v>0</v>
          </cell>
        </row>
        <row r="2962">
          <cell r="E2962">
            <v>0</v>
          </cell>
          <cell r="O2962">
            <v>0</v>
          </cell>
          <cell r="Q2962">
            <v>0</v>
          </cell>
        </row>
        <row r="2963">
          <cell r="E2963">
            <v>0</v>
          </cell>
          <cell r="O2963">
            <v>0</v>
          </cell>
          <cell r="Q2963">
            <v>0</v>
          </cell>
        </row>
        <row r="2964">
          <cell r="E2964">
            <v>0</v>
          </cell>
          <cell r="O2964">
            <v>0</v>
          </cell>
          <cell r="Q2964">
            <v>0</v>
          </cell>
        </row>
        <row r="2965">
          <cell r="E2965">
            <v>0</v>
          </cell>
          <cell r="O2965">
            <v>0</v>
          </cell>
          <cell r="Q2965">
            <v>0</v>
          </cell>
        </row>
        <row r="2966">
          <cell r="E2966">
            <v>0</v>
          </cell>
          <cell r="O2966">
            <v>0</v>
          </cell>
          <cell r="Q2966">
            <v>0</v>
          </cell>
        </row>
        <row r="2967">
          <cell r="E2967">
            <v>0</v>
          </cell>
          <cell r="O2967">
            <v>0</v>
          </cell>
          <cell r="Q2967">
            <v>0</v>
          </cell>
        </row>
        <row r="2968">
          <cell r="E2968">
            <v>0</v>
          </cell>
          <cell r="O2968">
            <v>0</v>
          </cell>
          <cell r="Q2968">
            <v>0</v>
          </cell>
        </row>
        <row r="2969">
          <cell r="E2969">
            <v>0</v>
          </cell>
          <cell r="O2969">
            <v>0</v>
          </cell>
          <cell r="Q2969">
            <v>0</v>
          </cell>
        </row>
        <row r="2970">
          <cell r="E2970">
            <v>0</v>
          </cell>
          <cell r="O2970">
            <v>0</v>
          </cell>
          <cell r="Q2970">
            <v>0</v>
          </cell>
        </row>
        <row r="2971">
          <cell r="E2971">
            <v>0</v>
          </cell>
          <cell r="O2971">
            <v>0</v>
          </cell>
          <cell r="Q2971">
            <v>0</v>
          </cell>
        </row>
        <row r="2972">
          <cell r="E2972">
            <v>0</v>
          </cell>
          <cell r="O2972">
            <v>0</v>
          </cell>
          <cell r="Q2972">
            <v>0</v>
          </cell>
        </row>
        <row r="2973">
          <cell r="E2973">
            <v>0</v>
          </cell>
          <cell r="O2973">
            <v>0</v>
          </cell>
          <cell r="Q2973">
            <v>0</v>
          </cell>
        </row>
        <row r="2974">
          <cell r="E2974">
            <v>0</v>
          </cell>
          <cell r="O2974">
            <v>0</v>
          </cell>
          <cell r="Q2974">
            <v>0</v>
          </cell>
        </row>
        <row r="2975">
          <cell r="E2975">
            <v>0</v>
          </cell>
          <cell r="O2975">
            <v>0</v>
          </cell>
          <cell r="Q2975">
            <v>0</v>
          </cell>
        </row>
        <row r="2976">
          <cell r="E2976">
            <v>0</v>
          </cell>
          <cell r="O2976">
            <v>0</v>
          </cell>
          <cell r="Q2976">
            <v>0</v>
          </cell>
        </row>
        <row r="2977">
          <cell r="E2977">
            <v>0</v>
          </cell>
          <cell r="O2977">
            <v>0</v>
          </cell>
          <cell r="Q2977">
            <v>0</v>
          </cell>
        </row>
        <row r="2978">
          <cell r="E2978">
            <v>0</v>
          </cell>
          <cell r="O2978">
            <v>0</v>
          </cell>
          <cell r="Q2978">
            <v>0</v>
          </cell>
        </row>
        <row r="2979">
          <cell r="E2979">
            <v>0</v>
          </cell>
          <cell r="O2979">
            <v>0</v>
          </cell>
          <cell r="Q2979">
            <v>0</v>
          </cell>
        </row>
        <row r="2980">
          <cell r="E2980">
            <v>0</v>
          </cell>
          <cell r="O2980">
            <v>0</v>
          </cell>
          <cell r="Q2980">
            <v>0</v>
          </cell>
        </row>
        <row r="2981">
          <cell r="E2981">
            <v>0</v>
          </cell>
          <cell r="O2981">
            <v>0</v>
          </cell>
          <cell r="Q2981">
            <v>0</v>
          </cell>
        </row>
        <row r="2982">
          <cell r="E2982">
            <v>0</v>
          </cell>
          <cell r="O2982">
            <v>0</v>
          </cell>
          <cell r="Q2982">
            <v>0</v>
          </cell>
        </row>
        <row r="2983">
          <cell r="E2983">
            <v>0</v>
          </cell>
          <cell r="O2983">
            <v>0</v>
          </cell>
          <cell r="Q2983">
            <v>0</v>
          </cell>
        </row>
        <row r="2984">
          <cell r="E2984">
            <v>0</v>
          </cell>
          <cell r="O2984">
            <v>0</v>
          </cell>
          <cell r="Q2984">
            <v>0</v>
          </cell>
        </row>
        <row r="2985">
          <cell r="E2985">
            <v>0</v>
          </cell>
          <cell r="O2985">
            <v>0</v>
          </cell>
          <cell r="Q2985">
            <v>0</v>
          </cell>
        </row>
        <row r="2986">
          <cell r="E2986">
            <v>0</v>
          </cell>
          <cell r="O2986">
            <v>0</v>
          </cell>
          <cell r="Q2986">
            <v>0</v>
          </cell>
        </row>
        <row r="2987">
          <cell r="E2987">
            <v>0</v>
          </cell>
          <cell r="O2987">
            <v>0</v>
          </cell>
          <cell r="Q2987">
            <v>0</v>
          </cell>
        </row>
        <row r="2988">
          <cell r="E2988">
            <v>0</v>
          </cell>
          <cell r="O2988">
            <v>0</v>
          </cell>
          <cell r="Q2988">
            <v>0</v>
          </cell>
        </row>
        <row r="2989">
          <cell r="E2989">
            <v>0</v>
          </cell>
          <cell r="O2989">
            <v>0</v>
          </cell>
          <cell r="Q2989">
            <v>0</v>
          </cell>
        </row>
        <row r="2990">
          <cell r="E2990">
            <v>0</v>
          </cell>
          <cell r="O2990">
            <v>0</v>
          </cell>
          <cell r="Q2990">
            <v>0</v>
          </cell>
        </row>
        <row r="2991">
          <cell r="E2991">
            <v>0</v>
          </cell>
          <cell r="O2991">
            <v>0</v>
          </cell>
          <cell r="Q2991">
            <v>0</v>
          </cell>
        </row>
        <row r="2992">
          <cell r="E2992">
            <v>0</v>
          </cell>
          <cell r="O2992">
            <v>0</v>
          </cell>
          <cell r="Q2992">
            <v>0</v>
          </cell>
        </row>
        <row r="2993">
          <cell r="E2993">
            <v>0</v>
          </cell>
          <cell r="O2993">
            <v>0</v>
          </cell>
          <cell r="Q2993">
            <v>0</v>
          </cell>
        </row>
        <row r="2994">
          <cell r="E2994">
            <v>0</v>
          </cell>
          <cell r="O2994">
            <v>0</v>
          </cell>
          <cell r="Q2994">
            <v>0</v>
          </cell>
        </row>
        <row r="2995">
          <cell r="E2995">
            <v>0</v>
          </cell>
          <cell r="O2995">
            <v>0</v>
          </cell>
          <cell r="Q2995">
            <v>0</v>
          </cell>
        </row>
        <row r="2996">
          <cell r="E2996">
            <v>0</v>
          </cell>
          <cell r="O2996">
            <v>0</v>
          </cell>
          <cell r="Q2996">
            <v>0</v>
          </cell>
        </row>
        <row r="2997">
          <cell r="E2997">
            <v>0</v>
          </cell>
          <cell r="O2997">
            <v>0</v>
          </cell>
          <cell r="Q2997">
            <v>0</v>
          </cell>
        </row>
        <row r="2998">
          <cell r="E2998">
            <v>0</v>
          </cell>
          <cell r="O2998">
            <v>0</v>
          </cell>
          <cell r="Q2998">
            <v>0</v>
          </cell>
        </row>
        <row r="2999">
          <cell r="E2999">
            <v>0</v>
          </cell>
          <cell r="O2999">
            <v>0</v>
          </cell>
          <cell r="Q2999">
            <v>0</v>
          </cell>
        </row>
        <row r="3000">
          <cell r="E3000">
            <v>0</v>
          </cell>
          <cell r="O3000">
            <v>0</v>
          </cell>
          <cell r="Q3000">
            <v>0</v>
          </cell>
        </row>
        <row r="3001">
          <cell r="E3001">
            <v>0</v>
          </cell>
          <cell r="O3001">
            <v>0</v>
          </cell>
          <cell r="Q3001">
            <v>0</v>
          </cell>
        </row>
        <row r="3002">
          <cell r="E3002">
            <v>0</v>
          </cell>
          <cell r="O3002">
            <v>0</v>
          </cell>
          <cell r="Q3002">
            <v>0</v>
          </cell>
        </row>
        <row r="3003">
          <cell r="E3003">
            <v>0</v>
          </cell>
          <cell r="O3003">
            <v>0</v>
          </cell>
          <cell r="Q3003">
            <v>0</v>
          </cell>
        </row>
        <row r="3004">
          <cell r="E3004">
            <v>0</v>
          </cell>
          <cell r="O3004">
            <v>0</v>
          </cell>
          <cell r="Q3004">
            <v>0</v>
          </cell>
        </row>
        <row r="3005">
          <cell r="E3005">
            <v>0</v>
          </cell>
          <cell r="O3005">
            <v>0</v>
          </cell>
          <cell r="Q3005">
            <v>0</v>
          </cell>
        </row>
        <row r="3006">
          <cell r="E3006">
            <v>0</v>
          </cell>
          <cell r="O3006">
            <v>0</v>
          </cell>
          <cell r="Q3006">
            <v>0</v>
          </cell>
        </row>
        <row r="3007">
          <cell r="E3007">
            <v>0</v>
          </cell>
          <cell r="O3007">
            <v>0</v>
          </cell>
          <cell r="Q3007">
            <v>0</v>
          </cell>
        </row>
        <row r="3008">
          <cell r="E3008">
            <v>0</v>
          </cell>
          <cell r="O3008">
            <v>0</v>
          </cell>
          <cell r="Q3008">
            <v>0</v>
          </cell>
        </row>
        <row r="3009">
          <cell r="E3009">
            <v>0</v>
          </cell>
          <cell r="O3009">
            <v>0</v>
          </cell>
          <cell r="Q3009">
            <v>0</v>
          </cell>
        </row>
        <row r="3010">
          <cell r="E3010">
            <v>0</v>
          </cell>
          <cell r="O3010">
            <v>0</v>
          </cell>
          <cell r="Q3010">
            <v>0</v>
          </cell>
        </row>
        <row r="3011">
          <cell r="E3011">
            <v>0</v>
          </cell>
          <cell r="O3011">
            <v>0</v>
          </cell>
          <cell r="Q3011">
            <v>0</v>
          </cell>
        </row>
        <row r="3012">
          <cell r="E3012">
            <v>0</v>
          </cell>
          <cell r="O3012">
            <v>0</v>
          </cell>
          <cell r="Q3012">
            <v>0</v>
          </cell>
        </row>
        <row r="3013">
          <cell r="E3013">
            <v>0</v>
          </cell>
          <cell r="O3013">
            <v>0</v>
          </cell>
          <cell r="Q3013">
            <v>0</v>
          </cell>
        </row>
        <row r="3014">
          <cell r="E3014">
            <v>0</v>
          </cell>
          <cell r="O3014">
            <v>0</v>
          </cell>
          <cell r="Q3014">
            <v>0</v>
          </cell>
        </row>
        <row r="3015">
          <cell r="E3015">
            <v>0</v>
          </cell>
          <cell r="O3015">
            <v>0</v>
          </cell>
          <cell r="Q3015">
            <v>0</v>
          </cell>
        </row>
        <row r="3016">
          <cell r="E3016">
            <v>0</v>
          </cell>
          <cell r="O3016">
            <v>0</v>
          </cell>
          <cell r="Q3016">
            <v>0</v>
          </cell>
        </row>
        <row r="3017">
          <cell r="E3017">
            <v>0</v>
          </cell>
          <cell r="O3017">
            <v>0</v>
          </cell>
          <cell r="Q3017">
            <v>0</v>
          </cell>
        </row>
        <row r="3018">
          <cell r="E3018">
            <v>0</v>
          </cell>
          <cell r="O3018">
            <v>0</v>
          </cell>
          <cell r="Q3018">
            <v>0</v>
          </cell>
        </row>
        <row r="3019">
          <cell r="E3019">
            <v>0</v>
          </cell>
          <cell r="O3019">
            <v>0</v>
          </cell>
          <cell r="Q3019">
            <v>0</v>
          </cell>
        </row>
        <row r="3020">
          <cell r="E3020">
            <v>0</v>
          </cell>
          <cell r="O3020">
            <v>0</v>
          </cell>
          <cell r="Q3020">
            <v>0</v>
          </cell>
        </row>
        <row r="3021">
          <cell r="E3021">
            <v>0</v>
          </cell>
          <cell r="O3021">
            <v>0</v>
          </cell>
          <cell r="Q3021">
            <v>0</v>
          </cell>
        </row>
        <row r="3022">
          <cell r="E3022">
            <v>0</v>
          </cell>
          <cell r="O3022">
            <v>0</v>
          </cell>
          <cell r="Q3022">
            <v>0</v>
          </cell>
        </row>
        <row r="3023">
          <cell r="E3023">
            <v>0</v>
          </cell>
          <cell r="O3023">
            <v>0</v>
          </cell>
          <cell r="Q3023">
            <v>0</v>
          </cell>
        </row>
        <row r="3024">
          <cell r="E3024">
            <v>0</v>
          </cell>
          <cell r="O3024">
            <v>0</v>
          </cell>
          <cell r="Q3024">
            <v>0</v>
          </cell>
        </row>
        <row r="3025">
          <cell r="E3025">
            <v>0</v>
          </cell>
          <cell r="O3025">
            <v>0</v>
          </cell>
          <cell r="Q3025">
            <v>0</v>
          </cell>
        </row>
        <row r="3026">
          <cell r="E3026">
            <v>0</v>
          </cell>
          <cell r="O3026">
            <v>0</v>
          </cell>
          <cell r="Q3026">
            <v>0</v>
          </cell>
        </row>
        <row r="3027">
          <cell r="E3027">
            <v>0</v>
          </cell>
          <cell r="O3027">
            <v>0</v>
          </cell>
          <cell r="Q3027">
            <v>0</v>
          </cell>
        </row>
        <row r="3028">
          <cell r="E3028">
            <v>0</v>
          </cell>
          <cell r="O3028">
            <v>0</v>
          </cell>
          <cell r="Q3028">
            <v>0</v>
          </cell>
        </row>
        <row r="3029">
          <cell r="E3029">
            <v>0</v>
          </cell>
          <cell r="O3029">
            <v>0</v>
          </cell>
          <cell r="Q3029">
            <v>0</v>
          </cell>
        </row>
        <row r="3030">
          <cell r="E3030">
            <v>0</v>
          </cell>
          <cell r="O3030">
            <v>0</v>
          </cell>
          <cell r="Q3030">
            <v>0</v>
          </cell>
        </row>
        <row r="3031">
          <cell r="E3031">
            <v>0</v>
          </cell>
          <cell r="O3031">
            <v>0</v>
          </cell>
          <cell r="Q3031">
            <v>0</v>
          </cell>
        </row>
        <row r="3032">
          <cell r="E3032">
            <v>0</v>
          </cell>
          <cell r="O3032">
            <v>0</v>
          </cell>
          <cell r="Q3032">
            <v>0</v>
          </cell>
        </row>
        <row r="3033">
          <cell r="E3033">
            <v>0</v>
          </cell>
          <cell r="O3033">
            <v>0</v>
          </cell>
          <cell r="Q3033">
            <v>0</v>
          </cell>
        </row>
        <row r="3034">
          <cell r="E3034">
            <v>0</v>
          </cell>
          <cell r="O3034">
            <v>0</v>
          </cell>
          <cell r="Q3034">
            <v>0</v>
          </cell>
        </row>
        <row r="3035">
          <cell r="E3035">
            <v>0</v>
          </cell>
          <cell r="O3035">
            <v>0</v>
          </cell>
          <cell r="Q3035">
            <v>0</v>
          </cell>
        </row>
        <row r="3036">
          <cell r="E3036">
            <v>0</v>
          </cell>
          <cell r="O3036">
            <v>0</v>
          </cell>
          <cell r="Q3036">
            <v>0</v>
          </cell>
        </row>
        <row r="3037">
          <cell r="E3037">
            <v>0</v>
          </cell>
          <cell r="O3037">
            <v>0</v>
          </cell>
          <cell r="Q3037">
            <v>0</v>
          </cell>
        </row>
        <row r="3038">
          <cell r="E3038">
            <v>0</v>
          </cell>
          <cell r="O3038">
            <v>0</v>
          </cell>
          <cell r="Q3038">
            <v>0</v>
          </cell>
        </row>
        <row r="3039">
          <cell r="E3039">
            <v>0</v>
          </cell>
          <cell r="O3039">
            <v>0</v>
          </cell>
          <cell r="Q3039">
            <v>0</v>
          </cell>
        </row>
        <row r="3040">
          <cell r="E3040">
            <v>0</v>
          </cell>
          <cell r="O3040">
            <v>0</v>
          </cell>
          <cell r="Q3040">
            <v>0</v>
          </cell>
        </row>
        <row r="3041">
          <cell r="E3041">
            <v>0</v>
          </cell>
          <cell r="O3041">
            <v>0</v>
          </cell>
          <cell r="Q3041">
            <v>0</v>
          </cell>
        </row>
        <row r="3042">
          <cell r="E3042">
            <v>0</v>
          </cell>
          <cell r="O3042">
            <v>0</v>
          </cell>
          <cell r="Q3042">
            <v>0</v>
          </cell>
        </row>
        <row r="3043">
          <cell r="E3043">
            <v>0</v>
          </cell>
          <cell r="O3043">
            <v>0</v>
          </cell>
          <cell r="Q3043">
            <v>0</v>
          </cell>
        </row>
        <row r="3044">
          <cell r="E3044">
            <v>0</v>
          </cell>
          <cell r="O3044">
            <v>0</v>
          </cell>
          <cell r="Q3044">
            <v>0</v>
          </cell>
        </row>
        <row r="3045">
          <cell r="E3045">
            <v>0</v>
          </cell>
          <cell r="O3045">
            <v>0</v>
          </cell>
          <cell r="Q3045">
            <v>0</v>
          </cell>
        </row>
        <row r="3046">
          <cell r="E3046">
            <v>0</v>
          </cell>
          <cell r="O3046">
            <v>0</v>
          </cell>
          <cell r="Q3046">
            <v>0</v>
          </cell>
        </row>
        <row r="3047">
          <cell r="E3047">
            <v>0</v>
          </cell>
          <cell r="O3047">
            <v>0</v>
          </cell>
          <cell r="Q3047">
            <v>0</v>
          </cell>
        </row>
        <row r="3048">
          <cell r="E3048">
            <v>0</v>
          </cell>
          <cell r="O3048">
            <v>0</v>
          </cell>
          <cell r="Q3048">
            <v>0</v>
          </cell>
        </row>
        <row r="3049">
          <cell r="E3049">
            <v>0</v>
          </cell>
          <cell r="O3049">
            <v>0</v>
          </cell>
          <cell r="Q3049">
            <v>0</v>
          </cell>
        </row>
        <row r="3050">
          <cell r="E3050">
            <v>0</v>
          </cell>
          <cell r="O3050">
            <v>0</v>
          </cell>
          <cell r="Q3050">
            <v>0</v>
          </cell>
        </row>
        <row r="3051">
          <cell r="E3051">
            <v>0</v>
          </cell>
          <cell r="O3051">
            <v>0</v>
          </cell>
          <cell r="Q3051">
            <v>0</v>
          </cell>
        </row>
        <row r="3052">
          <cell r="E3052">
            <v>0</v>
          </cell>
          <cell r="O3052">
            <v>0</v>
          </cell>
          <cell r="Q3052">
            <v>0</v>
          </cell>
        </row>
        <row r="3053">
          <cell r="E3053">
            <v>0</v>
          </cell>
          <cell r="O3053">
            <v>0</v>
          </cell>
          <cell r="Q3053">
            <v>0</v>
          </cell>
        </row>
        <row r="3054">
          <cell r="E3054">
            <v>0</v>
          </cell>
          <cell r="O3054">
            <v>0</v>
          </cell>
          <cell r="Q3054">
            <v>0</v>
          </cell>
        </row>
        <row r="3055">
          <cell r="E3055">
            <v>0</v>
          </cell>
          <cell r="O3055">
            <v>0</v>
          </cell>
          <cell r="Q3055">
            <v>0</v>
          </cell>
        </row>
        <row r="3056">
          <cell r="E3056">
            <v>0</v>
          </cell>
          <cell r="O3056">
            <v>0</v>
          </cell>
          <cell r="Q3056">
            <v>0</v>
          </cell>
        </row>
        <row r="3057">
          <cell r="E3057">
            <v>0</v>
          </cell>
          <cell r="O3057">
            <v>0</v>
          </cell>
          <cell r="Q3057">
            <v>0</v>
          </cell>
        </row>
        <row r="3058">
          <cell r="E3058">
            <v>0</v>
          </cell>
          <cell r="O3058">
            <v>0</v>
          </cell>
          <cell r="Q3058">
            <v>0</v>
          </cell>
        </row>
        <row r="3059">
          <cell r="E3059">
            <v>0</v>
          </cell>
          <cell r="O3059">
            <v>0</v>
          </cell>
          <cell r="Q3059">
            <v>0</v>
          </cell>
        </row>
        <row r="3060">
          <cell r="E3060">
            <v>0</v>
          </cell>
          <cell r="O3060">
            <v>0</v>
          </cell>
          <cell r="Q3060">
            <v>0</v>
          </cell>
        </row>
        <row r="3061">
          <cell r="E3061">
            <v>0</v>
          </cell>
          <cell r="O3061">
            <v>0</v>
          </cell>
          <cell r="Q3061">
            <v>0</v>
          </cell>
        </row>
        <row r="3062">
          <cell r="E3062">
            <v>0</v>
          </cell>
          <cell r="O3062">
            <v>0</v>
          </cell>
          <cell r="Q3062">
            <v>0</v>
          </cell>
        </row>
        <row r="3063">
          <cell r="E3063">
            <v>0</v>
          </cell>
          <cell r="O3063">
            <v>0</v>
          </cell>
          <cell r="Q3063">
            <v>0</v>
          </cell>
        </row>
        <row r="3064">
          <cell r="E3064">
            <v>0</v>
          </cell>
          <cell r="O3064">
            <v>0</v>
          </cell>
          <cell r="Q3064">
            <v>0</v>
          </cell>
        </row>
        <row r="3065">
          <cell r="E3065">
            <v>0</v>
          </cell>
          <cell r="O3065">
            <v>0</v>
          </cell>
          <cell r="Q3065">
            <v>0</v>
          </cell>
        </row>
        <row r="3066">
          <cell r="E3066">
            <v>0</v>
          </cell>
          <cell r="O3066">
            <v>0</v>
          </cell>
          <cell r="Q3066">
            <v>0</v>
          </cell>
        </row>
        <row r="3067">
          <cell r="E3067">
            <v>0</v>
          </cell>
          <cell r="O3067">
            <v>0</v>
          </cell>
          <cell r="Q3067">
            <v>0</v>
          </cell>
        </row>
        <row r="3068">
          <cell r="E3068">
            <v>0</v>
          </cell>
          <cell r="O3068">
            <v>0</v>
          </cell>
          <cell r="Q3068">
            <v>0</v>
          </cell>
        </row>
        <row r="3069">
          <cell r="E3069">
            <v>0</v>
          </cell>
          <cell r="O3069">
            <v>0</v>
          </cell>
          <cell r="Q3069">
            <v>0</v>
          </cell>
        </row>
        <row r="3070">
          <cell r="E3070">
            <v>0</v>
          </cell>
          <cell r="O3070">
            <v>0</v>
          </cell>
          <cell r="Q3070">
            <v>0</v>
          </cell>
        </row>
        <row r="3071">
          <cell r="E3071">
            <v>0</v>
          </cell>
          <cell r="O3071">
            <v>0</v>
          </cell>
          <cell r="Q3071">
            <v>0</v>
          </cell>
        </row>
        <row r="3072">
          <cell r="E3072">
            <v>0</v>
          </cell>
          <cell r="O3072">
            <v>0</v>
          </cell>
          <cell r="Q3072">
            <v>0</v>
          </cell>
        </row>
        <row r="3073">
          <cell r="E3073">
            <v>0</v>
          </cell>
          <cell r="O3073">
            <v>0</v>
          </cell>
          <cell r="Q3073">
            <v>0</v>
          </cell>
        </row>
        <row r="3074">
          <cell r="E3074">
            <v>0</v>
          </cell>
          <cell r="O3074">
            <v>0</v>
          </cell>
          <cell r="Q3074">
            <v>0</v>
          </cell>
        </row>
        <row r="3075">
          <cell r="E3075">
            <v>0</v>
          </cell>
          <cell r="O3075">
            <v>0</v>
          </cell>
          <cell r="Q3075">
            <v>0</v>
          </cell>
        </row>
        <row r="3076">
          <cell r="E3076">
            <v>0</v>
          </cell>
          <cell r="O3076">
            <v>0</v>
          </cell>
          <cell r="Q3076">
            <v>0</v>
          </cell>
        </row>
        <row r="3077">
          <cell r="E3077">
            <v>0</v>
          </cell>
          <cell r="O3077">
            <v>0</v>
          </cell>
          <cell r="Q3077">
            <v>0</v>
          </cell>
        </row>
        <row r="3078">
          <cell r="E3078">
            <v>0</v>
          </cell>
          <cell r="O3078">
            <v>0</v>
          </cell>
          <cell r="Q3078">
            <v>0</v>
          </cell>
        </row>
        <row r="3079">
          <cell r="E3079">
            <v>0</v>
          </cell>
          <cell r="O3079">
            <v>0</v>
          </cell>
          <cell r="Q3079">
            <v>0</v>
          </cell>
        </row>
        <row r="3080">
          <cell r="E3080">
            <v>0</v>
          </cell>
          <cell r="O3080">
            <v>0</v>
          </cell>
          <cell r="Q3080">
            <v>0</v>
          </cell>
        </row>
        <row r="3081">
          <cell r="E3081">
            <v>0</v>
          </cell>
          <cell r="O3081">
            <v>0</v>
          </cell>
          <cell r="Q3081">
            <v>0</v>
          </cell>
        </row>
        <row r="3082">
          <cell r="E3082">
            <v>0</v>
          </cell>
          <cell r="O3082">
            <v>0</v>
          </cell>
          <cell r="Q3082">
            <v>0</v>
          </cell>
        </row>
        <row r="3083">
          <cell r="E3083">
            <v>0</v>
          </cell>
          <cell r="O3083">
            <v>0</v>
          </cell>
          <cell r="Q3083">
            <v>0</v>
          </cell>
        </row>
        <row r="3084">
          <cell r="E3084">
            <v>0</v>
          </cell>
          <cell r="O3084">
            <v>0</v>
          </cell>
          <cell r="Q3084">
            <v>0</v>
          </cell>
        </row>
        <row r="3085">
          <cell r="E3085">
            <v>0</v>
          </cell>
          <cell r="O3085">
            <v>0</v>
          </cell>
          <cell r="Q3085">
            <v>0</v>
          </cell>
        </row>
        <row r="3086">
          <cell r="E3086">
            <v>0</v>
          </cell>
          <cell r="O3086">
            <v>0</v>
          </cell>
          <cell r="Q3086">
            <v>0</v>
          </cell>
        </row>
        <row r="3087">
          <cell r="E3087">
            <v>0</v>
          </cell>
          <cell r="O3087">
            <v>0</v>
          </cell>
          <cell r="Q3087">
            <v>0</v>
          </cell>
        </row>
        <row r="3088">
          <cell r="E3088">
            <v>0</v>
          </cell>
          <cell r="O3088">
            <v>0</v>
          </cell>
          <cell r="Q3088">
            <v>0</v>
          </cell>
        </row>
        <row r="3089">
          <cell r="E3089">
            <v>0</v>
          </cell>
          <cell r="O3089">
            <v>0</v>
          </cell>
          <cell r="Q3089">
            <v>0</v>
          </cell>
        </row>
        <row r="3090">
          <cell r="E3090">
            <v>0</v>
          </cell>
          <cell r="O3090">
            <v>0</v>
          </cell>
          <cell r="Q3090">
            <v>0</v>
          </cell>
        </row>
        <row r="3091">
          <cell r="E3091">
            <v>0</v>
          </cell>
          <cell r="O3091">
            <v>0</v>
          </cell>
          <cell r="Q3091">
            <v>0</v>
          </cell>
        </row>
        <row r="3092">
          <cell r="E3092">
            <v>0</v>
          </cell>
          <cell r="O3092">
            <v>0</v>
          </cell>
          <cell r="Q3092">
            <v>0</v>
          </cell>
        </row>
        <row r="3093">
          <cell r="E3093">
            <v>0</v>
          </cell>
          <cell r="O3093">
            <v>0</v>
          </cell>
          <cell r="Q3093">
            <v>0</v>
          </cell>
        </row>
        <row r="3094">
          <cell r="E3094">
            <v>0</v>
          </cell>
          <cell r="O3094">
            <v>0</v>
          </cell>
          <cell r="Q3094">
            <v>0</v>
          </cell>
        </row>
        <row r="3095">
          <cell r="E3095">
            <v>0</v>
          </cell>
          <cell r="O3095">
            <v>0</v>
          </cell>
          <cell r="Q3095">
            <v>0</v>
          </cell>
        </row>
        <row r="3096">
          <cell r="E3096">
            <v>0</v>
          </cell>
          <cell r="O3096">
            <v>0</v>
          </cell>
          <cell r="Q3096">
            <v>0</v>
          </cell>
        </row>
        <row r="3097">
          <cell r="E3097">
            <v>0</v>
          </cell>
          <cell r="O3097">
            <v>0</v>
          </cell>
          <cell r="Q3097">
            <v>0</v>
          </cell>
        </row>
        <row r="3098">
          <cell r="E3098">
            <v>0</v>
          </cell>
          <cell r="O3098">
            <v>0</v>
          </cell>
          <cell r="Q3098">
            <v>0</v>
          </cell>
        </row>
        <row r="3099">
          <cell r="E3099">
            <v>0</v>
          </cell>
          <cell r="O3099">
            <v>0</v>
          </cell>
          <cell r="Q3099">
            <v>0</v>
          </cell>
        </row>
        <row r="3100">
          <cell r="E3100">
            <v>0</v>
          </cell>
          <cell r="O3100">
            <v>0</v>
          </cell>
          <cell r="Q3100">
            <v>0</v>
          </cell>
        </row>
        <row r="3101">
          <cell r="E3101">
            <v>0</v>
          </cell>
          <cell r="O3101">
            <v>0</v>
          </cell>
          <cell r="Q3101">
            <v>0</v>
          </cell>
        </row>
        <row r="3102">
          <cell r="E3102">
            <v>0</v>
          </cell>
          <cell r="O3102">
            <v>0</v>
          </cell>
          <cell r="Q3102">
            <v>0</v>
          </cell>
        </row>
        <row r="3103">
          <cell r="E3103">
            <v>0</v>
          </cell>
          <cell r="O3103">
            <v>0</v>
          </cell>
          <cell r="Q3103">
            <v>0</v>
          </cell>
        </row>
        <row r="3104">
          <cell r="E3104">
            <v>0</v>
          </cell>
          <cell r="O3104">
            <v>0</v>
          </cell>
          <cell r="Q3104">
            <v>0</v>
          </cell>
        </row>
        <row r="3105">
          <cell r="E3105">
            <v>0</v>
          </cell>
          <cell r="O3105">
            <v>0</v>
          </cell>
          <cell r="Q3105">
            <v>0</v>
          </cell>
        </row>
        <row r="3106">
          <cell r="E3106">
            <v>0</v>
          </cell>
          <cell r="O3106">
            <v>0</v>
          </cell>
          <cell r="Q3106">
            <v>0</v>
          </cell>
        </row>
        <row r="3107">
          <cell r="E3107">
            <v>0</v>
          </cell>
          <cell r="O3107">
            <v>0</v>
          </cell>
          <cell r="Q3107">
            <v>0</v>
          </cell>
        </row>
        <row r="3108">
          <cell r="E3108">
            <v>0</v>
          </cell>
          <cell r="O3108">
            <v>0</v>
          </cell>
          <cell r="Q3108">
            <v>0</v>
          </cell>
        </row>
        <row r="3109">
          <cell r="E3109">
            <v>0</v>
          </cell>
          <cell r="O3109">
            <v>0</v>
          </cell>
          <cell r="Q3109">
            <v>0</v>
          </cell>
        </row>
        <row r="3110">
          <cell r="E3110">
            <v>0</v>
          </cell>
          <cell r="O3110">
            <v>0</v>
          </cell>
          <cell r="Q3110">
            <v>0</v>
          </cell>
        </row>
        <row r="3111">
          <cell r="E3111">
            <v>0</v>
          </cell>
          <cell r="O3111">
            <v>0</v>
          </cell>
          <cell r="Q3111">
            <v>0</v>
          </cell>
        </row>
        <row r="3112">
          <cell r="E3112">
            <v>0</v>
          </cell>
          <cell r="O3112">
            <v>0</v>
          </cell>
          <cell r="Q3112">
            <v>0</v>
          </cell>
        </row>
        <row r="3113">
          <cell r="E3113">
            <v>0</v>
          </cell>
          <cell r="O3113">
            <v>0</v>
          </cell>
          <cell r="Q3113">
            <v>0</v>
          </cell>
        </row>
        <row r="3114">
          <cell r="E3114">
            <v>0</v>
          </cell>
          <cell r="O3114">
            <v>0</v>
          </cell>
          <cell r="Q3114">
            <v>0</v>
          </cell>
        </row>
        <row r="3115">
          <cell r="E3115">
            <v>0</v>
          </cell>
          <cell r="O3115">
            <v>0</v>
          </cell>
          <cell r="Q3115">
            <v>0</v>
          </cell>
        </row>
        <row r="3116">
          <cell r="E3116">
            <v>0</v>
          </cell>
          <cell r="O3116">
            <v>0</v>
          </cell>
          <cell r="Q3116">
            <v>0</v>
          </cell>
        </row>
        <row r="3117">
          <cell r="E3117">
            <v>0</v>
          </cell>
          <cell r="O3117">
            <v>0</v>
          </cell>
          <cell r="Q3117">
            <v>0</v>
          </cell>
        </row>
        <row r="3118">
          <cell r="E3118">
            <v>0</v>
          </cell>
          <cell r="O3118">
            <v>0</v>
          </cell>
          <cell r="Q3118">
            <v>0</v>
          </cell>
        </row>
        <row r="3119">
          <cell r="E3119">
            <v>0</v>
          </cell>
          <cell r="O3119">
            <v>0</v>
          </cell>
          <cell r="Q3119">
            <v>0</v>
          </cell>
        </row>
        <row r="3120">
          <cell r="E3120">
            <v>0</v>
          </cell>
          <cell r="O3120">
            <v>0</v>
          </cell>
          <cell r="Q3120">
            <v>0</v>
          </cell>
        </row>
        <row r="3121">
          <cell r="E3121">
            <v>0</v>
          </cell>
          <cell r="O3121">
            <v>0</v>
          </cell>
          <cell r="Q3121">
            <v>0</v>
          </cell>
        </row>
        <row r="3122">
          <cell r="E3122">
            <v>0</v>
          </cell>
          <cell r="O3122">
            <v>0</v>
          </cell>
          <cell r="Q3122">
            <v>0</v>
          </cell>
        </row>
        <row r="3123">
          <cell r="E3123">
            <v>0</v>
          </cell>
          <cell r="O3123">
            <v>0</v>
          </cell>
          <cell r="Q3123">
            <v>0</v>
          </cell>
        </row>
        <row r="3124">
          <cell r="E3124">
            <v>0</v>
          </cell>
          <cell r="O3124">
            <v>0</v>
          </cell>
          <cell r="Q3124">
            <v>0</v>
          </cell>
        </row>
        <row r="3125">
          <cell r="E3125">
            <v>0</v>
          </cell>
          <cell r="O3125">
            <v>0</v>
          </cell>
          <cell r="Q3125">
            <v>0</v>
          </cell>
        </row>
        <row r="3126">
          <cell r="E3126">
            <v>0</v>
          </cell>
          <cell r="O3126">
            <v>0</v>
          </cell>
          <cell r="Q3126">
            <v>0</v>
          </cell>
        </row>
        <row r="3127">
          <cell r="E3127">
            <v>0</v>
          </cell>
          <cell r="O3127">
            <v>0</v>
          </cell>
          <cell r="Q3127">
            <v>0</v>
          </cell>
        </row>
        <row r="3128">
          <cell r="E3128">
            <v>0</v>
          </cell>
          <cell r="O3128">
            <v>0</v>
          </cell>
          <cell r="Q3128">
            <v>0</v>
          </cell>
        </row>
        <row r="3129">
          <cell r="E3129">
            <v>0</v>
          </cell>
          <cell r="O3129">
            <v>0</v>
          </cell>
          <cell r="Q3129">
            <v>0</v>
          </cell>
        </row>
        <row r="3130">
          <cell r="E3130">
            <v>0</v>
          </cell>
          <cell r="O3130">
            <v>0</v>
          </cell>
          <cell r="Q3130">
            <v>0</v>
          </cell>
        </row>
        <row r="3131">
          <cell r="E3131">
            <v>0</v>
          </cell>
          <cell r="O3131">
            <v>0</v>
          </cell>
          <cell r="Q3131">
            <v>0</v>
          </cell>
        </row>
        <row r="3132">
          <cell r="E3132">
            <v>0</v>
          </cell>
          <cell r="O3132">
            <v>0</v>
          </cell>
          <cell r="Q3132">
            <v>0</v>
          </cell>
        </row>
        <row r="3133">
          <cell r="E3133">
            <v>0</v>
          </cell>
          <cell r="O3133">
            <v>0</v>
          </cell>
          <cell r="Q3133">
            <v>0</v>
          </cell>
        </row>
        <row r="3134">
          <cell r="E3134">
            <v>0</v>
          </cell>
          <cell r="O3134">
            <v>0</v>
          </cell>
          <cell r="Q3134">
            <v>0</v>
          </cell>
        </row>
        <row r="3135">
          <cell r="E3135">
            <v>0</v>
          </cell>
          <cell r="O3135">
            <v>0</v>
          </cell>
          <cell r="Q3135">
            <v>0</v>
          </cell>
        </row>
        <row r="3136">
          <cell r="E3136">
            <v>0</v>
          </cell>
          <cell r="O3136">
            <v>0</v>
          </cell>
          <cell r="Q3136">
            <v>0</v>
          </cell>
        </row>
        <row r="3137">
          <cell r="E3137">
            <v>0</v>
          </cell>
          <cell r="O3137">
            <v>0</v>
          </cell>
          <cell r="Q3137">
            <v>0</v>
          </cell>
        </row>
        <row r="3138">
          <cell r="E3138">
            <v>0</v>
          </cell>
          <cell r="O3138">
            <v>0</v>
          </cell>
          <cell r="Q3138">
            <v>0</v>
          </cell>
        </row>
        <row r="3139">
          <cell r="E3139">
            <v>0</v>
          </cell>
          <cell r="O3139">
            <v>0</v>
          </cell>
          <cell r="Q3139">
            <v>0</v>
          </cell>
        </row>
        <row r="3140">
          <cell r="E3140">
            <v>0</v>
          </cell>
          <cell r="O3140">
            <v>0</v>
          </cell>
          <cell r="Q3140">
            <v>0</v>
          </cell>
        </row>
        <row r="3141">
          <cell r="E3141">
            <v>0</v>
          </cell>
          <cell r="O3141">
            <v>0</v>
          </cell>
          <cell r="Q3141">
            <v>0</v>
          </cell>
        </row>
        <row r="3142">
          <cell r="E3142">
            <v>0</v>
          </cell>
          <cell r="O3142">
            <v>0</v>
          </cell>
          <cell r="Q3142">
            <v>0</v>
          </cell>
        </row>
        <row r="3143">
          <cell r="E3143">
            <v>0</v>
          </cell>
          <cell r="O3143">
            <v>0</v>
          </cell>
          <cell r="Q3143">
            <v>0</v>
          </cell>
        </row>
        <row r="3144">
          <cell r="E3144">
            <v>0</v>
          </cell>
          <cell r="O3144">
            <v>0</v>
          </cell>
          <cell r="Q3144">
            <v>0</v>
          </cell>
        </row>
        <row r="3145">
          <cell r="E3145">
            <v>0</v>
          </cell>
          <cell r="O3145">
            <v>0</v>
          </cell>
          <cell r="Q3145">
            <v>0</v>
          </cell>
        </row>
        <row r="3146">
          <cell r="E3146">
            <v>0</v>
          </cell>
          <cell r="O3146">
            <v>0</v>
          </cell>
          <cell r="Q3146">
            <v>0</v>
          </cell>
        </row>
        <row r="3147">
          <cell r="E3147">
            <v>0</v>
          </cell>
          <cell r="O3147">
            <v>0</v>
          </cell>
          <cell r="Q3147">
            <v>0</v>
          </cell>
        </row>
        <row r="3148">
          <cell r="E3148">
            <v>0</v>
          </cell>
          <cell r="O3148">
            <v>0</v>
          </cell>
          <cell r="Q3148">
            <v>0</v>
          </cell>
        </row>
        <row r="3149">
          <cell r="E3149">
            <v>0</v>
          </cell>
          <cell r="O3149">
            <v>0</v>
          </cell>
          <cell r="Q3149">
            <v>0</v>
          </cell>
        </row>
        <row r="3150">
          <cell r="E3150">
            <v>0</v>
          </cell>
          <cell r="O3150">
            <v>0</v>
          </cell>
          <cell r="Q3150">
            <v>0</v>
          </cell>
        </row>
        <row r="3151">
          <cell r="E3151">
            <v>0</v>
          </cell>
          <cell r="O3151">
            <v>0</v>
          </cell>
          <cell r="Q3151">
            <v>0</v>
          </cell>
        </row>
        <row r="3152">
          <cell r="E3152">
            <v>0</v>
          </cell>
          <cell r="O3152">
            <v>0</v>
          </cell>
          <cell r="Q3152">
            <v>0</v>
          </cell>
        </row>
        <row r="3153">
          <cell r="E3153">
            <v>0</v>
          </cell>
          <cell r="O3153">
            <v>0</v>
          </cell>
          <cell r="Q3153">
            <v>0</v>
          </cell>
        </row>
        <row r="3154">
          <cell r="E3154">
            <v>0</v>
          </cell>
          <cell r="O3154">
            <v>0</v>
          </cell>
          <cell r="Q3154">
            <v>0</v>
          </cell>
        </row>
        <row r="3155">
          <cell r="E3155">
            <v>0</v>
          </cell>
          <cell r="O3155">
            <v>0</v>
          </cell>
          <cell r="Q3155">
            <v>0</v>
          </cell>
        </row>
        <row r="3156">
          <cell r="E3156">
            <v>0</v>
          </cell>
          <cell r="O3156">
            <v>0</v>
          </cell>
          <cell r="Q3156">
            <v>0</v>
          </cell>
        </row>
        <row r="3157">
          <cell r="E3157">
            <v>0</v>
          </cell>
          <cell r="O3157">
            <v>0</v>
          </cell>
          <cell r="Q3157">
            <v>0</v>
          </cell>
        </row>
        <row r="3158">
          <cell r="E3158">
            <v>0</v>
          </cell>
          <cell r="O3158">
            <v>0</v>
          </cell>
          <cell r="Q3158">
            <v>0</v>
          </cell>
        </row>
        <row r="3159">
          <cell r="E3159">
            <v>0</v>
          </cell>
          <cell r="O3159">
            <v>0</v>
          </cell>
          <cell r="Q3159">
            <v>0</v>
          </cell>
        </row>
        <row r="3160">
          <cell r="E3160">
            <v>0</v>
          </cell>
          <cell r="O3160">
            <v>0</v>
          </cell>
          <cell r="Q3160">
            <v>0</v>
          </cell>
        </row>
        <row r="3161">
          <cell r="E3161">
            <v>0</v>
          </cell>
          <cell r="O3161">
            <v>0</v>
          </cell>
          <cell r="Q3161">
            <v>0</v>
          </cell>
        </row>
        <row r="3162">
          <cell r="E3162">
            <v>0</v>
          </cell>
          <cell r="O3162">
            <v>0</v>
          </cell>
          <cell r="Q3162">
            <v>0</v>
          </cell>
        </row>
        <row r="3163">
          <cell r="E3163">
            <v>0</v>
          </cell>
          <cell r="O3163">
            <v>0</v>
          </cell>
          <cell r="Q3163">
            <v>0</v>
          </cell>
        </row>
        <row r="3164">
          <cell r="E3164">
            <v>0</v>
          </cell>
          <cell r="O3164">
            <v>0</v>
          </cell>
          <cell r="Q3164">
            <v>0</v>
          </cell>
        </row>
        <row r="3165">
          <cell r="E3165">
            <v>0</v>
          </cell>
          <cell r="O3165">
            <v>0</v>
          </cell>
          <cell r="Q3165">
            <v>0</v>
          </cell>
        </row>
        <row r="3166">
          <cell r="E3166">
            <v>0</v>
          </cell>
          <cell r="O3166">
            <v>0</v>
          </cell>
          <cell r="Q3166">
            <v>0</v>
          </cell>
        </row>
        <row r="3167">
          <cell r="E3167">
            <v>0</v>
          </cell>
          <cell r="O3167">
            <v>0</v>
          </cell>
          <cell r="Q3167">
            <v>0</v>
          </cell>
        </row>
        <row r="3168">
          <cell r="E3168">
            <v>0</v>
          </cell>
          <cell r="O3168">
            <v>0</v>
          </cell>
          <cell r="Q3168">
            <v>0</v>
          </cell>
        </row>
        <row r="3169">
          <cell r="E3169">
            <v>0</v>
          </cell>
          <cell r="O3169">
            <v>0</v>
          </cell>
          <cell r="Q3169">
            <v>0</v>
          </cell>
        </row>
        <row r="3170">
          <cell r="E3170">
            <v>0</v>
          </cell>
          <cell r="O3170">
            <v>0</v>
          </cell>
          <cell r="Q3170">
            <v>0</v>
          </cell>
        </row>
        <row r="3171">
          <cell r="E3171">
            <v>0</v>
          </cell>
          <cell r="O3171">
            <v>0</v>
          </cell>
          <cell r="Q3171">
            <v>0</v>
          </cell>
        </row>
        <row r="3172">
          <cell r="E3172">
            <v>0</v>
          </cell>
          <cell r="O3172">
            <v>0</v>
          </cell>
          <cell r="Q3172">
            <v>0</v>
          </cell>
        </row>
        <row r="3173">
          <cell r="E3173">
            <v>0</v>
          </cell>
          <cell r="O3173">
            <v>0</v>
          </cell>
          <cell r="Q3173">
            <v>0</v>
          </cell>
        </row>
        <row r="3174">
          <cell r="E3174">
            <v>0</v>
          </cell>
          <cell r="O3174">
            <v>0</v>
          </cell>
          <cell r="Q3174">
            <v>0</v>
          </cell>
        </row>
        <row r="3175">
          <cell r="E3175">
            <v>0</v>
          </cell>
          <cell r="O3175">
            <v>0</v>
          </cell>
          <cell r="Q3175">
            <v>0</v>
          </cell>
        </row>
        <row r="3176">
          <cell r="E3176">
            <v>0</v>
          </cell>
          <cell r="O3176">
            <v>0</v>
          </cell>
          <cell r="Q3176">
            <v>0</v>
          </cell>
        </row>
        <row r="3177">
          <cell r="E3177">
            <v>0</v>
          </cell>
          <cell r="O3177">
            <v>0</v>
          </cell>
          <cell r="Q3177">
            <v>0</v>
          </cell>
        </row>
        <row r="3178">
          <cell r="E3178">
            <v>0</v>
          </cell>
          <cell r="O3178">
            <v>0</v>
          </cell>
          <cell r="Q3178">
            <v>0</v>
          </cell>
        </row>
        <row r="3179">
          <cell r="E3179">
            <v>0</v>
          </cell>
          <cell r="O3179">
            <v>0</v>
          </cell>
          <cell r="Q3179">
            <v>0</v>
          </cell>
        </row>
        <row r="3180">
          <cell r="E3180">
            <v>0</v>
          </cell>
          <cell r="O3180">
            <v>0</v>
          </cell>
          <cell r="Q3180">
            <v>0</v>
          </cell>
        </row>
        <row r="3181">
          <cell r="E3181">
            <v>0</v>
          </cell>
          <cell r="O3181">
            <v>0</v>
          </cell>
          <cell r="Q3181">
            <v>0</v>
          </cell>
        </row>
        <row r="3182">
          <cell r="E3182">
            <v>0</v>
          </cell>
          <cell r="O3182">
            <v>0</v>
          </cell>
          <cell r="Q3182">
            <v>0</v>
          </cell>
        </row>
        <row r="3183">
          <cell r="E3183">
            <v>0</v>
          </cell>
          <cell r="O3183">
            <v>0</v>
          </cell>
          <cell r="Q3183">
            <v>0</v>
          </cell>
        </row>
        <row r="3184">
          <cell r="E3184">
            <v>0</v>
          </cell>
          <cell r="O3184">
            <v>0</v>
          </cell>
          <cell r="Q3184">
            <v>0</v>
          </cell>
        </row>
        <row r="3185">
          <cell r="E3185">
            <v>0</v>
          </cell>
          <cell r="O3185">
            <v>0</v>
          </cell>
          <cell r="Q3185">
            <v>0</v>
          </cell>
        </row>
        <row r="3186">
          <cell r="E3186">
            <v>0</v>
          </cell>
          <cell r="O3186">
            <v>0</v>
          </cell>
          <cell r="Q3186">
            <v>0</v>
          </cell>
        </row>
        <row r="3187">
          <cell r="E3187">
            <v>0</v>
          </cell>
          <cell r="O3187">
            <v>0</v>
          </cell>
          <cell r="Q3187">
            <v>0</v>
          </cell>
        </row>
        <row r="3188">
          <cell r="E3188">
            <v>0</v>
          </cell>
          <cell r="O3188">
            <v>0</v>
          </cell>
          <cell r="Q3188">
            <v>0</v>
          </cell>
        </row>
        <row r="3189">
          <cell r="E3189">
            <v>0</v>
          </cell>
          <cell r="O3189">
            <v>0</v>
          </cell>
          <cell r="Q3189">
            <v>0</v>
          </cell>
        </row>
        <row r="3190">
          <cell r="E3190">
            <v>0</v>
          </cell>
          <cell r="O3190">
            <v>0</v>
          </cell>
          <cell r="Q3190">
            <v>0</v>
          </cell>
        </row>
        <row r="3191">
          <cell r="E3191">
            <v>0</v>
          </cell>
          <cell r="O3191">
            <v>0</v>
          </cell>
          <cell r="Q3191">
            <v>0</v>
          </cell>
        </row>
        <row r="3192">
          <cell r="E3192">
            <v>0</v>
          </cell>
          <cell r="O3192">
            <v>0</v>
          </cell>
          <cell r="Q3192">
            <v>0</v>
          </cell>
        </row>
        <row r="3193">
          <cell r="E3193">
            <v>0</v>
          </cell>
          <cell r="O3193">
            <v>0</v>
          </cell>
          <cell r="Q3193">
            <v>0</v>
          </cell>
        </row>
        <row r="3194">
          <cell r="E3194">
            <v>0</v>
          </cell>
          <cell r="O3194">
            <v>0</v>
          </cell>
          <cell r="Q3194">
            <v>0</v>
          </cell>
        </row>
        <row r="3195">
          <cell r="E3195">
            <v>0</v>
          </cell>
          <cell r="O3195">
            <v>0</v>
          </cell>
          <cell r="Q3195">
            <v>0</v>
          </cell>
        </row>
        <row r="3196">
          <cell r="E3196">
            <v>0</v>
          </cell>
          <cell r="O3196">
            <v>0</v>
          </cell>
          <cell r="Q3196">
            <v>0</v>
          </cell>
        </row>
        <row r="3197">
          <cell r="E3197">
            <v>0</v>
          </cell>
          <cell r="O3197">
            <v>0</v>
          </cell>
          <cell r="Q3197">
            <v>0</v>
          </cell>
        </row>
        <row r="3198">
          <cell r="E3198">
            <v>0</v>
          </cell>
          <cell r="O3198">
            <v>0</v>
          </cell>
          <cell r="Q3198">
            <v>0</v>
          </cell>
        </row>
        <row r="3199">
          <cell r="E3199">
            <v>0</v>
          </cell>
          <cell r="O3199">
            <v>0</v>
          </cell>
          <cell r="Q3199">
            <v>0</v>
          </cell>
        </row>
        <row r="3200">
          <cell r="E3200">
            <v>0</v>
          </cell>
          <cell r="O3200">
            <v>0</v>
          </cell>
          <cell r="Q3200">
            <v>0</v>
          </cell>
        </row>
        <row r="3201">
          <cell r="E3201">
            <v>0</v>
          </cell>
          <cell r="O3201">
            <v>0</v>
          </cell>
          <cell r="Q3201">
            <v>0</v>
          </cell>
        </row>
        <row r="3202">
          <cell r="E3202">
            <v>0</v>
          </cell>
          <cell r="O3202">
            <v>0</v>
          </cell>
          <cell r="Q3202">
            <v>0</v>
          </cell>
        </row>
        <row r="3203">
          <cell r="E3203">
            <v>0</v>
          </cell>
          <cell r="O3203">
            <v>0</v>
          </cell>
          <cell r="Q3203">
            <v>0</v>
          </cell>
        </row>
        <row r="3204">
          <cell r="E3204">
            <v>0</v>
          </cell>
          <cell r="O3204">
            <v>0</v>
          </cell>
          <cell r="Q3204">
            <v>0</v>
          </cell>
        </row>
        <row r="3205">
          <cell r="E3205">
            <v>0</v>
          </cell>
          <cell r="O3205">
            <v>0</v>
          </cell>
          <cell r="Q3205">
            <v>0</v>
          </cell>
        </row>
        <row r="3206">
          <cell r="E3206">
            <v>0</v>
          </cell>
          <cell r="O3206">
            <v>0</v>
          </cell>
          <cell r="Q3206">
            <v>0</v>
          </cell>
        </row>
        <row r="3207">
          <cell r="E3207">
            <v>0</v>
          </cell>
          <cell r="O3207">
            <v>0</v>
          </cell>
          <cell r="Q3207">
            <v>0</v>
          </cell>
        </row>
        <row r="3208">
          <cell r="E3208">
            <v>0</v>
          </cell>
          <cell r="O3208">
            <v>0</v>
          </cell>
          <cell r="Q3208">
            <v>0</v>
          </cell>
        </row>
        <row r="3209">
          <cell r="E3209">
            <v>0</v>
          </cell>
          <cell r="O3209">
            <v>0</v>
          </cell>
          <cell r="Q3209">
            <v>0</v>
          </cell>
        </row>
        <row r="3210">
          <cell r="E3210">
            <v>0</v>
          </cell>
          <cell r="O3210">
            <v>0</v>
          </cell>
          <cell r="Q3210">
            <v>0</v>
          </cell>
        </row>
        <row r="3211">
          <cell r="E3211">
            <v>0</v>
          </cell>
          <cell r="O3211">
            <v>0</v>
          </cell>
          <cell r="Q3211">
            <v>0</v>
          </cell>
        </row>
        <row r="3212">
          <cell r="E3212">
            <v>0</v>
          </cell>
          <cell r="O3212">
            <v>0</v>
          </cell>
          <cell r="Q3212">
            <v>0</v>
          </cell>
        </row>
        <row r="3213">
          <cell r="E3213">
            <v>0</v>
          </cell>
          <cell r="O3213">
            <v>0</v>
          </cell>
          <cell r="Q3213">
            <v>0</v>
          </cell>
        </row>
        <row r="3214">
          <cell r="E3214">
            <v>0</v>
          </cell>
          <cell r="O3214">
            <v>0</v>
          </cell>
          <cell r="Q3214">
            <v>0</v>
          </cell>
        </row>
        <row r="3215">
          <cell r="E3215">
            <v>0</v>
          </cell>
          <cell r="O3215">
            <v>0</v>
          </cell>
          <cell r="Q3215">
            <v>0</v>
          </cell>
        </row>
        <row r="3216">
          <cell r="E3216">
            <v>0</v>
          </cell>
          <cell r="O3216">
            <v>0</v>
          </cell>
          <cell r="Q3216">
            <v>0</v>
          </cell>
        </row>
        <row r="3217">
          <cell r="E3217">
            <v>0</v>
          </cell>
          <cell r="O3217">
            <v>0</v>
          </cell>
          <cell r="Q3217">
            <v>0</v>
          </cell>
        </row>
        <row r="3218">
          <cell r="E3218">
            <v>0</v>
          </cell>
          <cell r="O3218">
            <v>0</v>
          </cell>
          <cell r="Q3218">
            <v>0</v>
          </cell>
        </row>
        <row r="3219">
          <cell r="E3219">
            <v>0</v>
          </cell>
          <cell r="O3219">
            <v>0</v>
          </cell>
          <cell r="Q3219">
            <v>0</v>
          </cell>
        </row>
        <row r="3220">
          <cell r="E3220">
            <v>0</v>
          </cell>
          <cell r="O3220">
            <v>0</v>
          </cell>
          <cell r="Q3220">
            <v>0</v>
          </cell>
        </row>
        <row r="3221">
          <cell r="E3221">
            <v>0</v>
          </cell>
          <cell r="O3221">
            <v>0</v>
          </cell>
          <cell r="Q3221">
            <v>0</v>
          </cell>
        </row>
        <row r="3222">
          <cell r="E3222">
            <v>0</v>
          </cell>
          <cell r="O3222">
            <v>0</v>
          </cell>
          <cell r="Q3222">
            <v>0</v>
          </cell>
        </row>
        <row r="3223">
          <cell r="E3223">
            <v>0</v>
          </cell>
          <cell r="O3223">
            <v>0</v>
          </cell>
          <cell r="Q3223">
            <v>0</v>
          </cell>
        </row>
        <row r="3224">
          <cell r="E3224">
            <v>0</v>
          </cell>
          <cell r="O3224">
            <v>0</v>
          </cell>
          <cell r="Q3224">
            <v>0</v>
          </cell>
        </row>
        <row r="3225">
          <cell r="E3225">
            <v>0</v>
          </cell>
          <cell r="O3225">
            <v>0</v>
          </cell>
          <cell r="Q3225">
            <v>0</v>
          </cell>
        </row>
        <row r="3226">
          <cell r="E3226">
            <v>0</v>
          </cell>
          <cell r="O3226">
            <v>0</v>
          </cell>
          <cell r="Q3226">
            <v>0</v>
          </cell>
        </row>
        <row r="3227">
          <cell r="E3227">
            <v>0</v>
          </cell>
          <cell r="O3227">
            <v>0</v>
          </cell>
          <cell r="Q3227">
            <v>0</v>
          </cell>
        </row>
        <row r="3228">
          <cell r="E3228">
            <v>0</v>
          </cell>
          <cell r="O3228">
            <v>0</v>
          </cell>
          <cell r="Q3228">
            <v>0</v>
          </cell>
        </row>
        <row r="3229">
          <cell r="E3229">
            <v>0</v>
          </cell>
          <cell r="O3229">
            <v>0</v>
          </cell>
          <cell r="Q3229">
            <v>0</v>
          </cell>
        </row>
        <row r="3230">
          <cell r="E3230">
            <v>0</v>
          </cell>
          <cell r="O3230">
            <v>0</v>
          </cell>
          <cell r="Q3230">
            <v>0</v>
          </cell>
        </row>
        <row r="3231">
          <cell r="E3231">
            <v>0</v>
          </cell>
          <cell r="O3231">
            <v>0</v>
          </cell>
          <cell r="Q3231">
            <v>0</v>
          </cell>
        </row>
        <row r="3232">
          <cell r="E3232">
            <v>0</v>
          </cell>
          <cell r="O3232">
            <v>0</v>
          </cell>
          <cell r="Q3232">
            <v>0</v>
          </cell>
        </row>
        <row r="3233">
          <cell r="E3233">
            <v>0</v>
          </cell>
          <cell r="O3233">
            <v>0</v>
          </cell>
          <cell r="Q3233">
            <v>0</v>
          </cell>
        </row>
        <row r="3234">
          <cell r="E3234">
            <v>0</v>
          </cell>
          <cell r="O3234">
            <v>0</v>
          </cell>
          <cell r="Q3234">
            <v>0</v>
          </cell>
        </row>
        <row r="3235">
          <cell r="E3235">
            <v>0</v>
          </cell>
          <cell r="O3235">
            <v>0</v>
          </cell>
          <cell r="Q3235">
            <v>0</v>
          </cell>
        </row>
        <row r="3236">
          <cell r="E3236">
            <v>0</v>
          </cell>
          <cell r="O3236">
            <v>0</v>
          </cell>
          <cell r="Q3236">
            <v>0</v>
          </cell>
        </row>
        <row r="3237">
          <cell r="E3237">
            <v>0</v>
          </cell>
          <cell r="O3237">
            <v>0</v>
          </cell>
          <cell r="Q3237">
            <v>0</v>
          </cell>
        </row>
        <row r="3238">
          <cell r="E3238">
            <v>0</v>
          </cell>
          <cell r="O3238">
            <v>0</v>
          </cell>
          <cell r="Q3238">
            <v>0</v>
          </cell>
        </row>
        <row r="3239">
          <cell r="E3239">
            <v>0</v>
          </cell>
          <cell r="O3239">
            <v>0</v>
          </cell>
          <cell r="Q3239">
            <v>0</v>
          </cell>
        </row>
        <row r="3240">
          <cell r="E3240">
            <v>0</v>
          </cell>
          <cell r="O3240">
            <v>0</v>
          </cell>
          <cell r="Q3240">
            <v>0</v>
          </cell>
        </row>
        <row r="3241">
          <cell r="E3241">
            <v>0</v>
          </cell>
          <cell r="O3241">
            <v>0</v>
          </cell>
          <cell r="Q3241">
            <v>0</v>
          </cell>
        </row>
        <row r="3242">
          <cell r="E3242">
            <v>0</v>
          </cell>
          <cell r="O3242">
            <v>0</v>
          </cell>
          <cell r="Q3242">
            <v>0</v>
          </cell>
        </row>
        <row r="3243">
          <cell r="E3243">
            <v>0</v>
          </cell>
          <cell r="O3243">
            <v>0</v>
          </cell>
          <cell r="Q3243">
            <v>0</v>
          </cell>
        </row>
        <row r="3244">
          <cell r="E3244">
            <v>0</v>
          </cell>
          <cell r="O3244">
            <v>0</v>
          </cell>
          <cell r="Q3244">
            <v>0</v>
          </cell>
        </row>
        <row r="3245">
          <cell r="E3245">
            <v>0</v>
          </cell>
          <cell r="O3245">
            <v>0</v>
          </cell>
          <cell r="Q3245">
            <v>0</v>
          </cell>
        </row>
        <row r="3246">
          <cell r="E3246">
            <v>0</v>
          </cell>
          <cell r="O3246">
            <v>0</v>
          </cell>
          <cell r="Q3246">
            <v>0</v>
          </cell>
        </row>
        <row r="3247">
          <cell r="E3247">
            <v>0</v>
          </cell>
          <cell r="O3247">
            <v>0</v>
          </cell>
          <cell r="Q3247">
            <v>0</v>
          </cell>
        </row>
        <row r="3248">
          <cell r="E3248">
            <v>0</v>
          </cell>
          <cell r="O3248">
            <v>0</v>
          </cell>
          <cell r="Q3248">
            <v>0</v>
          </cell>
        </row>
        <row r="3249">
          <cell r="E3249">
            <v>0</v>
          </cell>
          <cell r="O3249">
            <v>0</v>
          </cell>
          <cell r="Q3249">
            <v>0</v>
          </cell>
        </row>
        <row r="3250">
          <cell r="E3250">
            <v>0</v>
          </cell>
          <cell r="O3250">
            <v>0</v>
          </cell>
          <cell r="Q3250">
            <v>0</v>
          </cell>
        </row>
        <row r="3251">
          <cell r="E3251">
            <v>0</v>
          </cell>
          <cell r="O3251">
            <v>0</v>
          </cell>
          <cell r="Q3251">
            <v>0</v>
          </cell>
        </row>
        <row r="3252">
          <cell r="E3252">
            <v>0</v>
          </cell>
          <cell r="O3252">
            <v>0</v>
          </cell>
          <cell r="Q3252">
            <v>0</v>
          </cell>
        </row>
        <row r="3253">
          <cell r="E3253">
            <v>0</v>
          </cell>
          <cell r="O3253">
            <v>0</v>
          </cell>
          <cell r="Q3253">
            <v>0</v>
          </cell>
        </row>
        <row r="3254">
          <cell r="E3254">
            <v>0</v>
          </cell>
          <cell r="O3254">
            <v>0</v>
          </cell>
          <cell r="Q3254">
            <v>0</v>
          </cell>
        </row>
        <row r="3255">
          <cell r="E3255">
            <v>0</v>
          </cell>
          <cell r="O3255">
            <v>0</v>
          </cell>
          <cell r="Q3255">
            <v>0</v>
          </cell>
        </row>
        <row r="3256">
          <cell r="E3256">
            <v>0</v>
          </cell>
          <cell r="O3256">
            <v>0</v>
          </cell>
          <cell r="Q3256">
            <v>0</v>
          </cell>
        </row>
        <row r="3257">
          <cell r="E3257">
            <v>0</v>
          </cell>
          <cell r="O3257">
            <v>0</v>
          </cell>
          <cell r="Q3257">
            <v>0</v>
          </cell>
        </row>
        <row r="3258">
          <cell r="E3258">
            <v>0</v>
          </cell>
          <cell r="O3258">
            <v>0</v>
          </cell>
          <cell r="Q3258">
            <v>0</v>
          </cell>
        </row>
        <row r="3259">
          <cell r="E3259">
            <v>0</v>
          </cell>
          <cell r="O3259">
            <v>0</v>
          </cell>
          <cell r="Q3259">
            <v>0</v>
          </cell>
        </row>
        <row r="3260">
          <cell r="E3260">
            <v>0</v>
          </cell>
          <cell r="O3260">
            <v>0</v>
          </cell>
          <cell r="Q3260">
            <v>0</v>
          </cell>
        </row>
        <row r="3261">
          <cell r="E3261">
            <v>0</v>
          </cell>
          <cell r="O3261">
            <v>0</v>
          </cell>
          <cell r="Q3261">
            <v>0</v>
          </cell>
        </row>
        <row r="3262">
          <cell r="E3262">
            <v>0</v>
          </cell>
          <cell r="O3262">
            <v>0</v>
          </cell>
          <cell r="Q3262">
            <v>0</v>
          </cell>
        </row>
        <row r="3263">
          <cell r="E3263">
            <v>0</v>
          </cell>
          <cell r="O3263">
            <v>0</v>
          </cell>
          <cell r="Q3263">
            <v>0</v>
          </cell>
        </row>
        <row r="3264">
          <cell r="E3264">
            <v>0</v>
          </cell>
          <cell r="O3264">
            <v>0</v>
          </cell>
          <cell r="Q3264">
            <v>0</v>
          </cell>
        </row>
        <row r="3265">
          <cell r="E3265">
            <v>0</v>
          </cell>
          <cell r="O3265">
            <v>0</v>
          </cell>
          <cell r="Q3265">
            <v>0</v>
          </cell>
        </row>
        <row r="3266">
          <cell r="E3266">
            <v>0</v>
          </cell>
          <cell r="O3266">
            <v>0</v>
          </cell>
          <cell r="Q3266">
            <v>0</v>
          </cell>
        </row>
        <row r="3267">
          <cell r="E3267">
            <v>0</v>
          </cell>
          <cell r="O3267">
            <v>0</v>
          </cell>
          <cell r="Q3267">
            <v>0</v>
          </cell>
        </row>
        <row r="3268">
          <cell r="E3268">
            <v>0</v>
          </cell>
          <cell r="O3268">
            <v>0</v>
          </cell>
          <cell r="Q3268">
            <v>0</v>
          </cell>
        </row>
        <row r="3269">
          <cell r="E3269">
            <v>0</v>
          </cell>
          <cell r="O3269">
            <v>0</v>
          </cell>
          <cell r="Q3269">
            <v>0</v>
          </cell>
        </row>
        <row r="3270">
          <cell r="E3270">
            <v>0</v>
          </cell>
          <cell r="O3270">
            <v>0</v>
          </cell>
          <cell r="Q3270">
            <v>0</v>
          </cell>
        </row>
        <row r="3271">
          <cell r="E3271">
            <v>0</v>
          </cell>
          <cell r="O3271">
            <v>0</v>
          </cell>
          <cell r="Q3271">
            <v>0</v>
          </cell>
        </row>
        <row r="3272">
          <cell r="E3272">
            <v>0</v>
          </cell>
          <cell r="O3272">
            <v>0</v>
          </cell>
          <cell r="Q3272">
            <v>0</v>
          </cell>
        </row>
        <row r="3273">
          <cell r="E3273">
            <v>0</v>
          </cell>
          <cell r="O3273">
            <v>0</v>
          </cell>
          <cell r="Q3273">
            <v>0</v>
          </cell>
        </row>
        <row r="3274">
          <cell r="E3274">
            <v>0</v>
          </cell>
          <cell r="O3274">
            <v>0</v>
          </cell>
          <cell r="Q3274">
            <v>0</v>
          </cell>
        </row>
        <row r="3275">
          <cell r="E3275">
            <v>0</v>
          </cell>
          <cell r="O3275">
            <v>0</v>
          </cell>
          <cell r="Q3275">
            <v>0</v>
          </cell>
        </row>
        <row r="3276">
          <cell r="E3276">
            <v>0</v>
          </cell>
          <cell r="O3276">
            <v>0</v>
          </cell>
          <cell r="Q3276">
            <v>0</v>
          </cell>
        </row>
        <row r="3277">
          <cell r="E3277">
            <v>0</v>
          </cell>
          <cell r="O3277">
            <v>0</v>
          </cell>
          <cell r="Q3277">
            <v>0</v>
          </cell>
        </row>
        <row r="3278">
          <cell r="E3278">
            <v>0</v>
          </cell>
          <cell r="O3278">
            <v>0</v>
          </cell>
          <cell r="Q3278">
            <v>0</v>
          </cell>
        </row>
        <row r="3279">
          <cell r="E3279">
            <v>0</v>
          </cell>
          <cell r="O3279">
            <v>0</v>
          </cell>
          <cell r="Q3279">
            <v>0</v>
          </cell>
        </row>
        <row r="3280">
          <cell r="E3280">
            <v>0</v>
          </cell>
          <cell r="O3280">
            <v>0</v>
          </cell>
          <cell r="Q3280">
            <v>0</v>
          </cell>
        </row>
        <row r="3281">
          <cell r="E3281">
            <v>0</v>
          </cell>
          <cell r="O3281">
            <v>0</v>
          </cell>
          <cell r="Q3281">
            <v>0</v>
          </cell>
        </row>
        <row r="3282">
          <cell r="E3282">
            <v>0</v>
          </cell>
          <cell r="O3282">
            <v>0</v>
          </cell>
          <cell r="Q3282">
            <v>0</v>
          </cell>
        </row>
        <row r="3283">
          <cell r="E3283">
            <v>0</v>
          </cell>
          <cell r="O3283">
            <v>0</v>
          </cell>
          <cell r="Q3283">
            <v>0</v>
          </cell>
        </row>
        <row r="3284">
          <cell r="E3284">
            <v>0</v>
          </cell>
          <cell r="O3284">
            <v>0</v>
          </cell>
          <cell r="Q3284">
            <v>0</v>
          </cell>
        </row>
        <row r="3285">
          <cell r="E3285">
            <v>0</v>
          </cell>
          <cell r="O3285">
            <v>0</v>
          </cell>
          <cell r="Q3285">
            <v>0</v>
          </cell>
        </row>
        <row r="3286">
          <cell r="E3286">
            <v>0</v>
          </cell>
          <cell r="O3286">
            <v>0</v>
          </cell>
          <cell r="Q3286">
            <v>0</v>
          </cell>
        </row>
        <row r="3287">
          <cell r="E3287">
            <v>0</v>
          </cell>
          <cell r="O3287">
            <v>0</v>
          </cell>
          <cell r="Q3287">
            <v>0</v>
          </cell>
        </row>
        <row r="3288">
          <cell r="E3288">
            <v>0</v>
          </cell>
          <cell r="O3288">
            <v>0</v>
          </cell>
          <cell r="Q3288">
            <v>0</v>
          </cell>
        </row>
        <row r="3289">
          <cell r="E3289">
            <v>0</v>
          </cell>
          <cell r="O3289">
            <v>0</v>
          </cell>
          <cell r="Q3289">
            <v>0</v>
          </cell>
        </row>
        <row r="3290">
          <cell r="E3290">
            <v>0</v>
          </cell>
          <cell r="O3290">
            <v>0</v>
          </cell>
          <cell r="Q3290">
            <v>0</v>
          </cell>
        </row>
        <row r="3291">
          <cell r="E3291">
            <v>0</v>
          </cell>
          <cell r="O3291">
            <v>0</v>
          </cell>
          <cell r="Q3291">
            <v>0</v>
          </cell>
        </row>
        <row r="3292">
          <cell r="E3292">
            <v>0</v>
          </cell>
          <cell r="O3292">
            <v>0</v>
          </cell>
          <cell r="Q3292">
            <v>0</v>
          </cell>
        </row>
        <row r="3293">
          <cell r="E3293">
            <v>0</v>
          </cell>
          <cell r="O3293">
            <v>0</v>
          </cell>
          <cell r="Q3293">
            <v>0</v>
          </cell>
        </row>
        <row r="3294">
          <cell r="E3294">
            <v>0</v>
          </cell>
          <cell r="O3294">
            <v>0</v>
          </cell>
          <cell r="Q3294">
            <v>0</v>
          </cell>
        </row>
        <row r="3295">
          <cell r="E3295">
            <v>0</v>
          </cell>
          <cell r="O3295">
            <v>0</v>
          </cell>
          <cell r="Q3295">
            <v>0</v>
          </cell>
        </row>
        <row r="3296">
          <cell r="E3296">
            <v>0</v>
          </cell>
          <cell r="O3296">
            <v>0</v>
          </cell>
          <cell r="Q3296">
            <v>0</v>
          </cell>
        </row>
        <row r="3297">
          <cell r="E3297">
            <v>0</v>
          </cell>
          <cell r="O3297">
            <v>0</v>
          </cell>
          <cell r="Q3297">
            <v>0</v>
          </cell>
        </row>
        <row r="3298">
          <cell r="E3298">
            <v>0</v>
          </cell>
          <cell r="O3298">
            <v>0</v>
          </cell>
          <cell r="Q3298">
            <v>0</v>
          </cell>
        </row>
        <row r="3299">
          <cell r="E3299">
            <v>0</v>
          </cell>
          <cell r="O3299">
            <v>0</v>
          </cell>
          <cell r="Q3299">
            <v>0</v>
          </cell>
        </row>
        <row r="3300">
          <cell r="E3300">
            <v>0</v>
          </cell>
          <cell r="O3300">
            <v>0</v>
          </cell>
          <cell r="Q3300">
            <v>0</v>
          </cell>
        </row>
        <row r="3301">
          <cell r="E3301">
            <v>0</v>
          </cell>
          <cell r="O3301">
            <v>0</v>
          </cell>
          <cell r="Q3301">
            <v>0</v>
          </cell>
        </row>
        <row r="3302">
          <cell r="E3302">
            <v>0</v>
          </cell>
          <cell r="O3302">
            <v>0</v>
          </cell>
          <cell r="Q3302">
            <v>0</v>
          </cell>
        </row>
        <row r="3303">
          <cell r="E3303">
            <v>0</v>
          </cell>
          <cell r="O3303">
            <v>0</v>
          </cell>
          <cell r="Q3303">
            <v>0</v>
          </cell>
        </row>
        <row r="3304">
          <cell r="E3304">
            <v>0</v>
          </cell>
          <cell r="O3304">
            <v>0</v>
          </cell>
          <cell r="Q3304">
            <v>0</v>
          </cell>
        </row>
        <row r="3305">
          <cell r="E3305">
            <v>0</v>
          </cell>
          <cell r="O3305">
            <v>0</v>
          </cell>
          <cell r="Q3305">
            <v>0</v>
          </cell>
        </row>
        <row r="3306">
          <cell r="E3306">
            <v>0</v>
          </cell>
          <cell r="O3306">
            <v>0</v>
          </cell>
          <cell r="Q3306">
            <v>0</v>
          </cell>
        </row>
        <row r="3307">
          <cell r="E3307">
            <v>0</v>
          </cell>
          <cell r="O3307">
            <v>0</v>
          </cell>
          <cell r="Q3307">
            <v>0</v>
          </cell>
        </row>
        <row r="3308">
          <cell r="E3308">
            <v>0</v>
          </cell>
          <cell r="O3308">
            <v>0</v>
          </cell>
          <cell r="Q3308">
            <v>0</v>
          </cell>
        </row>
        <row r="3309">
          <cell r="E3309">
            <v>0</v>
          </cell>
          <cell r="O3309">
            <v>0</v>
          </cell>
          <cell r="Q3309">
            <v>0</v>
          </cell>
        </row>
        <row r="3310">
          <cell r="E3310">
            <v>0</v>
          </cell>
          <cell r="O3310">
            <v>0</v>
          </cell>
          <cell r="Q3310">
            <v>0</v>
          </cell>
        </row>
        <row r="3311">
          <cell r="E3311">
            <v>0</v>
          </cell>
          <cell r="O3311">
            <v>0</v>
          </cell>
          <cell r="Q3311">
            <v>0</v>
          </cell>
        </row>
        <row r="3312">
          <cell r="E3312">
            <v>0</v>
          </cell>
          <cell r="O3312">
            <v>0</v>
          </cell>
          <cell r="Q3312">
            <v>0</v>
          </cell>
        </row>
        <row r="3313">
          <cell r="E3313">
            <v>0</v>
          </cell>
          <cell r="O3313">
            <v>0</v>
          </cell>
          <cell r="Q3313">
            <v>0</v>
          </cell>
        </row>
        <row r="3314">
          <cell r="E3314">
            <v>0</v>
          </cell>
          <cell r="O3314">
            <v>0</v>
          </cell>
          <cell r="Q3314">
            <v>0</v>
          </cell>
        </row>
        <row r="3315">
          <cell r="E3315">
            <v>0</v>
          </cell>
          <cell r="O3315">
            <v>0</v>
          </cell>
          <cell r="Q3315">
            <v>0</v>
          </cell>
        </row>
        <row r="3316">
          <cell r="E3316">
            <v>0</v>
          </cell>
          <cell r="O3316">
            <v>0</v>
          </cell>
          <cell r="Q3316">
            <v>0</v>
          </cell>
        </row>
        <row r="3317">
          <cell r="E3317">
            <v>0</v>
          </cell>
          <cell r="O3317">
            <v>0</v>
          </cell>
          <cell r="Q3317">
            <v>0</v>
          </cell>
        </row>
        <row r="3318">
          <cell r="E3318">
            <v>0</v>
          </cell>
          <cell r="O3318">
            <v>0</v>
          </cell>
          <cell r="Q3318">
            <v>0</v>
          </cell>
        </row>
        <row r="3319">
          <cell r="E3319">
            <v>0</v>
          </cell>
          <cell r="O3319">
            <v>0</v>
          </cell>
          <cell r="Q3319">
            <v>0</v>
          </cell>
        </row>
        <row r="3320">
          <cell r="E3320">
            <v>0</v>
          </cell>
          <cell r="O3320">
            <v>0</v>
          </cell>
          <cell r="Q3320">
            <v>0</v>
          </cell>
        </row>
        <row r="3321">
          <cell r="E3321">
            <v>0</v>
          </cell>
          <cell r="O3321">
            <v>0</v>
          </cell>
          <cell r="Q3321">
            <v>0</v>
          </cell>
        </row>
        <row r="3322">
          <cell r="E3322">
            <v>0</v>
          </cell>
          <cell r="O3322">
            <v>0</v>
          </cell>
          <cell r="Q3322">
            <v>0</v>
          </cell>
        </row>
        <row r="3323">
          <cell r="E3323">
            <v>0</v>
          </cell>
          <cell r="O3323">
            <v>0</v>
          </cell>
          <cell r="Q3323">
            <v>0</v>
          </cell>
        </row>
        <row r="3324">
          <cell r="E3324">
            <v>0</v>
          </cell>
          <cell r="O3324">
            <v>0</v>
          </cell>
          <cell r="Q3324">
            <v>0</v>
          </cell>
        </row>
        <row r="3325">
          <cell r="E3325">
            <v>0</v>
          </cell>
          <cell r="O3325">
            <v>0</v>
          </cell>
          <cell r="Q3325">
            <v>0</v>
          </cell>
        </row>
        <row r="3326">
          <cell r="E3326">
            <v>0</v>
          </cell>
          <cell r="O3326">
            <v>0</v>
          </cell>
          <cell r="Q3326">
            <v>0</v>
          </cell>
        </row>
        <row r="3327">
          <cell r="E3327">
            <v>0</v>
          </cell>
          <cell r="O3327">
            <v>0</v>
          </cell>
          <cell r="Q3327">
            <v>0</v>
          </cell>
        </row>
        <row r="3328">
          <cell r="E3328">
            <v>0</v>
          </cell>
          <cell r="O3328">
            <v>0</v>
          </cell>
          <cell r="Q3328">
            <v>0</v>
          </cell>
        </row>
        <row r="3329">
          <cell r="E3329">
            <v>0</v>
          </cell>
          <cell r="O3329">
            <v>0</v>
          </cell>
          <cell r="Q3329">
            <v>0</v>
          </cell>
        </row>
        <row r="3330">
          <cell r="E3330">
            <v>0</v>
          </cell>
          <cell r="O3330">
            <v>0</v>
          </cell>
          <cell r="Q3330">
            <v>0</v>
          </cell>
        </row>
        <row r="3331">
          <cell r="E3331">
            <v>0</v>
          </cell>
          <cell r="O3331">
            <v>0</v>
          </cell>
          <cell r="Q3331">
            <v>0</v>
          </cell>
        </row>
        <row r="3332">
          <cell r="E3332">
            <v>0</v>
          </cell>
          <cell r="O3332">
            <v>0</v>
          </cell>
          <cell r="Q3332">
            <v>0</v>
          </cell>
        </row>
        <row r="3333">
          <cell r="E3333">
            <v>0</v>
          </cell>
          <cell r="O3333">
            <v>0</v>
          </cell>
          <cell r="Q3333">
            <v>0</v>
          </cell>
        </row>
        <row r="3334">
          <cell r="E3334">
            <v>0</v>
          </cell>
          <cell r="O3334">
            <v>0</v>
          </cell>
          <cell r="Q3334">
            <v>0</v>
          </cell>
        </row>
        <row r="3335">
          <cell r="E3335">
            <v>0</v>
          </cell>
          <cell r="O3335">
            <v>0</v>
          </cell>
          <cell r="Q3335">
            <v>0</v>
          </cell>
        </row>
        <row r="3336">
          <cell r="E3336">
            <v>0</v>
          </cell>
          <cell r="O3336">
            <v>0</v>
          </cell>
          <cell r="Q3336">
            <v>0</v>
          </cell>
        </row>
        <row r="3337">
          <cell r="E3337">
            <v>0</v>
          </cell>
          <cell r="O3337">
            <v>0</v>
          </cell>
          <cell r="Q3337">
            <v>0</v>
          </cell>
        </row>
        <row r="3338">
          <cell r="E3338">
            <v>0</v>
          </cell>
          <cell r="O3338">
            <v>0</v>
          </cell>
          <cell r="Q3338">
            <v>0</v>
          </cell>
        </row>
        <row r="3339">
          <cell r="E3339">
            <v>0</v>
          </cell>
          <cell r="O3339">
            <v>0</v>
          </cell>
          <cell r="Q3339">
            <v>0</v>
          </cell>
        </row>
        <row r="3340">
          <cell r="E3340">
            <v>0</v>
          </cell>
          <cell r="O3340">
            <v>0</v>
          </cell>
          <cell r="Q3340">
            <v>0</v>
          </cell>
        </row>
        <row r="3341">
          <cell r="E3341">
            <v>0</v>
          </cell>
          <cell r="O3341">
            <v>0</v>
          </cell>
          <cell r="Q3341">
            <v>0</v>
          </cell>
        </row>
        <row r="3342">
          <cell r="E3342">
            <v>0</v>
          </cell>
          <cell r="O3342">
            <v>0</v>
          </cell>
          <cell r="Q3342">
            <v>0</v>
          </cell>
        </row>
        <row r="3343">
          <cell r="E3343">
            <v>0</v>
          </cell>
          <cell r="O3343">
            <v>0</v>
          </cell>
          <cell r="Q3343">
            <v>0</v>
          </cell>
        </row>
        <row r="3344">
          <cell r="E3344">
            <v>0</v>
          </cell>
          <cell r="O3344">
            <v>0</v>
          </cell>
          <cell r="Q3344">
            <v>0</v>
          </cell>
        </row>
        <row r="3345">
          <cell r="E3345">
            <v>0</v>
          </cell>
          <cell r="O3345">
            <v>0</v>
          </cell>
          <cell r="Q3345">
            <v>0</v>
          </cell>
        </row>
        <row r="3346">
          <cell r="E3346">
            <v>0</v>
          </cell>
          <cell r="O3346">
            <v>0</v>
          </cell>
          <cell r="Q3346">
            <v>0</v>
          </cell>
        </row>
        <row r="3347">
          <cell r="E3347">
            <v>0</v>
          </cell>
          <cell r="O3347">
            <v>0</v>
          </cell>
          <cell r="Q3347">
            <v>0</v>
          </cell>
        </row>
        <row r="3348">
          <cell r="E3348">
            <v>0</v>
          </cell>
          <cell r="O3348">
            <v>0</v>
          </cell>
          <cell r="Q3348">
            <v>0</v>
          </cell>
        </row>
        <row r="3349">
          <cell r="E3349">
            <v>0</v>
          </cell>
          <cell r="O3349">
            <v>0</v>
          </cell>
          <cell r="Q3349">
            <v>0</v>
          </cell>
        </row>
        <row r="3350">
          <cell r="E3350">
            <v>0</v>
          </cell>
          <cell r="O3350">
            <v>0</v>
          </cell>
          <cell r="Q3350">
            <v>0</v>
          </cell>
        </row>
        <row r="3351">
          <cell r="E3351">
            <v>0</v>
          </cell>
          <cell r="O3351">
            <v>0</v>
          </cell>
          <cell r="Q3351">
            <v>0</v>
          </cell>
        </row>
        <row r="3352">
          <cell r="E3352">
            <v>0</v>
          </cell>
          <cell r="O3352">
            <v>0</v>
          </cell>
          <cell r="Q3352">
            <v>0</v>
          </cell>
        </row>
        <row r="3353">
          <cell r="E3353">
            <v>0</v>
          </cell>
          <cell r="O3353">
            <v>0</v>
          </cell>
          <cell r="Q3353">
            <v>0</v>
          </cell>
        </row>
        <row r="3354">
          <cell r="E3354">
            <v>0</v>
          </cell>
          <cell r="O3354">
            <v>0</v>
          </cell>
          <cell r="Q3354">
            <v>0</v>
          </cell>
        </row>
        <row r="3355">
          <cell r="E3355">
            <v>0</v>
          </cell>
          <cell r="O3355">
            <v>0</v>
          </cell>
          <cell r="Q3355">
            <v>0</v>
          </cell>
        </row>
        <row r="3356">
          <cell r="E3356">
            <v>0</v>
          </cell>
          <cell r="O3356">
            <v>0</v>
          </cell>
          <cell r="Q3356">
            <v>0</v>
          </cell>
        </row>
        <row r="3357">
          <cell r="E3357">
            <v>0</v>
          </cell>
          <cell r="O3357">
            <v>0</v>
          </cell>
          <cell r="Q3357">
            <v>0</v>
          </cell>
        </row>
        <row r="3358">
          <cell r="E3358">
            <v>0</v>
          </cell>
          <cell r="O3358">
            <v>0</v>
          </cell>
          <cell r="Q3358">
            <v>0</v>
          </cell>
        </row>
        <row r="3359">
          <cell r="E3359">
            <v>0</v>
          </cell>
          <cell r="O3359">
            <v>0</v>
          </cell>
          <cell r="Q3359">
            <v>0</v>
          </cell>
        </row>
        <row r="3360">
          <cell r="E3360">
            <v>0</v>
          </cell>
          <cell r="O3360">
            <v>0</v>
          </cell>
          <cell r="Q3360">
            <v>0</v>
          </cell>
        </row>
        <row r="3361">
          <cell r="E3361">
            <v>0</v>
          </cell>
          <cell r="O3361">
            <v>0</v>
          </cell>
          <cell r="Q3361">
            <v>0</v>
          </cell>
        </row>
        <row r="3362">
          <cell r="E3362">
            <v>0</v>
          </cell>
          <cell r="O3362">
            <v>0</v>
          </cell>
          <cell r="Q3362">
            <v>0</v>
          </cell>
        </row>
        <row r="3363">
          <cell r="E3363">
            <v>0</v>
          </cell>
          <cell r="O3363">
            <v>0</v>
          </cell>
          <cell r="Q3363">
            <v>0</v>
          </cell>
        </row>
        <row r="3364">
          <cell r="E3364">
            <v>0</v>
          </cell>
          <cell r="O3364">
            <v>0</v>
          </cell>
          <cell r="Q3364">
            <v>0</v>
          </cell>
        </row>
        <row r="3365">
          <cell r="E3365">
            <v>0</v>
          </cell>
          <cell r="O3365">
            <v>0</v>
          </cell>
          <cell r="Q3365">
            <v>0</v>
          </cell>
        </row>
        <row r="3366">
          <cell r="E3366">
            <v>0</v>
          </cell>
          <cell r="O3366">
            <v>0</v>
          </cell>
          <cell r="Q3366">
            <v>0</v>
          </cell>
        </row>
        <row r="3367">
          <cell r="E3367">
            <v>0</v>
          </cell>
          <cell r="O3367">
            <v>0</v>
          </cell>
          <cell r="Q3367">
            <v>0</v>
          </cell>
        </row>
        <row r="3368">
          <cell r="E3368">
            <v>0</v>
          </cell>
          <cell r="O3368">
            <v>0</v>
          </cell>
          <cell r="Q3368">
            <v>0</v>
          </cell>
        </row>
        <row r="3369">
          <cell r="E3369">
            <v>0</v>
          </cell>
          <cell r="O3369">
            <v>0</v>
          </cell>
          <cell r="Q3369">
            <v>0</v>
          </cell>
        </row>
        <row r="3370">
          <cell r="E3370">
            <v>0</v>
          </cell>
          <cell r="O3370">
            <v>0</v>
          </cell>
          <cell r="Q3370">
            <v>0</v>
          </cell>
        </row>
        <row r="3371">
          <cell r="E3371">
            <v>0</v>
          </cell>
          <cell r="O3371">
            <v>0</v>
          </cell>
          <cell r="Q3371">
            <v>0</v>
          </cell>
        </row>
        <row r="3372">
          <cell r="E3372">
            <v>0</v>
          </cell>
          <cell r="O3372">
            <v>0</v>
          </cell>
          <cell r="Q3372">
            <v>0</v>
          </cell>
        </row>
        <row r="3373">
          <cell r="E3373">
            <v>0</v>
          </cell>
          <cell r="O3373">
            <v>0</v>
          </cell>
          <cell r="Q3373">
            <v>0</v>
          </cell>
        </row>
        <row r="3374">
          <cell r="E3374">
            <v>0</v>
          </cell>
          <cell r="O3374">
            <v>0</v>
          </cell>
          <cell r="Q3374">
            <v>0</v>
          </cell>
        </row>
        <row r="3375">
          <cell r="E3375">
            <v>0</v>
          </cell>
          <cell r="O3375">
            <v>0</v>
          </cell>
          <cell r="Q3375">
            <v>0</v>
          </cell>
        </row>
        <row r="3376">
          <cell r="E3376">
            <v>0</v>
          </cell>
          <cell r="O3376">
            <v>0</v>
          </cell>
          <cell r="Q3376">
            <v>0</v>
          </cell>
        </row>
        <row r="3377">
          <cell r="E3377">
            <v>0</v>
          </cell>
          <cell r="O3377">
            <v>0</v>
          </cell>
          <cell r="Q3377">
            <v>0</v>
          </cell>
        </row>
        <row r="3378">
          <cell r="E3378">
            <v>0</v>
          </cell>
          <cell r="O3378">
            <v>0</v>
          </cell>
          <cell r="Q3378">
            <v>0</v>
          </cell>
        </row>
        <row r="3379">
          <cell r="E3379">
            <v>0</v>
          </cell>
          <cell r="O3379">
            <v>0</v>
          </cell>
          <cell r="Q3379">
            <v>0</v>
          </cell>
        </row>
        <row r="3380">
          <cell r="E3380">
            <v>0</v>
          </cell>
          <cell r="O3380">
            <v>0</v>
          </cell>
          <cell r="Q3380">
            <v>0</v>
          </cell>
        </row>
        <row r="3381">
          <cell r="E3381">
            <v>0</v>
          </cell>
          <cell r="O3381">
            <v>0</v>
          </cell>
          <cell r="Q3381">
            <v>0</v>
          </cell>
        </row>
        <row r="3382">
          <cell r="E3382">
            <v>0</v>
          </cell>
          <cell r="O3382">
            <v>0</v>
          </cell>
          <cell r="Q3382">
            <v>0</v>
          </cell>
        </row>
        <row r="3383">
          <cell r="E3383">
            <v>0</v>
          </cell>
          <cell r="O3383">
            <v>0</v>
          </cell>
          <cell r="Q3383">
            <v>0</v>
          </cell>
        </row>
        <row r="3384">
          <cell r="E3384">
            <v>0</v>
          </cell>
          <cell r="O3384">
            <v>0</v>
          </cell>
          <cell r="Q3384">
            <v>0</v>
          </cell>
        </row>
        <row r="3385">
          <cell r="E3385">
            <v>0</v>
          </cell>
          <cell r="O3385">
            <v>0</v>
          </cell>
          <cell r="Q3385">
            <v>0</v>
          </cell>
        </row>
        <row r="3386">
          <cell r="E3386">
            <v>0</v>
          </cell>
          <cell r="O3386">
            <v>0</v>
          </cell>
          <cell r="Q3386">
            <v>0</v>
          </cell>
        </row>
        <row r="3387">
          <cell r="E3387">
            <v>0</v>
          </cell>
          <cell r="O3387">
            <v>0</v>
          </cell>
          <cell r="Q3387">
            <v>0</v>
          </cell>
        </row>
        <row r="3388">
          <cell r="E3388">
            <v>0</v>
          </cell>
          <cell r="O3388">
            <v>0</v>
          </cell>
          <cell r="Q3388">
            <v>0</v>
          </cell>
        </row>
        <row r="3389">
          <cell r="E3389">
            <v>0</v>
          </cell>
          <cell r="O3389">
            <v>0</v>
          </cell>
          <cell r="Q3389">
            <v>0</v>
          </cell>
        </row>
        <row r="3390">
          <cell r="E3390">
            <v>0</v>
          </cell>
          <cell r="O3390">
            <v>0</v>
          </cell>
          <cell r="Q3390">
            <v>0</v>
          </cell>
        </row>
        <row r="3391">
          <cell r="E3391">
            <v>0</v>
          </cell>
          <cell r="O3391">
            <v>0</v>
          </cell>
          <cell r="Q3391">
            <v>0</v>
          </cell>
        </row>
        <row r="3392">
          <cell r="E3392">
            <v>0</v>
          </cell>
          <cell r="O3392">
            <v>0</v>
          </cell>
          <cell r="Q3392">
            <v>0</v>
          </cell>
        </row>
        <row r="3393">
          <cell r="E3393">
            <v>0</v>
          </cell>
          <cell r="O3393">
            <v>0</v>
          </cell>
          <cell r="Q3393">
            <v>0</v>
          </cell>
        </row>
        <row r="3394">
          <cell r="E3394">
            <v>0</v>
          </cell>
          <cell r="O3394">
            <v>0</v>
          </cell>
          <cell r="Q3394">
            <v>0</v>
          </cell>
        </row>
        <row r="3395">
          <cell r="E3395">
            <v>0</v>
          </cell>
          <cell r="O3395">
            <v>0</v>
          </cell>
          <cell r="Q3395">
            <v>0</v>
          </cell>
        </row>
        <row r="3396">
          <cell r="E3396">
            <v>0</v>
          </cell>
          <cell r="O3396">
            <v>0</v>
          </cell>
          <cell r="Q3396">
            <v>0</v>
          </cell>
        </row>
        <row r="3397">
          <cell r="E3397">
            <v>0</v>
          </cell>
          <cell r="O3397">
            <v>0</v>
          </cell>
          <cell r="Q3397">
            <v>0</v>
          </cell>
        </row>
        <row r="3398">
          <cell r="E3398">
            <v>0</v>
          </cell>
          <cell r="O3398">
            <v>0</v>
          </cell>
          <cell r="Q3398">
            <v>0</v>
          </cell>
        </row>
        <row r="3399">
          <cell r="E3399">
            <v>0</v>
          </cell>
          <cell r="O3399">
            <v>0</v>
          </cell>
          <cell r="Q3399">
            <v>0</v>
          </cell>
        </row>
        <row r="3400">
          <cell r="E3400">
            <v>0</v>
          </cell>
          <cell r="O3400">
            <v>0</v>
          </cell>
          <cell r="Q3400">
            <v>0</v>
          </cell>
        </row>
        <row r="3401">
          <cell r="E3401">
            <v>0</v>
          </cell>
          <cell r="O3401">
            <v>0</v>
          </cell>
          <cell r="Q3401">
            <v>0</v>
          </cell>
        </row>
        <row r="3402">
          <cell r="E3402">
            <v>0</v>
          </cell>
          <cell r="O3402">
            <v>0</v>
          </cell>
          <cell r="Q3402">
            <v>0</v>
          </cell>
        </row>
        <row r="3403">
          <cell r="E3403">
            <v>0</v>
          </cell>
          <cell r="O3403">
            <v>0</v>
          </cell>
          <cell r="Q3403">
            <v>0</v>
          </cell>
        </row>
        <row r="3404">
          <cell r="E3404">
            <v>0</v>
          </cell>
          <cell r="O3404">
            <v>0</v>
          </cell>
          <cell r="Q3404">
            <v>0</v>
          </cell>
        </row>
        <row r="3405">
          <cell r="E3405">
            <v>0</v>
          </cell>
          <cell r="O3405">
            <v>0</v>
          </cell>
          <cell r="Q3405">
            <v>0</v>
          </cell>
        </row>
        <row r="3406">
          <cell r="E3406">
            <v>0</v>
          </cell>
          <cell r="O3406">
            <v>0</v>
          </cell>
          <cell r="Q3406">
            <v>0</v>
          </cell>
        </row>
        <row r="3407">
          <cell r="E3407">
            <v>0</v>
          </cell>
          <cell r="O3407">
            <v>0</v>
          </cell>
          <cell r="Q3407">
            <v>0</v>
          </cell>
        </row>
        <row r="3408">
          <cell r="E3408">
            <v>0</v>
          </cell>
          <cell r="O3408">
            <v>0</v>
          </cell>
          <cell r="Q3408">
            <v>0</v>
          </cell>
        </row>
        <row r="3409">
          <cell r="E3409">
            <v>0</v>
          </cell>
          <cell r="O3409">
            <v>0</v>
          </cell>
          <cell r="Q3409">
            <v>0</v>
          </cell>
        </row>
        <row r="3410">
          <cell r="E3410">
            <v>0</v>
          </cell>
          <cell r="O3410">
            <v>0</v>
          </cell>
          <cell r="Q3410">
            <v>0</v>
          </cell>
        </row>
        <row r="3411">
          <cell r="E3411">
            <v>0</v>
          </cell>
          <cell r="O3411">
            <v>0</v>
          </cell>
          <cell r="Q3411">
            <v>0</v>
          </cell>
        </row>
        <row r="3412">
          <cell r="E3412">
            <v>0</v>
          </cell>
          <cell r="O3412">
            <v>0</v>
          </cell>
          <cell r="Q3412">
            <v>0</v>
          </cell>
        </row>
        <row r="3413">
          <cell r="E3413">
            <v>0</v>
          </cell>
          <cell r="O3413">
            <v>0</v>
          </cell>
          <cell r="Q3413">
            <v>0</v>
          </cell>
        </row>
        <row r="3414">
          <cell r="E3414">
            <v>0</v>
          </cell>
          <cell r="O3414">
            <v>0</v>
          </cell>
          <cell r="Q3414">
            <v>0</v>
          </cell>
        </row>
        <row r="3415">
          <cell r="E3415">
            <v>0</v>
          </cell>
          <cell r="O3415">
            <v>0</v>
          </cell>
          <cell r="Q3415">
            <v>0</v>
          </cell>
        </row>
        <row r="3416">
          <cell r="E3416">
            <v>0</v>
          </cell>
          <cell r="O3416">
            <v>0</v>
          </cell>
          <cell r="Q3416">
            <v>0</v>
          </cell>
        </row>
        <row r="3417">
          <cell r="E3417">
            <v>0</v>
          </cell>
          <cell r="O3417">
            <v>0</v>
          </cell>
          <cell r="Q3417">
            <v>0</v>
          </cell>
        </row>
        <row r="3418">
          <cell r="E3418">
            <v>0</v>
          </cell>
          <cell r="O3418">
            <v>0</v>
          </cell>
          <cell r="Q3418">
            <v>0</v>
          </cell>
        </row>
        <row r="3419">
          <cell r="E3419">
            <v>0</v>
          </cell>
          <cell r="O3419">
            <v>0</v>
          </cell>
          <cell r="Q3419">
            <v>0</v>
          </cell>
        </row>
        <row r="3420">
          <cell r="E3420">
            <v>0</v>
          </cell>
          <cell r="O3420">
            <v>0</v>
          </cell>
          <cell r="Q3420">
            <v>0</v>
          </cell>
        </row>
        <row r="3421">
          <cell r="E3421">
            <v>0</v>
          </cell>
          <cell r="O3421">
            <v>0</v>
          </cell>
          <cell r="Q3421">
            <v>0</v>
          </cell>
        </row>
        <row r="3422">
          <cell r="E3422">
            <v>0</v>
          </cell>
          <cell r="O3422">
            <v>0</v>
          </cell>
          <cell r="Q3422">
            <v>0</v>
          </cell>
        </row>
        <row r="3423">
          <cell r="E3423">
            <v>0</v>
          </cell>
          <cell r="O3423">
            <v>0</v>
          </cell>
          <cell r="Q3423">
            <v>0</v>
          </cell>
        </row>
        <row r="3424">
          <cell r="E3424">
            <v>0</v>
          </cell>
          <cell r="O3424">
            <v>0</v>
          </cell>
          <cell r="Q3424">
            <v>0</v>
          </cell>
        </row>
        <row r="3425">
          <cell r="E3425">
            <v>0</v>
          </cell>
          <cell r="O3425">
            <v>0</v>
          </cell>
          <cell r="Q3425">
            <v>0</v>
          </cell>
        </row>
        <row r="3426">
          <cell r="E3426">
            <v>0</v>
          </cell>
          <cell r="O3426">
            <v>0</v>
          </cell>
          <cell r="Q3426">
            <v>0</v>
          </cell>
        </row>
        <row r="3427">
          <cell r="E3427">
            <v>0</v>
          </cell>
          <cell r="O3427">
            <v>0</v>
          </cell>
          <cell r="Q3427">
            <v>0</v>
          </cell>
        </row>
        <row r="3428">
          <cell r="E3428">
            <v>0</v>
          </cell>
          <cell r="O3428">
            <v>0</v>
          </cell>
          <cell r="Q3428">
            <v>0</v>
          </cell>
        </row>
        <row r="3429">
          <cell r="E3429">
            <v>0</v>
          </cell>
          <cell r="O3429">
            <v>0</v>
          </cell>
          <cell r="Q3429">
            <v>0</v>
          </cell>
        </row>
        <row r="3430">
          <cell r="E3430">
            <v>0</v>
          </cell>
          <cell r="O3430">
            <v>0</v>
          </cell>
          <cell r="Q3430">
            <v>0</v>
          </cell>
        </row>
        <row r="3431">
          <cell r="E3431">
            <v>0</v>
          </cell>
          <cell r="O3431">
            <v>0</v>
          </cell>
          <cell r="Q3431">
            <v>0</v>
          </cell>
        </row>
        <row r="3432">
          <cell r="E3432">
            <v>0</v>
          </cell>
          <cell r="O3432">
            <v>0</v>
          </cell>
          <cell r="Q3432">
            <v>0</v>
          </cell>
        </row>
        <row r="3433">
          <cell r="E3433">
            <v>0</v>
          </cell>
          <cell r="O3433">
            <v>0</v>
          </cell>
          <cell r="Q3433">
            <v>0</v>
          </cell>
        </row>
        <row r="3434">
          <cell r="E3434">
            <v>0</v>
          </cell>
          <cell r="O3434">
            <v>0</v>
          </cell>
          <cell r="Q3434">
            <v>0</v>
          </cell>
        </row>
        <row r="3435">
          <cell r="E3435">
            <v>0</v>
          </cell>
          <cell r="O3435">
            <v>0</v>
          </cell>
          <cell r="Q3435">
            <v>0</v>
          </cell>
        </row>
        <row r="3436">
          <cell r="E3436">
            <v>0</v>
          </cell>
          <cell r="O3436">
            <v>0</v>
          </cell>
          <cell r="Q3436">
            <v>0</v>
          </cell>
        </row>
        <row r="3437">
          <cell r="E3437">
            <v>0</v>
          </cell>
          <cell r="O3437">
            <v>0</v>
          </cell>
          <cell r="Q3437">
            <v>0</v>
          </cell>
        </row>
        <row r="3438">
          <cell r="E3438">
            <v>0</v>
          </cell>
          <cell r="O3438">
            <v>0</v>
          </cell>
          <cell r="Q3438">
            <v>0</v>
          </cell>
        </row>
        <row r="3439">
          <cell r="E3439">
            <v>0</v>
          </cell>
          <cell r="O3439">
            <v>0</v>
          </cell>
          <cell r="Q3439">
            <v>0</v>
          </cell>
        </row>
        <row r="3440">
          <cell r="E3440">
            <v>0</v>
          </cell>
          <cell r="O3440">
            <v>0</v>
          </cell>
          <cell r="Q3440">
            <v>0</v>
          </cell>
        </row>
        <row r="3441">
          <cell r="E3441">
            <v>0</v>
          </cell>
          <cell r="O3441">
            <v>0</v>
          </cell>
          <cell r="Q3441">
            <v>0</v>
          </cell>
        </row>
        <row r="3442">
          <cell r="E3442">
            <v>0</v>
          </cell>
          <cell r="O3442">
            <v>0</v>
          </cell>
          <cell r="Q3442">
            <v>0</v>
          </cell>
        </row>
        <row r="3443">
          <cell r="E3443">
            <v>0</v>
          </cell>
          <cell r="O3443">
            <v>0</v>
          </cell>
          <cell r="Q3443">
            <v>0</v>
          </cell>
        </row>
        <row r="3444">
          <cell r="E3444">
            <v>0</v>
          </cell>
          <cell r="O3444">
            <v>0</v>
          </cell>
          <cell r="Q3444">
            <v>0</v>
          </cell>
        </row>
        <row r="3445">
          <cell r="E3445">
            <v>0</v>
          </cell>
          <cell r="O3445">
            <v>0</v>
          </cell>
          <cell r="Q3445">
            <v>0</v>
          </cell>
        </row>
        <row r="3446">
          <cell r="E3446">
            <v>0</v>
          </cell>
          <cell r="O3446">
            <v>0</v>
          </cell>
          <cell r="Q3446">
            <v>0</v>
          </cell>
        </row>
        <row r="3447">
          <cell r="E3447">
            <v>0</v>
          </cell>
          <cell r="O3447">
            <v>0</v>
          </cell>
          <cell r="Q3447">
            <v>0</v>
          </cell>
        </row>
        <row r="3448">
          <cell r="E3448">
            <v>0</v>
          </cell>
          <cell r="O3448">
            <v>0</v>
          </cell>
          <cell r="Q3448">
            <v>0</v>
          </cell>
        </row>
        <row r="3449">
          <cell r="E3449">
            <v>0</v>
          </cell>
          <cell r="O3449">
            <v>0</v>
          </cell>
          <cell r="Q3449">
            <v>0</v>
          </cell>
        </row>
        <row r="3450">
          <cell r="E3450">
            <v>0</v>
          </cell>
          <cell r="O3450">
            <v>0</v>
          </cell>
          <cell r="Q3450">
            <v>0</v>
          </cell>
        </row>
        <row r="3451">
          <cell r="E3451">
            <v>0</v>
          </cell>
          <cell r="O3451">
            <v>0</v>
          </cell>
          <cell r="Q3451">
            <v>0</v>
          </cell>
        </row>
        <row r="3452">
          <cell r="E3452">
            <v>0</v>
          </cell>
          <cell r="O3452">
            <v>0</v>
          </cell>
          <cell r="Q3452">
            <v>0</v>
          </cell>
        </row>
        <row r="3453">
          <cell r="E3453">
            <v>0</v>
          </cell>
          <cell r="O3453">
            <v>0</v>
          </cell>
          <cell r="Q3453">
            <v>0</v>
          </cell>
        </row>
        <row r="3454">
          <cell r="E3454">
            <v>0</v>
          </cell>
          <cell r="O3454">
            <v>0</v>
          </cell>
          <cell r="Q3454">
            <v>0</v>
          </cell>
        </row>
        <row r="3455">
          <cell r="E3455">
            <v>0</v>
          </cell>
          <cell r="O3455">
            <v>0</v>
          </cell>
          <cell r="Q3455">
            <v>0</v>
          </cell>
        </row>
        <row r="3456">
          <cell r="E3456">
            <v>0</v>
          </cell>
          <cell r="O3456">
            <v>0</v>
          </cell>
          <cell r="Q3456">
            <v>0</v>
          </cell>
        </row>
        <row r="3457">
          <cell r="E3457">
            <v>0</v>
          </cell>
          <cell r="O3457">
            <v>0</v>
          </cell>
          <cell r="Q3457">
            <v>0</v>
          </cell>
        </row>
        <row r="3458">
          <cell r="E3458">
            <v>0</v>
          </cell>
          <cell r="O3458">
            <v>0</v>
          </cell>
          <cell r="Q3458">
            <v>0</v>
          </cell>
        </row>
        <row r="3459">
          <cell r="E3459">
            <v>0</v>
          </cell>
          <cell r="O3459">
            <v>0</v>
          </cell>
          <cell r="Q3459">
            <v>0</v>
          </cell>
        </row>
        <row r="3460">
          <cell r="E3460">
            <v>0</v>
          </cell>
          <cell r="O3460">
            <v>0</v>
          </cell>
          <cell r="Q3460">
            <v>0</v>
          </cell>
        </row>
        <row r="3461">
          <cell r="E3461">
            <v>0</v>
          </cell>
          <cell r="O3461">
            <v>0</v>
          </cell>
          <cell r="Q3461">
            <v>0</v>
          </cell>
        </row>
        <row r="3462">
          <cell r="E3462">
            <v>0</v>
          </cell>
          <cell r="O3462">
            <v>0</v>
          </cell>
          <cell r="Q3462">
            <v>0</v>
          </cell>
        </row>
        <row r="3463">
          <cell r="E3463">
            <v>0</v>
          </cell>
          <cell r="O3463">
            <v>0</v>
          </cell>
          <cell r="Q3463">
            <v>0</v>
          </cell>
        </row>
        <row r="3464">
          <cell r="E3464">
            <v>0</v>
          </cell>
          <cell r="O3464">
            <v>0</v>
          </cell>
          <cell r="Q3464">
            <v>0</v>
          </cell>
        </row>
        <row r="3465">
          <cell r="E3465">
            <v>0</v>
          </cell>
          <cell r="O3465">
            <v>0</v>
          </cell>
          <cell r="Q3465">
            <v>0</v>
          </cell>
        </row>
        <row r="3466">
          <cell r="E3466">
            <v>0</v>
          </cell>
          <cell r="O3466">
            <v>0</v>
          </cell>
          <cell r="Q3466">
            <v>0</v>
          </cell>
        </row>
        <row r="3467">
          <cell r="E3467">
            <v>0</v>
          </cell>
          <cell r="O3467">
            <v>0</v>
          </cell>
          <cell r="Q3467">
            <v>0</v>
          </cell>
        </row>
        <row r="3468">
          <cell r="E3468">
            <v>0</v>
          </cell>
          <cell r="O3468">
            <v>0</v>
          </cell>
          <cell r="Q3468">
            <v>0</v>
          </cell>
        </row>
        <row r="3469">
          <cell r="E3469">
            <v>0</v>
          </cell>
          <cell r="O3469">
            <v>0</v>
          </cell>
          <cell r="Q3469">
            <v>0</v>
          </cell>
        </row>
        <row r="3470">
          <cell r="E3470">
            <v>0</v>
          </cell>
          <cell r="O3470">
            <v>0</v>
          </cell>
          <cell r="Q3470">
            <v>0</v>
          </cell>
        </row>
        <row r="3471">
          <cell r="E3471">
            <v>0</v>
          </cell>
          <cell r="O3471">
            <v>0</v>
          </cell>
          <cell r="Q3471">
            <v>0</v>
          </cell>
        </row>
        <row r="3472">
          <cell r="E3472">
            <v>0</v>
          </cell>
          <cell r="O3472">
            <v>0</v>
          </cell>
          <cell r="Q3472">
            <v>0</v>
          </cell>
        </row>
        <row r="3473">
          <cell r="E3473">
            <v>0</v>
          </cell>
          <cell r="O3473">
            <v>0</v>
          </cell>
          <cell r="Q3473">
            <v>0</v>
          </cell>
        </row>
        <row r="3474">
          <cell r="E3474">
            <v>0</v>
          </cell>
          <cell r="O3474">
            <v>0</v>
          </cell>
          <cell r="Q3474">
            <v>0</v>
          </cell>
        </row>
        <row r="3475">
          <cell r="E3475">
            <v>0</v>
          </cell>
          <cell r="O3475">
            <v>0</v>
          </cell>
          <cell r="Q3475">
            <v>0</v>
          </cell>
        </row>
        <row r="3476">
          <cell r="E3476">
            <v>0</v>
          </cell>
          <cell r="O3476">
            <v>0</v>
          </cell>
          <cell r="Q3476">
            <v>0</v>
          </cell>
        </row>
        <row r="3477">
          <cell r="E3477">
            <v>0</v>
          </cell>
          <cell r="O3477">
            <v>0</v>
          </cell>
          <cell r="Q3477">
            <v>0</v>
          </cell>
        </row>
        <row r="3478">
          <cell r="E3478">
            <v>0</v>
          </cell>
          <cell r="O3478">
            <v>0</v>
          </cell>
          <cell r="Q3478">
            <v>0</v>
          </cell>
        </row>
        <row r="3479">
          <cell r="E3479">
            <v>0</v>
          </cell>
          <cell r="O3479">
            <v>0</v>
          </cell>
          <cell r="Q3479">
            <v>0</v>
          </cell>
        </row>
        <row r="3480">
          <cell r="E3480">
            <v>0</v>
          </cell>
          <cell r="O3480">
            <v>0</v>
          </cell>
          <cell r="Q3480">
            <v>0</v>
          </cell>
        </row>
        <row r="3481">
          <cell r="E3481">
            <v>0</v>
          </cell>
          <cell r="O3481">
            <v>0</v>
          </cell>
          <cell r="Q3481">
            <v>0</v>
          </cell>
        </row>
        <row r="3482">
          <cell r="E3482">
            <v>0</v>
          </cell>
          <cell r="O3482">
            <v>0</v>
          </cell>
          <cell r="Q3482">
            <v>0</v>
          </cell>
        </row>
        <row r="3483">
          <cell r="E3483">
            <v>0</v>
          </cell>
          <cell r="O3483">
            <v>0</v>
          </cell>
          <cell r="Q3483">
            <v>0</v>
          </cell>
        </row>
        <row r="3484">
          <cell r="E3484">
            <v>0</v>
          </cell>
          <cell r="O3484">
            <v>0</v>
          </cell>
          <cell r="Q3484">
            <v>0</v>
          </cell>
        </row>
        <row r="3485">
          <cell r="E3485">
            <v>0</v>
          </cell>
          <cell r="O3485">
            <v>0</v>
          </cell>
          <cell r="Q3485">
            <v>0</v>
          </cell>
        </row>
        <row r="3486">
          <cell r="E3486">
            <v>0</v>
          </cell>
          <cell r="O3486">
            <v>0</v>
          </cell>
          <cell r="Q3486">
            <v>0</v>
          </cell>
        </row>
        <row r="3487">
          <cell r="E3487">
            <v>0</v>
          </cell>
          <cell r="O3487">
            <v>0</v>
          </cell>
          <cell r="Q3487">
            <v>0</v>
          </cell>
        </row>
        <row r="3488">
          <cell r="E3488">
            <v>0</v>
          </cell>
          <cell r="O3488">
            <v>0</v>
          </cell>
          <cell r="Q3488">
            <v>0</v>
          </cell>
        </row>
        <row r="3489">
          <cell r="E3489">
            <v>0</v>
          </cell>
          <cell r="O3489">
            <v>0</v>
          </cell>
          <cell r="Q3489">
            <v>0</v>
          </cell>
        </row>
        <row r="3490">
          <cell r="E3490">
            <v>0</v>
          </cell>
          <cell r="O3490">
            <v>0</v>
          </cell>
          <cell r="Q3490">
            <v>0</v>
          </cell>
        </row>
        <row r="3491">
          <cell r="E3491">
            <v>0</v>
          </cell>
          <cell r="O3491">
            <v>0</v>
          </cell>
          <cell r="Q3491">
            <v>0</v>
          </cell>
        </row>
        <row r="3492">
          <cell r="E3492">
            <v>0</v>
          </cell>
          <cell r="O3492">
            <v>0</v>
          </cell>
          <cell r="Q3492">
            <v>0</v>
          </cell>
        </row>
        <row r="3493">
          <cell r="E3493">
            <v>0</v>
          </cell>
          <cell r="O3493">
            <v>0</v>
          </cell>
          <cell r="Q3493">
            <v>0</v>
          </cell>
        </row>
        <row r="3494">
          <cell r="E3494">
            <v>0</v>
          </cell>
          <cell r="O3494">
            <v>0</v>
          </cell>
          <cell r="Q3494">
            <v>0</v>
          </cell>
        </row>
        <row r="3495">
          <cell r="E3495">
            <v>0</v>
          </cell>
          <cell r="O3495">
            <v>0</v>
          </cell>
          <cell r="Q3495">
            <v>0</v>
          </cell>
        </row>
        <row r="3496">
          <cell r="E3496">
            <v>0</v>
          </cell>
          <cell r="O3496">
            <v>0</v>
          </cell>
          <cell r="Q3496">
            <v>0</v>
          </cell>
        </row>
        <row r="3497">
          <cell r="E3497">
            <v>0</v>
          </cell>
          <cell r="O3497">
            <v>0</v>
          </cell>
          <cell r="Q3497">
            <v>0</v>
          </cell>
        </row>
        <row r="3498">
          <cell r="E3498">
            <v>0</v>
          </cell>
          <cell r="O3498">
            <v>0</v>
          </cell>
          <cell r="Q3498">
            <v>0</v>
          </cell>
        </row>
        <row r="3499">
          <cell r="E3499">
            <v>0</v>
          </cell>
          <cell r="O3499">
            <v>0</v>
          </cell>
          <cell r="Q3499">
            <v>0</v>
          </cell>
        </row>
        <row r="3500">
          <cell r="E3500">
            <v>0</v>
          </cell>
          <cell r="O3500">
            <v>0</v>
          </cell>
          <cell r="Q3500">
            <v>0</v>
          </cell>
        </row>
        <row r="3501">
          <cell r="E3501">
            <v>0</v>
          </cell>
          <cell r="O3501">
            <v>0</v>
          </cell>
          <cell r="Q3501">
            <v>0</v>
          </cell>
        </row>
        <row r="3502">
          <cell r="E3502">
            <v>0</v>
          </cell>
          <cell r="O3502">
            <v>0</v>
          </cell>
          <cell r="Q3502">
            <v>0</v>
          </cell>
        </row>
        <row r="3503">
          <cell r="E3503">
            <v>0</v>
          </cell>
          <cell r="O3503">
            <v>0</v>
          </cell>
          <cell r="Q3503">
            <v>0</v>
          </cell>
        </row>
        <row r="3504">
          <cell r="E3504">
            <v>0</v>
          </cell>
          <cell r="O3504">
            <v>0</v>
          </cell>
          <cell r="Q3504">
            <v>0</v>
          </cell>
        </row>
        <row r="3505">
          <cell r="E3505">
            <v>0</v>
          </cell>
          <cell r="O3505">
            <v>0</v>
          </cell>
          <cell r="Q3505">
            <v>0</v>
          </cell>
        </row>
        <row r="3506">
          <cell r="E3506">
            <v>0</v>
          </cell>
          <cell r="O3506">
            <v>0</v>
          </cell>
          <cell r="Q3506">
            <v>0</v>
          </cell>
        </row>
        <row r="3507">
          <cell r="E3507">
            <v>0</v>
          </cell>
          <cell r="O3507">
            <v>0</v>
          </cell>
          <cell r="Q3507">
            <v>0</v>
          </cell>
        </row>
        <row r="3508">
          <cell r="E3508">
            <v>0</v>
          </cell>
          <cell r="O3508">
            <v>0</v>
          </cell>
          <cell r="Q3508">
            <v>0</v>
          </cell>
        </row>
        <row r="3509">
          <cell r="E3509">
            <v>0</v>
          </cell>
          <cell r="O3509">
            <v>0</v>
          </cell>
          <cell r="Q3509">
            <v>0</v>
          </cell>
        </row>
        <row r="3510">
          <cell r="E3510">
            <v>0</v>
          </cell>
          <cell r="O3510">
            <v>0</v>
          </cell>
          <cell r="Q3510">
            <v>0</v>
          </cell>
        </row>
        <row r="3511">
          <cell r="E3511">
            <v>0</v>
          </cell>
          <cell r="O3511">
            <v>0</v>
          </cell>
          <cell r="Q3511">
            <v>0</v>
          </cell>
        </row>
        <row r="3512">
          <cell r="E3512">
            <v>0</v>
          </cell>
          <cell r="O3512">
            <v>0</v>
          </cell>
          <cell r="Q3512">
            <v>0</v>
          </cell>
        </row>
        <row r="3513">
          <cell r="E3513">
            <v>0</v>
          </cell>
          <cell r="O3513">
            <v>0</v>
          </cell>
          <cell r="Q3513">
            <v>0</v>
          </cell>
        </row>
        <row r="3514">
          <cell r="E3514">
            <v>0</v>
          </cell>
          <cell r="O3514">
            <v>0</v>
          </cell>
          <cell r="Q3514">
            <v>0</v>
          </cell>
        </row>
        <row r="3515">
          <cell r="E3515">
            <v>0</v>
          </cell>
          <cell r="O3515">
            <v>0</v>
          </cell>
          <cell r="Q3515">
            <v>0</v>
          </cell>
        </row>
        <row r="3516">
          <cell r="E3516">
            <v>0</v>
          </cell>
          <cell r="O3516">
            <v>0</v>
          </cell>
          <cell r="Q3516">
            <v>0</v>
          </cell>
        </row>
        <row r="3517">
          <cell r="E3517">
            <v>0</v>
          </cell>
          <cell r="O3517">
            <v>0</v>
          </cell>
          <cell r="Q3517">
            <v>0</v>
          </cell>
        </row>
        <row r="3518">
          <cell r="E3518">
            <v>0</v>
          </cell>
          <cell r="O3518">
            <v>0</v>
          </cell>
          <cell r="Q3518">
            <v>0</v>
          </cell>
        </row>
        <row r="3519">
          <cell r="E3519">
            <v>0</v>
          </cell>
          <cell r="O3519">
            <v>0</v>
          </cell>
          <cell r="Q3519">
            <v>0</v>
          </cell>
        </row>
        <row r="3520">
          <cell r="E3520">
            <v>0</v>
          </cell>
          <cell r="O3520">
            <v>0</v>
          </cell>
          <cell r="Q3520">
            <v>0</v>
          </cell>
        </row>
        <row r="3521">
          <cell r="E3521">
            <v>0</v>
          </cell>
          <cell r="O3521">
            <v>0</v>
          </cell>
          <cell r="Q3521">
            <v>0</v>
          </cell>
        </row>
        <row r="3522">
          <cell r="E3522">
            <v>0</v>
          </cell>
          <cell r="O3522">
            <v>0</v>
          </cell>
          <cell r="Q3522">
            <v>0</v>
          </cell>
        </row>
        <row r="3523">
          <cell r="E3523">
            <v>0</v>
          </cell>
          <cell r="O3523">
            <v>0</v>
          </cell>
          <cell r="Q3523">
            <v>0</v>
          </cell>
        </row>
        <row r="3524">
          <cell r="E3524">
            <v>0</v>
          </cell>
          <cell r="O3524">
            <v>0</v>
          </cell>
          <cell r="Q3524">
            <v>0</v>
          </cell>
        </row>
        <row r="3525">
          <cell r="E3525">
            <v>0</v>
          </cell>
          <cell r="O3525">
            <v>0</v>
          </cell>
          <cell r="Q3525">
            <v>0</v>
          </cell>
        </row>
        <row r="3526">
          <cell r="E3526">
            <v>0</v>
          </cell>
          <cell r="O3526">
            <v>0</v>
          </cell>
          <cell r="Q3526">
            <v>0</v>
          </cell>
        </row>
        <row r="3527">
          <cell r="E3527">
            <v>0</v>
          </cell>
          <cell r="O3527">
            <v>0</v>
          </cell>
          <cell r="Q3527">
            <v>0</v>
          </cell>
        </row>
        <row r="3528">
          <cell r="E3528">
            <v>0</v>
          </cell>
          <cell r="O3528">
            <v>0</v>
          </cell>
          <cell r="Q3528">
            <v>0</v>
          </cell>
        </row>
        <row r="3529">
          <cell r="E3529">
            <v>0</v>
          </cell>
          <cell r="O3529">
            <v>0</v>
          </cell>
          <cell r="Q3529">
            <v>0</v>
          </cell>
        </row>
        <row r="3530">
          <cell r="E3530">
            <v>0</v>
          </cell>
          <cell r="O3530">
            <v>0</v>
          </cell>
          <cell r="Q3530">
            <v>0</v>
          </cell>
        </row>
        <row r="3531">
          <cell r="E3531">
            <v>0</v>
          </cell>
          <cell r="O3531">
            <v>0</v>
          </cell>
          <cell r="Q3531">
            <v>0</v>
          </cell>
        </row>
        <row r="3532">
          <cell r="E3532">
            <v>0</v>
          </cell>
          <cell r="O3532">
            <v>0</v>
          </cell>
          <cell r="Q3532">
            <v>0</v>
          </cell>
        </row>
        <row r="3533">
          <cell r="E3533">
            <v>0</v>
          </cell>
          <cell r="O3533">
            <v>0</v>
          </cell>
          <cell r="Q3533">
            <v>0</v>
          </cell>
        </row>
        <row r="3534">
          <cell r="E3534">
            <v>0</v>
          </cell>
          <cell r="O3534">
            <v>0</v>
          </cell>
          <cell r="Q3534">
            <v>0</v>
          </cell>
        </row>
        <row r="3535">
          <cell r="E3535">
            <v>0</v>
          </cell>
          <cell r="O3535">
            <v>0</v>
          </cell>
          <cell r="Q3535">
            <v>0</v>
          </cell>
        </row>
        <row r="3536">
          <cell r="E3536">
            <v>0</v>
          </cell>
          <cell r="O3536">
            <v>0</v>
          </cell>
          <cell r="Q3536">
            <v>0</v>
          </cell>
        </row>
        <row r="3537">
          <cell r="E3537">
            <v>0</v>
          </cell>
          <cell r="O3537">
            <v>0</v>
          </cell>
          <cell r="Q3537">
            <v>0</v>
          </cell>
        </row>
        <row r="3538">
          <cell r="E3538">
            <v>0</v>
          </cell>
          <cell r="O3538">
            <v>0</v>
          </cell>
          <cell r="Q3538">
            <v>0</v>
          </cell>
        </row>
        <row r="3539">
          <cell r="E3539">
            <v>0</v>
          </cell>
          <cell r="O3539">
            <v>0</v>
          </cell>
          <cell r="Q3539">
            <v>0</v>
          </cell>
        </row>
        <row r="3540">
          <cell r="E3540">
            <v>0</v>
          </cell>
          <cell r="O3540">
            <v>0</v>
          </cell>
          <cell r="Q3540">
            <v>0</v>
          </cell>
        </row>
        <row r="3541">
          <cell r="E3541">
            <v>0</v>
          </cell>
          <cell r="O3541">
            <v>0</v>
          </cell>
          <cell r="Q3541">
            <v>0</v>
          </cell>
        </row>
        <row r="3542">
          <cell r="E3542">
            <v>0</v>
          </cell>
          <cell r="O3542">
            <v>0</v>
          </cell>
          <cell r="Q3542">
            <v>0</v>
          </cell>
        </row>
        <row r="3543">
          <cell r="E3543">
            <v>0</v>
          </cell>
          <cell r="O3543">
            <v>0</v>
          </cell>
          <cell r="Q3543">
            <v>0</v>
          </cell>
        </row>
        <row r="3544">
          <cell r="E3544">
            <v>0</v>
          </cell>
          <cell r="O3544">
            <v>0</v>
          </cell>
          <cell r="Q3544">
            <v>0</v>
          </cell>
        </row>
        <row r="3545">
          <cell r="E3545">
            <v>0</v>
          </cell>
          <cell r="O3545">
            <v>0</v>
          </cell>
          <cell r="Q3545">
            <v>0</v>
          </cell>
        </row>
        <row r="3546">
          <cell r="E3546">
            <v>0</v>
          </cell>
          <cell r="O3546">
            <v>0</v>
          </cell>
          <cell r="Q3546">
            <v>0</v>
          </cell>
        </row>
        <row r="3547">
          <cell r="E3547">
            <v>0</v>
          </cell>
          <cell r="O3547">
            <v>0</v>
          </cell>
          <cell r="Q3547">
            <v>0</v>
          </cell>
        </row>
        <row r="3548">
          <cell r="E3548">
            <v>0</v>
          </cell>
          <cell r="O3548">
            <v>0</v>
          </cell>
          <cell r="Q3548">
            <v>0</v>
          </cell>
        </row>
        <row r="3549">
          <cell r="E3549">
            <v>0</v>
          </cell>
          <cell r="O3549">
            <v>0</v>
          </cell>
          <cell r="Q3549">
            <v>0</v>
          </cell>
        </row>
        <row r="3550">
          <cell r="E3550">
            <v>0</v>
          </cell>
          <cell r="O3550">
            <v>0</v>
          </cell>
          <cell r="Q3550">
            <v>0</v>
          </cell>
        </row>
        <row r="3551">
          <cell r="E3551">
            <v>0</v>
          </cell>
          <cell r="O3551">
            <v>0</v>
          </cell>
          <cell r="Q3551">
            <v>0</v>
          </cell>
        </row>
        <row r="3552">
          <cell r="E3552">
            <v>0</v>
          </cell>
          <cell r="O3552">
            <v>0</v>
          </cell>
          <cell r="Q3552">
            <v>0</v>
          </cell>
        </row>
        <row r="3553">
          <cell r="E3553">
            <v>0</v>
          </cell>
          <cell r="O3553">
            <v>0</v>
          </cell>
          <cell r="Q3553">
            <v>0</v>
          </cell>
        </row>
        <row r="3554">
          <cell r="E3554">
            <v>0</v>
          </cell>
          <cell r="O3554">
            <v>0</v>
          </cell>
          <cell r="Q3554">
            <v>0</v>
          </cell>
        </row>
        <row r="3555">
          <cell r="E3555">
            <v>0</v>
          </cell>
          <cell r="O3555">
            <v>0</v>
          </cell>
          <cell r="Q3555">
            <v>0</v>
          </cell>
        </row>
        <row r="3556">
          <cell r="E3556">
            <v>0</v>
          </cell>
          <cell r="O3556">
            <v>0</v>
          </cell>
          <cell r="Q3556">
            <v>0</v>
          </cell>
        </row>
        <row r="3557">
          <cell r="E3557">
            <v>0</v>
          </cell>
          <cell r="O3557">
            <v>0</v>
          </cell>
          <cell r="Q3557">
            <v>0</v>
          </cell>
        </row>
        <row r="3558">
          <cell r="E3558">
            <v>0</v>
          </cell>
          <cell r="O3558">
            <v>0</v>
          </cell>
          <cell r="Q3558">
            <v>0</v>
          </cell>
        </row>
        <row r="3559">
          <cell r="E3559">
            <v>0</v>
          </cell>
          <cell r="O3559">
            <v>0</v>
          </cell>
          <cell r="Q3559">
            <v>0</v>
          </cell>
        </row>
        <row r="3560">
          <cell r="E3560">
            <v>0</v>
          </cell>
          <cell r="O3560">
            <v>0</v>
          </cell>
          <cell r="Q3560">
            <v>0</v>
          </cell>
        </row>
        <row r="3561">
          <cell r="E3561">
            <v>0</v>
          </cell>
          <cell r="O3561">
            <v>0</v>
          </cell>
          <cell r="Q3561">
            <v>0</v>
          </cell>
        </row>
        <row r="3562">
          <cell r="E3562">
            <v>0</v>
          </cell>
          <cell r="O3562">
            <v>0</v>
          </cell>
          <cell r="Q3562">
            <v>0</v>
          </cell>
        </row>
        <row r="3563">
          <cell r="E3563">
            <v>0</v>
          </cell>
          <cell r="O3563">
            <v>0</v>
          </cell>
          <cell r="Q3563">
            <v>0</v>
          </cell>
        </row>
        <row r="3564">
          <cell r="E3564">
            <v>0</v>
          </cell>
          <cell r="O3564">
            <v>0</v>
          </cell>
          <cell r="Q3564">
            <v>0</v>
          </cell>
        </row>
        <row r="3565">
          <cell r="E3565">
            <v>0</v>
          </cell>
          <cell r="O3565">
            <v>0</v>
          </cell>
          <cell r="Q3565">
            <v>0</v>
          </cell>
        </row>
        <row r="3566">
          <cell r="E3566">
            <v>0</v>
          </cell>
          <cell r="O3566">
            <v>0</v>
          </cell>
          <cell r="Q3566">
            <v>0</v>
          </cell>
        </row>
        <row r="3567">
          <cell r="E3567">
            <v>0</v>
          </cell>
          <cell r="O3567">
            <v>0</v>
          </cell>
          <cell r="Q3567">
            <v>0</v>
          </cell>
        </row>
        <row r="3568">
          <cell r="E3568">
            <v>0</v>
          </cell>
          <cell r="O3568">
            <v>0</v>
          </cell>
          <cell r="Q3568">
            <v>0</v>
          </cell>
        </row>
        <row r="3569">
          <cell r="E3569">
            <v>0</v>
          </cell>
          <cell r="O3569">
            <v>0</v>
          </cell>
          <cell r="Q3569">
            <v>0</v>
          </cell>
        </row>
        <row r="3570">
          <cell r="E3570">
            <v>0</v>
          </cell>
          <cell r="O3570">
            <v>0</v>
          </cell>
          <cell r="Q3570">
            <v>0</v>
          </cell>
        </row>
        <row r="3571">
          <cell r="E3571">
            <v>0</v>
          </cell>
          <cell r="O3571">
            <v>0</v>
          </cell>
          <cell r="Q3571">
            <v>0</v>
          </cell>
        </row>
        <row r="3572">
          <cell r="E3572">
            <v>0</v>
          </cell>
          <cell r="O3572">
            <v>0</v>
          </cell>
          <cell r="Q3572">
            <v>0</v>
          </cell>
        </row>
        <row r="3573">
          <cell r="E3573">
            <v>0</v>
          </cell>
          <cell r="O3573">
            <v>0</v>
          </cell>
          <cell r="Q3573">
            <v>0</v>
          </cell>
        </row>
        <row r="3574">
          <cell r="E3574">
            <v>0</v>
          </cell>
          <cell r="O3574">
            <v>0</v>
          </cell>
          <cell r="Q3574">
            <v>0</v>
          </cell>
        </row>
        <row r="3575">
          <cell r="E3575">
            <v>0</v>
          </cell>
          <cell r="O3575">
            <v>0</v>
          </cell>
          <cell r="Q3575">
            <v>0</v>
          </cell>
        </row>
        <row r="3576">
          <cell r="E3576">
            <v>0</v>
          </cell>
          <cell r="O3576">
            <v>0</v>
          </cell>
          <cell r="Q3576">
            <v>0</v>
          </cell>
        </row>
        <row r="3577">
          <cell r="E3577">
            <v>0</v>
          </cell>
          <cell r="O3577">
            <v>0</v>
          </cell>
          <cell r="Q3577">
            <v>0</v>
          </cell>
        </row>
        <row r="3578">
          <cell r="E3578">
            <v>0</v>
          </cell>
          <cell r="O3578">
            <v>0</v>
          </cell>
          <cell r="Q3578">
            <v>0</v>
          </cell>
        </row>
        <row r="3579">
          <cell r="E3579">
            <v>0</v>
          </cell>
          <cell r="O3579">
            <v>0</v>
          </cell>
          <cell r="Q3579">
            <v>0</v>
          </cell>
        </row>
        <row r="3580">
          <cell r="E3580">
            <v>0</v>
          </cell>
          <cell r="O3580">
            <v>0</v>
          </cell>
          <cell r="Q3580">
            <v>0</v>
          </cell>
        </row>
        <row r="3581">
          <cell r="E3581">
            <v>0</v>
          </cell>
          <cell r="O3581">
            <v>0</v>
          </cell>
          <cell r="Q3581">
            <v>0</v>
          </cell>
        </row>
        <row r="3582">
          <cell r="E3582">
            <v>0</v>
          </cell>
          <cell r="O3582">
            <v>0</v>
          </cell>
          <cell r="Q3582">
            <v>0</v>
          </cell>
        </row>
        <row r="3583">
          <cell r="E3583">
            <v>0</v>
          </cell>
          <cell r="O3583">
            <v>0</v>
          </cell>
          <cell r="Q3583">
            <v>0</v>
          </cell>
        </row>
        <row r="3584">
          <cell r="E3584">
            <v>0</v>
          </cell>
          <cell r="O3584">
            <v>0</v>
          </cell>
          <cell r="Q3584">
            <v>0</v>
          </cell>
        </row>
        <row r="3585">
          <cell r="E3585">
            <v>0</v>
          </cell>
          <cell r="O3585">
            <v>0</v>
          </cell>
          <cell r="Q3585">
            <v>0</v>
          </cell>
        </row>
        <row r="3586">
          <cell r="E3586">
            <v>0</v>
          </cell>
          <cell r="O3586">
            <v>0</v>
          </cell>
          <cell r="Q3586">
            <v>0</v>
          </cell>
        </row>
        <row r="3587">
          <cell r="E3587">
            <v>0</v>
          </cell>
          <cell r="O3587">
            <v>0</v>
          </cell>
          <cell r="Q3587">
            <v>0</v>
          </cell>
        </row>
        <row r="3588">
          <cell r="E3588">
            <v>0</v>
          </cell>
          <cell r="O3588">
            <v>0</v>
          </cell>
          <cell r="Q3588">
            <v>0</v>
          </cell>
        </row>
        <row r="3589">
          <cell r="E3589">
            <v>0</v>
          </cell>
          <cell r="O3589">
            <v>0</v>
          </cell>
          <cell r="Q3589">
            <v>0</v>
          </cell>
        </row>
        <row r="3590">
          <cell r="E3590">
            <v>0</v>
          </cell>
          <cell r="O3590">
            <v>0</v>
          </cell>
          <cell r="Q3590">
            <v>0</v>
          </cell>
        </row>
        <row r="3591">
          <cell r="E3591">
            <v>0</v>
          </cell>
          <cell r="O3591">
            <v>0</v>
          </cell>
          <cell r="Q3591">
            <v>0</v>
          </cell>
        </row>
        <row r="3592">
          <cell r="E3592">
            <v>0</v>
          </cell>
          <cell r="O3592">
            <v>0</v>
          </cell>
          <cell r="Q3592">
            <v>0</v>
          </cell>
        </row>
        <row r="3593">
          <cell r="E3593">
            <v>0</v>
          </cell>
          <cell r="O3593">
            <v>0</v>
          </cell>
          <cell r="Q3593">
            <v>0</v>
          </cell>
        </row>
        <row r="3594">
          <cell r="E3594">
            <v>0</v>
          </cell>
          <cell r="O3594">
            <v>0</v>
          </cell>
          <cell r="Q3594">
            <v>0</v>
          </cell>
        </row>
        <row r="3595">
          <cell r="E3595">
            <v>0</v>
          </cell>
          <cell r="O3595">
            <v>0</v>
          </cell>
          <cell r="Q3595">
            <v>0</v>
          </cell>
        </row>
        <row r="3596">
          <cell r="E3596">
            <v>0</v>
          </cell>
          <cell r="O3596">
            <v>0</v>
          </cell>
          <cell r="Q3596">
            <v>0</v>
          </cell>
        </row>
        <row r="3597">
          <cell r="E3597">
            <v>0</v>
          </cell>
          <cell r="O3597">
            <v>0</v>
          </cell>
          <cell r="Q3597">
            <v>0</v>
          </cell>
        </row>
        <row r="3598">
          <cell r="E3598">
            <v>0</v>
          </cell>
          <cell r="O3598">
            <v>0</v>
          </cell>
          <cell r="Q3598">
            <v>0</v>
          </cell>
        </row>
        <row r="3599">
          <cell r="E3599">
            <v>0</v>
          </cell>
          <cell r="O3599">
            <v>0</v>
          </cell>
          <cell r="Q3599">
            <v>0</v>
          </cell>
        </row>
        <row r="3600">
          <cell r="E3600">
            <v>0</v>
          </cell>
          <cell r="O3600">
            <v>0</v>
          </cell>
          <cell r="Q3600">
            <v>0</v>
          </cell>
        </row>
        <row r="3601">
          <cell r="E3601">
            <v>0</v>
          </cell>
          <cell r="O3601">
            <v>0</v>
          </cell>
          <cell r="Q3601">
            <v>0</v>
          </cell>
        </row>
        <row r="3602">
          <cell r="E3602">
            <v>0</v>
          </cell>
          <cell r="O3602">
            <v>0</v>
          </cell>
          <cell r="Q3602">
            <v>0</v>
          </cell>
        </row>
        <row r="3603">
          <cell r="E3603">
            <v>0</v>
          </cell>
          <cell r="O3603">
            <v>0</v>
          </cell>
          <cell r="Q3603">
            <v>0</v>
          </cell>
        </row>
        <row r="3604">
          <cell r="E3604">
            <v>0</v>
          </cell>
          <cell r="O3604">
            <v>0</v>
          </cell>
          <cell r="Q3604">
            <v>0</v>
          </cell>
        </row>
        <row r="3605">
          <cell r="E3605">
            <v>0</v>
          </cell>
          <cell r="O3605">
            <v>0</v>
          </cell>
          <cell r="Q3605">
            <v>0</v>
          </cell>
        </row>
        <row r="3606">
          <cell r="E3606">
            <v>0</v>
          </cell>
          <cell r="O3606">
            <v>0</v>
          </cell>
          <cell r="Q3606">
            <v>0</v>
          </cell>
        </row>
        <row r="3607">
          <cell r="E3607">
            <v>0</v>
          </cell>
          <cell r="O3607">
            <v>0</v>
          </cell>
          <cell r="Q3607">
            <v>0</v>
          </cell>
        </row>
        <row r="3608">
          <cell r="E3608">
            <v>0</v>
          </cell>
          <cell r="O3608">
            <v>0</v>
          </cell>
          <cell r="Q3608">
            <v>0</v>
          </cell>
        </row>
        <row r="3609">
          <cell r="E3609">
            <v>0</v>
          </cell>
          <cell r="O3609">
            <v>0</v>
          </cell>
          <cell r="Q3609">
            <v>0</v>
          </cell>
        </row>
        <row r="3610">
          <cell r="E3610">
            <v>0</v>
          </cell>
          <cell r="O3610">
            <v>0</v>
          </cell>
          <cell r="Q3610">
            <v>0</v>
          </cell>
        </row>
        <row r="3611">
          <cell r="E3611">
            <v>0</v>
          </cell>
          <cell r="O3611">
            <v>0</v>
          </cell>
          <cell r="Q3611">
            <v>0</v>
          </cell>
        </row>
        <row r="3612">
          <cell r="E3612">
            <v>0</v>
          </cell>
          <cell r="O3612">
            <v>0</v>
          </cell>
          <cell r="Q3612">
            <v>0</v>
          </cell>
        </row>
        <row r="3613">
          <cell r="E3613">
            <v>0</v>
          </cell>
          <cell r="O3613">
            <v>0</v>
          </cell>
          <cell r="Q3613">
            <v>0</v>
          </cell>
        </row>
        <row r="3614">
          <cell r="E3614">
            <v>0</v>
          </cell>
          <cell r="O3614">
            <v>0</v>
          </cell>
          <cell r="Q3614">
            <v>0</v>
          </cell>
        </row>
        <row r="3615">
          <cell r="E3615">
            <v>0</v>
          </cell>
          <cell r="O3615">
            <v>0</v>
          </cell>
          <cell r="Q3615">
            <v>0</v>
          </cell>
        </row>
        <row r="3616">
          <cell r="E3616">
            <v>0</v>
          </cell>
          <cell r="O3616">
            <v>0</v>
          </cell>
          <cell r="Q3616">
            <v>0</v>
          </cell>
        </row>
        <row r="3617">
          <cell r="E3617">
            <v>0</v>
          </cell>
          <cell r="O3617">
            <v>0</v>
          </cell>
          <cell r="Q3617">
            <v>0</v>
          </cell>
        </row>
        <row r="3618">
          <cell r="E3618">
            <v>0</v>
          </cell>
          <cell r="O3618">
            <v>0</v>
          </cell>
          <cell r="Q3618">
            <v>0</v>
          </cell>
        </row>
        <row r="3619">
          <cell r="E3619">
            <v>0</v>
          </cell>
          <cell r="O3619">
            <v>0</v>
          </cell>
          <cell r="Q3619">
            <v>0</v>
          </cell>
        </row>
        <row r="3620">
          <cell r="E3620">
            <v>0</v>
          </cell>
          <cell r="O3620">
            <v>0</v>
          </cell>
          <cell r="Q3620">
            <v>0</v>
          </cell>
        </row>
        <row r="3621">
          <cell r="E3621">
            <v>0</v>
          </cell>
          <cell r="O3621">
            <v>0</v>
          </cell>
          <cell r="Q3621">
            <v>0</v>
          </cell>
        </row>
        <row r="3622">
          <cell r="E3622">
            <v>0</v>
          </cell>
          <cell r="O3622">
            <v>0</v>
          </cell>
          <cell r="Q3622">
            <v>0</v>
          </cell>
        </row>
        <row r="3623">
          <cell r="E3623">
            <v>0</v>
          </cell>
          <cell r="O3623">
            <v>0</v>
          </cell>
          <cell r="Q3623">
            <v>0</v>
          </cell>
        </row>
        <row r="3624">
          <cell r="E3624">
            <v>0</v>
          </cell>
          <cell r="O3624">
            <v>0</v>
          </cell>
          <cell r="Q3624">
            <v>0</v>
          </cell>
        </row>
        <row r="3625">
          <cell r="E3625">
            <v>0</v>
          </cell>
          <cell r="O3625">
            <v>0</v>
          </cell>
          <cell r="Q3625">
            <v>0</v>
          </cell>
        </row>
        <row r="3626">
          <cell r="E3626">
            <v>0</v>
          </cell>
          <cell r="O3626">
            <v>0</v>
          </cell>
          <cell r="Q3626">
            <v>0</v>
          </cell>
        </row>
        <row r="3627">
          <cell r="E3627">
            <v>0</v>
          </cell>
          <cell r="O3627">
            <v>0</v>
          </cell>
          <cell r="Q3627">
            <v>0</v>
          </cell>
        </row>
        <row r="3628">
          <cell r="E3628">
            <v>0</v>
          </cell>
          <cell r="O3628">
            <v>0</v>
          </cell>
          <cell r="Q3628">
            <v>0</v>
          </cell>
        </row>
        <row r="3629">
          <cell r="E3629">
            <v>0</v>
          </cell>
          <cell r="O3629">
            <v>0</v>
          </cell>
          <cell r="Q3629">
            <v>0</v>
          </cell>
        </row>
        <row r="3630">
          <cell r="E3630">
            <v>0</v>
          </cell>
          <cell r="O3630">
            <v>0</v>
          </cell>
          <cell r="Q3630">
            <v>0</v>
          </cell>
        </row>
        <row r="3631">
          <cell r="E3631">
            <v>0</v>
          </cell>
          <cell r="O3631">
            <v>0</v>
          </cell>
          <cell r="Q3631">
            <v>0</v>
          </cell>
        </row>
        <row r="3632">
          <cell r="E3632">
            <v>0</v>
          </cell>
          <cell r="O3632">
            <v>0</v>
          </cell>
          <cell r="Q3632">
            <v>0</v>
          </cell>
        </row>
        <row r="3633">
          <cell r="E3633">
            <v>0</v>
          </cell>
          <cell r="O3633">
            <v>0</v>
          </cell>
          <cell r="Q3633">
            <v>0</v>
          </cell>
        </row>
        <row r="3634">
          <cell r="E3634">
            <v>0</v>
          </cell>
          <cell r="O3634">
            <v>0</v>
          </cell>
          <cell r="Q3634">
            <v>0</v>
          </cell>
        </row>
        <row r="3635">
          <cell r="E3635">
            <v>0</v>
          </cell>
          <cell r="O3635">
            <v>0</v>
          </cell>
          <cell r="Q3635">
            <v>0</v>
          </cell>
        </row>
        <row r="3636">
          <cell r="E3636">
            <v>0</v>
          </cell>
          <cell r="O3636">
            <v>0</v>
          </cell>
          <cell r="Q3636">
            <v>0</v>
          </cell>
        </row>
        <row r="3637">
          <cell r="E3637">
            <v>0</v>
          </cell>
          <cell r="O3637">
            <v>0</v>
          </cell>
          <cell r="Q3637">
            <v>0</v>
          </cell>
        </row>
        <row r="3638">
          <cell r="E3638">
            <v>0</v>
          </cell>
          <cell r="O3638">
            <v>0</v>
          </cell>
          <cell r="Q3638">
            <v>0</v>
          </cell>
        </row>
        <row r="3639">
          <cell r="E3639">
            <v>0</v>
          </cell>
          <cell r="O3639">
            <v>0</v>
          </cell>
          <cell r="Q3639">
            <v>0</v>
          </cell>
        </row>
        <row r="3640">
          <cell r="E3640">
            <v>0</v>
          </cell>
          <cell r="O3640">
            <v>0</v>
          </cell>
          <cell r="Q3640">
            <v>0</v>
          </cell>
        </row>
        <row r="3641">
          <cell r="E3641">
            <v>0</v>
          </cell>
          <cell r="O3641">
            <v>0</v>
          </cell>
          <cell r="Q3641">
            <v>0</v>
          </cell>
        </row>
        <row r="3642">
          <cell r="E3642">
            <v>0</v>
          </cell>
          <cell r="O3642">
            <v>0</v>
          </cell>
          <cell r="Q3642">
            <v>0</v>
          </cell>
        </row>
        <row r="3643">
          <cell r="E3643">
            <v>0</v>
          </cell>
          <cell r="O3643">
            <v>0</v>
          </cell>
          <cell r="Q3643">
            <v>0</v>
          </cell>
        </row>
        <row r="3644">
          <cell r="E3644">
            <v>0</v>
          </cell>
          <cell r="O3644">
            <v>0</v>
          </cell>
          <cell r="Q3644">
            <v>0</v>
          </cell>
        </row>
        <row r="3645">
          <cell r="E3645">
            <v>0</v>
          </cell>
          <cell r="O3645">
            <v>0</v>
          </cell>
          <cell r="Q3645">
            <v>0</v>
          </cell>
        </row>
        <row r="3646">
          <cell r="E3646">
            <v>0</v>
          </cell>
          <cell r="O3646">
            <v>0</v>
          </cell>
          <cell r="Q3646">
            <v>0</v>
          </cell>
        </row>
        <row r="3647">
          <cell r="E3647">
            <v>0</v>
          </cell>
          <cell r="O3647">
            <v>0</v>
          </cell>
          <cell r="Q3647">
            <v>0</v>
          </cell>
        </row>
        <row r="3648">
          <cell r="E3648">
            <v>0</v>
          </cell>
          <cell r="O3648">
            <v>0</v>
          </cell>
          <cell r="Q3648">
            <v>0</v>
          </cell>
        </row>
        <row r="3649">
          <cell r="E3649">
            <v>0</v>
          </cell>
          <cell r="O3649">
            <v>0</v>
          </cell>
          <cell r="Q3649">
            <v>0</v>
          </cell>
        </row>
        <row r="3650">
          <cell r="E3650">
            <v>0</v>
          </cell>
          <cell r="O3650">
            <v>0</v>
          </cell>
          <cell r="Q3650">
            <v>0</v>
          </cell>
        </row>
        <row r="3651">
          <cell r="E3651">
            <v>0</v>
          </cell>
          <cell r="O3651">
            <v>0</v>
          </cell>
          <cell r="Q3651">
            <v>0</v>
          </cell>
        </row>
        <row r="3652">
          <cell r="E3652">
            <v>0</v>
          </cell>
          <cell r="O3652">
            <v>0</v>
          </cell>
          <cell r="Q3652">
            <v>0</v>
          </cell>
        </row>
        <row r="3653">
          <cell r="E3653">
            <v>0</v>
          </cell>
          <cell r="O3653">
            <v>0</v>
          </cell>
          <cell r="Q3653">
            <v>0</v>
          </cell>
        </row>
        <row r="3654">
          <cell r="E3654">
            <v>0</v>
          </cell>
          <cell r="O3654">
            <v>0</v>
          </cell>
          <cell r="Q3654">
            <v>0</v>
          </cell>
        </row>
        <row r="3655">
          <cell r="E3655">
            <v>0</v>
          </cell>
          <cell r="O3655">
            <v>0</v>
          </cell>
          <cell r="Q3655">
            <v>0</v>
          </cell>
        </row>
        <row r="3656">
          <cell r="E3656">
            <v>0</v>
          </cell>
          <cell r="O3656">
            <v>0</v>
          </cell>
          <cell r="Q3656">
            <v>0</v>
          </cell>
        </row>
        <row r="3657">
          <cell r="E3657">
            <v>0</v>
          </cell>
          <cell r="O3657">
            <v>0</v>
          </cell>
          <cell r="Q3657">
            <v>0</v>
          </cell>
        </row>
        <row r="3658">
          <cell r="E3658">
            <v>0</v>
          </cell>
          <cell r="O3658">
            <v>0</v>
          </cell>
          <cell r="Q3658">
            <v>0</v>
          </cell>
        </row>
        <row r="3659">
          <cell r="E3659">
            <v>0</v>
          </cell>
          <cell r="O3659">
            <v>0</v>
          </cell>
          <cell r="Q3659">
            <v>0</v>
          </cell>
        </row>
        <row r="3660">
          <cell r="E3660">
            <v>0</v>
          </cell>
          <cell r="O3660">
            <v>0</v>
          </cell>
          <cell r="Q3660">
            <v>0</v>
          </cell>
        </row>
        <row r="3661">
          <cell r="E3661">
            <v>0</v>
          </cell>
          <cell r="O3661">
            <v>0</v>
          </cell>
          <cell r="Q3661">
            <v>0</v>
          </cell>
        </row>
        <row r="3662">
          <cell r="E3662">
            <v>0</v>
          </cell>
          <cell r="O3662">
            <v>0</v>
          </cell>
          <cell r="Q3662">
            <v>0</v>
          </cell>
        </row>
        <row r="3663">
          <cell r="E3663">
            <v>0</v>
          </cell>
          <cell r="O3663">
            <v>0</v>
          </cell>
          <cell r="Q3663">
            <v>0</v>
          </cell>
        </row>
        <row r="3664">
          <cell r="E3664">
            <v>0</v>
          </cell>
          <cell r="O3664">
            <v>0</v>
          </cell>
          <cell r="Q3664">
            <v>0</v>
          </cell>
        </row>
        <row r="3665">
          <cell r="E3665">
            <v>0</v>
          </cell>
          <cell r="O3665">
            <v>0</v>
          </cell>
          <cell r="Q3665">
            <v>0</v>
          </cell>
        </row>
        <row r="3666">
          <cell r="E3666">
            <v>0</v>
          </cell>
          <cell r="O3666">
            <v>0</v>
          </cell>
          <cell r="Q3666">
            <v>0</v>
          </cell>
        </row>
        <row r="3667">
          <cell r="E3667">
            <v>0</v>
          </cell>
          <cell r="O3667">
            <v>0</v>
          </cell>
          <cell r="Q3667">
            <v>0</v>
          </cell>
        </row>
        <row r="3668">
          <cell r="E3668">
            <v>0</v>
          </cell>
          <cell r="O3668">
            <v>0</v>
          </cell>
          <cell r="Q3668">
            <v>0</v>
          </cell>
        </row>
        <row r="3669">
          <cell r="E3669">
            <v>0</v>
          </cell>
          <cell r="O3669">
            <v>0</v>
          </cell>
          <cell r="Q3669">
            <v>0</v>
          </cell>
        </row>
        <row r="3670">
          <cell r="E3670">
            <v>0</v>
          </cell>
          <cell r="O3670">
            <v>0</v>
          </cell>
          <cell r="Q3670">
            <v>0</v>
          </cell>
        </row>
        <row r="3671">
          <cell r="E3671">
            <v>0</v>
          </cell>
          <cell r="O3671">
            <v>0</v>
          </cell>
          <cell r="Q3671">
            <v>0</v>
          </cell>
        </row>
        <row r="3672">
          <cell r="E3672">
            <v>0</v>
          </cell>
          <cell r="O3672">
            <v>0</v>
          </cell>
          <cell r="Q3672">
            <v>0</v>
          </cell>
        </row>
        <row r="3673">
          <cell r="E3673">
            <v>0</v>
          </cell>
          <cell r="O3673">
            <v>0</v>
          </cell>
          <cell r="Q3673">
            <v>0</v>
          </cell>
        </row>
        <row r="3674">
          <cell r="E3674">
            <v>0</v>
          </cell>
          <cell r="O3674">
            <v>0</v>
          </cell>
          <cell r="Q3674">
            <v>0</v>
          </cell>
        </row>
        <row r="3675">
          <cell r="E3675">
            <v>0</v>
          </cell>
          <cell r="O3675">
            <v>0</v>
          </cell>
          <cell r="Q3675">
            <v>0</v>
          </cell>
        </row>
        <row r="3676">
          <cell r="E3676">
            <v>0</v>
          </cell>
          <cell r="O3676">
            <v>0</v>
          </cell>
          <cell r="Q3676">
            <v>0</v>
          </cell>
        </row>
        <row r="3677">
          <cell r="E3677">
            <v>0</v>
          </cell>
          <cell r="O3677">
            <v>0</v>
          </cell>
          <cell r="Q3677">
            <v>0</v>
          </cell>
        </row>
        <row r="3678">
          <cell r="E3678">
            <v>0</v>
          </cell>
          <cell r="O3678">
            <v>0</v>
          </cell>
          <cell r="Q3678">
            <v>0</v>
          </cell>
        </row>
        <row r="3679">
          <cell r="E3679">
            <v>0</v>
          </cell>
          <cell r="O3679">
            <v>0</v>
          </cell>
          <cell r="Q3679">
            <v>0</v>
          </cell>
        </row>
        <row r="3680">
          <cell r="E3680">
            <v>0</v>
          </cell>
          <cell r="O3680">
            <v>0</v>
          </cell>
          <cell r="Q3680">
            <v>0</v>
          </cell>
        </row>
        <row r="3681">
          <cell r="E3681">
            <v>0</v>
          </cell>
          <cell r="O3681">
            <v>0</v>
          </cell>
          <cell r="Q3681">
            <v>0</v>
          </cell>
        </row>
        <row r="3682">
          <cell r="E3682">
            <v>0</v>
          </cell>
          <cell r="O3682">
            <v>0</v>
          </cell>
          <cell r="Q3682">
            <v>0</v>
          </cell>
        </row>
        <row r="3683">
          <cell r="E3683">
            <v>0</v>
          </cell>
          <cell r="O3683">
            <v>0</v>
          </cell>
          <cell r="Q3683">
            <v>0</v>
          </cell>
        </row>
        <row r="3684">
          <cell r="E3684">
            <v>0</v>
          </cell>
          <cell r="O3684">
            <v>0</v>
          </cell>
          <cell r="Q3684">
            <v>0</v>
          </cell>
        </row>
        <row r="3685">
          <cell r="E3685">
            <v>0</v>
          </cell>
          <cell r="O3685">
            <v>0</v>
          </cell>
          <cell r="Q3685">
            <v>0</v>
          </cell>
        </row>
        <row r="3686">
          <cell r="E3686">
            <v>0</v>
          </cell>
          <cell r="O3686">
            <v>0</v>
          </cell>
          <cell r="Q3686">
            <v>0</v>
          </cell>
        </row>
        <row r="3687">
          <cell r="E3687">
            <v>0</v>
          </cell>
          <cell r="O3687">
            <v>0</v>
          </cell>
          <cell r="Q3687">
            <v>0</v>
          </cell>
        </row>
        <row r="3688">
          <cell r="E3688">
            <v>0</v>
          </cell>
          <cell r="O3688">
            <v>0</v>
          </cell>
          <cell r="Q3688">
            <v>0</v>
          </cell>
        </row>
        <row r="3689">
          <cell r="E3689">
            <v>0</v>
          </cell>
          <cell r="O3689">
            <v>0</v>
          </cell>
          <cell r="Q3689">
            <v>0</v>
          </cell>
        </row>
        <row r="3690">
          <cell r="E3690">
            <v>0</v>
          </cell>
          <cell r="O3690">
            <v>0</v>
          </cell>
          <cell r="Q3690">
            <v>0</v>
          </cell>
        </row>
        <row r="3691">
          <cell r="E3691">
            <v>0</v>
          </cell>
          <cell r="O3691">
            <v>0</v>
          </cell>
          <cell r="Q3691">
            <v>0</v>
          </cell>
        </row>
        <row r="3692">
          <cell r="E3692">
            <v>0</v>
          </cell>
          <cell r="O3692">
            <v>0</v>
          </cell>
          <cell r="Q3692">
            <v>0</v>
          </cell>
        </row>
        <row r="3693">
          <cell r="E3693">
            <v>0</v>
          </cell>
          <cell r="O3693">
            <v>0</v>
          </cell>
          <cell r="Q3693">
            <v>0</v>
          </cell>
        </row>
        <row r="3694">
          <cell r="E3694">
            <v>0</v>
          </cell>
          <cell r="O3694">
            <v>0</v>
          </cell>
          <cell r="Q3694">
            <v>0</v>
          </cell>
        </row>
        <row r="3695">
          <cell r="E3695">
            <v>0</v>
          </cell>
          <cell r="O3695">
            <v>0</v>
          </cell>
          <cell r="Q3695">
            <v>0</v>
          </cell>
        </row>
        <row r="3696">
          <cell r="E3696">
            <v>0</v>
          </cell>
          <cell r="O3696">
            <v>0</v>
          </cell>
          <cell r="Q3696">
            <v>0</v>
          </cell>
        </row>
        <row r="3697">
          <cell r="E3697">
            <v>0</v>
          </cell>
          <cell r="O3697">
            <v>0</v>
          </cell>
          <cell r="Q3697">
            <v>0</v>
          </cell>
        </row>
        <row r="3698">
          <cell r="E3698">
            <v>0</v>
          </cell>
          <cell r="O3698">
            <v>0</v>
          </cell>
          <cell r="Q3698">
            <v>0</v>
          </cell>
        </row>
        <row r="3699">
          <cell r="E3699">
            <v>0</v>
          </cell>
          <cell r="O3699">
            <v>0</v>
          </cell>
          <cell r="Q3699">
            <v>0</v>
          </cell>
        </row>
        <row r="3700">
          <cell r="E3700">
            <v>0</v>
          </cell>
          <cell r="O3700">
            <v>0</v>
          </cell>
          <cell r="Q3700">
            <v>0</v>
          </cell>
        </row>
        <row r="3701">
          <cell r="E3701">
            <v>0</v>
          </cell>
          <cell r="O3701">
            <v>0</v>
          </cell>
          <cell r="Q3701">
            <v>0</v>
          </cell>
        </row>
        <row r="3702">
          <cell r="E3702">
            <v>0</v>
          </cell>
          <cell r="O3702">
            <v>0</v>
          </cell>
          <cell r="Q3702">
            <v>0</v>
          </cell>
        </row>
        <row r="3703">
          <cell r="E3703">
            <v>0</v>
          </cell>
          <cell r="O3703">
            <v>0</v>
          </cell>
          <cell r="Q3703">
            <v>0</v>
          </cell>
        </row>
        <row r="3704">
          <cell r="E3704">
            <v>0</v>
          </cell>
          <cell r="O3704">
            <v>0</v>
          </cell>
          <cell r="Q3704">
            <v>0</v>
          </cell>
        </row>
        <row r="3705">
          <cell r="E3705">
            <v>0</v>
          </cell>
          <cell r="O3705">
            <v>0</v>
          </cell>
          <cell r="Q3705">
            <v>0</v>
          </cell>
        </row>
        <row r="3706">
          <cell r="E3706">
            <v>0</v>
          </cell>
          <cell r="O3706">
            <v>0</v>
          </cell>
          <cell r="Q3706">
            <v>0</v>
          </cell>
        </row>
        <row r="3707">
          <cell r="E3707">
            <v>0</v>
          </cell>
          <cell r="O3707">
            <v>0</v>
          </cell>
          <cell r="Q3707">
            <v>0</v>
          </cell>
        </row>
        <row r="3708">
          <cell r="E3708">
            <v>0</v>
          </cell>
          <cell r="O3708">
            <v>0</v>
          </cell>
          <cell r="Q3708">
            <v>0</v>
          </cell>
        </row>
        <row r="3709">
          <cell r="E3709">
            <v>0</v>
          </cell>
          <cell r="O3709">
            <v>0</v>
          </cell>
          <cell r="Q3709">
            <v>0</v>
          </cell>
        </row>
        <row r="3710">
          <cell r="E3710">
            <v>0</v>
          </cell>
          <cell r="O3710">
            <v>0</v>
          </cell>
          <cell r="Q3710">
            <v>0</v>
          </cell>
        </row>
        <row r="3711">
          <cell r="E3711">
            <v>0</v>
          </cell>
          <cell r="O3711">
            <v>0</v>
          </cell>
          <cell r="Q3711">
            <v>0</v>
          </cell>
        </row>
        <row r="3712">
          <cell r="E3712">
            <v>0</v>
          </cell>
          <cell r="O3712">
            <v>0</v>
          </cell>
          <cell r="Q3712">
            <v>0</v>
          </cell>
        </row>
        <row r="3713">
          <cell r="E3713">
            <v>0</v>
          </cell>
          <cell r="O3713">
            <v>0</v>
          </cell>
          <cell r="Q3713">
            <v>0</v>
          </cell>
        </row>
        <row r="3714">
          <cell r="E3714">
            <v>0</v>
          </cell>
          <cell r="O3714">
            <v>0</v>
          </cell>
          <cell r="Q3714">
            <v>0</v>
          </cell>
        </row>
        <row r="3715">
          <cell r="E3715">
            <v>0</v>
          </cell>
          <cell r="O3715">
            <v>0</v>
          </cell>
          <cell r="Q3715">
            <v>0</v>
          </cell>
        </row>
        <row r="3716">
          <cell r="E3716">
            <v>0</v>
          </cell>
          <cell r="O3716">
            <v>0</v>
          </cell>
          <cell r="Q3716">
            <v>0</v>
          </cell>
        </row>
        <row r="3717">
          <cell r="E3717">
            <v>0</v>
          </cell>
          <cell r="O3717">
            <v>0</v>
          </cell>
          <cell r="Q3717">
            <v>0</v>
          </cell>
        </row>
        <row r="3718">
          <cell r="E3718">
            <v>0</v>
          </cell>
          <cell r="O3718">
            <v>0</v>
          </cell>
          <cell r="Q3718">
            <v>0</v>
          </cell>
        </row>
        <row r="3719">
          <cell r="E3719">
            <v>0</v>
          </cell>
          <cell r="O3719">
            <v>0</v>
          </cell>
          <cell r="Q3719">
            <v>0</v>
          </cell>
        </row>
        <row r="3720">
          <cell r="E3720">
            <v>0</v>
          </cell>
          <cell r="O3720">
            <v>0</v>
          </cell>
          <cell r="Q3720">
            <v>0</v>
          </cell>
        </row>
        <row r="3721">
          <cell r="E3721">
            <v>0</v>
          </cell>
          <cell r="O3721">
            <v>0</v>
          </cell>
          <cell r="Q3721">
            <v>0</v>
          </cell>
        </row>
        <row r="3722">
          <cell r="E3722">
            <v>0</v>
          </cell>
          <cell r="O3722">
            <v>0</v>
          </cell>
          <cell r="Q3722">
            <v>0</v>
          </cell>
        </row>
        <row r="3723">
          <cell r="E3723">
            <v>0</v>
          </cell>
          <cell r="O3723">
            <v>0</v>
          </cell>
          <cell r="Q3723">
            <v>0</v>
          </cell>
        </row>
        <row r="3724">
          <cell r="E3724">
            <v>0</v>
          </cell>
          <cell r="O3724">
            <v>0</v>
          </cell>
          <cell r="Q3724">
            <v>0</v>
          </cell>
        </row>
        <row r="3725">
          <cell r="E3725">
            <v>0</v>
          </cell>
          <cell r="O3725">
            <v>0</v>
          </cell>
          <cell r="Q3725">
            <v>0</v>
          </cell>
        </row>
        <row r="3726">
          <cell r="E3726">
            <v>0</v>
          </cell>
          <cell r="O3726">
            <v>0</v>
          </cell>
          <cell r="Q3726">
            <v>0</v>
          </cell>
        </row>
        <row r="3727">
          <cell r="E3727">
            <v>0</v>
          </cell>
          <cell r="O3727">
            <v>0</v>
          </cell>
          <cell r="Q3727">
            <v>0</v>
          </cell>
        </row>
        <row r="3728">
          <cell r="E3728">
            <v>0</v>
          </cell>
          <cell r="O3728">
            <v>0</v>
          </cell>
          <cell r="Q3728">
            <v>0</v>
          </cell>
        </row>
        <row r="3729">
          <cell r="E3729">
            <v>0</v>
          </cell>
          <cell r="O3729">
            <v>0</v>
          </cell>
          <cell r="Q3729">
            <v>0</v>
          </cell>
        </row>
        <row r="3730">
          <cell r="E3730">
            <v>0</v>
          </cell>
          <cell r="O3730">
            <v>0</v>
          </cell>
          <cell r="Q3730">
            <v>0</v>
          </cell>
        </row>
        <row r="3731">
          <cell r="E3731">
            <v>0</v>
          </cell>
          <cell r="O3731">
            <v>0</v>
          </cell>
          <cell r="Q3731">
            <v>0</v>
          </cell>
        </row>
        <row r="3732">
          <cell r="E3732">
            <v>0</v>
          </cell>
          <cell r="O3732">
            <v>0</v>
          </cell>
          <cell r="Q3732">
            <v>0</v>
          </cell>
        </row>
        <row r="3733">
          <cell r="E3733">
            <v>0</v>
          </cell>
          <cell r="O3733">
            <v>0</v>
          </cell>
          <cell r="Q3733">
            <v>0</v>
          </cell>
        </row>
        <row r="3734">
          <cell r="E3734">
            <v>0</v>
          </cell>
          <cell r="O3734">
            <v>0</v>
          </cell>
          <cell r="Q3734">
            <v>0</v>
          </cell>
        </row>
        <row r="3735">
          <cell r="E3735">
            <v>0</v>
          </cell>
          <cell r="O3735">
            <v>0</v>
          </cell>
          <cell r="Q3735">
            <v>0</v>
          </cell>
        </row>
        <row r="3736">
          <cell r="E3736">
            <v>0</v>
          </cell>
          <cell r="O3736">
            <v>0</v>
          </cell>
          <cell r="Q3736">
            <v>0</v>
          </cell>
        </row>
        <row r="3737">
          <cell r="E3737">
            <v>0</v>
          </cell>
          <cell r="O3737">
            <v>0</v>
          </cell>
          <cell r="Q3737">
            <v>0</v>
          </cell>
        </row>
        <row r="3738">
          <cell r="E3738">
            <v>0</v>
          </cell>
          <cell r="O3738">
            <v>0</v>
          </cell>
          <cell r="Q3738">
            <v>0</v>
          </cell>
        </row>
        <row r="3739">
          <cell r="E3739">
            <v>0</v>
          </cell>
          <cell r="O3739">
            <v>0</v>
          </cell>
          <cell r="Q3739">
            <v>0</v>
          </cell>
        </row>
        <row r="3740">
          <cell r="E3740">
            <v>0</v>
          </cell>
          <cell r="O3740">
            <v>0</v>
          </cell>
          <cell r="Q3740">
            <v>0</v>
          </cell>
        </row>
        <row r="3741">
          <cell r="E3741">
            <v>0</v>
          </cell>
          <cell r="O3741">
            <v>0</v>
          </cell>
          <cell r="Q3741">
            <v>0</v>
          </cell>
        </row>
        <row r="3742">
          <cell r="E3742">
            <v>0</v>
          </cell>
          <cell r="O3742">
            <v>0</v>
          </cell>
          <cell r="Q3742">
            <v>0</v>
          </cell>
        </row>
        <row r="3743">
          <cell r="E3743">
            <v>0</v>
          </cell>
          <cell r="O3743">
            <v>0</v>
          </cell>
          <cell r="Q3743">
            <v>0</v>
          </cell>
        </row>
        <row r="3744">
          <cell r="E3744">
            <v>0</v>
          </cell>
          <cell r="O3744">
            <v>0</v>
          </cell>
          <cell r="Q3744">
            <v>0</v>
          </cell>
        </row>
        <row r="3745">
          <cell r="E3745">
            <v>0</v>
          </cell>
          <cell r="O3745">
            <v>0</v>
          </cell>
          <cell r="Q3745">
            <v>0</v>
          </cell>
        </row>
        <row r="3746">
          <cell r="E3746">
            <v>0</v>
          </cell>
          <cell r="O3746">
            <v>0</v>
          </cell>
          <cell r="Q3746">
            <v>0</v>
          </cell>
        </row>
        <row r="3747">
          <cell r="E3747">
            <v>0</v>
          </cell>
          <cell r="O3747">
            <v>0</v>
          </cell>
          <cell r="Q3747">
            <v>0</v>
          </cell>
        </row>
        <row r="3748">
          <cell r="E3748">
            <v>0</v>
          </cell>
          <cell r="O3748">
            <v>0</v>
          </cell>
          <cell r="Q3748">
            <v>0</v>
          </cell>
        </row>
        <row r="3749">
          <cell r="E3749">
            <v>0</v>
          </cell>
          <cell r="O3749">
            <v>0</v>
          </cell>
          <cell r="Q3749">
            <v>0</v>
          </cell>
        </row>
        <row r="3750">
          <cell r="E3750">
            <v>0</v>
          </cell>
          <cell r="O3750">
            <v>0</v>
          </cell>
          <cell r="Q3750">
            <v>0</v>
          </cell>
        </row>
        <row r="3751">
          <cell r="E3751">
            <v>0</v>
          </cell>
          <cell r="O3751">
            <v>0</v>
          </cell>
          <cell r="Q3751">
            <v>0</v>
          </cell>
        </row>
        <row r="3752">
          <cell r="E3752">
            <v>0</v>
          </cell>
          <cell r="O3752">
            <v>0</v>
          </cell>
          <cell r="Q3752">
            <v>0</v>
          </cell>
        </row>
        <row r="3753">
          <cell r="E3753">
            <v>0</v>
          </cell>
          <cell r="O3753">
            <v>0</v>
          </cell>
          <cell r="Q3753">
            <v>0</v>
          </cell>
        </row>
        <row r="3754">
          <cell r="E3754">
            <v>0</v>
          </cell>
          <cell r="O3754">
            <v>0</v>
          </cell>
          <cell r="Q3754">
            <v>0</v>
          </cell>
        </row>
        <row r="3755">
          <cell r="E3755">
            <v>0</v>
          </cell>
          <cell r="O3755">
            <v>0</v>
          </cell>
          <cell r="Q3755">
            <v>0</v>
          </cell>
        </row>
        <row r="3756">
          <cell r="E3756">
            <v>0</v>
          </cell>
          <cell r="O3756">
            <v>0</v>
          </cell>
          <cell r="Q3756">
            <v>0</v>
          </cell>
        </row>
        <row r="3757">
          <cell r="E3757">
            <v>0</v>
          </cell>
          <cell r="O3757">
            <v>0</v>
          </cell>
          <cell r="Q3757">
            <v>0</v>
          </cell>
        </row>
        <row r="3758">
          <cell r="E3758">
            <v>0</v>
          </cell>
          <cell r="O3758">
            <v>0</v>
          </cell>
          <cell r="Q3758">
            <v>0</v>
          </cell>
        </row>
        <row r="3759">
          <cell r="E3759">
            <v>0</v>
          </cell>
          <cell r="O3759">
            <v>0</v>
          </cell>
          <cell r="Q3759">
            <v>0</v>
          </cell>
        </row>
        <row r="3760">
          <cell r="E3760">
            <v>0</v>
          </cell>
          <cell r="O3760">
            <v>0</v>
          </cell>
          <cell r="Q3760">
            <v>0</v>
          </cell>
        </row>
        <row r="3761">
          <cell r="E3761">
            <v>0</v>
          </cell>
          <cell r="O3761">
            <v>0</v>
          </cell>
          <cell r="Q3761">
            <v>0</v>
          </cell>
        </row>
        <row r="3762">
          <cell r="E3762">
            <v>0</v>
          </cell>
          <cell r="O3762">
            <v>0</v>
          </cell>
          <cell r="Q3762">
            <v>0</v>
          </cell>
        </row>
        <row r="3763">
          <cell r="E3763">
            <v>0</v>
          </cell>
          <cell r="O3763">
            <v>0</v>
          </cell>
          <cell r="Q3763">
            <v>0</v>
          </cell>
        </row>
        <row r="3764">
          <cell r="E3764">
            <v>0</v>
          </cell>
          <cell r="O3764">
            <v>0</v>
          </cell>
          <cell r="Q3764">
            <v>0</v>
          </cell>
        </row>
        <row r="3765">
          <cell r="E3765">
            <v>0</v>
          </cell>
          <cell r="O3765">
            <v>0</v>
          </cell>
          <cell r="Q3765">
            <v>0</v>
          </cell>
        </row>
        <row r="3766">
          <cell r="E3766">
            <v>0</v>
          </cell>
          <cell r="O3766">
            <v>0</v>
          </cell>
          <cell r="Q3766">
            <v>0</v>
          </cell>
        </row>
        <row r="3767">
          <cell r="E3767">
            <v>0</v>
          </cell>
          <cell r="O3767">
            <v>0</v>
          </cell>
          <cell r="Q3767">
            <v>0</v>
          </cell>
        </row>
        <row r="3768">
          <cell r="E3768">
            <v>0</v>
          </cell>
          <cell r="O3768">
            <v>0</v>
          </cell>
          <cell r="Q3768">
            <v>0</v>
          </cell>
        </row>
        <row r="3769">
          <cell r="E3769">
            <v>0</v>
          </cell>
          <cell r="O3769">
            <v>0</v>
          </cell>
          <cell r="Q3769">
            <v>0</v>
          </cell>
        </row>
        <row r="3770">
          <cell r="E3770">
            <v>0</v>
          </cell>
          <cell r="O3770">
            <v>0</v>
          </cell>
          <cell r="Q3770">
            <v>0</v>
          </cell>
        </row>
        <row r="3771">
          <cell r="E3771">
            <v>0</v>
          </cell>
          <cell r="O3771">
            <v>0</v>
          </cell>
          <cell r="Q3771">
            <v>0</v>
          </cell>
        </row>
        <row r="3772">
          <cell r="E3772">
            <v>0</v>
          </cell>
          <cell r="O3772">
            <v>0</v>
          </cell>
          <cell r="Q3772">
            <v>0</v>
          </cell>
        </row>
        <row r="3773">
          <cell r="E3773">
            <v>0</v>
          </cell>
          <cell r="O3773">
            <v>0</v>
          </cell>
          <cell r="Q3773">
            <v>0</v>
          </cell>
        </row>
        <row r="3774">
          <cell r="E3774">
            <v>0</v>
          </cell>
          <cell r="O3774">
            <v>0</v>
          </cell>
          <cell r="Q3774">
            <v>0</v>
          </cell>
        </row>
        <row r="3775">
          <cell r="E3775">
            <v>0</v>
          </cell>
          <cell r="O3775">
            <v>0</v>
          </cell>
          <cell r="Q3775">
            <v>0</v>
          </cell>
        </row>
        <row r="3776">
          <cell r="E3776">
            <v>0</v>
          </cell>
          <cell r="O3776">
            <v>0</v>
          </cell>
          <cell r="Q3776">
            <v>0</v>
          </cell>
        </row>
        <row r="3777">
          <cell r="E3777">
            <v>0</v>
          </cell>
          <cell r="O3777">
            <v>0</v>
          </cell>
          <cell r="Q3777">
            <v>0</v>
          </cell>
        </row>
        <row r="3778">
          <cell r="E3778">
            <v>0</v>
          </cell>
          <cell r="O3778">
            <v>0</v>
          </cell>
          <cell r="Q3778">
            <v>0</v>
          </cell>
        </row>
        <row r="3779">
          <cell r="E3779">
            <v>0</v>
          </cell>
          <cell r="O3779">
            <v>0</v>
          </cell>
          <cell r="Q3779">
            <v>0</v>
          </cell>
        </row>
        <row r="3780">
          <cell r="E3780">
            <v>0</v>
          </cell>
          <cell r="O3780">
            <v>0</v>
          </cell>
          <cell r="Q3780">
            <v>0</v>
          </cell>
        </row>
        <row r="3781">
          <cell r="E3781">
            <v>0</v>
          </cell>
          <cell r="O3781">
            <v>0</v>
          </cell>
          <cell r="Q3781">
            <v>0</v>
          </cell>
        </row>
        <row r="3782">
          <cell r="E3782">
            <v>0</v>
          </cell>
          <cell r="O3782">
            <v>0</v>
          </cell>
          <cell r="Q3782">
            <v>0</v>
          </cell>
        </row>
        <row r="3783">
          <cell r="E3783">
            <v>0</v>
          </cell>
          <cell r="O3783">
            <v>0</v>
          </cell>
          <cell r="Q3783">
            <v>0</v>
          </cell>
        </row>
        <row r="3784">
          <cell r="E3784">
            <v>0</v>
          </cell>
          <cell r="O3784">
            <v>0</v>
          </cell>
          <cell r="Q3784">
            <v>0</v>
          </cell>
        </row>
        <row r="3785">
          <cell r="E3785">
            <v>0</v>
          </cell>
          <cell r="O3785">
            <v>0</v>
          </cell>
          <cell r="Q3785">
            <v>0</v>
          </cell>
        </row>
        <row r="3786">
          <cell r="E3786">
            <v>0</v>
          </cell>
          <cell r="O3786">
            <v>0</v>
          </cell>
          <cell r="Q3786">
            <v>0</v>
          </cell>
        </row>
        <row r="3787">
          <cell r="E3787">
            <v>0</v>
          </cell>
          <cell r="O3787">
            <v>0</v>
          </cell>
          <cell r="Q3787">
            <v>0</v>
          </cell>
        </row>
        <row r="3788">
          <cell r="E3788">
            <v>0</v>
          </cell>
          <cell r="O3788">
            <v>0</v>
          </cell>
          <cell r="Q3788">
            <v>0</v>
          </cell>
        </row>
        <row r="3789">
          <cell r="E3789">
            <v>0</v>
          </cell>
          <cell r="O3789">
            <v>0</v>
          </cell>
          <cell r="Q3789">
            <v>0</v>
          </cell>
        </row>
        <row r="3790">
          <cell r="E3790">
            <v>0</v>
          </cell>
          <cell r="O3790">
            <v>0</v>
          </cell>
          <cell r="Q3790">
            <v>0</v>
          </cell>
        </row>
        <row r="3791">
          <cell r="E3791">
            <v>0</v>
          </cell>
          <cell r="O3791">
            <v>0</v>
          </cell>
          <cell r="Q3791">
            <v>0</v>
          </cell>
        </row>
        <row r="3792">
          <cell r="E3792">
            <v>0</v>
          </cell>
          <cell r="O3792">
            <v>0</v>
          </cell>
          <cell r="Q3792">
            <v>0</v>
          </cell>
        </row>
        <row r="3793">
          <cell r="E3793">
            <v>0</v>
          </cell>
          <cell r="O3793">
            <v>0</v>
          </cell>
          <cell r="Q3793">
            <v>0</v>
          </cell>
        </row>
        <row r="3794">
          <cell r="E3794">
            <v>0</v>
          </cell>
          <cell r="O3794">
            <v>0</v>
          </cell>
          <cell r="Q3794">
            <v>0</v>
          </cell>
        </row>
        <row r="3795">
          <cell r="E3795">
            <v>0</v>
          </cell>
          <cell r="O3795">
            <v>0</v>
          </cell>
          <cell r="Q3795">
            <v>0</v>
          </cell>
        </row>
        <row r="3796">
          <cell r="E3796">
            <v>0</v>
          </cell>
          <cell r="O3796">
            <v>0</v>
          </cell>
          <cell r="Q3796">
            <v>0</v>
          </cell>
        </row>
        <row r="3797">
          <cell r="E3797">
            <v>0</v>
          </cell>
          <cell r="O3797">
            <v>0</v>
          </cell>
          <cell r="Q3797">
            <v>0</v>
          </cell>
        </row>
        <row r="3798">
          <cell r="E3798">
            <v>0</v>
          </cell>
          <cell r="O3798">
            <v>0</v>
          </cell>
          <cell r="Q3798">
            <v>0</v>
          </cell>
        </row>
        <row r="3799">
          <cell r="E3799">
            <v>0</v>
          </cell>
          <cell r="O3799">
            <v>0</v>
          </cell>
          <cell r="Q3799">
            <v>0</v>
          </cell>
        </row>
        <row r="3800">
          <cell r="E3800">
            <v>0</v>
          </cell>
          <cell r="O3800">
            <v>0</v>
          </cell>
          <cell r="Q3800">
            <v>0</v>
          </cell>
        </row>
        <row r="3801">
          <cell r="E3801">
            <v>0</v>
          </cell>
          <cell r="O3801">
            <v>0</v>
          </cell>
          <cell r="Q3801">
            <v>0</v>
          </cell>
        </row>
        <row r="3802">
          <cell r="E3802">
            <v>0</v>
          </cell>
          <cell r="O3802">
            <v>0</v>
          </cell>
          <cell r="Q3802">
            <v>0</v>
          </cell>
        </row>
        <row r="3803">
          <cell r="E3803">
            <v>0</v>
          </cell>
          <cell r="O3803">
            <v>0</v>
          </cell>
          <cell r="Q3803">
            <v>0</v>
          </cell>
        </row>
        <row r="3804">
          <cell r="E3804">
            <v>0</v>
          </cell>
          <cell r="O3804">
            <v>0</v>
          </cell>
          <cell r="Q3804">
            <v>0</v>
          </cell>
        </row>
        <row r="3805">
          <cell r="E3805">
            <v>0</v>
          </cell>
          <cell r="O3805">
            <v>0</v>
          </cell>
          <cell r="Q3805">
            <v>0</v>
          </cell>
        </row>
        <row r="3806">
          <cell r="E3806">
            <v>0</v>
          </cell>
          <cell r="O3806">
            <v>0</v>
          </cell>
          <cell r="Q3806">
            <v>0</v>
          </cell>
        </row>
        <row r="3807">
          <cell r="E3807">
            <v>0</v>
          </cell>
          <cell r="O3807">
            <v>0</v>
          </cell>
          <cell r="Q3807">
            <v>0</v>
          </cell>
        </row>
        <row r="3808">
          <cell r="E3808">
            <v>0</v>
          </cell>
          <cell r="O3808">
            <v>0</v>
          </cell>
          <cell r="Q3808">
            <v>0</v>
          </cell>
        </row>
        <row r="3809">
          <cell r="E3809">
            <v>0</v>
          </cell>
          <cell r="O3809">
            <v>0</v>
          </cell>
          <cell r="Q3809">
            <v>0</v>
          </cell>
        </row>
        <row r="3810">
          <cell r="E3810">
            <v>0</v>
          </cell>
          <cell r="O3810">
            <v>0</v>
          </cell>
          <cell r="Q3810">
            <v>0</v>
          </cell>
        </row>
        <row r="3811">
          <cell r="E3811">
            <v>0</v>
          </cell>
          <cell r="O3811">
            <v>0</v>
          </cell>
          <cell r="Q3811">
            <v>0</v>
          </cell>
        </row>
        <row r="3812">
          <cell r="E3812">
            <v>0</v>
          </cell>
          <cell r="O3812">
            <v>0</v>
          </cell>
          <cell r="Q3812">
            <v>0</v>
          </cell>
        </row>
        <row r="3813">
          <cell r="E3813">
            <v>0</v>
          </cell>
          <cell r="O3813">
            <v>0</v>
          </cell>
          <cell r="Q3813">
            <v>0</v>
          </cell>
        </row>
        <row r="3814">
          <cell r="E3814">
            <v>0</v>
          </cell>
          <cell r="O3814">
            <v>0</v>
          </cell>
          <cell r="Q3814">
            <v>0</v>
          </cell>
        </row>
        <row r="3815">
          <cell r="E3815">
            <v>0</v>
          </cell>
          <cell r="O3815">
            <v>0</v>
          </cell>
          <cell r="Q3815">
            <v>0</v>
          </cell>
        </row>
        <row r="3816">
          <cell r="E3816">
            <v>0</v>
          </cell>
          <cell r="O3816">
            <v>0</v>
          </cell>
          <cell r="Q3816">
            <v>0</v>
          </cell>
        </row>
        <row r="3817">
          <cell r="E3817">
            <v>0</v>
          </cell>
          <cell r="O3817">
            <v>0</v>
          </cell>
          <cell r="Q3817">
            <v>0</v>
          </cell>
        </row>
        <row r="3818">
          <cell r="E3818">
            <v>0</v>
          </cell>
          <cell r="O3818">
            <v>0</v>
          </cell>
          <cell r="Q3818">
            <v>0</v>
          </cell>
        </row>
        <row r="3819">
          <cell r="E3819">
            <v>0</v>
          </cell>
          <cell r="O3819">
            <v>0</v>
          </cell>
          <cell r="Q3819">
            <v>0</v>
          </cell>
        </row>
        <row r="3820">
          <cell r="E3820">
            <v>0</v>
          </cell>
          <cell r="O3820">
            <v>0</v>
          </cell>
          <cell r="Q3820">
            <v>0</v>
          </cell>
        </row>
        <row r="3821">
          <cell r="E3821">
            <v>0</v>
          </cell>
          <cell r="O3821">
            <v>0</v>
          </cell>
          <cell r="Q3821">
            <v>0</v>
          </cell>
        </row>
        <row r="3822">
          <cell r="E3822">
            <v>0</v>
          </cell>
          <cell r="O3822">
            <v>0</v>
          </cell>
          <cell r="Q3822">
            <v>0</v>
          </cell>
        </row>
        <row r="3823">
          <cell r="E3823">
            <v>0</v>
          </cell>
          <cell r="O3823">
            <v>0</v>
          </cell>
          <cell r="Q3823">
            <v>0</v>
          </cell>
        </row>
        <row r="3824">
          <cell r="E3824">
            <v>0</v>
          </cell>
          <cell r="O3824">
            <v>0</v>
          </cell>
          <cell r="Q3824">
            <v>0</v>
          </cell>
        </row>
        <row r="3825">
          <cell r="E3825">
            <v>0</v>
          </cell>
          <cell r="O3825">
            <v>0</v>
          </cell>
          <cell r="Q3825">
            <v>0</v>
          </cell>
        </row>
        <row r="3826">
          <cell r="E3826">
            <v>0</v>
          </cell>
          <cell r="O3826">
            <v>0</v>
          </cell>
          <cell r="Q3826">
            <v>0</v>
          </cell>
        </row>
        <row r="3827">
          <cell r="E3827">
            <v>0</v>
          </cell>
          <cell r="O3827">
            <v>0</v>
          </cell>
          <cell r="Q3827">
            <v>0</v>
          </cell>
        </row>
        <row r="3828">
          <cell r="E3828">
            <v>0</v>
          </cell>
          <cell r="O3828">
            <v>0</v>
          </cell>
          <cell r="Q3828">
            <v>0</v>
          </cell>
        </row>
        <row r="3829">
          <cell r="E3829">
            <v>0</v>
          </cell>
          <cell r="O3829">
            <v>0</v>
          </cell>
          <cell r="Q3829">
            <v>0</v>
          </cell>
        </row>
        <row r="3830">
          <cell r="E3830">
            <v>0</v>
          </cell>
          <cell r="O3830">
            <v>0</v>
          </cell>
          <cell r="Q3830">
            <v>0</v>
          </cell>
        </row>
        <row r="3831">
          <cell r="E3831">
            <v>0</v>
          </cell>
          <cell r="O3831">
            <v>0</v>
          </cell>
          <cell r="Q3831">
            <v>0</v>
          </cell>
        </row>
        <row r="3832">
          <cell r="E3832">
            <v>0</v>
          </cell>
          <cell r="O3832">
            <v>0</v>
          </cell>
          <cell r="Q3832">
            <v>0</v>
          </cell>
        </row>
        <row r="3833">
          <cell r="E3833">
            <v>0</v>
          </cell>
          <cell r="O3833">
            <v>0</v>
          </cell>
          <cell r="Q3833">
            <v>0</v>
          </cell>
        </row>
        <row r="3834">
          <cell r="E3834">
            <v>0</v>
          </cell>
          <cell r="O3834">
            <v>0</v>
          </cell>
          <cell r="Q3834">
            <v>0</v>
          </cell>
        </row>
        <row r="3835">
          <cell r="E3835">
            <v>0</v>
          </cell>
          <cell r="O3835">
            <v>0</v>
          </cell>
          <cell r="Q3835">
            <v>0</v>
          </cell>
        </row>
        <row r="3836">
          <cell r="E3836">
            <v>0</v>
          </cell>
          <cell r="O3836">
            <v>0</v>
          </cell>
          <cell r="Q3836">
            <v>0</v>
          </cell>
        </row>
        <row r="3837">
          <cell r="E3837">
            <v>0</v>
          </cell>
          <cell r="O3837">
            <v>0</v>
          </cell>
          <cell r="Q3837">
            <v>0</v>
          </cell>
        </row>
        <row r="3838">
          <cell r="E3838">
            <v>0</v>
          </cell>
          <cell r="O3838">
            <v>0</v>
          </cell>
          <cell r="Q3838">
            <v>0</v>
          </cell>
        </row>
        <row r="3839">
          <cell r="E3839">
            <v>0</v>
          </cell>
          <cell r="O3839">
            <v>0</v>
          </cell>
          <cell r="Q3839">
            <v>0</v>
          </cell>
        </row>
        <row r="3840">
          <cell r="E3840">
            <v>0</v>
          </cell>
          <cell r="O3840">
            <v>0</v>
          </cell>
          <cell r="Q3840">
            <v>0</v>
          </cell>
        </row>
        <row r="3841">
          <cell r="E3841">
            <v>0</v>
          </cell>
          <cell r="O3841">
            <v>0</v>
          </cell>
          <cell r="Q3841">
            <v>0</v>
          </cell>
        </row>
        <row r="3842">
          <cell r="E3842">
            <v>0</v>
          </cell>
          <cell r="O3842">
            <v>0</v>
          </cell>
          <cell r="Q3842">
            <v>0</v>
          </cell>
        </row>
        <row r="3843">
          <cell r="E3843">
            <v>0</v>
          </cell>
          <cell r="O3843">
            <v>0</v>
          </cell>
          <cell r="Q3843">
            <v>0</v>
          </cell>
        </row>
        <row r="3844">
          <cell r="E3844">
            <v>0</v>
          </cell>
          <cell r="O3844">
            <v>0</v>
          </cell>
          <cell r="Q3844">
            <v>0</v>
          </cell>
        </row>
        <row r="3845">
          <cell r="E3845">
            <v>0</v>
          </cell>
          <cell r="O3845">
            <v>0</v>
          </cell>
          <cell r="Q3845">
            <v>0</v>
          </cell>
        </row>
        <row r="3846">
          <cell r="E3846">
            <v>0</v>
          </cell>
          <cell r="O3846">
            <v>0</v>
          </cell>
          <cell r="Q3846">
            <v>0</v>
          </cell>
        </row>
        <row r="3847">
          <cell r="E3847">
            <v>0</v>
          </cell>
          <cell r="O3847">
            <v>0</v>
          </cell>
          <cell r="Q3847">
            <v>0</v>
          </cell>
        </row>
        <row r="3848">
          <cell r="E3848">
            <v>0</v>
          </cell>
          <cell r="O3848">
            <v>0</v>
          </cell>
          <cell r="Q3848">
            <v>0</v>
          </cell>
        </row>
        <row r="3849">
          <cell r="E3849">
            <v>0</v>
          </cell>
          <cell r="O3849">
            <v>0</v>
          </cell>
          <cell r="Q3849">
            <v>0</v>
          </cell>
        </row>
        <row r="3850">
          <cell r="E3850">
            <v>0</v>
          </cell>
          <cell r="O3850">
            <v>0</v>
          </cell>
          <cell r="Q3850">
            <v>0</v>
          </cell>
        </row>
        <row r="3851">
          <cell r="E3851">
            <v>0</v>
          </cell>
          <cell r="O3851">
            <v>0</v>
          </cell>
          <cell r="Q3851">
            <v>0</v>
          </cell>
        </row>
        <row r="3852">
          <cell r="E3852">
            <v>0</v>
          </cell>
          <cell r="O3852">
            <v>0</v>
          </cell>
          <cell r="Q3852">
            <v>0</v>
          </cell>
        </row>
        <row r="3853">
          <cell r="E3853">
            <v>0</v>
          </cell>
          <cell r="O3853">
            <v>0</v>
          </cell>
          <cell r="Q3853">
            <v>0</v>
          </cell>
        </row>
        <row r="3854">
          <cell r="E3854">
            <v>0</v>
          </cell>
          <cell r="O3854">
            <v>0</v>
          </cell>
          <cell r="Q3854">
            <v>0</v>
          </cell>
        </row>
        <row r="3855">
          <cell r="E3855">
            <v>0</v>
          </cell>
          <cell r="O3855">
            <v>0</v>
          </cell>
          <cell r="Q3855">
            <v>0</v>
          </cell>
        </row>
        <row r="3856">
          <cell r="E3856">
            <v>0</v>
          </cell>
          <cell r="O3856">
            <v>0</v>
          </cell>
          <cell r="Q3856">
            <v>0</v>
          </cell>
        </row>
        <row r="3857">
          <cell r="E3857">
            <v>0</v>
          </cell>
          <cell r="O3857">
            <v>0</v>
          </cell>
          <cell r="Q3857">
            <v>0</v>
          </cell>
        </row>
        <row r="3858">
          <cell r="E3858">
            <v>0</v>
          </cell>
          <cell r="O3858">
            <v>0</v>
          </cell>
          <cell r="Q3858">
            <v>0</v>
          </cell>
        </row>
        <row r="3859">
          <cell r="E3859">
            <v>0</v>
          </cell>
          <cell r="O3859">
            <v>0</v>
          </cell>
          <cell r="Q3859">
            <v>0</v>
          </cell>
        </row>
        <row r="3860">
          <cell r="E3860">
            <v>0</v>
          </cell>
          <cell r="O3860">
            <v>0</v>
          </cell>
          <cell r="Q3860">
            <v>0</v>
          </cell>
        </row>
        <row r="3861">
          <cell r="E3861">
            <v>0</v>
          </cell>
          <cell r="O3861">
            <v>0</v>
          </cell>
          <cell r="Q3861">
            <v>0</v>
          </cell>
        </row>
        <row r="3862">
          <cell r="E3862">
            <v>0</v>
          </cell>
          <cell r="O3862">
            <v>0</v>
          </cell>
          <cell r="Q3862">
            <v>0</v>
          </cell>
        </row>
        <row r="3863">
          <cell r="E3863">
            <v>0</v>
          </cell>
          <cell r="O3863">
            <v>0</v>
          </cell>
          <cell r="Q3863">
            <v>0</v>
          </cell>
        </row>
        <row r="3864">
          <cell r="E3864">
            <v>0</v>
          </cell>
          <cell r="O3864">
            <v>0</v>
          </cell>
          <cell r="Q3864">
            <v>0</v>
          </cell>
        </row>
        <row r="3865">
          <cell r="E3865">
            <v>0</v>
          </cell>
          <cell r="O3865">
            <v>0</v>
          </cell>
          <cell r="Q3865">
            <v>0</v>
          </cell>
        </row>
        <row r="3866">
          <cell r="E3866">
            <v>0</v>
          </cell>
          <cell r="O3866">
            <v>0</v>
          </cell>
          <cell r="Q3866">
            <v>0</v>
          </cell>
        </row>
        <row r="3867">
          <cell r="E3867">
            <v>0</v>
          </cell>
          <cell r="O3867">
            <v>0</v>
          </cell>
          <cell r="Q3867">
            <v>0</v>
          </cell>
        </row>
        <row r="3868">
          <cell r="E3868">
            <v>0</v>
          </cell>
          <cell r="O3868">
            <v>0</v>
          </cell>
          <cell r="Q3868">
            <v>0</v>
          </cell>
        </row>
        <row r="3869">
          <cell r="E3869">
            <v>0</v>
          </cell>
          <cell r="O3869">
            <v>0</v>
          </cell>
          <cell r="Q3869">
            <v>0</v>
          </cell>
        </row>
        <row r="3870">
          <cell r="E3870">
            <v>0</v>
          </cell>
          <cell r="O3870">
            <v>0</v>
          </cell>
          <cell r="Q3870">
            <v>0</v>
          </cell>
        </row>
        <row r="3871">
          <cell r="E3871">
            <v>0</v>
          </cell>
          <cell r="O3871">
            <v>0</v>
          </cell>
          <cell r="Q3871">
            <v>0</v>
          </cell>
        </row>
        <row r="3872">
          <cell r="E3872">
            <v>0</v>
          </cell>
          <cell r="O3872">
            <v>0</v>
          </cell>
          <cell r="Q3872">
            <v>0</v>
          </cell>
        </row>
        <row r="3873">
          <cell r="E3873">
            <v>0</v>
          </cell>
          <cell r="O3873">
            <v>0</v>
          </cell>
          <cell r="Q3873">
            <v>0</v>
          </cell>
        </row>
        <row r="3874">
          <cell r="E3874">
            <v>0</v>
          </cell>
          <cell r="O3874">
            <v>0</v>
          </cell>
          <cell r="Q3874">
            <v>0</v>
          </cell>
        </row>
        <row r="3875">
          <cell r="E3875">
            <v>0</v>
          </cell>
          <cell r="O3875">
            <v>0</v>
          </cell>
          <cell r="Q3875">
            <v>0</v>
          </cell>
        </row>
        <row r="3876">
          <cell r="E3876">
            <v>0</v>
          </cell>
          <cell r="O3876">
            <v>0</v>
          </cell>
          <cell r="Q3876">
            <v>0</v>
          </cell>
        </row>
        <row r="3877">
          <cell r="E3877">
            <v>0</v>
          </cell>
          <cell r="O3877">
            <v>0</v>
          </cell>
          <cell r="Q3877">
            <v>0</v>
          </cell>
        </row>
        <row r="3878">
          <cell r="E3878">
            <v>0</v>
          </cell>
          <cell r="O3878">
            <v>0</v>
          </cell>
          <cell r="Q3878">
            <v>0</v>
          </cell>
        </row>
        <row r="3879">
          <cell r="E3879">
            <v>0</v>
          </cell>
          <cell r="O3879">
            <v>0</v>
          </cell>
          <cell r="Q3879">
            <v>0</v>
          </cell>
        </row>
        <row r="3880">
          <cell r="E3880">
            <v>0</v>
          </cell>
          <cell r="O3880">
            <v>0</v>
          </cell>
          <cell r="Q3880">
            <v>0</v>
          </cell>
        </row>
        <row r="3881">
          <cell r="E3881">
            <v>0</v>
          </cell>
          <cell r="O3881">
            <v>0</v>
          </cell>
          <cell r="Q3881">
            <v>0</v>
          </cell>
        </row>
        <row r="3882">
          <cell r="E3882">
            <v>0</v>
          </cell>
          <cell r="O3882">
            <v>0</v>
          </cell>
          <cell r="Q3882">
            <v>0</v>
          </cell>
        </row>
        <row r="3883">
          <cell r="E3883">
            <v>0</v>
          </cell>
          <cell r="O3883">
            <v>0</v>
          </cell>
          <cell r="Q3883">
            <v>0</v>
          </cell>
        </row>
        <row r="3884">
          <cell r="E3884">
            <v>0</v>
          </cell>
          <cell r="O3884">
            <v>0</v>
          </cell>
          <cell r="Q3884">
            <v>0</v>
          </cell>
        </row>
        <row r="3885">
          <cell r="E3885">
            <v>0</v>
          </cell>
          <cell r="O3885">
            <v>0</v>
          </cell>
          <cell r="Q3885">
            <v>0</v>
          </cell>
        </row>
        <row r="3886">
          <cell r="E3886">
            <v>0</v>
          </cell>
          <cell r="O3886">
            <v>0</v>
          </cell>
          <cell r="Q3886">
            <v>0</v>
          </cell>
        </row>
        <row r="3887">
          <cell r="E3887">
            <v>0</v>
          </cell>
          <cell r="O3887">
            <v>0</v>
          </cell>
          <cell r="Q3887">
            <v>0</v>
          </cell>
        </row>
        <row r="3888">
          <cell r="E3888">
            <v>0</v>
          </cell>
          <cell r="O3888">
            <v>0</v>
          </cell>
          <cell r="Q3888">
            <v>0</v>
          </cell>
        </row>
        <row r="3889">
          <cell r="E3889">
            <v>0</v>
          </cell>
          <cell r="O3889">
            <v>0</v>
          </cell>
          <cell r="Q3889">
            <v>0</v>
          </cell>
        </row>
        <row r="3890">
          <cell r="E3890">
            <v>0</v>
          </cell>
          <cell r="O3890">
            <v>0</v>
          </cell>
          <cell r="Q3890">
            <v>0</v>
          </cell>
        </row>
        <row r="3891">
          <cell r="E3891">
            <v>0</v>
          </cell>
          <cell r="O3891">
            <v>0</v>
          </cell>
          <cell r="Q3891">
            <v>0</v>
          </cell>
        </row>
        <row r="3892">
          <cell r="E3892">
            <v>0</v>
          </cell>
          <cell r="O3892">
            <v>0</v>
          </cell>
          <cell r="Q3892">
            <v>0</v>
          </cell>
        </row>
        <row r="3893">
          <cell r="E3893">
            <v>0</v>
          </cell>
          <cell r="O3893">
            <v>0</v>
          </cell>
          <cell r="Q3893">
            <v>0</v>
          </cell>
        </row>
        <row r="3894">
          <cell r="E3894">
            <v>0</v>
          </cell>
          <cell r="O3894">
            <v>0</v>
          </cell>
          <cell r="Q3894">
            <v>0</v>
          </cell>
        </row>
        <row r="3895">
          <cell r="E3895">
            <v>0</v>
          </cell>
          <cell r="O3895">
            <v>0</v>
          </cell>
          <cell r="Q3895">
            <v>0</v>
          </cell>
        </row>
        <row r="3896">
          <cell r="E3896">
            <v>0</v>
          </cell>
          <cell r="O3896">
            <v>0</v>
          </cell>
          <cell r="Q3896">
            <v>0</v>
          </cell>
        </row>
        <row r="3897">
          <cell r="E3897">
            <v>0</v>
          </cell>
          <cell r="O3897">
            <v>0</v>
          </cell>
          <cell r="Q3897">
            <v>0</v>
          </cell>
        </row>
        <row r="3898">
          <cell r="E3898">
            <v>0</v>
          </cell>
          <cell r="O3898">
            <v>0</v>
          </cell>
          <cell r="Q3898">
            <v>0</v>
          </cell>
        </row>
        <row r="3899">
          <cell r="E3899">
            <v>0</v>
          </cell>
          <cell r="O3899">
            <v>0</v>
          </cell>
          <cell r="Q3899">
            <v>0</v>
          </cell>
        </row>
        <row r="3900">
          <cell r="E3900">
            <v>0</v>
          </cell>
          <cell r="O3900">
            <v>0</v>
          </cell>
          <cell r="Q3900">
            <v>0</v>
          </cell>
        </row>
        <row r="3901">
          <cell r="E3901">
            <v>0</v>
          </cell>
          <cell r="O3901">
            <v>0</v>
          </cell>
          <cell r="Q3901">
            <v>0</v>
          </cell>
        </row>
        <row r="3902">
          <cell r="E3902">
            <v>0</v>
          </cell>
          <cell r="O3902">
            <v>0</v>
          </cell>
          <cell r="Q3902">
            <v>0</v>
          </cell>
        </row>
        <row r="3903">
          <cell r="E3903">
            <v>0</v>
          </cell>
          <cell r="O3903">
            <v>0</v>
          </cell>
          <cell r="Q3903">
            <v>0</v>
          </cell>
        </row>
        <row r="3904">
          <cell r="E3904">
            <v>0</v>
          </cell>
          <cell r="O3904">
            <v>0</v>
          </cell>
          <cell r="Q3904">
            <v>0</v>
          </cell>
        </row>
        <row r="3905">
          <cell r="E3905">
            <v>0</v>
          </cell>
          <cell r="O3905">
            <v>0</v>
          </cell>
          <cell r="Q3905">
            <v>0</v>
          </cell>
        </row>
        <row r="3906">
          <cell r="E3906">
            <v>0</v>
          </cell>
          <cell r="O3906">
            <v>0</v>
          </cell>
          <cell r="Q3906">
            <v>0</v>
          </cell>
        </row>
        <row r="3907">
          <cell r="E3907">
            <v>0</v>
          </cell>
          <cell r="O3907">
            <v>0</v>
          </cell>
          <cell r="Q3907">
            <v>0</v>
          </cell>
        </row>
        <row r="3908">
          <cell r="E3908">
            <v>0</v>
          </cell>
          <cell r="O3908">
            <v>0</v>
          </cell>
          <cell r="Q3908">
            <v>0</v>
          </cell>
        </row>
        <row r="3909">
          <cell r="E3909">
            <v>0</v>
          </cell>
          <cell r="O3909">
            <v>0</v>
          </cell>
          <cell r="Q3909">
            <v>0</v>
          </cell>
        </row>
        <row r="3910">
          <cell r="E3910">
            <v>0</v>
          </cell>
          <cell r="O3910">
            <v>0</v>
          </cell>
          <cell r="Q3910">
            <v>0</v>
          </cell>
        </row>
        <row r="3911">
          <cell r="E3911">
            <v>0</v>
          </cell>
          <cell r="O3911">
            <v>0</v>
          </cell>
          <cell r="Q3911">
            <v>0</v>
          </cell>
        </row>
        <row r="3912">
          <cell r="E3912">
            <v>0</v>
          </cell>
          <cell r="O3912">
            <v>0</v>
          </cell>
          <cell r="Q3912">
            <v>0</v>
          </cell>
        </row>
        <row r="3913">
          <cell r="E3913">
            <v>0</v>
          </cell>
          <cell r="O3913">
            <v>0</v>
          </cell>
          <cell r="Q3913">
            <v>0</v>
          </cell>
        </row>
        <row r="3914">
          <cell r="E3914">
            <v>0</v>
          </cell>
          <cell r="O3914">
            <v>0</v>
          </cell>
          <cell r="Q3914">
            <v>0</v>
          </cell>
        </row>
        <row r="3915">
          <cell r="E3915">
            <v>0</v>
          </cell>
          <cell r="O3915">
            <v>0</v>
          </cell>
          <cell r="Q3915">
            <v>0</v>
          </cell>
        </row>
        <row r="3916">
          <cell r="E3916">
            <v>0</v>
          </cell>
          <cell r="O3916">
            <v>0</v>
          </cell>
          <cell r="Q3916">
            <v>0</v>
          </cell>
        </row>
        <row r="3917">
          <cell r="E3917">
            <v>0</v>
          </cell>
          <cell r="O3917">
            <v>0</v>
          </cell>
          <cell r="Q3917">
            <v>0</v>
          </cell>
        </row>
        <row r="3918">
          <cell r="E3918">
            <v>0</v>
          </cell>
          <cell r="O3918">
            <v>0</v>
          </cell>
          <cell r="Q3918">
            <v>0</v>
          </cell>
        </row>
        <row r="3919">
          <cell r="E3919">
            <v>0</v>
          </cell>
          <cell r="O3919">
            <v>0</v>
          </cell>
          <cell r="Q3919">
            <v>0</v>
          </cell>
        </row>
        <row r="3920">
          <cell r="E3920">
            <v>0</v>
          </cell>
          <cell r="O3920">
            <v>0</v>
          </cell>
          <cell r="Q3920">
            <v>0</v>
          </cell>
        </row>
        <row r="3921">
          <cell r="E3921">
            <v>0</v>
          </cell>
          <cell r="O3921">
            <v>0</v>
          </cell>
          <cell r="Q3921">
            <v>0</v>
          </cell>
        </row>
        <row r="3922">
          <cell r="E3922">
            <v>0</v>
          </cell>
          <cell r="O3922">
            <v>0</v>
          </cell>
          <cell r="Q3922">
            <v>0</v>
          </cell>
        </row>
        <row r="3923">
          <cell r="E3923">
            <v>0</v>
          </cell>
          <cell r="O3923">
            <v>0</v>
          </cell>
          <cell r="Q3923">
            <v>0</v>
          </cell>
        </row>
        <row r="3924">
          <cell r="E3924">
            <v>0</v>
          </cell>
          <cell r="O3924">
            <v>0</v>
          </cell>
          <cell r="Q3924">
            <v>0</v>
          </cell>
        </row>
        <row r="3925">
          <cell r="E3925">
            <v>0</v>
          </cell>
          <cell r="O3925">
            <v>0</v>
          </cell>
          <cell r="Q3925">
            <v>0</v>
          </cell>
        </row>
        <row r="3926">
          <cell r="E3926">
            <v>0</v>
          </cell>
          <cell r="O3926">
            <v>0</v>
          </cell>
          <cell r="Q3926">
            <v>0</v>
          </cell>
        </row>
        <row r="3927">
          <cell r="E3927">
            <v>0</v>
          </cell>
          <cell r="O3927">
            <v>0</v>
          </cell>
          <cell r="Q3927">
            <v>0</v>
          </cell>
        </row>
        <row r="3928">
          <cell r="E3928">
            <v>0</v>
          </cell>
          <cell r="O3928">
            <v>0</v>
          </cell>
          <cell r="Q3928">
            <v>0</v>
          </cell>
        </row>
        <row r="3929">
          <cell r="E3929">
            <v>0</v>
          </cell>
          <cell r="O3929">
            <v>0</v>
          </cell>
          <cell r="Q3929">
            <v>0</v>
          </cell>
        </row>
        <row r="3930">
          <cell r="E3930">
            <v>0</v>
          </cell>
          <cell r="O3930">
            <v>0</v>
          </cell>
          <cell r="Q3930">
            <v>0</v>
          </cell>
        </row>
        <row r="3931">
          <cell r="E3931">
            <v>0</v>
          </cell>
          <cell r="O3931">
            <v>0</v>
          </cell>
          <cell r="Q3931">
            <v>0</v>
          </cell>
        </row>
        <row r="3932">
          <cell r="E3932">
            <v>0</v>
          </cell>
          <cell r="O3932">
            <v>0</v>
          </cell>
          <cell r="Q3932">
            <v>0</v>
          </cell>
        </row>
        <row r="3933">
          <cell r="E3933">
            <v>0</v>
          </cell>
          <cell r="O3933">
            <v>0</v>
          </cell>
          <cell r="Q3933">
            <v>0</v>
          </cell>
        </row>
        <row r="3934">
          <cell r="E3934">
            <v>0</v>
          </cell>
          <cell r="O3934">
            <v>0</v>
          </cell>
          <cell r="Q3934">
            <v>0</v>
          </cell>
        </row>
        <row r="3935">
          <cell r="E3935">
            <v>0</v>
          </cell>
          <cell r="O3935">
            <v>0</v>
          </cell>
          <cell r="Q3935">
            <v>0</v>
          </cell>
        </row>
        <row r="3936">
          <cell r="E3936">
            <v>0</v>
          </cell>
          <cell r="O3936">
            <v>0</v>
          </cell>
          <cell r="Q3936">
            <v>0</v>
          </cell>
        </row>
        <row r="3937">
          <cell r="E3937">
            <v>0</v>
          </cell>
          <cell r="O3937">
            <v>0</v>
          </cell>
          <cell r="Q3937">
            <v>0</v>
          </cell>
        </row>
        <row r="3938">
          <cell r="E3938">
            <v>0</v>
          </cell>
          <cell r="O3938">
            <v>0</v>
          </cell>
          <cell r="Q3938">
            <v>0</v>
          </cell>
        </row>
        <row r="3939">
          <cell r="E3939">
            <v>0</v>
          </cell>
          <cell r="O3939">
            <v>0</v>
          </cell>
          <cell r="Q3939">
            <v>0</v>
          </cell>
        </row>
        <row r="3940">
          <cell r="E3940">
            <v>0</v>
          </cell>
          <cell r="O3940">
            <v>0</v>
          </cell>
          <cell r="Q3940">
            <v>0</v>
          </cell>
        </row>
        <row r="3941">
          <cell r="E3941">
            <v>0</v>
          </cell>
          <cell r="O3941">
            <v>0</v>
          </cell>
          <cell r="Q3941">
            <v>0</v>
          </cell>
        </row>
        <row r="3942">
          <cell r="E3942">
            <v>0</v>
          </cell>
          <cell r="O3942">
            <v>0</v>
          </cell>
          <cell r="Q3942">
            <v>0</v>
          </cell>
        </row>
        <row r="3943">
          <cell r="E3943">
            <v>0</v>
          </cell>
          <cell r="O3943">
            <v>0</v>
          </cell>
          <cell r="Q3943">
            <v>0</v>
          </cell>
        </row>
        <row r="3944">
          <cell r="E3944">
            <v>0</v>
          </cell>
          <cell r="O3944">
            <v>0</v>
          </cell>
          <cell r="Q3944">
            <v>0</v>
          </cell>
        </row>
        <row r="3945">
          <cell r="E3945">
            <v>0</v>
          </cell>
          <cell r="O3945">
            <v>0</v>
          </cell>
          <cell r="Q3945">
            <v>0</v>
          </cell>
        </row>
        <row r="3946">
          <cell r="E3946">
            <v>0</v>
          </cell>
          <cell r="O3946">
            <v>0</v>
          </cell>
          <cell r="Q3946">
            <v>0</v>
          </cell>
        </row>
        <row r="3947">
          <cell r="E3947">
            <v>0</v>
          </cell>
          <cell r="O3947">
            <v>0</v>
          </cell>
          <cell r="Q3947">
            <v>0</v>
          </cell>
        </row>
        <row r="3948">
          <cell r="E3948">
            <v>0</v>
          </cell>
          <cell r="O3948">
            <v>0</v>
          </cell>
          <cell r="Q3948">
            <v>0</v>
          </cell>
        </row>
        <row r="3949">
          <cell r="E3949">
            <v>0</v>
          </cell>
          <cell r="O3949">
            <v>0</v>
          </cell>
          <cell r="Q3949">
            <v>0</v>
          </cell>
        </row>
        <row r="3950">
          <cell r="E3950">
            <v>0</v>
          </cell>
          <cell r="O3950">
            <v>0</v>
          </cell>
          <cell r="Q3950">
            <v>0</v>
          </cell>
        </row>
        <row r="3951">
          <cell r="E3951">
            <v>0</v>
          </cell>
          <cell r="O3951">
            <v>0</v>
          </cell>
          <cell r="Q3951">
            <v>0</v>
          </cell>
        </row>
        <row r="3952">
          <cell r="E3952">
            <v>0</v>
          </cell>
          <cell r="O3952">
            <v>0</v>
          </cell>
          <cell r="Q3952">
            <v>0</v>
          </cell>
        </row>
        <row r="3953">
          <cell r="E3953">
            <v>0</v>
          </cell>
          <cell r="O3953">
            <v>0</v>
          </cell>
          <cell r="Q3953">
            <v>0</v>
          </cell>
        </row>
        <row r="3954">
          <cell r="E3954">
            <v>0</v>
          </cell>
          <cell r="O3954">
            <v>0</v>
          </cell>
          <cell r="Q3954">
            <v>0</v>
          </cell>
        </row>
        <row r="3955">
          <cell r="E3955">
            <v>0</v>
          </cell>
          <cell r="O3955">
            <v>0</v>
          </cell>
          <cell r="Q3955">
            <v>0</v>
          </cell>
        </row>
        <row r="3956">
          <cell r="E3956">
            <v>0</v>
          </cell>
          <cell r="O3956">
            <v>0</v>
          </cell>
          <cell r="Q3956">
            <v>0</v>
          </cell>
        </row>
        <row r="3957">
          <cell r="E3957">
            <v>0</v>
          </cell>
          <cell r="O3957">
            <v>0</v>
          </cell>
          <cell r="Q3957">
            <v>0</v>
          </cell>
        </row>
        <row r="3958">
          <cell r="E3958">
            <v>0</v>
          </cell>
          <cell r="O3958">
            <v>0</v>
          </cell>
          <cell r="Q3958">
            <v>0</v>
          </cell>
        </row>
        <row r="3959">
          <cell r="E3959">
            <v>0</v>
          </cell>
          <cell r="O3959">
            <v>0</v>
          </cell>
          <cell r="Q3959">
            <v>0</v>
          </cell>
        </row>
        <row r="3960">
          <cell r="E3960">
            <v>0</v>
          </cell>
          <cell r="O3960">
            <v>0</v>
          </cell>
          <cell r="Q3960">
            <v>0</v>
          </cell>
        </row>
        <row r="3961">
          <cell r="E3961">
            <v>0</v>
          </cell>
          <cell r="O3961">
            <v>0</v>
          </cell>
          <cell r="Q3961">
            <v>0</v>
          </cell>
        </row>
        <row r="3962">
          <cell r="E3962">
            <v>0</v>
          </cell>
          <cell r="O3962">
            <v>0</v>
          </cell>
          <cell r="Q3962">
            <v>0</v>
          </cell>
        </row>
        <row r="3963">
          <cell r="E3963">
            <v>0</v>
          </cell>
          <cell r="O3963">
            <v>0</v>
          </cell>
          <cell r="Q3963">
            <v>0</v>
          </cell>
        </row>
        <row r="3964">
          <cell r="E3964">
            <v>0</v>
          </cell>
          <cell r="O3964">
            <v>0</v>
          </cell>
          <cell r="Q3964">
            <v>0</v>
          </cell>
        </row>
        <row r="3965">
          <cell r="E3965">
            <v>0</v>
          </cell>
          <cell r="O3965">
            <v>0</v>
          </cell>
          <cell r="Q3965">
            <v>0</v>
          </cell>
        </row>
        <row r="3966">
          <cell r="E3966">
            <v>0</v>
          </cell>
          <cell r="O3966">
            <v>0</v>
          </cell>
          <cell r="Q3966">
            <v>0</v>
          </cell>
        </row>
        <row r="3967">
          <cell r="E3967">
            <v>0</v>
          </cell>
          <cell r="O3967">
            <v>0</v>
          </cell>
          <cell r="Q3967">
            <v>0</v>
          </cell>
        </row>
        <row r="3968">
          <cell r="E3968">
            <v>0</v>
          </cell>
          <cell r="O3968">
            <v>0</v>
          </cell>
          <cell r="Q3968">
            <v>0</v>
          </cell>
        </row>
        <row r="3969">
          <cell r="E3969">
            <v>0</v>
          </cell>
          <cell r="O3969">
            <v>0</v>
          </cell>
          <cell r="Q3969">
            <v>0</v>
          </cell>
        </row>
        <row r="3970">
          <cell r="E3970">
            <v>0</v>
          </cell>
          <cell r="O3970">
            <v>0</v>
          </cell>
          <cell r="Q3970">
            <v>0</v>
          </cell>
        </row>
        <row r="3971">
          <cell r="E3971">
            <v>0</v>
          </cell>
          <cell r="O3971">
            <v>0</v>
          </cell>
          <cell r="Q3971">
            <v>0</v>
          </cell>
        </row>
        <row r="3972">
          <cell r="E3972">
            <v>0</v>
          </cell>
          <cell r="O3972">
            <v>0</v>
          </cell>
          <cell r="Q3972">
            <v>0</v>
          </cell>
        </row>
        <row r="3973">
          <cell r="E3973">
            <v>0</v>
          </cell>
          <cell r="O3973">
            <v>0</v>
          </cell>
          <cell r="Q3973">
            <v>0</v>
          </cell>
        </row>
        <row r="3974">
          <cell r="E3974">
            <v>0</v>
          </cell>
          <cell r="O3974">
            <v>0</v>
          </cell>
          <cell r="Q3974">
            <v>0</v>
          </cell>
        </row>
        <row r="3975">
          <cell r="E3975">
            <v>0</v>
          </cell>
          <cell r="O3975">
            <v>0</v>
          </cell>
          <cell r="Q3975">
            <v>0</v>
          </cell>
        </row>
        <row r="3976">
          <cell r="E3976">
            <v>0</v>
          </cell>
          <cell r="O3976">
            <v>0</v>
          </cell>
          <cell r="Q3976">
            <v>0</v>
          </cell>
        </row>
        <row r="3977">
          <cell r="E3977">
            <v>0</v>
          </cell>
          <cell r="O3977">
            <v>0</v>
          </cell>
          <cell r="Q3977">
            <v>0</v>
          </cell>
        </row>
        <row r="3978">
          <cell r="E3978">
            <v>0</v>
          </cell>
          <cell r="O3978">
            <v>0</v>
          </cell>
          <cell r="Q3978">
            <v>0</v>
          </cell>
        </row>
        <row r="3979">
          <cell r="E3979">
            <v>0</v>
          </cell>
          <cell r="O3979">
            <v>0</v>
          </cell>
          <cell r="Q3979">
            <v>0</v>
          </cell>
        </row>
        <row r="3980">
          <cell r="E3980">
            <v>0</v>
          </cell>
          <cell r="O3980">
            <v>0</v>
          </cell>
          <cell r="Q3980">
            <v>0</v>
          </cell>
        </row>
        <row r="3981">
          <cell r="E3981">
            <v>0</v>
          </cell>
          <cell r="O3981">
            <v>0</v>
          </cell>
          <cell r="Q3981">
            <v>0</v>
          </cell>
        </row>
        <row r="3982">
          <cell r="E3982">
            <v>0</v>
          </cell>
          <cell r="O3982">
            <v>0</v>
          </cell>
          <cell r="Q3982">
            <v>0</v>
          </cell>
        </row>
        <row r="3983">
          <cell r="E3983">
            <v>0</v>
          </cell>
          <cell r="O3983">
            <v>0</v>
          </cell>
          <cell r="Q3983">
            <v>0</v>
          </cell>
        </row>
        <row r="3984">
          <cell r="E3984">
            <v>0</v>
          </cell>
          <cell r="O3984">
            <v>0</v>
          </cell>
          <cell r="Q3984">
            <v>0</v>
          </cell>
        </row>
        <row r="3985">
          <cell r="E3985">
            <v>0</v>
          </cell>
          <cell r="O3985">
            <v>0</v>
          </cell>
          <cell r="Q3985">
            <v>0</v>
          </cell>
        </row>
        <row r="3986">
          <cell r="E3986">
            <v>0</v>
          </cell>
          <cell r="O3986">
            <v>0</v>
          </cell>
          <cell r="Q3986">
            <v>0</v>
          </cell>
        </row>
        <row r="3987">
          <cell r="E3987">
            <v>0</v>
          </cell>
          <cell r="O3987">
            <v>0</v>
          </cell>
          <cell r="Q3987">
            <v>0</v>
          </cell>
        </row>
        <row r="3988">
          <cell r="E3988">
            <v>0</v>
          </cell>
          <cell r="O3988">
            <v>0</v>
          </cell>
          <cell r="Q3988">
            <v>0</v>
          </cell>
        </row>
        <row r="3989">
          <cell r="E3989">
            <v>0</v>
          </cell>
          <cell r="O3989">
            <v>0</v>
          </cell>
          <cell r="Q3989">
            <v>0</v>
          </cell>
        </row>
        <row r="3990">
          <cell r="E3990">
            <v>0</v>
          </cell>
          <cell r="O3990">
            <v>0</v>
          </cell>
          <cell r="Q3990">
            <v>0</v>
          </cell>
        </row>
        <row r="3991">
          <cell r="E3991">
            <v>0</v>
          </cell>
          <cell r="O3991">
            <v>0</v>
          </cell>
          <cell r="Q3991">
            <v>0</v>
          </cell>
        </row>
        <row r="3992">
          <cell r="E3992">
            <v>0</v>
          </cell>
          <cell r="O3992">
            <v>0</v>
          </cell>
          <cell r="Q3992">
            <v>0</v>
          </cell>
        </row>
        <row r="3993">
          <cell r="E3993">
            <v>0</v>
          </cell>
          <cell r="O3993">
            <v>0</v>
          </cell>
          <cell r="Q3993">
            <v>0</v>
          </cell>
        </row>
        <row r="3994">
          <cell r="E3994">
            <v>0</v>
          </cell>
          <cell r="O3994">
            <v>0</v>
          </cell>
          <cell r="Q3994">
            <v>0</v>
          </cell>
        </row>
        <row r="3995">
          <cell r="E3995">
            <v>0</v>
          </cell>
          <cell r="O3995">
            <v>0</v>
          </cell>
          <cell r="Q3995">
            <v>0</v>
          </cell>
        </row>
        <row r="3996">
          <cell r="E3996">
            <v>0</v>
          </cell>
          <cell r="O3996">
            <v>0</v>
          </cell>
          <cell r="Q3996">
            <v>0</v>
          </cell>
        </row>
        <row r="3997">
          <cell r="E3997">
            <v>0</v>
          </cell>
          <cell r="O3997">
            <v>0</v>
          </cell>
          <cell r="Q3997">
            <v>0</v>
          </cell>
        </row>
        <row r="3998">
          <cell r="E3998">
            <v>0</v>
          </cell>
          <cell r="O3998">
            <v>0</v>
          </cell>
          <cell r="Q3998">
            <v>0</v>
          </cell>
        </row>
        <row r="3999">
          <cell r="E3999">
            <v>0</v>
          </cell>
          <cell r="O3999">
            <v>0</v>
          </cell>
          <cell r="Q3999">
            <v>0</v>
          </cell>
        </row>
        <row r="4000">
          <cell r="E4000">
            <v>0</v>
          </cell>
          <cell r="O4000">
            <v>0</v>
          </cell>
          <cell r="Q4000">
            <v>0</v>
          </cell>
        </row>
        <row r="4001">
          <cell r="E4001">
            <v>0</v>
          </cell>
          <cell r="O4001">
            <v>0</v>
          </cell>
          <cell r="Q4001">
            <v>0</v>
          </cell>
        </row>
        <row r="4002">
          <cell r="E4002">
            <v>0</v>
          </cell>
          <cell r="O4002">
            <v>0</v>
          </cell>
          <cell r="Q4002">
            <v>0</v>
          </cell>
        </row>
        <row r="4003">
          <cell r="E4003">
            <v>0</v>
          </cell>
          <cell r="O4003">
            <v>0</v>
          </cell>
          <cell r="Q4003">
            <v>0</v>
          </cell>
        </row>
        <row r="4004">
          <cell r="E4004">
            <v>0</v>
          </cell>
          <cell r="O4004">
            <v>0</v>
          </cell>
          <cell r="Q4004">
            <v>0</v>
          </cell>
        </row>
        <row r="4005">
          <cell r="E4005">
            <v>0</v>
          </cell>
          <cell r="O4005">
            <v>0</v>
          </cell>
          <cell r="Q4005">
            <v>0</v>
          </cell>
        </row>
        <row r="4006">
          <cell r="E4006">
            <v>0</v>
          </cell>
          <cell r="O4006">
            <v>0</v>
          </cell>
          <cell r="Q4006">
            <v>0</v>
          </cell>
        </row>
        <row r="4007">
          <cell r="E4007">
            <v>0</v>
          </cell>
          <cell r="O4007">
            <v>0</v>
          </cell>
          <cell r="Q4007">
            <v>0</v>
          </cell>
        </row>
        <row r="4008">
          <cell r="E4008">
            <v>0</v>
          </cell>
          <cell r="O4008">
            <v>0</v>
          </cell>
          <cell r="Q4008">
            <v>0</v>
          </cell>
        </row>
        <row r="4009">
          <cell r="E4009">
            <v>0</v>
          </cell>
          <cell r="O4009">
            <v>0</v>
          </cell>
          <cell r="Q4009">
            <v>0</v>
          </cell>
        </row>
        <row r="4010">
          <cell r="E4010">
            <v>0</v>
          </cell>
          <cell r="O4010">
            <v>0</v>
          </cell>
          <cell r="Q4010">
            <v>0</v>
          </cell>
        </row>
        <row r="4011">
          <cell r="E4011">
            <v>0</v>
          </cell>
          <cell r="O4011">
            <v>0</v>
          </cell>
          <cell r="Q4011">
            <v>0</v>
          </cell>
        </row>
        <row r="4012">
          <cell r="E4012">
            <v>0</v>
          </cell>
          <cell r="O4012">
            <v>0</v>
          </cell>
          <cell r="Q4012">
            <v>0</v>
          </cell>
        </row>
        <row r="4013">
          <cell r="E4013">
            <v>0</v>
          </cell>
          <cell r="O4013">
            <v>0</v>
          </cell>
          <cell r="Q4013">
            <v>0</v>
          </cell>
        </row>
        <row r="4014">
          <cell r="E4014">
            <v>0</v>
          </cell>
          <cell r="O4014">
            <v>0</v>
          </cell>
          <cell r="Q4014">
            <v>0</v>
          </cell>
        </row>
        <row r="4015">
          <cell r="E4015">
            <v>0</v>
          </cell>
          <cell r="O4015">
            <v>0</v>
          </cell>
          <cell r="Q4015">
            <v>0</v>
          </cell>
        </row>
        <row r="4016">
          <cell r="E4016">
            <v>0</v>
          </cell>
          <cell r="O4016">
            <v>0</v>
          </cell>
          <cell r="Q4016">
            <v>0</v>
          </cell>
        </row>
        <row r="4017">
          <cell r="E4017">
            <v>0</v>
          </cell>
          <cell r="O4017">
            <v>0</v>
          </cell>
          <cell r="Q4017">
            <v>0</v>
          </cell>
        </row>
        <row r="4018">
          <cell r="E4018">
            <v>0</v>
          </cell>
          <cell r="O4018">
            <v>0</v>
          </cell>
          <cell r="Q4018">
            <v>0</v>
          </cell>
        </row>
        <row r="4019">
          <cell r="E4019">
            <v>0</v>
          </cell>
          <cell r="O4019">
            <v>0</v>
          </cell>
          <cell r="Q4019">
            <v>0</v>
          </cell>
        </row>
        <row r="4020">
          <cell r="E4020">
            <v>0</v>
          </cell>
          <cell r="O4020">
            <v>0</v>
          </cell>
          <cell r="Q4020">
            <v>0</v>
          </cell>
        </row>
        <row r="4021">
          <cell r="E4021">
            <v>0</v>
          </cell>
          <cell r="O4021">
            <v>0</v>
          </cell>
          <cell r="Q4021">
            <v>0</v>
          </cell>
        </row>
        <row r="4022">
          <cell r="E4022">
            <v>0</v>
          </cell>
          <cell r="O4022">
            <v>0</v>
          </cell>
          <cell r="Q4022">
            <v>0</v>
          </cell>
        </row>
        <row r="4023">
          <cell r="E4023">
            <v>0</v>
          </cell>
          <cell r="O4023">
            <v>0</v>
          </cell>
          <cell r="Q4023">
            <v>0</v>
          </cell>
        </row>
        <row r="4024">
          <cell r="E4024">
            <v>0</v>
          </cell>
          <cell r="O4024">
            <v>0</v>
          </cell>
          <cell r="Q4024">
            <v>0</v>
          </cell>
        </row>
        <row r="4025">
          <cell r="E4025">
            <v>0</v>
          </cell>
          <cell r="O4025">
            <v>0</v>
          </cell>
          <cell r="Q4025">
            <v>0</v>
          </cell>
        </row>
        <row r="4026">
          <cell r="E4026">
            <v>0</v>
          </cell>
          <cell r="O4026">
            <v>0</v>
          </cell>
          <cell r="Q4026">
            <v>0</v>
          </cell>
        </row>
        <row r="4027">
          <cell r="E4027">
            <v>0</v>
          </cell>
          <cell r="O4027">
            <v>0</v>
          </cell>
          <cell r="Q4027">
            <v>0</v>
          </cell>
        </row>
        <row r="4028">
          <cell r="E4028">
            <v>0</v>
          </cell>
          <cell r="O4028">
            <v>0</v>
          </cell>
          <cell r="Q4028">
            <v>0</v>
          </cell>
        </row>
        <row r="4029">
          <cell r="E4029">
            <v>0</v>
          </cell>
          <cell r="O4029">
            <v>0</v>
          </cell>
          <cell r="Q4029">
            <v>0</v>
          </cell>
        </row>
        <row r="4030">
          <cell r="E4030">
            <v>0</v>
          </cell>
          <cell r="O4030">
            <v>0</v>
          </cell>
          <cell r="Q4030">
            <v>0</v>
          </cell>
        </row>
        <row r="4031">
          <cell r="E4031">
            <v>0</v>
          </cell>
          <cell r="O4031">
            <v>0</v>
          </cell>
          <cell r="Q4031">
            <v>0</v>
          </cell>
        </row>
        <row r="4032">
          <cell r="E4032">
            <v>0</v>
          </cell>
          <cell r="O4032">
            <v>0</v>
          </cell>
          <cell r="Q4032">
            <v>0</v>
          </cell>
        </row>
        <row r="4033">
          <cell r="E4033">
            <v>0</v>
          </cell>
          <cell r="O4033">
            <v>0</v>
          </cell>
          <cell r="Q4033">
            <v>0</v>
          </cell>
        </row>
        <row r="4034">
          <cell r="E4034">
            <v>0</v>
          </cell>
          <cell r="O4034">
            <v>0</v>
          </cell>
          <cell r="Q4034">
            <v>0</v>
          </cell>
        </row>
        <row r="4035">
          <cell r="E4035">
            <v>0</v>
          </cell>
          <cell r="O4035">
            <v>0</v>
          </cell>
          <cell r="Q4035">
            <v>0</v>
          </cell>
        </row>
        <row r="4036">
          <cell r="E4036">
            <v>0</v>
          </cell>
          <cell r="O4036">
            <v>0</v>
          </cell>
          <cell r="Q4036">
            <v>0</v>
          </cell>
        </row>
        <row r="4037">
          <cell r="E4037">
            <v>0</v>
          </cell>
          <cell r="O4037">
            <v>0</v>
          </cell>
          <cell r="Q4037">
            <v>0</v>
          </cell>
        </row>
        <row r="4038">
          <cell r="E4038">
            <v>0</v>
          </cell>
          <cell r="O4038">
            <v>0</v>
          </cell>
          <cell r="Q4038">
            <v>0</v>
          </cell>
        </row>
        <row r="4039">
          <cell r="E4039">
            <v>0</v>
          </cell>
          <cell r="O4039">
            <v>0</v>
          </cell>
          <cell r="Q4039">
            <v>0</v>
          </cell>
        </row>
        <row r="4040">
          <cell r="E4040">
            <v>0</v>
          </cell>
          <cell r="O4040">
            <v>0</v>
          </cell>
          <cell r="Q4040">
            <v>0</v>
          </cell>
        </row>
        <row r="4041">
          <cell r="E4041">
            <v>0</v>
          </cell>
          <cell r="O4041">
            <v>0</v>
          </cell>
          <cell r="Q4041">
            <v>0</v>
          </cell>
        </row>
        <row r="4042">
          <cell r="E4042">
            <v>0</v>
          </cell>
          <cell r="O4042">
            <v>0</v>
          </cell>
          <cell r="Q4042">
            <v>0</v>
          </cell>
        </row>
        <row r="4043">
          <cell r="E4043">
            <v>0</v>
          </cell>
          <cell r="O4043">
            <v>0</v>
          </cell>
          <cell r="Q4043">
            <v>0</v>
          </cell>
        </row>
        <row r="4044">
          <cell r="E4044">
            <v>0</v>
          </cell>
          <cell r="O4044">
            <v>0</v>
          </cell>
          <cell r="Q4044">
            <v>0</v>
          </cell>
        </row>
        <row r="4045">
          <cell r="E4045">
            <v>0</v>
          </cell>
          <cell r="O4045">
            <v>0</v>
          </cell>
          <cell r="Q4045">
            <v>0</v>
          </cell>
        </row>
        <row r="4046">
          <cell r="E4046">
            <v>0</v>
          </cell>
          <cell r="O4046">
            <v>0</v>
          </cell>
          <cell r="Q4046">
            <v>0</v>
          </cell>
        </row>
        <row r="4047">
          <cell r="E4047">
            <v>0</v>
          </cell>
          <cell r="O4047">
            <v>0</v>
          </cell>
          <cell r="Q4047">
            <v>0</v>
          </cell>
        </row>
        <row r="4048">
          <cell r="E4048">
            <v>0</v>
          </cell>
          <cell r="O4048">
            <v>0</v>
          </cell>
          <cell r="Q4048">
            <v>0</v>
          </cell>
        </row>
        <row r="4049">
          <cell r="E4049">
            <v>0</v>
          </cell>
          <cell r="O4049">
            <v>0</v>
          </cell>
          <cell r="Q4049">
            <v>0</v>
          </cell>
        </row>
        <row r="4050">
          <cell r="E4050">
            <v>0</v>
          </cell>
          <cell r="O4050">
            <v>0</v>
          </cell>
          <cell r="Q4050">
            <v>0</v>
          </cell>
        </row>
        <row r="4051">
          <cell r="E4051">
            <v>0</v>
          </cell>
          <cell r="O4051">
            <v>0</v>
          </cell>
          <cell r="Q4051">
            <v>0</v>
          </cell>
        </row>
        <row r="4052">
          <cell r="E4052">
            <v>0</v>
          </cell>
          <cell r="O4052">
            <v>0</v>
          </cell>
          <cell r="Q4052">
            <v>0</v>
          </cell>
        </row>
        <row r="4053">
          <cell r="E4053">
            <v>0</v>
          </cell>
          <cell r="O4053">
            <v>0</v>
          </cell>
          <cell r="Q4053">
            <v>0</v>
          </cell>
        </row>
        <row r="4054">
          <cell r="E4054">
            <v>0</v>
          </cell>
          <cell r="O4054">
            <v>0</v>
          </cell>
          <cell r="Q4054">
            <v>0</v>
          </cell>
        </row>
        <row r="4055">
          <cell r="E4055">
            <v>0</v>
          </cell>
          <cell r="O4055">
            <v>0</v>
          </cell>
          <cell r="Q4055">
            <v>0</v>
          </cell>
        </row>
        <row r="4056">
          <cell r="E4056">
            <v>0</v>
          </cell>
          <cell r="O4056">
            <v>0</v>
          </cell>
          <cell r="Q4056">
            <v>0</v>
          </cell>
        </row>
        <row r="4057">
          <cell r="E4057">
            <v>0</v>
          </cell>
          <cell r="O4057">
            <v>0</v>
          </cell>
          <cell r="Q4057">
            <v>0</v>
          </cell>
        </row>
        <row r="4058">
          <cell r="E4058">
            <v>0</v>
          </cell>
          <cell r="O4058">
            <v>0</v>
          </cell>
          <cell r="Q4058">
            <v>0</v>
          </cell>
        </row>
        <row r="4059">
          <cell r="E4059">
            <v>0</v>
          </cell>
          <cell r="O4059">
            <v>0</v>
          </cell>
          <cell r="Q4059">
            <v>0</v>
          </cell>
        </row>
        <row r="4060">
          <cell r="E4060">
            <v>0</v>
          </cell>
          <cell r="O4060">
            <v>0</v>
          </cell>
          <cell r="Q4060">
            <v>0</v>
          </cell>
        </row>
        <row r="4061">
          <cell r="E4061">
            <v>0</v>
          </cell>
          <cell r="O4061">
            <v>0</v>
          </cell>
          <cell r="Q4061">
            <v>0</v>
          </cell>
        </row>
        <row r="4062">
          <cell r="E4062">
            <v>0</v>
          </cell>
          <cell r="O4062">
            <v>0</v>
          </cell>
          <cell r="Q4062">
            <v>0</v>
          </cell>
        </row>
        <row r="4063">
          <cell r="E4063">
            <v>0</v>
          </cell>
          <cell r="O4063">
            <v>0</v>
          </cell>
          <cell r="Q4063">
            <v>0</v>
          </cell>
        </row>
        <row r="4064">
          <cell r="E4064">
            <v>0</v>
          </cell>
          <cell r="O4064">
            <v>0</v>
          </cell>
          <cell r="Q4064">
            <v>0</v>
          </cell>
        </row>
        <row r="4065">
          <cell r="E4065">
            <v>0</v>
          </cell>
          <cell r="O4065">
            <v>0</v>
          </cell>
          <cell r="Q4065">
            <v>0</v>
          </cell>
        </row>
        <row r="4066">
          <cell r="E4066">
            <v>0</v>
          </cell>
          <cell r="O4066">
            <v>0</v>
          </cell>
          <cell r="Q4066">
            <v>0</v>
          </cell>
        </row>
        <row r="4067">
          <cell r="E4067">
            <v>0</v>
          </cell>
          <cell r="O4067">
            <v>0</v>
          </cell>
          <cell r="Q4067">
            <v>0</v>
          </cell>
        </row>
        <row r="4068">
          <cell r="E4068">
            <v>0</v>
          </cell>
          <cell r="O4068">
            <v>0</v>
          </cell>
          <cell r="Q4068">
            <v>0</v>
          </cell>
        </row>
        <row r="4069">
          <cell r="E4069">
            <v>0</v>
          </cell>
          <cell r="O4069">
            <v>0</v>
          </cell>
          <cell r="Q4069">
            <v>0</v>
          </cell>
        </row>
        <row r="4070">
          <cell r="E4070">
            <v>0</v>
          </cell>
          <cell r="O4070">
            <v>0</v>
          </cell>
          <cell r="Q4070">
            <v>0</v>
          </cell>
        </row>
        <row r="4071">
          <cell r="E4071">
            <v>0</v>
          </cell>
          <cell r="O4071">
            <v>0</v>
          </cell>
          <cell r="Q4071">
            <v>0</v>
          </cell>
        </row>
        <row r="4072">
          <cell r="E4072">
            <v>0</v>
          </cell>
          <cell r="O4072">
            <v>0</v>
          </cell>
          <cell r="Q4072">
            <v>0</v>
          </cell>
        </row>
        <row r="4073">
          <cell r="E4073">
            <v>0</v>
          </cell>
          <cell r="O4073">
            <v>0</v>
          </cell>
          <cell r="Q4073">
            <v>0</v>
          </cell>
        </row>
        <row r="4074">
          <cell r="E4074">
            <v>0</v>
          </cell>
          <cell r="O4074">
            <v>0</v>
          </cell>
          <cell r="Q4074">
            <v>0</v>
          </cell>
        </row>
        <row r="4075">
          <cell r="E4075">
            <v>0</v>
          </cell>
          <cell r="O4075">
            <v>0</v>
          </cell>
          <cell r="Q4075">
            <v>0</v>
          </cell>
        </row>
        <row r="4076">
          <cell r="E4076">
            <v>0</v>
          </cell>
          <cell r="O4076">
            <v>0</v>
          </cell>
          <cell r="Q4076">
            <v>0</v>
          </cell>
        </row>
        <row r="4077">
          <cell r="E4077">
            <v>0</v>
          </cell>
          <cell r="O4077">
            <v>0</v>
          </cell>
          <cell r="Q4077">
            <v>0</v>
          </cell>
        </row>
        <row r="4078">
          <cell r="E4078">
            <v>0</v>
          </cell>
          <cell r="O4078">
            <v>0</v>
          </cell>
          <cell r="Q4078">
            <v>0</v>
          </cell>
        </row>
        <row r="4079">
          <cell r="E4079">
            <v>0</v>
          </cell>
          <cell r="O4079">
            <v>0</v>
          </cell>
          <cell r="Q4079">
            <v>0</v>
          </cell>
        </row>
        <row r="4080">
          <cell r="E4080">
            <v>0</v>
          </cell>
          <cell r="O4080">
            <v>0</v>
          </cell>
          <cell r="Q4080">
            <v>0</v>
          </cell>
        </row>
        <row r="4081">
          <cell r="E4081">
            <v>0</v>
          </cell>
          <cell r="O4081">
            <v>0</v>
          </cell>
          <cell r="Q4081">
            <v>0</v>
          </cell>
        </row>
        <row r="4082">
          <cell r="E4082">
            <v>0</v>
          </cell>
          <cell r="O4082">
            <v>0</v>
          </cell>
          <cell r="Q4082">
            <v>0</v>
          </cell>
        </row>
        <row r="4083">
          <cell r="E4083">
            <v>0</v>
          </cell>
          <cell r="O4083">
            <v>0</v>
          </cell>
          <cell r="Q4083">
            <v>0</v>
          </cell>
        </row>
        <row r="4084">
          <cell r="E4084">
            <v>0</v>
          </cell>
          <cell r="O4084">
            <v>0</v>
          </cell>
          <cell r="Q4084">
            <v>0</v>
          </cell>
        </row>
        <row r="4085">
          <cell r="E4085">
            <v>0</v>
          </cell>
          <cell r="O4085">
            <v>0</v>
          </cell>
          <cell r="Q4085">
            <v>0</v>
          </cell>
        </row>
        <row r="4086">
          <cell r="E4086">
            <v>0</v>
          </cell>
          <cell r="O4086">
            <v>0</v>
          </cell>
          <cell r="Q4086">
            <v>0</v>
          </cell>
        </row>
        <row r="4087">
          <cell r="E4087">
            <v>0</v>
          </cell>
          <cell r="O4087">
            <v>0</v>
          </cell>
          <cell r="Q4087">
            <v>0</v>
          </cell>
        </row>
        <row r="4088">
          <cell r="E4088">
            <v>0</v>
          </cell>
          <cell r="O4088">
            <v>0</v>
          </cell>
          <cell r="Q4088">
            <v>0</v>
          </cell>
        </row>
        <row r="4089">
          <cell r="E4089">
            <v>0</v>
          </cell>
          <cell r="O4089">
            <v>0</v>
          </cell>
          <cell r="Q4089">
            <v>0</v>
          </cell>
        </row>
        <row r="4090">
          <cell r="E4090">
            <v>0</v>
          </cell>
          <cell r="O4090">
            <v>0</v>
          </cell>
          <cell r="Q4090">
            <v>0</v>
          </cell>
        </row>
        <row r="4091">
          <cell r="E4091">
            <v>0</v>
          </cell>
          <cell r="O4091">
            <v>0</v>
          </cell>
          <cell r="Q4091">
            <v>0</v>
          </cell>
        </row>
        <row r="4092">
          <cell r="E4092">
            <v>0</v>
          </cell>
          <cell r="O4092">
            <v>0</v>
          </cell>
          <cell r="Q4092">
            <v>0</v>
          </cell>
        </row>
        <row r="4093">
          <cell r="E4093">
            <v>0</v>
          </cell>
          <cell r="O4093">
            <v>0</v>
          </cell>
          <cell r="Q4093">
            <v>0</v>
          </cell>
        </row>
        <row r="4094">
          <cell r="E4094">
            <v>0</v>
          </cell>
          <cell r="O4094">
            <v>0</v>
          </cell>
          <cell r="Q4094">
            <v>0</v>
          </cell>
        </row>
        <row r="4095">
          <cell r="E4095">
            <v>0</v>
          </cell>
          <cell r="O4095">
            <v>0</v>
          </cell>
          <cell r="Q4095">
            <v>0</v>
          </cell>
        </row>
        <row r="4096">
          <cell r="E4096">
            <v>0</v>
          </cell>
          <cell r="O4096">
            <v>0</v>
          </cell>
          <cell r="Q4096">
            <v>0</v>
          </cell>
        </row>
        <row r="4097">
          <cell r="E4097">
            <v>0</v>
          </cell>
          <cell r="O4097">
            <v>0</v>
          </cell>
          <cell r="Q4097">
            <v>0</v>
          </cell>
        </row>
        <row r="4098">
          <cell r="E4098">
            <v>0</v>
          </cell>
          <cell r="O4098">
            <v>0</v>
          </cell>
          <cell r="Q4098">
            <v>0</v>
          </cell>
        </row>
        <row r="4099">
          <cell r="E4099">
            <v>0</v>
          </cell>
          <cell r="O4099">
            <v>0</v>
          </cell>
          <cell r="Q4099">
            <v>0</v>
          </cell>
        </row>
        <row r="4100">
          <cell r="E4100">
            <v>0</v>
          </cell>
          <cell r="O4100">
            <v>0</v>
          </cell>
          <cell r="Q4100">
            <v>0</v>
          </cell>
        </row>
        <row r="4101">
          <cell r="E4101">
            <v>0</v>
          </cell>
          <cell r="O4101">
            <v>0</v>
          </cell>
          <cell r="Q4101">
            <v>0</v>
          </cell>
        </row>
        <row r="4102">
          <cell r="E4102">
            <v>0</v>
          </cell>
          <cell r="O4102">
            <v>0</v>
          </cell>
          <cell r="Q4102">
            <v>0</v>
          </cell>
        </row>
        <row r="4103">
          <cell r="E4103">
            <v>0</v>
          </cell>
          <cell r="O4103">
            <v>0</v>
          </cell>
          <cell r="Q4103">
            <v>0</v>
          </cell>
        </row>
        <row r="4104">
          <cell r="E4104">
            <v>0</v>
          </cell>
          <cell r="O4104">
            <v>0</v>
          </cell>
          <cell r="Q4104">
            <v>0</v>
          </cell>
        </row>
        <row r="4105">
          <cell r="E4105">
            <v>0</v>
          </cell>
          <cell r="O4105">
            <v>0</v>
          </cell>
          <cell r="Q4105">
            <v>0</v>
          </cell>
        </row>
        <row r="4106">
          <cell r="E4106">
            <v>0</v>
          </cell>
          <cell r="O4106">
            <v>0</v>
          </cell>
          <cell r="Q4106">
            <v>0</v>
          </cell>
        </row>
        <row r="4107">
          <cell r="E4107">
            <v>0</v>
          </cell>
          <cell r="O4107">
            <v>0</v>
          </cell>
          <cell r="Q4107">
            <v>0</v>
          </cell>
        </row>
        <row r="4108">
          <cell r="E4108">
            <v>0</v>
          </cell>
          <cell r="O4108">
            <v>0</v>
          </cell>
          <cell r="Q4108">
            <v>0</v>
          </cell>
        </row>
        <row r="4109">
          <cell r="E4109">
            <v>0</v>
          </cell>
          <cell r="O4109">
            <v>0</v>
          </cell>
          <cell r="Q4109">
            <v>0</v>
          </cell>
        </row>
        <row r="4110">
          <cell r="E4110">
            <v>0</v>
          </cell>
          <cell r="O4110">
            <v>0</v>
          </cell>
          <cell r="Q4110">
            <v>0</v>
          </cell>
        </row>
        <row r="4111">
          <cell r="E4111">
            <v>0</v>
          </cell>
          <cell r="O4111">
            <v>0</v>
          </cell>
          <cell r="Q4111">
            <v>0</v>
          </cell>
        </row>
        <row r="4112">
          <cell r="E4112">
            <v>0</v>
          </cell>
          <cell r="O4112">
            <v>0</v>
          </cell>
          <cell r="Q4112">
            <v>0</v>
          </cell>
        </row>
        <row r="4113">
          <cell r="E4113">
            <v>0</v>
          </cell>
          <cell r="O4113">
            <v>0</v>
          </cell>
          <cell r="Q4113">
            <v>0</v>
          </cell>
        </row>
        <row r="4114">
          <cell r="E4114">
            <v>0</v>
          </cell>
          <cell r="O4114">
            <v>0</v>
          </cell>
          <cell r="Q4114">
            <v>0</v>
          </cell>
        </row>
        <row r="4115">
          <cell r="E4115">
            <v>0</v>
          </cell>
          <cell r="O4115">
            <v>0</v>
          </cell>
          <cell r="Q4115">
            <v>0</v>
          </cell>
        </row>
        <row r="4116">
          <cell r="E4116">
            <v>0</v>
          </cell>
          <cell r="O4116">
            <v>0</v>
          </cell>
          <cell r="Q4116">
            <v>0</v>
          </cell>
        </row>
        <row r="4117">
          <cell r="E4117">
            <v>0</v>
          </cell>
          <cell r="O4117">
            <v>0</v>
          </cell>
          <cell r="Q4117">
            <v>0</v>
          </cell>
        </row>
        <row r="4118">
          <cell r="E4118">
            <v>0</v>
          </cell>
          <cell r="O4118">
            <v>0</v>
          </cell>
          <cell r="Q4118">
            <v>0</v>
          </cell>
        </row>
        <row r="4119">
          <cell r="E4119">
            <v>0</v>
          </cell>
          <cell r="O4119">
            <v>0</v>
          </cell>
          <cell r="Q4119">
            <v>0</v>
          </cell>
        </row>
        <row r="4120">
          <cell r="E4120">
            <v>0</v>
          </cell>
          <cell r="O4120">
            <v>0</v>
          </cell>
          <cell r="Q4120">
            <v>0</v>
          </cell>
        </row>
        <row r="4121">
          <cell r="E4121">
            <v>0</v>
          </cell>
          <cell r="O4121">
            <v>0</v>
          </cell>
          <cell r="Q4121">
            <v>0</v>
          </cell>
        </row>
        <row r="4122">
          <cell r="E4122">
            <v>0</v>
          </cell>
          <cell r="O4122">
            <v>0</v>
          </cell>
          <cell r="Q4122">
            <v>0</v>
          </cell>
        </row>
        <row r="4123">
          <cell r="E4123">
            <v>0</v>
          </cell>
          <cell r="O4123">
            <v>0</v>
          </cell>
          <cell r="Q4123">
            <v>0</v>
          </cell>
        </row>
        <row r="4124">
          <cell r="E4124">
            <v>0</v>
          </cell>
          <cell r="O4124">
            <v>0</v>
          </cell>
          <cell r="Q4124">
            <v>0</v>
          </cell>
        </row>
        <row r="4125">
          <cell r="E4125">
            <v>0</v>
          </cell>
          <cell r="O4125">
            <v>0</v>
          </cell>
          <cell r="Q4125">
            <v>0</v>
          </cell>
        </row>
        <row r="4126">
          <cell r="E4126">
            <v>0</v>
          </cell>
          <cell r="O4126">
            <v>0</v>
          </cell>
          <cell r="Q4126">
            <v>0</v>
          </cell>
        </row>
        <row r="4127">
          <cell r="E4127">
            <v>0</v>
          </cell>
          <cell r="O4127">
            <v>0</v>
          </cell>
          <cell r="Q4127">
            <v>0</v>
          </cell>
        </row>
        <row r="4128">
          <cell r="E4128">
            <v>0</v>
          </cell>
          <cell r="O4128">
            <v>0</v>
          </cell>
          <cell r="Q4128">
            <v>0</v>
          </cell>
        </row>
        <row r="4129">
          <cell r="E4129">
            <v>0</v>
          </cell>
          <cell r="O4129">
            <v>0</v>
          </cell>
          <cell r="Q4129">
            <v>0</v>
          </cell>
        </row>
        <row r="4130">
          <cell r="E4130">
            <v>0</v>
          </cell>
          <cell r="O4130">
            <v>0</v>
          </cell>
          <cell r="Q4130">
            <v>0</v>
          </cell>
        </row>
        <row r="4131">
          <cell r="E4131">
            <v>0</v>
          </cell>
          <cell r="O4131">
            <v>0</v>
          </cell>
          <cell r="Q4131">
            <v>0</v>
          </cell>
        </row>
        <row r="4132">
          <cell r="E4132">
            <v>0</v>
          </cell>
          <cell r="O4132">
            <v>0</v>
          </cell>
          <cell r="Q4132">
            <v>0</v>
          </cell>
        </row>
        <row r="4133">
          <cell r="E4133">
            <v>0</v>
          </cell>
          <cell r="O4133">
            <v>0</v>
          </cell>
          <cell r="Q4133">
            <v>0</v>
          </cell>
        </row>
        <row r="4134">
          <cell r="E4134">
            <v>0</v>
          </cell>
          <cell r="O4134">
            <v>0</v>
          </cell>
          <cell r="Q4134">
            <v>0</v>
          </cell>
        </row>
        <row r="4135">
          <cell r="E4135">
            <v>0</v>
          </cell>
          <cell r="O4135">
            <v>0</v>
          </cell>
          <cell r="Q4135">
            <v>0</v>
          </cell>
        </row>
        <row r="4136">
          <cell r="E4136">
            <v>0</v>
          </cell>
          <cell r="O4136">
            <v>0</v>
          </cell>
          <cell r="Q4136">
            <v>0</v>
          </cell>
        </row>
        <row r="4137">
          <cell r="E4137">
            <v>0</v>
          </cell>
          <cell r="O4137">
            <v>0</v>
          </cell>
          <cell r="Q4137">
            <v>0</v>
          </cell>
        </row>
        <row r="4138">
          <cell r="E4138">
            <v>0</v>
          </cell>
          <cell r="O4138">
            <v>0</v>
          </cell>
          <cell r="Q4138">
            <v>0</v>
          </cell>
        </row>
        <row r="4139">
          <cell r="E4139">
            <v>0</v>
          </cell>
          <cell r="O4139">
            <v>0</v>
          </cell>
          <cell r="Q4139">
            <v>0</v>
          </cell>
        </row>
        <row r="4140">
          <cell r="E4140">
            <v>0</v>
          </cell>
          <cell r="O4140">
            <v>0</v>
          </cell>
          <cell r="Q4140">
            <v>0</v>
          </cell>
        </row>
        <row r="4141">
          <cell r="E4141">
            <v>0</v>
          </cell>
          <cell r="O4141">
            <v>0</v>
          </cell>
          <cell r="Q4141">
            <v>0</v>
          </cell>
        </row>
        <row r="4142">
          <cell r="E4142">
            <v>0</v>
          </cell>
          <cell r="O4142">
            <v>0</v>
          </cell>
          <cell r="Q4142">
            <v>0</v>
          </cell>
        </row>
        <row r="4143">
          <cell r="E4143">
            <v>0</v>
          </cell>
          <cell r="O4143">
            <v>0</v>
          </cell>
          <cell r="Q4143">
            <v>0</v>
          </cell>
        </row>
        <row r="4144">
          <cell r="E4144">
            <v>0</v>
          </cell>
          <cell r="O4144">
            <v>0</v>
          </cell>
          <cell r="Q4144">
            <v>0</v>
          </cell>
        </row>
        <row r="4145">
          <cell r="E4145">
            <v>0</v>
          </cell>
          <cell r="O4145">
            <v>0</v>
          </cell>
          <cell r="Q4145">
            <v>0</v>
          </cell>
        </row>
        <row r="4146">
          <cell r="E4146">
            <v>0</v>
          </cell>
          <cell r="O4146">
            <v>0</v>
          </cell>
          <cell r="Q4146">
            <v>0</v>
          </cell>
        </row>
        <row r="4147">
          <cell r="E4147">
            <v>0</v>
          </cell>
          <cell r="O4147">
            <v>0</v>
          </cell>
          <cell r="Q4147">
            <v>0</v>
          </cell>
        </row>
        <row r="4148">
          <cell r="E4148">
            <v>0</v>
          </cell>
          <cell r="O4148">
            <v>0</v>
          </cell>
          <cell r="Q4148">
            <v>0</v>
          </cell>
        </row>
        <row r="4149">
          <cell r="E4149">
            <v>0</v>
          </cell>
          <cell r="O4149">
            <v>0</v>
          </cell>
          <cell r="Q4149">
            <v>0</v>
          </cell>
        </row>
        <row r="4150">
          <cell r="E4150">
            <v>0</v>
          </cell>
          <cell r="O4150">
            <v>0</v>
          </cell>
          <cell r="Q4150">
            <v>0</v>
          </cell>
        </row>
        <row r="4151">
          <cell r="E4151">
            <v>0</v>
          </cell>
          <cell r="O4151">
            <v>0</v>
          </cell>
          <cell r="Q4151">
            <v>0</v>
          </cell>
        </row>
        <row r="4152">
          <cell r="E4152">
            <v>0</v>
          </cell>
          <cell r="O4152">
            <v>0</v>
          </cell>
          <cell r="Q4152">
            <v>0</v>
          </cell>
        </row>
        <row r="4153">
          <cell r="E4153">
            <v>0</v>
          </cell>
          <cell r="O4153">
            <v>0</v>
          </cell>
          <cell r="Q4153">
            <v>0</v>
          </cell>
        </row>
        <row r="4154">
          <cell r="E4154">
            <v>0</v>
          </cell>
          <cell r="O4154">
            <v>0</v>
          </cell>
          <cell r="Q4154">
            <v>0</v>
          </cell>
        </row>
        <row r="4155">
          <cell r="E4155">
            <v>0</v>
          </cell>
          <cell r="O4155">
            <v>0</v>
          </cell>
          <cell r="Q4155">
            <v>0</v>
          </cell>
        </row>
        <row r="4156">
          <cell r="E4156">
            <v>0</v>
          </cell>
          <cell r="O4156">
            <v>0</v>
          </cell>
          <cell r="Q4156">
            <v>0</v>
          </cell>
        </row>
        <row r="4157">
          <cell r="E4157">
            <v>0</v>
          </cell>
          <cell r="O4157">
            <v>0</v>
          </cell>
          <cell r="Q4157">
            <v>0</v>
          </cell>
        </row>
        <row r="4158">
          <cell r="E4158">
            <v>0</v>
          </cell>
          <cell r="O4158">
            <v>0</v>
          </cell>
          <cell r="Q4158">
            <v>0</v>
          </cell>
        </row>
        <row r="4159">
          <cell r="E4159">
            <v>0</v>
          </cell>
          <cell r="O4159">
            <v>0</v>
          </cell>
          <cell r="Q4159">
            <v>0</v>
          </cell>
        </row>
        <row r="4160">
          <cell r="E4160">
            <v>0</v>
          </cell>
          <cell r="O4160">
            <v>0</v>
          </cell>
          <cell r="Q4160">
            <v>0</v>
          </cell>
        </row>
        <row r="4161">
          <cell r="E4161">
            <v>0</v>
          </cell>
          <cell r="O4161">
            <v>0</v>
          </cell>
          <cell r="Q4161">
            <v>0</v>
          </cell>
        </row>
        <row r="4162">
          <cell r="E4162">
            <v>0</v>
          </cell>
          <cell r="O4162">
            <v>0</v>
          </cell>
          <cell r="Q4162">
            <v>0</v>
          </cell>
        </row>
        <row r="4163">
          <cell r="E4163">
            <v>0</v>
          </cell>
          <cell r="O4163">
            <v>0</v>
          </cell>
          <cell r="Q4163">
            <v>0</v>
          </cell>
        </row>
        <row r="4164">
          <cell r="E4164">
            <v>0</v>
          </cell>
          <cell r="O4164">
            <v>0</v>
          </cell>
          <cell r="Q4164">
            <v>0</v>
          </cell>
        </row>
        <row r="4165">
          <cell r="E4165">
            <v>0</v>
          </cell>
          <cell r="O4165">
            <v>0</v>
          </cell>
          <cell r="Q4165">
            <v>0</v>
          </cell>
        </row>
        <row r="4166">
          <cell r="E4166">
            <v>0</v>
          </cell>
          <cell r="O4166">
            <v>0</v>
          </cell>
          <cell r="Q4166">
            <v>0</v>
          </cell>
        </row>
        <row r="4167">
          <cell r="E4167">
            <v>0</v>
          </cell>
          <cell r="O4167">
            <v>0</v>
          </cell>
          <cell r="Q4167">
            <v>0</v>
          </cell>
        </row>
        <row r="4168">
          <cell r="E4168">
            <v>0</v>
          </cell>
          <cell r="O4168">
            <v>0</v>
          </cell>
          <cell r="Q4168">
            <v>0</v>
          </cell>
        </row>
        <row r="4169">
          <cell r="E4169">
            <v>0</v>
          </cell>
          <cell r="O4169">
            <v>0</v>
          </cell>
          <cell r="Q4169">
            <v>0</v>
          </cell>
        </row>
        <row r="4170">
          <cell r="E4170">
            <v>0</v>
          </cell>
          <cell r="O4170">
            <v>0</v>
          </cell>
          <cell r="Q4170">
            <v>0</v>
          </cell>
        </row>
        <row r="4171">
          <cell r="E4171">
            <v>0</v>
          </cell>
          <cell r="O4171">
            <v>0</v>
          </cell>
          <cell r="Q4171">
            <v>0</v>
          </cell>
        </row>
        <row r="4172">
          <cell r="E4172">
            <v>0</v>
          </cell>
          <cell r="O4172">
            <v>0</v>
          </cell>
          <cell r="Q4172">
            <v>0</v>
          </cell>
        </row>
        <row r="4173">
          <cell r="E4173">
            <v>0</v>
          </cell>
          <cell r="O4173">
            <v>0</v>
          </cell>
          <cell r="Q4173">
            <v>0</v>
          </cell>
        </row>
        <row r="4174">
          <cell r="E4174">
            <v>0</v>
          </cell>
          <cell r="O4174">
            <v>0</v>
          </cell>
          <cell r="Q4174">
            <v>0</v>
          </cell>
        </row>
        <row r="4175">
          <cell r="E4175">
            <v>0</v>
          </cell>
          <cell r="O4175">
            <v>0</v>
          </cell>
          <cell r="Q4175">
            <v>0</v>
          </cell>
        </row>
        <row r="4176">
          <cell r="E4176">
            <v>0</v>
          </cell>
          <cell r="O4176">
            <v>0</v>
          </cell>
          <cell r="Q4176">
            <v>0</v>
          </cell>
        </row>
        <row r="4177">
          <cell r="E4177">
            <v>0</v>
          </cell>
          <cell r="O4177">
            <v>0</v>
          </cell>
          <cell r="Q4177">
            <v>0</v>
          </cell>
        </row>
        <row r="4178">
          <cell r="E4178">
            <v>0</v>
          </cell>
          <cell r="O4178">
            <v>0</v>
          </cell>
          <cell r="Q4178">
            <v>0</v>
          </cell>
        </row>
        <row r="4179">
          <cell r="E4179">
            <v>0</v>
          </cell>
          <cell r="O4179">
            <v>0</v>
          </cell>
          <cell r="Q4179">
            <v>0</v>
          </cell>
        </row>
        <row r="4180">
          <cell r="E4180">
            <v>0</v>
          </cell>
          <cell r="O4180">
            <v>0</v>
          </cell>
          <cell r="Q4180">
            <v>0</v>
          </cell>
        </row>
        <row r="4181">
          <cell r="E4181">
            <v>0</v>
          </cell>
          <cell r="O4181">
            <v>0</v>
          </cell>
          <cell r="Q4181">
            <v>0</v>
          </cell>
        </row>
        <row r="4182">
          <cell r="E4182">
            <v>0</v>
          </cell>
          <cell r="O4182">
            <v>0</v>
          </cell>
          <cell r="Q4182">
            <v>0</v>
          </cell>
        </row>
        <row r="4183">
          <cell r="E4183">
            <v>0</v>
          </cell>
          <cell r="O4183">
            <v>0</v>
          </cell>
          <cell r="Q4183">
            <v>0</v>
          </cell>
        </row>
        <row r="4184">
          <cell r="E4184">
            <v>0</v>
          </cell>
          <cell r="O4184">
            <v>0</v>
          </cell>
          <cell r="Q4184">
            <v>0</v>
          </cell>
        </row>
        <row r="4185">
          <cell r="E4185">
            <v>0</v>
          </cell>
          <cell r="O4185">
            <v>0</v>
          </cell>
          <cell r="Q4185">
            <v>0</v>
          </cell>
        </row>
        <row r="4186">
          <cell r="E4186">
            <v>0</v>
          </cell>
          <cell r="O4186">
            <v>0</v>
          </cell>
          <cell r="Q4186">
            <v>0</v>
          </cell>
        </row>
        <row r="4187">
          <cell r="E4187">
            <v>0</v>
          </cell>
          <cell r="O4187">
            <v>0</v>
          </cell>
          <cell r="Q4187">
            <v>0</v>
          </cell>
        </row>
        <row r="4188">
          <cell r="E4188">
            <v>0</v>
          </cell>
          <cell r="O4188">
            <v>0</v>
          </cell>
          <cell r="Q4188">
            <v>0</v>
          </cell>
        </row>
        <row r="4189">
          <cell r="E4189">
            <v>0</v>
          </cell>
          <cell r="O4189">
            <v>0</v>
          </cell>
          <cell r="Q4189">
            <v>0</v>
          </cell>
        </row>
        <row r="4190">
          <cell r="E4190">
            <v>0</v>
          </cell>
          <cell r="O4190">
            <v>0</v>
          </cell>
          <cell r="Q4190">
            <v>0</v>
          </cell>
        </row>
        <row r="4191">
          <cell r="E4191">
            <v>0</v>
          </cell>
          <cell r="O4191">
            <v>0</v>
          </cell>
          <cell r="Q4191">
            <v>0</v>
          </cell>
        </row>
        <row r="4192">
          <cell r="E4192">
            <v>0</v>
          </cell>
          <cell r="O4192">
            <v>0</v>
          </cell>
          <cell r="Q4192">
            <v>0</v>
          </cell>
        </row>
        <row r="4193">
          <cell r="E4193">
            <v>0</v>
          </cell>
          <cell r="O4193">
            <v>0</v>
          </cell>
          <cell r="Q4193">
            <v>0</v>
          </cell>
        </row>
        <row r="4194">
          <cell r="E4194">
            <v>0</v>
          </cell>
          <cell r="O4194">
            <v>0</v>
          </cell>
          <cell r="Q4194">
            <v>0</v>
          </cell>
        </row>
        <row r="4195">
          <cell r="E4195">
            <v>0</v>
          </cell>
          <cell r="O4195">
            <v>0</v>
          </cell>
          <cell r="Q4195">
            <v>0</v>
          </cell>
        </row>
        <row r="4196">
          <cell r="E4196">
            <v>0</v>
          </cell>
          <cell r="O4196">
            <v>0</v>
          </cell>
          <cell r="Q4196">
            <v>0</v>
          </cell>
        </row>
        <row r="4197">
          <cell r="E4197">
            <v>0</v>
          </cell>
          <cell r="O4197">
            <v>0</v>
          </cell>
          <cell r="Q4197">
            <v>0</v>
          </cell>
        </row>
        <row r="4198">
          <cell r="E4198">
            <v>0</v>
          </cell>
          <cell r="O4198">
            <v>0</v>
          </cell>
          <cell r="Q4198">
            <v>0</v>
          </cell>
        </row>
        <row r="4199">
          <cell r="E4199">
            <v>0</v>
          </cell>
          <cell r="O4199">
            <v>0</v>
          </cell>
          <cell r="Q4199">
            <v>0</v>
          </cell>
        </row>
        <row r="4200">
          <cell r="E4200">
            <v>0</v>
          </cell>
          <cell r="O4200">
            <v>0</v>
          </cell>
          <cell r="Q4200">
            <v>0</v>
          </cell>
        </row>
        <row r="4201">
          <cell r="E4201">
            <v>0</v>
          </cell>
          <cell r="O4201">
            <v>0</v>
          </cell>
          <cell r="Q4201">
            <v>0</v>
          </cell>
        </row>
        <row r="4202">
          <cell r="E4202">
            <v>0</v>
          </cell>
          <cell r="O4202">
            <v>0</v>
          </cell>
          <cell r="Q4202">
            <v>0</v>
          </cell>
        </row>
        <row r="4203">
          <cell r="E4203">
            <v>0</v>
          </cell>
          <cell r="O4203">
            <v>0</v>
          </cell>
          <cell r="Q4203">
            <v>0</v>
          </cell>
        </row>
        <row r="4204">
          <cell r="E4204">
            <v>0</v>
          </cell>
          <cell r="O4204">
            <v>0</v>
          </cell>
          <cell r="Q4204">
            <v>0</v>
          </cell>
        </row>
        <row r="4205">
          <cell r="E4205">
            <v>0</v>
          </cell>
          <cell r="O4205">
            <v>0</v>
          </cell>
          <cell r="Q4205">
            <v>0</v>
          </cell>
        </row>
        <row r="4206">
          <cell r="E4206">
            <v>0</v>
          </cell>
          <cell r="O4206">
            <v>0</v>
          </cell>
          <cell r="Q4206">
            <v>0</v>
          </cell>
        </row>
        <row r="4207">
          <cell r="E4207">
            <v>0</v>
          </cell>
          <cell r="O4207">
            <v>0</v>
          </cell>
          <cell r="Q4207">
            <v>0</v>
          </cell>
        </row>
        <row r="4208">
          <cell r="E4208">
            <v>0</v>
          </cell>
          <cell r="O4208">
            <v>0</v>
          </cell>
          <cell r="Q4208">
            <v>0</v>
          </cell>
        </row>
        <row r="4209">
          <cell r="E4209">
            <v>0</v>
          </cell>
          <cell r="O4209">
            <v>0</v>
          </cell>
          <cell r="Q4209">
            <v>0</v>
          </cell>
        </row>
        <row r="4210">
          <cell r="E4210">
            <v>0</v>
          </cell>
          <cell r="O4210">
            <v>0</v>
          </cell>
          <cell r="Q4210">
            <v>0</v>
          </cell>
        </row>
        <row r="4211">
          <cell r="E4211">
            <v>0</v>
          </cell>
          <cell r="O4211">
            <v>0</v>
          </cell>
          <cell r="Q4211">
            <v>0</v>
          </cell>
        </row>
        <row r="4212">
          <cell r="E4212">
            <v>0</v>
          </cell>
          <cell r="O4212">
            <v>0</v>
          </cell>
          <cell r="Q4212">
            <v>0</v>
          </cell>
        </row>
        <row r="4213">
          <cell r="E4213">
            <v>0</v>
          </cell>
          <cell r="O4213">
            <v>0</v>
          </cell>
          <cell r="Q4213">
            <v>0</v>
          </cell>
        </row>
        <row r="4214">
          <cell r="E4214">
            <v>0</v>
          </cell>
          <cell r="O4214">
            <v>0</v>
          </cell>
          <cell r="Q4214">
            <v>0</v>
          </cell>
        </row>
        <row r="4215">
          <cell r="E4215">
            <v>0</v>
          </cell>
          <cell r="O4215">
            <v>0</v>
          </cell>
          <cell r="Q4215">
            <v>0</v>
          </cell>
        </row>
        <row r="4216">
          <cell r="E4216">
            <v>0</v>
          </cell>
          <cell r="O4216">
            <v>0</v>
          </cell>
          <cell r="Q4216">
            <v>0</v>
          </cell>
        </row>
        <row r="4217">
          <cell r="E4217">
            <v>0</v>
          </cell>
          <cell r="O4217">
            <v>0</v>
          </cell>
          <cell r="Q4217">
            <v>0</v>
          </cell>
        </row>
        <row r="4218">
          <cell r="E4218">
            <v>0</v>
          </cell>
          <cell r="O4218">
            <v>0</v>
          </cell>
          <cell r="Q4218">
            <v>0</v>
          </cell>
        </row>
        <row r="4219">
          <cell r="E4219">
            <v>0</v>
          </cell>
          <cell r="O4219">
            <v>0</v>
          </cell>
          <cell r="Q4219">
            <v>0</v>
          </cell>
        </row>
        <row r="4220">
          <cell r="E4220">
            <v>0</v>
          </cell>
          <cell r="O4220">
            <v>0</v>
          </cell>
          <cell r="Q4220">
            <v>0</v>
          </cell>
        </row>
        <row r="4221">
          <cell r="E4221">
            <v>0</v>
          </cell>
          <cell r="O4221">
            <v>0</v>
          </cell>
          <cell r="Q4221">
            <v>0</v>
          </cell>
        </row>
        <row r="4222">
          <cell r="E4222">
            <v>0</v>
          </cell>
          <cell r="O4222">
            <v>0</v>
          </cell>
          <cell r="Q4222">
            <v>0</v>
          </cell>
        </row>
        <row r="4223">
          <cell r="E4223">
            <v>0</v>
          </cell>
          <cell r="O4223">
            <v>0</v>
          </cell>
          <cell r="Q4223">
            <v>0</v>
          </cell>
        </row>
        <row r="4224">
          <cell r="E4224">
            <v>0</v>
          </cell>
          <cell r="O4224">
            <v>0</v>
          </cell>
          <cell r="Q4224">
            <v>0</v>
          </cell>
        </row>
        <row r="4225">
          <cell r="E4225">
            <v>0</v>
          </cell>
          <cell r="O4225">
            <v>0</v>
          </cell>
          <cell r="Q4225">
            <v>0</v>
          </cell>
        </row>
        <row r="4226">
          <cell r="E4226">
            <v>0</v>
          </cell>
          <cell r="O4226">
            <v>0</v>
          </cell>
          <cell r="Q4226">
            <v>0</v>
          </cell>
        </row>
        <row r="4227">
          <cell r="E4227">
            <v>0</v>
          </cell>
          <cell r="O4227">
            <v>0</v>
          </cell>
          <cell r="Q4227">
            <v>0</v>
          </cell>
        </row>
        <row r="4228">
          <cell r="E4228">
            <v>0</v>
          </cell>
          <cell r="O4228">
            <v>0</v>
          </cell>
          <cell r="Q4228">
            <v>0</v>
          </cell>
        </row>
        <row r="4229">
          <cell r="E4229">
            <v>0</v>
          </cell>
          <cell r="O4229">
            <v>0</v>
          </cell>
          <cell r="Q4229">
            <v>0</v>
          </cell>
        </row>
        <row r="4230">
          <cell r="E4230">
            <v>0</v>
          </cell>
          <cell r="O4230">
            <v>0</v>
          </cell>
          <cell r="Q4230">
            <v>0</v>
          </cell>
        </row>
        <row r="4231">
          <cell r="E4231">
            <v>0</v>
          </cell>
          <cell r="O4231">
            <v>0</v>
          </cell>
          <cell r="Q4231">
            <v>0</v>
          </cell>
        </row>
        <row r="4232">
          <cell r="E4232">
            <v>0</v>
          </cell>
          <cell r="O4232">
            <v>0</v>
          </cell>
          <cell r="Q4232">
            <v>0</v>
          </cell>
        </row>
        <row r="4233">
          <cell r="E4233">
            <v>0</v>
          </cell>
          <cell r="O4233">
            <v>0</v>
          </cell>
          <cell r="Q4233">
            <v>0</v>
          </cell>
        </row>
        <row r="4234">
          <cell r="E4234">
            <v>0</v>
          </cell>
          <cell r="O4234">
            <v>0</v>
          </cell>
          <cell r="Q4234">
            <v>0</v>
          </cell>
        </row>
        <row r="4235">
          <cell r="E4235">
            <v>0</v>
          </cell>
          <cell r="O4235">
            <v>0</v>
          </cell>
          <cell r="Q4235">
            <v>0</v>
          </cell>
        </row>
        <row r="4236">
          <cell r="E4236">
            <v>0</v>
          </cell>
          <cell r="O4236">
            <v>0</v>
          </cell>
          <cell r="Q4236">
            <v>0</v>
          </cell>
        </row>
        <row r="4237">
          <cell r="E4237">
            <v>0</v>
          </cell>
          <cell r="O4237">
            <v>0</v>
          </cell>
          <cell r="Q4237">
            <v>0</v>
          </cell>
        </row>
        <row r="4238">
          <cell r="E4238">
            <v>0</v>
          </cell>
          <cell r="O4238">
            <v>0</v>
          </cell>
          <cell r="Q4238">
            <v>0</v>
          </cell>
        </row>
        <row r="4239">
          <cell r="E4239">
            <v>0</v>
          </cell>
          <cell r="O4239">
            <v>0</v>
          </cell>
          <cell r="Q4239">
            <v>0</v>
          </cell>
        </row>
        <row r="4240">
          <cell r="E4240">
            <v>0</v>
          </cell>
          <cell r="O4240">
            <v>0</v>
          </cell>
          <cell r="Q4240">
            <v>0</v>
          </cell>
        </row>
        <row r="4241">
          <cell r="E4241">
            <v>0</v>
          </cell>
          <cell r="O4241">
            <v>0</v>
          </cell>
          <cell r="Q4241">
            <v>0</v>
          </cell>
        </row>
        <row r="4242">
          <cell r="E4242">
            <v>0</v>
          </cell>
          <cell r="O4242">
            <v>0</v>
          </cell>
          <cell r="Q4242">
            <v>0</v>
          </cell>
        </row>
        <row r="4243">
          <cell r="E4243">
            <v>0</v>
          </cell>
          <cell r="O4243">
            <v>0</v>
          </cell>
          <cell r="Q4243">
            <v>0</v>
          </cell>
        </row>
        <row r="4244">
          <cell r="E4244">
            <v>0</v>
          </cell>
          <cell r="O4244">
            <v>0</v>
          </cell>
          <cell r="Q4244">
            <v>0</v>
          </cell>
        </row>
        <row r="4245">
          <cell r="E4245">
            <v>0</v>
          </cell>
          <cell r="O4245">
            <v>0</v>
          </cell>
          <cell r="Q4245">
            <v>0</v>
          </cell>
        </row>
        <row r="4246">
          <cell r="E4246">
            <v>0</v>
          </cell>
          <cell r="O4246">
            <v>0</v>
          </cell>
          <cell r="Q4246">
            <v>0</v>
          </cell>
        </row>
        <row r="4247">
          <cell r="E4247">
            <v>0</v>
          </cell>
          <cell r="O4247">
            <v>0</v>
          </cell>
          <cell r="Q4247">
            <v>0</v>
          </cell>
        </row>
        <row r="4248">
          <cell r="E4248">
            <v>0</v>
          </cell>
          <cell r="O4248">
            <v>0</v>
          </cell>
          <cell r="Q4248">
            <v>0</v>
          </cell>
        </row>
        <row r="4249">
          <cell r="E4249">
            <v>0</v>
          </cell>
          <cell r="O4249">
            <v>0</v>
          </cell>
          <cell r="Q4249">
            <v>0</v>
          </cell>
        </row>
        <row r="4250">
          <cell r="E4250">
            <v>0</v>
          </cell>
          <cell r="O4250">
            <v>0</v>
          </cell>
          <cell r="Q4250">
            <v>0</v>
          </cell>
        </row>
        <row r="4251">
          <cell r="E4251">
            <v>0</v>
          </cell>
          <cell r="O4251">
            <v>0</v>
          </cell>
          <cell r="Q4251">
            <v>0</v>
          </cell>
        </row>
        <row r="4252">
          <cell r="E4252">
            <v>0</v>
          </cell>
          <cell r="O4252">
            <v>0</v>
          </cell>
          <cell r="Q4252">
            <v>0</v>
          </cell>
        </row>
        <row r="4253">
          <cell r="E4253">
            <v>0</v>
          </cell>
          <cell r="O4253">
            <v>0</v>
          </cell>
          <cell r="Q4253">
            <v>0</v>
          </cell>
        </row>
        <row r="4254">
          <cell r="E4254">
            <v>0</v>
          </cell>
          <cell r="O4254">
            <v>0</v>
          </cell>
          <cell r="Q4254">
            <v>0</v>
          </cell>
        </row>
        <row r="4255">
          <cell r="E4255">
            <v>0</v>
          </cell>
          <cell r="O4255">
            <v>0</v>
          </cell>
          <cell r="Q4255">
            <v>0</v>
          </cell>
        </row>
        <row r="4256">
          <cell r="E4256">
            <v>0</v>
          </cell>
          <cell r="O4256">
            <v>0</v>
          </cell>
          <cell r="Q4256">
            <v>0</v>
          </cell>
        </row>
        <row r="4257">
          <cell r="E4257">
            <v>0</v>
          </cell>
          <cell r="O4257">
            <v>0</v>
          </cell>
          <cell r="Q4257">
            <v>0</v>
          </cell>
        </row>
        <row r="4258">
          <cell r="E4258">
            <v>0</v>
          </cell>
          <cell r="O4258">
            <v>0</v>
          </cell>
          <cell r="Q4258">
            <v>0</v>
          </cell>
        </row>
        <row r="4259">
          <cell r="E4259">
            <v>0</v>
          </cell>
          <cell r="O4259">
            <v>0</v>
          </cell>
          <cell r="Q4259">
            <v>0</v>
          </cell>
        </row>
        <row r="4260">
          <cell r="E4260">
            <v>0</v>
          </cell>
          <cell r="O4260">
            <v>0</v>
          </cell>
          <cell r="Q4260">
            <v>0</v>
          </cell>
        </row>
        <row r="4261">
          <cell r="E4261">
            <v>0</v>
          </cell>
          <cell r="O4261">
            <v>0</v>
          </cell>
          <cell r="Q4261">
            <v>0</v>
          </cell>
        </row>
        <row r="4262">
          <cell r="E4262">
            <v>0</v>
          </cell>
          <cell r="O4262">
            <v>0</v>
          </cell>
          <cell r="Q4262">
            <v>0</v>
          </cell>
        </row>
        <row r="4263">
          <cell r="E4263">
            <v>0</v>
          </cell>
          <cell r="O4263">
            <v>0</v>
          </cell>
          <cell r="Q4263">
            <v>0</v>
          </cell>
        </row>
        <row r="4264">
          <cell r="E4264">
            <v>0</v>
          </cell>
          <cell r="O4264">
            <v>0</v>
          </cell>
          <cell r="Q4264">
            <v>0</v>
          </cell>
        </row>
        <row r="4265">
          <cell r="E4265">
            <v>0</v>
          </cell>
          <cell r="O4265">
            <v>0</v>
          </cell>
          <cell r="Q4265">
            <v>0</v>
          </cell>
        </row>
        <row r="4266">
          <cell r="E4266">
            <v>0</v>
          </cell>
          <cell r="O4266">
            <v>0</v>
          </cell>
          <cell r="Q4266">
            <v>0</v>
          </cell>
        </row>
        <row r="4267">
          <cell r="E4267">
            <v>0</v>
          </cell>
          <cell r="O4267">
            <v>0</v>
          </cell>
          <cell r="Q4267">
            <v>0</v>
          </cell>
        </row>
        <row r="4268">
          <cell r="E4268">
            <v>0</v>
          </cell>
          <cell r="O4268">
            <v>0</v>
          </cell>
          <cell r="Q4268">
            <v>0</v>
          </cell>
        </row>
        <row r="4269">
          <cell r="E4269">
            <v>0</v>
          </cell>
          <cell r="O4269">
            <v>0</v>
          </cell>
          <cell r="Q4269">
            <v>0</v>
          </cell>
        </row>
        <row r="4270">
          <cell r="E4270">
            <v>0</v>
          </cell>
          <cell r="O4270">
            <v>0</v>
          </cell>
          <cell r="Q4270">
            <v>0</v>
          </cell>
        </row>
        <row r="4271">
          <cell r="E4271">
            <v>0</v>
          </cell>
          <cell r="O4271">
            <v>0</v>
          </cell>
          <cell r="Q4271">
            <v>0</v>
          </cell>
        </row>
        <row r="4272">
          <cell r="E4272">
            <v>0</v>
          </cell>
          <cell r="O4272">
            <v>0</v>
          </cell>
          <cell r="Q4272">
            <v>0</v>
          </cell>
        </row>
        <row r="4273">
          <cell r="E4273">
            <v>0</v>
          </cell>
          <cell r="O4273">
            <v>0</v>
          </cell>
          <cell r="Q4273">
            <v>0</v>
          </cell>
        </row>
        <row r="4274">
          <cell r="E4274">
            <v>0</v>
          </cell>
          <cell r="O4274">
            <v>0</v>
          </cell>
          <cell r="Q4274">
            <v>0</v>
          </cell>
        </row>
        <row r="4275">
          <cell r="E4275">
            <v>0</v>
          </cell>
          <cell r="O4275">
            <v>0</v>
          </cell>
          <cell r="Q4275">
            <v>0</v>
          </cell>
        </row>
        <row r="4276">
          <cell r="E4276">
            <v>0</v>
          </cell>
          <cell r="O4276">
            <v>0</v>
          </cell>
          <cell r="Q4276">
            <v>0</v>
          </cell>
        </row>
        <row r="4277">
          <cell r="E4277">
            <v>0</v>
          </cell>
          <cell r="O4277">
            <v>0</v>
          </cell>
          <cell r="Q4277">
            <v>0</v>
          </cell>
        </row>
        <row r="4278">
          <cell r="E4278">
            <v>0</v>
          </cell>
          <cell r="O4278">
            <v>0</v>
          </cell>
          <cell r="Q4278">
            <v>0</v>
          </cell>
        </row>
        <row r="4279">
          <cell r="E4279">
            <v>0</v>
          </cell>
          <cell r="O4279">
            <v>0</v>
          </cell>
          <cell r="Q4279">
            <v>0</v>
          </cell>
        </row>
        <row r="4280">
          <cell r="E4280">
            <v>0</v>
          </cell>
          <cell r="O4280">
            <v>0</v>
          </cell>
          <cell r="Q4280">
            <v>0</v>
          </cell>
        </row>
        <row r="4281">
          <cell r="E4281">
            <v>0</v>
          </cell>
          <cell r="O4281">
            <v>0</v>
          </cell>
          <cell r="Q4281">
            <v>0</v>
          </cell>
        </row>
        <row r="4282">
          <cell r="E4282">
            <v>0</v>
          </cell>
          <cell r="O4282">
            <v>0</v>
          </cell>
          <cell r="Q4282">
            <v>0</v>
          </cell>
        </row>
        <row r="4283">
          <cell r="E4283">
            <v>0</v>
          </cell>
          <cell r="O4283">
            <v>0</v>
          </cell>
          <cell r="Q4283">
            <v>0</v>
          </cell>
        </row>
        <row r="4284">
          <cell r="E4284">
            <v>0</v>
          </cell>
          <cell r="O4284">
            <v>0</v>
          </cell>
          <cell r="Q4284">
            <v>0</v>
          </cell>
        </row>
        <row r="4285">
          <cell r="E4285">
            <v>0</v>
          </cell>
          <cell r="O4285">
            <v>0</v>
          </cell>
          <cell r="Q4285">
            <v>0</v>
          </cell>
        </row>
        <row r="4286">
          <cell r="E4286">
            <v>0</v>
          </cell>
          <cell r="O4286">
            <v>0</v>
          </cell>
          <cell r="Q4286">
            <v>0</v>
          </cell>
        </row>
        <row r="4287">
          <cell r="E4287">
            <v>0</v>
          </cell>
          <cell r="O4287">
            <v>0</v>
          </cell>
          <cell r="Q4287">
            <v>0</v>
          </cell>
        </row>
        <row r="4288">
          <cell r="E4288">
            <v>0</v>
          </cell>
          <cell r="O4288">
            <v>0</v>
          </cell>
          <cell r="Q4288">
            <v>0</v>
          </cell>
        </row>
        <row r="4289">
          <cell r="E4289">
            <v>0</v>
          </cell>
          <cell r="O4289">
            <v>0</v>
          </cell>
          <cell r="Q4289">
            <v>0</v>
          </cell>
        </row>
        <row r="4290">
          <cell r="E4290">
            <v>0</v>
          </cell>
          <cell r="O4290">
            <v>0</v>
          </cell>
          <cell r="Q4290">
            <v>0</v>
          </cell>
        </row>
        <row r="4291">
          <cell r="E4291">
            <v>0</v>
          </cell>
          <cell r="O4291">
            <v>0</v>
          </cell>
          <cell r="Q4291">
            <v>0</v>
          </cell>
        </row>
        <row r="4292">
          <cell r="E4292">
            <v>0</v>
          </cell>
          <cell r="O4292">
            <v>0</v>
          </cell>
          <cell r="Q4292">
            <v>0</v>
          </cell>
        </row>
        <row r="4293">
          <cell r="E4293">
            <v>0</v>
          </cell>
          <cell r="O4293">
            <v>0</v>
          </cell>
          <cell r="Q4293">
            <v>0</v>
          </cell>
        </row>
        <row r="4294">
          <cell r="E4294">
            <v>0</v>
          </cell>
          <cell r="O4294">
            <v>0</v>
          </cell>
          <cell r="Q4294">
            <v>0</v>
          </cell>
        </row>
        <row r="4295">
          <cell r="E4295">
            <v>0</v>
          </cell>
          <cell r="O4295">
            <v>0</v>
          </cell>
          <cell r="Q4295">
            <v>0</v>
          </cell>
        </row>
        <row r="4296">
          <cell r="E4296">
            <v>0</v>
          </cell>
          <cell r="O4296">
            <v>0</v>
          </cell>
          <cell r="Q4296">
            <v>0</v>
          </cell>
        </row>
        <row r="4297">
          <cell r="E4297">
            <v>0</v>
          </cell>
          <cell r="O4297">
            <v>0</v>
          </cell>
          <cell r="Q4297">
            <v>0</v>
          </cell>
        </row>
        <row r="4298">
          <cell r="E4298">
            <v>0</v>
          </cell>
          <cell r="O4298">
            <v>0</v>
          </cell>
          <cell r="Q4298">
            <v>0</v>
          </cell>
        </row>
        <row r="4299">
          <cell r="E4299">
            <v>0</v>
          </cell>
          <cell r="O4299">
            <v>0</v>
          </cell>
          <cell r="Q4299">
            <v>0</v>
          </cell>
        </row>
        <row r="4300">
          <cell r="E4300">
            <v>0</v>
          </cell>
          <cell r="O4300">
            <v>0</v>
          </cell>
          <cell r="Q4300">
            <v>0</v>
          </cell>
        </row>
        <row r="4301">
          <cell r="E4301">
            <v>0</v>
          </cell>
          <cell r="O4301">
            <v>0</v>
          </cell>
          <cell r="Q4301">
            <v>0</v>
          </cell>
        </row>
        <row r="4302">
          <cell r="E4302">
            <v>0</v>
          </cell>
          <cell r="O4302">
            <v>0</v>
          </cell>
          <cell r="Q4302">
            <v>0</v>
          </cell>
        </row>
        <row r="4303">
          <cell r="E4303">
            <v>0</v>
          </cell>
          <cell r="O4303">
            <v>0</v>
          </cell>
          <cell r="Q4303">
            <v>0</v>
          </cell>
        </row>
        <row r="4304">
          <cell r="E4304">
            <v>0</v>
          </cell>
          <cell r="O4304">
            <v>0</v>
          </cell>
          <cell r="Q4304">
            <v>0</v>
          </cell>
        </row>
        <row r="4305">
          <cell r="E4305">
            <v>0</v>
          </cell>
          <cell r="O4305">
            <v>0</v>
          </cell>
          <cell r="Q4305">
            <v>0</v>
          </cell>
        </row>
        <row r="4306">
          <cell r="E4306">
            <v>0</v>
          </cell>
          <cell r="O4306">
            <v>0</v>
          </cell>
          <cell r="Q4306">
            <v>0</v>
          </cell>
        </row>
        <row r="4307">
          <cell r="E4307">
            <v>0</v>
          </cell>
          <cell r="O4307">
            <v>0</v>
          </cell>
          <cell r="Q4307">
            <v>0</v>
          </cell>
        </row>
        <row r="4308">
          <cell r="E4308">
            <v>0</v>
          </cell>
          <cell r="O4308">
            <v>0</v>
          </cell>
          <cell r="Q4308">
            <v>0</v>
          </cell>
        </row>
        <row r="4309">
          <cell r="E4309">
            <v>0</v>
          </cell>
          <cell r="O4309">
            <v>0</v>
          </cell>
          <cell r="Q4309">
            <v>0</v>
          </cell>
        </row>
        <row r="4310">
          <cell r="E4310">
            <v>0</v>
          </cell>
          <cell r="O4310">
            <v>0</v>
          </cell>
          <cell r="Q4310">
            <v>0</v>
          </cell>
        </row>
        <row r="4311">
          <cell r="E4311">
            <v>0</v>
          </cell>
          <cell r="O4311">
            <v>0</v>
          </cell>
          <cell r="Q4311">
            <v>0</v>
          </cell>
        </row>
        <row r="4312">
          <cell r="E4312">
            <v>0</v>
          </cell>
          <cell r="O4312">
            <v>0</v>
          </cell>
          <cell r="Q4312">
            <v>0</v>
          </cell>
        </row>
        <row r="4313">
          <cell r="E4313">
            <v>0</v>
          </cell>
          <cell r="O4313">
            <v>0</v>
          </cell>
          <cell r="Q4313">
            <v>0</v>
          </cell>
        </row>
        <row r="4314">
          <cell r="E4314">
            <v>0</v>
          </cell>
          <cell r="O4314">
            <v>0</v>
          </cell>
          <cell r="Q4314">
            <v>0</v>
          </cell>
        </row>
        <row r="4315">
          <cell r="E4315">
            <v>0</v>
          </cell>
          <cell r="O4315">
            <v>0</v>
          </cell>
          <cell r="Q4315">
            <v>0</v>
          </cell>
        </row>
        <row r="4316">
          <cell r="E4316">
            <v>0</v>
          </cell>
          <cell r="O4316">
            <v>0</v>
          </cell>
          <cell r="Q4316">
            <v>0</v>
          </cell>
        </row>
        <row r="4317">
          <cell r="E4317">
            <v>0</v>
          </cell>
          <cell r="O4317">
            <v>0</v>
          </cell>
          <cell r="Q4317">
            <v>0</v>
          </cell>
        </row>
        <row r="4318">
          <cell r="E4318">
            <v>0</v>
          </cell>
          <cell r="O4318">
            <v>0</v>
          </cell>
          <cell r="Q4318">
            <v>0</v>
          </cell>
        </row>
        <row r="4319">
          <cell r="E4319">
            <v>0</v>
          </cell>
          <cell r="O4319">
            <v>0</v>
          </cell>
          <cell r="Q4319">
            <v>0</v>
          </cell>
        </row>
        <row r="4320">
          <cell r="E4320">
            <v>0</v>
          </cell>
          <cell r="O4320">
            <v>0</v>
          </cell>
          <cell r="Q4320">
            <v>0</v>
          </cell>
        </row>
        <row r="4321">
          <cell r="E4321">
            <v>0</v>
          </cell>
          <cell r="O4321">
            <v>0</v>
          </cell>
          <cell r="Q4321">
            <v>0</v>
          </cell>
        </row>
        <row r="4322">
          <cell r="E4322">
            <v>0</v>
          </cell>
          <cell r="O4322">
            <v>0</v>
          </cell>
          <cell r="Q4322">
            <v>0</v>
          </cell>
        </row>
        <row r="4323">
          <cell r="E4323">
            <v>0</v>
          </cell>
          <cell r="O4323">
            <v>0</v>
          </cell>
          <cell r="Q4323">
            <v>0</v>
          </cell>
        </row>
        <row r="4324">
          <cell r="E4324">
            <v>0</v>
          </cell>
          <cell r="O4324">
            <v>0</v>
          </cell>
          <cell r="Q4324">
            <v>0</v>
          </cell>
        </row>
        <row r="4325">
          <cell r="E4325">
            <v>0</v>
          </cell>
          <cell r="O4325">
            <v>0</v>
          </cell>
          <cell r="Q4325">
            <v>0</v>
          </cell>
        </row>
        <row r="4326">
          <cell r="E4326">
            <v>0</v>
          </cell>
          <cell r="O4326">
            <v>0</v>
          </cell>
          <cell r="Q4326">
            <v>0</v>
          </cell>
        </row>
        <row r="4327">
          <cell r="E4327">
            <v>0</v>
          </cell>
          <cell r="O4327">
            <v>0</v>
          </cell>
          <cell r="Q4327">
            <v>0</v>
          </cell>
        </row>
        <row r="4328">
          <cell r="E4328">
            <v>0</v>
          </cell>
          <cell r="O4328">
            <v>0</v>
          </cell>
          <cell r="Q4328">
            <v>0</v>
          </cell>
        </row>
        <row r="4329">
          <cell r="E4329">
            <v>0</v>
          </cell>
          <cell r="O4329">
            <v>0</v>
          </cell>
          <cell r="Q4329">
            <v>0</v>
          </cell>
        </row>
        <row r="4330">
          <cell r="E4330">
            <v>0</v>
          </cell>
          <cell r="O4330">
            <v>0</v>
          </cell>
          <cell r="Q4330">
            <v>0</v>
          </cell>
        </row>
        <row r="4331">
          <cell r="E4331">
            <v>0</v>
          </cell>
          <cell r="O4331">
            <v>0</v>
          </cell>
          <cell r="Q4331">
            <v>0</v>
          </cell>
        </row>
        <row r="4332">
          <cell r="E4332">
            <v>0</v>
          </cell>
          <cell r="O4332">
            <v>0</v>
          </cell>
          <cell r="Q4332">
            <v>0</v>
          </cell>
        </row>
        <row r="4333">
          <cell r="E4333">
            <v>0</v>
          </cell>
          <cell r="O4333">
            <v>0</v>
          </cell>
          <cell r="Q4333">
            <v>0</v>
          </cell>
        </row>
        <row r="4334">
          <cell r="E4334">
            <v>0</v>
          </cell>
          <cell r="O4334">
            <v>0</v>
          </cell>
          <cell r="Q4334">
            <v>0</v>
          </cell>
        </row>
        <row r="4335">
          <cell r="E4335">
            <v>0</v>
          </cell>
          <cell r="O4335">
            <v>0</v>
          </cell>
          <cell r="Q4335">
            <v>0</v>
          </cell>
        </row>
        <row r="4336">
          <cell r="E4336">
            <v>0</v>
          </cell>
          <cell r="O4336">
            <v>0</v>
          </cell>
          <cell r="Q4336">
            <v>0</v>
          </cell>
        </row>
        <row r="4337">
          <cell r="E4337">
            <v>0</v>
          </cell>
          <cell r="O4337">
            <v>0</v>
          </cell>
          <cell r="Q4337">
            <v>0</v>
          </cell>
        </row>
        <row r="4338">
          <cell r="E4338">
            <v>0</v>
          </cell>
          <cell r="O4338">
            <v>0</v>
          </cell>
          <cell r="Q4338">
            <v>0</v>
          </cell>
        </row>
        <row r="4339">
          <cell r="E4339">
            <v>0</v>
          </cell>
          <cell r="O4339">
            <v>0</v>
          </cell>
          <cell r="Q4339">
            <v>0</v>
          </cell>
        </row>
        <row r="4340">
          <cell r="E4340">
            <v>0</v>
          </cell>
          <cell r="O4340">
            <v>0</v>
          </cell>
          <cell r="Q4340">
            <v>0</v>
          </cell>
        </row>
        <row r="4341">
          <cell r="E4341">
            <v>0</v>
          </cell>
          <cell r="O4341">
            <v>0</v>
          </cell>
          <cell r="Q4341">
            <v>0</v>
          </cell>
        </row>
        <row r="4342">
          <cell r="E4342">
            <v>0</v>
          </cell>
          <cell r="O4342">
            <v>0</v>
          </cell>
          <cell r="Q4342">
            <v>0</v>
          </cell>
        </row>
        <row r="4343">
          <cell r="E4343">
            <v>0</v>
          </cell>
          <cell r="O4343">
            <v>0</v>
          </cell>
          <cell r="Q4343">
            <v>0</v>
          </cell>
        </row>
        <row r="4344">
          <cell r="E4344">
            <v>0</v>
          </cell>
          <cell r="O4344">
            <v>0</v>
          </cell>
          <cell r="Q4344">
            <v>0</v>
          </cell>
        </row>
        <row r="4345">
          <cell r="E4345">
            <v>0</v>
          </cell>
          <cell r="O4345">
            <v>0</v>
          </cell>
          <cell r="Q4345">
            <v>0</v>
          </cell>
        </row>
        <row r="4346">
          <cell r="E4346">
            <v>0</v>
          </cell>
          <cell r="O4346">
            <v>0</v>
          </cell>
          <cell r="Q4346">
            <v>0</v>
          </cell>
        </row>
        <row r="4347">
          <cell r="E4347">
            <v>0</v>
          </cell>
          <cell r="O4347">
            <v>0</v>
          </cell>
          <cell r="Q4347">
            <v>0</v>
          </cell>
        </row>
        <row r="4348">
          <cell r="E4348">
            <v>0</v>
          </cell>
          <cell r="O4348">
            <v>0</v>
          </cell>
          <cell r="Q4348">
            <v>0</v>
          </cell>
        </row>
        <row r="4349">
          <cell r="E4349">
            <v>0</v>
          </cell>
          <cell r="O4349">
            <v>0</v>
          </cell>
          <cell r="Q4349">
            <v>0</v>
          </cell>
        </row>
        <row r="4350">
          <cell r="E4350">
            <v>0</v>
          </cell>
          <cell r="O4350">
            <v>0</v>
          </cell>
          <cell r="Q4350">
            <v>0</v>
          </cell>
        </row>
        <row r="4351">
          <cell r="E4351">
            <v>0</v>
          </cell>
          <cell r="O4351">
            <v>0</v>
          </cell>
          <cell r="Q4351">
            <v>0</v>
          </cell>
        </row>
        <row r="4352">
          <cell r="E4352">
            <v>0</v>
          </cell>
          <cell r="O4352">
            <v>0</v>
          </cell>
          <cell r="Q4352">
            <v>0</v>
          </cell>
        </row>
        <row r="4353">
          <cell r="E4353">
            <v>0</v>
          </cell>
          <cell r="O4353">
            <v>0</v>
          </cell>
          <cell r="Q4353">
            <v>0</v>
          </cell>
        </row>
        <row r="4354">
          <cell r="E4354">
            <v>0</v>
          </cell>
          <cell r="O4354">
            <v>0</v>
          </cell>
          <cell r="Q4354">
            <v>0</v>
          </cell>
        </row>
        <row r="4355">
          <cell r="E4355">
            <v>0</v>
          </cell>
          <cell r="O4355">
            <v>0</v>
          </cell>
          <cell r="Q4355">
            <v>0</v>
          </cell>
        </row>
        <row r="4356">
          <cell r="E4356">
            <v>0</v>
          </cell>
          <cell r="O4356">
            <v>0</v>
          </cell>
          <cell r="Q4356">
            <v>0</v>
          </cell>
        </row>
        <row r="4357">
          <cell r="E4357">
            <v>0</v>
          </cell>
          <cell r="O4357">
            <v>0</v>
          </cell>
          <cell r="Q4357">
            <v>0</v>
          </cell>
        </row>
        <row r="4358">
          <cell r="E4358">
            <v>0</v>
          </cell>
          <cell r="O4358">
            <v>0</v>
          </cell>
          <cell r="Q4358">
            <v>0</v>
          </cell>
        </row>
        <row r="4359">
          <cell r="E4359">
            <v>0</v>
          </cell>
          <cell r="O4359">
            <v>0</v>
          </cell>
          <cell r="Q4359">
            <v>0</v>
          </cell>
        </row>
        <row r="4360">
          <cell r="E4360">
            <v>0</v>
          </cell>
          <cell r="O4360">
            <v>0</v>
          </cell>
          <cell r="Q4360">
            <v>0</v>
          </cell>
        </row>
        <row r="4361">
          <cell r="E4361">
            <v>0</v>
          </cell>
          <cell r="O4361">
            <v>0</v>
          </cell>
          <cell r="Q4361">
            <v>0</v>
          </cell>
        </row>
        <row r="4362">
          <cell r="E4362">
            <v>0</v>
          </cell>
          <cell r="O4362">
            <v>0</v>
          </cell>
          <cell r="Q4362">
            <v>0</v>
          </cell>
        </row>
        <row r="4363">
          <cell r="E4363">
            <v>0</v>
          </cell>
          <cell r="O4363">
            <v>0</v>
          </cell>
          <cell r="Q4363">
            <v>0</v>
          </cell>
        </row>
        <row r="4364">
          <cell r="E4364">
            <v>0</v>
          </cell>
          <cell r="O4364">
            <v>0</v>
          </cell>
          <cell r="Q4364">
            <v>0</v>
          </cell>
        </row>
        <row r="4365">
          <cell r="E4365">
            <v>0</v>
          </cell>
          <cell r="O4365">
            <v>0</v>
          </cell>
          <cell r="Q4365">
            <v>0</v>
          </cell>
        </row>
        <row r="4366">
          <cell r="E4366">
            <v>0</v>
          </cell>
          <cell r="O4366">
            <v>0</v>
          </cell>
          <cell r="Q4366">
            <v>0</v>
          </cell>
        </row>
        <row r="4367">
          <cell r="E4367">
            <v>0</v>
          </cell>
          <cell r="O4367">
            <v>0</v>
          </cell>
          <cell r="Q4367">
            <v>0</v>
          </cell>
        </row>
        <row r="4368">
          <cell r="E4368">
            <v>0</v>
          </cell>
          <cell r="O4368">
            <v>0</v>
          </cell>
          <cell r="Q4368">
            <v>0</v>
          </cell>
        </row>
        <row r="4369">
          <cell r="E4369">
            <v>0</v>
          </cell>
          <cell r="O4369">
            <v>0</v>
          </cell>
          <cell r="Q4369">
            <v>0</v>
          </cell>
        </row>
        <row r="4370">
          <cell r="E4370">
            <v>0</v>
          </cell>
          <cell r="O4370">
            <v>0</v>
          </cell>
          <cell r="Q4370">
            <v>0</v>
          </cell>
        </row>
        <row r="4371">
          <cell r="E4371">
            <v>0</v>
          </cell>
          <cell r="O4371">
            <v>0</v>
          </cell>
          <cell r="Q4371">
            <v>0</v>
          </cell>
        </row>
        <row r="4372">
          <cell r="E4372">
            <v>0</v>
          </cell>
          <cell r="O4372">
            <v>0</v>
          </cell>
          <cell r="Q4372">
            <v>0</v>
          </cell>
        </row>
        <row r="4373">
          <cell r="E4373">
            <v>0</v>
          </cell>
          <cell r="O4373">
            <v>0</v>
          </cell>
          <cell r="Q4373">
            <v>0</v>
          </cell>
        </row>
        <row r="4374">
          <cell r="E4374">
            <v>0</v>
          </cell>
          <cell r="O4374">
            <v>0</v>
          </cell>
          <cell r="Q4374">
            <v>0</v>
          </cell>
        </row>
        <row r="4375">
          <cell r="E4375">
            <v>0</v>
          </cell>
          <cell r="O4375">
            <v>0</v>
          </cell>
          <cell r="Q4375">
            <v>0</v>
          </cell>
        </row>
        <row r="4376">
          <cell r="E4376">
            <v>0</v>
          </cell>
          <cell r="O4376">
            <v>0</v>
          </cell>
          <cell r="Q4376">
            <v>0</v>
          </cell>
        </row>
        <row r="4377">
          <cell r="E4377">
            <v>0</v>
          </cell>
          <cell r="O4377">
            <v>0</v>
          </cell>
          <cell r="Q4377">
            <v>0</v>
          </cell>
        </row>
        <row r="4378">
          <cell r="E4378">
            <v>0</v>
          </cell>
          <cell r="O4378">
            <v>0</v>
          </cell>
          <cell r="Q4378">
            <v>0</v>
          </cell>
        </row>
        <row r="4379">
          <cell r="E4379">
            <v>0</v>
          </cell>
          <cell r="O4379">
            <v>0</v>
          </cell>
          <cell r="Q4379">
            <v>0</v>
          </cell>
        </row>
        <row r="4380">
          <cell r="E4380">
            <v>0</v>
          </cell>
          <cell r="O4380">
            <v>0</v>
          </cell>
          <cell r="Q4380">
            <v>0</v>
          </cell>
        </row>
        <row r="4381">
          <cell r="E4381">
            <v>0</v>
          </cell>
          <cell r="O4381">
            <v>0</v>
          </cell>
          <cell r="Q4381">
            <v>0</v>
          </cell>
        </row>
        <row r="4382">
          <cell r="E4382">
            <v>0</v>
          </cell>
          <cell r="O4382">
            <v>0</v>
          </cell>
          <cell r="Q4382">
            <v>0</v>
          </cell>
        </row>
        <row r="4383">
          <cell r="E4383">
            <v>0</v>
          </cell>
          <cell r="O4383">
            <v>0</v>
          </cell>
          <cell r="Q4383">
            <v>0</v>
          </cell>
        </row>
        <row r="4384">
          <cell r="E4384">
            <v>0</v>
          </cell>
          <cell r="O4384">
            <v>0</v>
          </cell>
          <cell r="Q4384">
            <v>0</v>
          </cell>
        </row>
        <row r="4385">
          <cell r="E4385">
            <v>0</v>
          </cell>
          <cell r="O4385">
            <v>0</v>
          </cell>
          <cell r="Q4385">
            <v>0</v>
          </cell>
        </row>
        <row r="4386">
          <cell r="E4386">
            <v>0</v>
          </cell>
          <cell r="O4386">
            <v>0</v>
          </cell>
          <cell r="Q4386">
            <v>0</v>
          </cell>
        </row>
        <row r="4387">
          <cell r="E4387">
            <v>0</v>
          </cell>
          <cell r="O4387">
            <v>0</v>
          </cell>
          <cell r="Q4387">
            <v>0</v>
          </cell>
        </row>
        <row r="4388">
          <cell r="E4388">
            <v>0</v>
          </cell>
          <cell r="O4388">
            <v>0</v>
          </cell>
          <cell r="Q4388">
            <v>0</v>
          </cell>
        </row>
        <row r="4389">
          <cell r="E4389">
            <v>0</v>
          </cell>
          <cell r="O4389">
            <v>0</v>
          </cell>
          <cell r="Q4389">
            <v>0</v>
          </cell>
        </row>
        <row r="4390">
          <cell r="E4390">
            <v>0</v>
          </cell>
          <cell r="O4390">
            <v>0</v>
          </cell>
          <cell r="Q4390">
            <v>0</v>
          </cell>
        </row>
        <row r="4391">
          <cell r="E4391">
            <v>0</v>
          </cell>
          <cell r="O4391">
            <v>0</v>
          </cell>
          <cell r="Q4391">
            <v>0</v>
          </cell>
        </row>
        <row r="4392">
          <cell r="E4392">
            <v>0</v>
          </cell>
          <cell r="O4392">
            <v>0</v>
          </cell>
          <cell r="Q4392">
            <v>0</v>
          </cell>
        </row>
        <row r="4393">
          <cell r="E4393">
            <v>0</v>
          </cell>
          <cell r="O4393">
            <v>0</v>
          </cell>
          <cell r="Q4393">
            <v>0</v>
          </cell>
        </row>
        <row r="4394">
          <cell r="E4394">
            <v>0</v>
          </cell>
          <cell r="O4394">
            <v>0</v>
          </cell>
          <cell r="Q4394">
            <v>0</v>
          </cell>
        </row>
        <row r="4395">
          <cell r="E4395">
            <v>0</v>
          </cell>
          <cell r="O4395">
            <v>0</v>
          </cell>
          <cell r="Q4395">
            <v>0</v>
          </cell>
        </row>
        <row r="4396">
          <cell r="E4396">
            <v>0</v>
          </cell>
          <cell r="O4396">
            <v>0</v>
          </cell>
          <cell r="Q4396">
            <v>0</v>
          </cell>
        </row>
        <row r="4397">
          <cell r="E4397">
            <v>0</v>
          </cell>
          <cell r="O4397">
            <v>0</v>
          </cell>
          <cell r="Q4397">
            <v>0</v>
          </cell>
        </row>
        <row r="4398">
          <cell r="E4398">
            <v>0</v>
          </cell>
          <cell r="O4398">
            <v>0</v>
          </cell>
          <cell r="Q4398">
            <v>0</v>
          </cell>
        </row>
        <row r="4399">
          <cell r="E4399">
            <v>0</v>
          </cell>
          <cell r="O4399">
            <v>0</v>
          </cell>
          <cell r="Q4399">
            <v>0</v>
          </cell>
        </row>
        <row r="4400">
          <cell r="E4400">
            <v>0</v>
          </cell>
          <cell r="O4400">
            <v>0</v>
          </cell>
          <cell r="Q4400">
            <v>0</v>
          </cell>
        </row>
        <row r="4401">
          <cell r="E4401">
            <v>0</v>
          </cell>
          <cell r="O4401">
            <v>0</v>
          </cell>
          <cell r="Q4401">
            <v>0</v>
          </cell>
        </row>
        <row r="4402">
          <cell r="E4402">
            <v>0</v>
          </cell>
          <cell r="O4402">
            <v>0</v>
          </cell>
          <cell r="Q4402">
            <v>0</v>
          </cell>
        </row>
        <row r="4403">
          <cell r="E4403">
            <v>0</v>
          </cell>
          <cell r="O4403">
            <v>0</v>
          </cell>
          <cell r="Q4403">
            <v>0</v>
          </cell>
        </row>
        <row r="4404">
          <cell r="E4404">
            <v>0</v>
          </cell>
          <cell r="O4404">
            <v>0</v>
          </cell>
          <cell r="Q4404">
            <v>0</v>
          </cell>
        </row>
        <row r="4405">
          <cell r="E4405">
            <v>0</v>
          </cell>
          <cell r="O4405">
            <v>0</v>
          </cell>
          <cell r="Q4405">
            <v>0</v>
          </cell>
        </row>
        <row r="4406">
          <cell r="E4406">
            <v>0</v>
          </cell>
          <cell r="O4406">
            <v>0</v>
          </cell>
          <cell r="Q4406">
            <v>0</v>
          </cell>
        </row>
        <row r="4407">
          <cell r="E4407">
            <v>0</v>
          </cell>
          <cell r="O4407">
            <v>0</v>
          </cell>
          <cell r="Q4407">
            <v>0</v>
          </cell>
        </row>
        <row r="4408">
          <cell r="E4408">
            <v>0</v>
          </cell>
          <cell r="O4408">
            <v>0</v>
          </cell>
          <cell r="Q4408">
            <v>0</v>
          </cell>
        </row>
        <row r="4409">
          <cell r="E4409">
            <v>0</v>
          </cell>
          <cell r="O4409">
            <v>0</v>
          </cell>
          <cell r="Q4409">
            <v>0</v>
          </cell>
        </row>
        <row r="4410">
          <cell r="E4410">
            <v>0</v>
          </cell>
          <cell r="O4410">
            <v>0</v>
          </cell>
          <cell r="Q4410">
            <v>0</v>
          </cell>
        </row>
        <row r="4411">
          <cell r="E4411">
            <v>0</v>
          </cell>
          <cell r="O4411">
            <v>0</v>
          </cell>
          <cell r="Q4411">
            <v>0</v>
          </cell>
        </row>
        <row r="4412">
          <cell r="E4412">
            <v>0</v>
          </cell>
          <cell r="O4412">
            <v>0</v>
          </cell>
          <cell r="Q4412">
            <v>0</v>
          </cell>
        </row>
        <row r="4413">
          <cell r="E4413">
            <v>0</v>
          </cell>
          <cell r="O4413">
            <v>0</v>
          </cell>
          <cell r="Q4413">
            <v>0</v>
          </cell>
        </row>
        <row r="4414">
          <cell r="E4414">
            <v>0</v>
          </cell>
          <cell r="O4414">
            <v>0</v>
          </cell>
          <cell r="Q4414">
            <v>0</v>
          </cell>
        </row>
        <row r="4415">
          <cell r="E4415">
            <v>0</v>
          </cell>
          <cell r="O4415">
            <v>0</v>
          </cell>
          <cell r="Q4415">
            <v>0</v>
          </cell>
        </row>
        <row r="4416">
          <cell r="E4416">
            <v>0</v>
          </cell>
          <cell r="O4416">
            <v>0</v>
          </cell>
          <cell r="Q4416">
            <v>0</v>
          </cell>
        </row>
        <row r="4417">
          <cell r="E4417">
            <v>0</v>
          </cell>
          <cell r="O4417">
            <v>0</v>
          </cell>
          <cell r="Q4417">
            <v>0</v>
          </cell>
        </row>
        <row r="4418">
          <cell r="E4418">
            <v>0</v>
          </cell>
          <cell r="O4418">
            <v>0</v>
          </cell>
          <cell r="Q4418">
            <v>0</v>
          </cell>
        </row>
        <row r="4419">
          <cell r="E4419">
            <v>0</v>
          </cell>
          <cell r="O4419">
            <v>0</v>
          </cell>
          <cell r="Q4419">
            <v>0</v>
          </cell>
        </row>
        <row r="4420">
          <cell r="E4420">
            <v>0</v>
          </cell>
          <cell r="O4420">
            <v>0</v>
          </cell>
          <cell r="Q4420">
            <v>0</v>
          </cell>
        </row>
        <row r="4421">
          <cell r="E4421">
            <v>0</v>
          </cell>
          <cell r="O4421">
            <v>0</v>
          </cell>
          <cell r="Q4421">
            <v>0</v>
          </cell>
        </row>
        <row r="4422">
          <cell r="E4422">
            <v>0</v>
          </cell>
          <cell r="O4422">
            <v>0</v>
          </cell>
          <cell r="Q4422">
            <v>0</v>
          </cell>
        </row>
        <row r="4423">
          <cell r="E4423">
            <v>0</v>
          </cell>
          <cell r="O4423">
            <v>0</v>
          </cell>
          <cell r="Q4423">
            <v>0</v>
          </cell>
        </row>
        <row r="4424">
          <cell r="E4424">
            <v>0</v>
          </cell>
          <cell r="O4424">
            <v>0</v>
          </cell>
          <cell r="Q4424">
            <v>0</v>
          </cell>
        </row>
        <row r="4425">
          <cell r="E4425">
            <v>0</v>
          </cell>
          <cell r="O4425">
            <v>0</v>
          </cell>
          <cell r="Q4425">
            <v>0</v>
          </cell>
        </row>
        <row r="4426">
          <cell r="E4426">
            <v>0</v>
          </cell>
          <cell r="O4426">
            <v>0</v>
          </cell>
          <cell r="Q4426">
            <v>0</v>
          </cell>
        </row>
        <row r="4427">
          <cell r="E4427">
            <v>0</v>
          </cell>
          <cell r="O4427">
            <v>0</v>
          </cell>
          <cell r="Q4427">
            <v>0</v>
          </cell>
        </row>
        <row r="4428">
          <cell r="E4428">
            <v>0</v>
          </cell>
          <cell r="O4428">
            <v>0</v>
          </cell>
          <cell r="Q4428">
            <v>0</v>
          </cell>
        </row>
        <row r="4429">
          <cell r="E4429">
            <v>0</v>
          </cell>
          <cell r="O4429">
            <v>0</v>
          </cell>
          <cell r="Q4429">
            <v>0</v>
          </cell>
        </row>
        <row r="4430">
          <cell r="E4430">
            <v>0</v>
          </cell>
          <cell r="O4430">
            <v>0</v>
          </cell>
          <cell r="Q4430">
            <v>0</v>
          </cell>
        </row>
        <row r="4431">
          <cell r="E4431">
            <v>0</v>
          </cell>
          <cell r="O4431">
            <v>0</v>
          </cell>
          <cell r="Q4431">
            <v>0</v>
          </cell>
        </row>
        <row r="4432">
          <cell r="E4432">
            <v>0</v>
          </cell>
          <cell r="O4432">
            <v>0</v>
          </cell>
          <cell r="Q4432">
            <v>0</v>
          </cell>
        </row>
        <row r="4433">
          <cell r="E4433">
            <v>0</v>
          </cell>
          <cell r="O4433">
            <v>0</v>
          </cell>
          <cell r="Q4433">
            <v>0</v>
          </cell>
        </row>
        <row r="4434">
          <cell r="E4434">
            <v>0</v>
          </cell>
          <cell r="O4434">
            <v>0</v>
          </cell>
          <cell r="Q4434">
            <v>0</v>
          </cell>
        </row>
        <row r="4435">
          <cell r="E4435">
            <v>0</v>
          </cell>
          <cell r="O4435">
            <v>0</v>
          </cell>
          <cell r="Q4435">
            <v>0</v>
          </cell>
        </row>
        <row r="4436">
          <cell r="E4436">
            <v>0</v>
          </cell>
          <cell r="O4436">
            <v>0</v>
          </cell>
          <cell r="Q4436">
            <v>0</v>
          </cell>
        </row>
        <row r="4437">
          <cell r="E4437">
            <v>0</v>
          </cell>
          <cell r="O4437">
            <v>0</v>
          </cell>
          <cell r="Q4437">
            <v>0</v>
          </cell>
        </row>
        <row r="4438">
          <cell r="E4438">
            <v>0</v>
          </cell>
          <cell r="O4438">
            <v>0</v>
          </cell>
          <cell r="Q4438">
            <v>0</v>
          </cell>
        </row>
        <row r="4439">
          <cell r="E4439">
            <v>0</v>
          </cell>
          <cell r="O4439">
            <v>0</v>
          </cell>
          <cell r="Q4439">
            <v>0</v>
          </cell>
        </row>
        <row r="4440">
          <cell r="E4440">
            <v>0</v>
          </cell>
          <cell r="O4440">
            <v>0</v>
          </cell>
          <cell r="Q4440">
            <v>0</v>
          </cell>
        </row>
        <row r="4441">
          <cell r="E4441">
            <v>0</v>
          </cell>
          <cell r="O4441">
            <v>0</v>
          </cell>
          <cell r="Q4441">
            <v>0</v>
          </cell>
        </row>
        <row r="4442">
          <cell r="E4442">
            <v>0</v>
          </cell>
          <cell r="O4442">
            <v>0</v>
          </cell>
          <cell r="Q4442">
            <v>0</v>
          </cell>
        </row>
        <row r="4443">
          <cell r="E4443">
            <v>0</v>
          </cell>
          <cell r="O4443">
            <v>0</v>
          </cell>
          <cell r="Q4443">
            <v>0</v>
          </cell>
        </row>
        <row r="4444">
          <cell r="E4444">
            <v>0</v>
          </cell>
          <cell r="O4444">
            <v>0</v>
          </cell>
          <cell r="Q4444">
            <v>0</v>
          </cell>
        </row>
        <row r="4445">
          <cell r="E4445">
            <v>0</v>
          </cell>
          <cell r="O4445">
            <v>0</v>
          </cell>
          <cell r="Q4445">
            <v>0</v>
          </cell>
        </row>
        <row r="4446">
          <cell r="E4446">
            <v>0</v>
          </cell>
          <cell r="O4446">
            <v>0</v>
          </cell>
          <cell r="Q4446">
            <v>0</v>
          </cell>
        </row>
        <row r="4447">
          <cell r="E4447">
            <v>0</v>
          </cell>
          <cell r="O4447">
            <v>0</v>
          </cell>
          <cell r="Q4447">
            <v>0</v>
          </cell>
        </row>
        <row r="4448">
          <cell r="E4448">
            <v>0</v>
          </cell>
          <cell r="O4448">
            <v>0</v>
          </cell>
          <cell r="Q4448">
            <v>0</v>
          </cell>
        </row>
        <row r="4449">
          <cell r="E4449">
            <v>0</v>
          </cell>
          <cell r="O4449">
            <v>0</v>
          </cell>
          <cell r="Q4449">
            <v>0</v>
          </cell>
        </row>
        <row r="4450">
          <cell r="E4450">
            <v>0</v>
          </cell>
          <cell r="O4450">
            <v>0</v>
          </cell>
          <cell r="Q4450">
            <v>0</v>
          </cell>
        </row>
        <row r="4451">
          <cell r="E4451">
            <v>0</v>
          </cell>
          <cell r="O4451">
            <v>0</v>
          </cell>
          <cell r="Q4451">
            <v>0</v>
          </cell>
        </row>
        <row r="4452">
          <cell r="E4452">
            <v>0</v>
          </cell>
          <cell r="O4452">
            <v>0</v>
          </cell>
          <cell r="Q4452">
            <v>0</v>
          </cell>
        </row>
        <row r="4453">
          <cell r="E4453">
            <v>0</v>
          </cell>
          <cell r="O4453">
            <v>0</v>
          </cell>
          <cell r="Q4453">
            <v>0</v>
          </cell>
        </row>
        <row r="4454">
          <cell r="E4454">
            <v>0</v>
          </cell>
          <cell r="O4454">
            <v>0</v>
          </cell>
          <cell r="Q4454">
            <v>0</v>
          </cell>
        </row>
        <row r="4455">
          <cell r="E4455">
            <v>0</v>
          </cell>
          <cell r="O4455">
            <v>0</v>
          </cell>
          <cell r="Q4455">
            <v>0</v>
          </cell>
        </row>
        <row r="4456">
          <cell r="E4456">
            <v>0</v>
          </cell>
          <cell r="O4456">
            <v>0</v>
          </cell>
          <cell r="Q4456">
            <v>0</v>
          </cell>
        </row>
        <row r="4457">
          <cell r="E4457">
            <v>0</v>
          </cell>
          <cell r="O4457">
            <v>0</v>
          </cell>
          <cell r="Q4457">
            <v>0</v>
          </cell>
        </row>
        <row r="4458">
          <cell r="E4458">
            <v>0</v>
          </cell>
          <cell r="O4458">
            <v>0</v>
          </cell>
          <cell r="Q4458">
            <v>0</v>
          </cell>
        </row>
        <row r="4459">
          <cell r="E4459">
            <v>0</v>
          </cell>
          <cell r="O4459">
            <v>0</v>
          </cell>
          <cell r="Q4459">
            <v>0</v>
          </cell>
        </row>
        <row r="4460">
          <cell r="E4460">
            <v>0</v>
          </cell>
          <cell r="O4460">
            <v>0</v>
          </cell>
          <cell r="Q4460">
            <v>0</v>
          </cell>
        </row>
        <row r="4461">
          <cell r="E4461">
            <v>0</v>
          </cell>
          <cell r="O4461">
            <v>0</v>
          </cell>
          <cell r="Q4461">
            <v>0</v>
          </cell>
        </row>
        <row r="4462">
          <cell r="E4462">
            <v>0</v>
          </cell>
          <cell r="O4462">
            <v>0</v>
          </cell>
          <cell r="Q4462">
            <v>0</v>
          </cell>
        </row>
        <row r="4463">
          <cell r="E4463">
            <v>0</v>
          </cell>
          <cell r="O4463">
            <v>0</v>
          </cell>
          <cell r="Q4463">
            <v>0</v>
          </cell>
        </row>
        <row r="4464">
          <cell r="E4464">
            <v>0</v>
          </cell>
          <cell r="O4464">
            <v>0</v>
          </cell>
          <cell r="Q4464">
            <v>0</v>
          </cell>
        </row>
        <row r="4465">
          <cell r="E4465">
            <v>0</v>
          </cell>
          <cell r="O4465">
            <v>0</v>
          </cell>
          <cell r="Q4465">
            <v>0</v>
          </cell>
        </row>
        <row r="4466">
          <cell r="E4466">
            <v>0</v>
          </cell>
          <cell r="O4466">
            <v>0</v>
          </cell>
          <cell r="Q4466">
            <v>0</v>
          </cell>
        </row>
        <row r="4467">
          <cell r="E4467">
            <v>0</v>
          </cell>
          <cell r="O4467">
            <v>0</v>
          </cell>
          <cell r="Q4467">
            <v>0</v>
          </cell>
        </row>
        <row r="4468">
          <cell r="E4468">
            <v>0</v>
          </cell>
          <cell r="O4468">
            <v>0</v>
          </cell>
          <cell r="Q4468">
            <v>0</v>
          </cell>
        </row>
        <row r="4469">
          <cell r="E4469">
            <v>0</v>
          </cell>
          <cell r="O4469">
            <v>0</v>
          </cell>
          <cell r="Q4469">
            <v>0</v>
          </cell>
        </row>
        <row r="4470">
          <cell r="E4470">
            <v>0</v>
          </cell>
          <cell r="O4470">
            <v>0</v>
          </cell>
          <cell r="Q4470">
            <v>0</v>
          </cell>
        </row>
        <row r="4471">
          <cell r="E4471">
            <v>0</v>
          </cell>
          <cell r="O4471">
            <v>0</v>
          </cell>
          <cell r="Q4471">
            <v>0</v>
          </cell>
        </row>
        <row r="4472">
          <cell r="E4472">
            <v>0</v>
          </cell>
          <cell r="O4472">
            <v>0</v>
          </cell>
          <cell r="Q4472">
            <v>0</v>
          </cell>
        </row>
        <row r="4473">
          <cell r="E4473">
            <v>0</v>
          </cell>
          <cell r="O4473">
            <v>0</v>
          </cell>
          <cell r="Q4473">
            <v>0</v>
          </cell>
        </row>
        <row r="4474">
          <cell r="E4474">
            <v>0</v>
          </cell>
          <cell r="O4474">
            <v>0</v>
          </cell>
          <cell r="Q4474">
            <v>0</v>
          </cell>
        </row>
        <row r="4475">
          <cell r="E4475">
            <v>0</v>
          </cell>
          <cell r="O4475">
            <v>0</v>
          </cell>
          <cell r="Q4475">
            <v>0</v>
          </cell>
        </row>
        <row r="4476">
          <cell r="E4476">
            <v>0</v>
          </cell>
          <cell r="O4476">
            <v>0</v>
          </cell>
          <cell r="Q4476">
            <v>0</v>
          </cell>
        </row>
        <row r="4477">
          <cell r="E4477">
            <v>0</v>
          </cell>
          <cell r="O4477">
            <v>0</v>
          </cell>
          <cell r="Q4477">
            <v>0</v>
          </cell>
        </row>
        <row r="4478">
          <cell r="E4478">
            <v>0</v>
          </cell>
          <cell r="O4478">
            <v>0</v>
          </cell>
          <cell r="Q4478">
            <v>0</v>
          </cell>
        </row>
        <row r="4479">
          <cell r="E4479">
            <v>0</v>
          </cell>
          <cell r="O4479">
            <v>0</v>
          </cell>
          <cell r="Q4479">
            <v>0</v>
          </cell>
        </row>
        <row r="4480">
          <cell r="E4480">
            <v>0</v>
          </cell>
          <cell r="O4480">
            <v>0</v>
          </cell>
          <cell r="Q4480">
            <v>0</v>
          </cell>
        </row>
        <row r="4481">
          <cell r="E4481">
            <v>0</v>
          </cell>
          <cell r="O4481">
            <v>0</v>
          </cell>
          <cell r="Q4481">
            <v>0</v>
          </cell>
        </row>
        <row r="4482">
          <cell r="E4482">
            <v>0</v>
          </cell>
          <cell r="O4482">
            <v>0</v>
          </cell>
          <cell r="Q4482">
            <v>0</v>
          </cell>
        </row>
        <row r="4483">
          <cell r="E4483">
            <v>0</v>
          </cell>
          <cell r="O4483">
            <v>0</v>
          </cell>
          <cell r="Q4483">
            <v>0</v>
          </cell>
        </row>
        <row r="4484">
          <cell r="E4484">
            <v>0</v>
          </cell>
          <cell r="O4484">
            <v>0</v>
          </cell>
          <cell r="Q4484">
            <v>0</v>
          </cell>
        </row>
        <row r="4485">
          <cell r="E4485">
            <v>0</v>
          </cell>
          <cell r="O4485">
            <v>0</v>
          </cell>
          <cell r="Q4485">
            <v>0</v>
          </cell>
        </row>
        <row r="4486">
          <cell r="E4486">
            <v>0</v>
          </cell>
          <cell r="O4486">
            <v>0</v>
          </cell>
          <cell r="Q4486">
            <v>0</v>
          </cell>
        </row>
        <row r="4487">
          <cell r="E4487">
            <v>0</v>
          </cell>
          <cell r="O4487">
            <v>0</v>
          </cell>
          <cell r="Q4487">
            <v>0</v>
          </cell>
        </row>
        <row r="4488">
          <cell r="E4488">
            <v>0</v>
          </cell>
          <cell r="O4488">
            <v>0</v>
          </cell>
          <cell r="Q4488">
            <v>0</v>
          </cell>
        </row>
        <row r="4489">
          <cell r="E4489">
            <v>0</v>
          </cell>
          <cell r="O4489">
            <v>0</v>
          </cell>
          <cell r="Q4489">
            <v>0</v>
          </cell>
        </row>
        <row r="4490">
          <cell r="E4490">
            <v>0</v>
          </cell>
          <cell r="O4490">
            <v>0</v>
          </cell>
          <cell r="Q4490">
            <v>0</v>
          </cell>
        </row>
        <row r="4491">
          <cell r="E4491">
            <v>0</v>
          </cell>
          <cell r="O4491">
            <v>0</v>
          </cell>
          <cell r="Q4491">
            <v>0</v>
          </cell>
        </row>
        <row r="4492">
          <cell r="E4492">
            <v>0</v>
          </cell>
          <cell r="O4492">
            <v>0</v>
          </cell>
          <cell r="Q4492">
            <v>0</v>
          </cell>
        </row>
        <row r="4493">
          <cell r="E4493">
            <v>0</v>
          </cell>
          <cell r="O4493">
            <v>0</v>
          </cell>
          <cell r="Q4493">
            <v>0</v>
          </cell>
        </row>
        <row r="4494">
          <cell r="E4494">
            <v>0</v>
          </cell>
          <cell r="O4494">
            <v>0</v>
          </cell>
          <cell r="Q4494">
            <v>0</v>
          </cell>
        </row>
        <row r="4495">
          <cell r="E4495">
            <v>0</v>
          </cell>
          <cell r="O4495">
            <v>0</v>
          </cell>
          <cell r="Q4495">
            <v>0</v>
          </cell>
        </row>
        <row r="4496">
          <cell r="E4496">
            <v>0</v>
          </cell>
          <cell r="O4496">
            <v>0</v>
          </cell>
          <cell r="Q4496">
            <v>0</v>
          </cell>
        </row>
        <row r="4497">
          <cell r="E4497">
            <v>0</v>
          </cell>
          <cell r="O4497">
            <v>0</v>
          </cell>
          <cell r="Q4497">
            <v>0</v>
          </cell>
        </row>
        <row r="4498">
          <cell r="E4498">
            <v>0</v>
          </cell>
          <cell r="O4498">
            <v>0</v>
          </cell>
          <cell r="Q4498">
            <v>0</v>
          </cell>
        </row>
        <row r="4499">
          <cell r="E4499">
            <v>0</v>
          </cell>
          <cell r="O4499">
            <v>0</v>
          </cell>
          <cell r="Q4499">
            <v>0</v>
          </cell>
        </row>
        <row r="4500">
          <cell r="E4500">
            <v>0</v>
          </cell>
          <cell r="O4500">
            <v>0</v>
          </cell>
          <cell r="Q4500">
            <v>0</v>
          </cell>
        </row>
        <row r="4501">
          <cell r="E4501">
            <v>0</v>
          </cell>
          <cell r="O4501">
            <v>0</v>
          </cell>
          <cell r="Q4501">
            <v>0</v>
          </cell>
        </row>
        <row r="4502">
          <cell r="E4502">
            <v>0</v>
          </cell>
          <cell r="O4502">
            <v>0</v>
          </cell>
          <cell r="Q4502">
            <v>0</v>
          </cell>
        </row>
        <row r="4503">
          <cell r="E4503">
            <v>0</v>
          </cell>
          <cell r="O4503">
            <v>0</v>
          </cell>
          <cell r="Q4503">
            <v>0</v>
          </cell>
        </row>
        <row r="4504">
          <cell r="E4504">
            <v>0</v>
          </cell>
          <cell r="O4504">
            <v>0</v>
          </cell>
          <cell r="Q4504">
            <v>0</v>
          </cell>
        </row>
        <row r="4505">
          <cell r="E4505">
            <v>0</v>
          </cell>
          <cell r="O4505">
            <v>0</v>
          </cell>
          <cell r="Q4505">
            <v>0</v>
          </cell>
        </row>
        <row r="4506">
          <cell r="E4506">
            <v>0</v>
          </cell>
          <cell r="O4506">
            <v>0</v>
          </cell>
          <cell r="Q4506">
            <v>0</v>
          </cell>
        </row>
        <row r="4507">
          <cell r="E4507">
            <v>0</v>
          </cell>
          <cell r="O4507">
            <v>0</v>
          </cell>
          <cell r="Q4507">
            <v>0</v>
          </cell>
        </row>
        <row r="4508">
          <cell r="E4508">
            <v>0</v>
          </cell>
          <cell r="O4508">
            <v>0</v>
          </cell>
          <cell r="Q4508">
            <v>0</v>
          </cell>
        </row>
        <row r="4509">
          <cell r="E4509">
            <v>0</v>
          </cell>
          <cell r="O4509">
            <v>0</v>
          </cell>
          <cell r="Q4509">
            <v>0</v>
          </cell>
        </row>
        <row r="4510">
          <cell r="E4510">
            <v>0</v>
          </cell>
          <cell r="O4510">
            <v>0</v>
          </cell>
          <cell r="Q4510">
            <v>0</v>
          </cell>
        </row>
        <row r="4511">
          <cell r="E4511">
            <v>0</v>
          </cell>
          <cell r="O4511">
            <v>0</v>
          </cell>
          <cell r="Q4511">
            <v>0</v>
          </cell>
        </row>
        <row r="4512">
          <cell r="E4512">
            <v>0</v>
          </cell>
          <cell r="O4512">
            <v>0</v>
          </cell>
          <cell r="Q4512">
            <v>0</v>
          </cell>
        </row>
        <row r="4513">
          <cell r="E4513">
            <v>0</v>
          </cell>
          <cell r="O4513">
            <v>0</v>
          </cell>
          <cell r="Q4513">
            <v>0</v>
          </cell>
        </row>
        <row r="4514">
          <cell r="E4514">
            <v>0</v>
          </cell>
          <cell r="O4514">
            <v>0</v>
          </cell>
          <cell r="Q4514">
            <v>0</v>
          </cell>
        </row>
        <row r="4515">
          <cell r="E4515">
            <v>0</v>
          </cell>
          <cell r="O4515">
            <v>0</v>
          </cell>
          <cell r="Q4515">
            <v>0</v>
          </cell>
        </row>
        <row r="4516">
          <cell r="E4516">
            <v>0</v>
          </cell>
          <cell r="O4516">
            <v>0</v>
          </cell>
          <cell r="Q4516">
            <v>0</v>
          </cell>
        </row>
        <row r="4517">
          <cell r="E4517">
            <v>0</v>
          </cell>
          <cell r="O4517">
            <v>0</v>
          </cell>
          <cell r="Q4517">
            <v>0</v>
          </cell>
        </row>
        <row r="4518">
          <cell r="E4518">
            <v>0</v>
          </cell>
          <cell r="O4518">
            <v>0</v>
          </cell>
          <cell r="Q4518">
            <v>0</v>
          </cell>
        </row>
        <row r="4519">
          <cell r="E4519">
            <v>0</v>
          </cell>
          <cell r="O4519">
            <v>0</v>
          </cell>
          <cell r="Q4519">
            <v>0</v>
          </cell>
        </row>
        <row r="4520">
          <cell r="E4520">
            <v>0</v>
          </cell>
          <cell r="O4520">
            <v>0</v>
          </cell>
          <cell r="Q4520">
            <v>0</v>
          </cell>
        </row>
        <row r="4521">
          <cell r="E4521">
            <v>0</v>
          </cell>
          <cell r="O4521">
            <v>0</v>
          </cell>
          <cell r="Q4521">
            <v>0</v>
          </cell>
        </row>
        <row r="4522">
          <cell r="E4522">
            <v>0</v>
          </cell>
          <cell r="O4522">
            <v>0</v>
          </cell>
          <cell r="Q4522">
            <v>0</v>
          </cell>
        </row>
        <row r="4523">
          <cell r="E4523">
            <v>0</v>
          </cell>
          <cell r="O4523">
            <v>0</v>
          </cell>
          <cell r="Q4523">
            <v>0</v>
          </cell>
        </row>
        <row r="4524">
          <cell r="E4524">
            <v>0</v>
          </cell>
          <cell r="O4524">
            <v>0</v>
          </cell>
          <cell r="Q4524">
            <v>0</v>
          </cell>
        </row>
        <row r="4525">
          <cell r="E4525">
            <v>0</v>
          </cell>
          <cell r="O4525">
            <v>0</v>
          </cell>
          <cell r="Q4525">
            <v>0</v>
          </cell>
        </row>
        <row r="4526">
          <cell r="E4526">
            <v>0</v>
          </cell>
          <cell r="O4526">
            <v>0</v>
          </cell>
          <cell r="Q4526">
            <v>0</v>
          </cell>
        </row>
        <row r="4527">
          <cell r="E4527">
            <v>0</v>
          </cell>
          <cell r="O4527">
            <v>0</v>
          </cell>
          <cell r="Q4527">
            <v>0</v>
          </cell>
        </row>
        <row r="4528">
          <cell r="E4528">
            <v>0</v>
          </cell>
          <cell r="O4528">
            <v>0</v>
          </cell>
          <cell r="Q4528">
            <v>0</v>
          </cell>
        </row>
        <row r="4529">
          <cell r="E4529">
            <v>0</v>
          </cell>
          <cell r="O4529">
            <v>0</v>
          </cell>
          <cell r="Q4529">
            <v>0</v>
          </cell>
        </row>
        <row r="4530">
          <cell r="E4530">
            <v>0</v>
          </cell>
          <cell r="O4530">
            <v>0</v>
          </cell>
          <cell r="Q4530">
            <v>0</v>
          </cell>
        </row>
        <row r="4531">
          <cell r="E4531">
            <v>0</v>
          </cell>
          <cell r="O4531">
            <v>0</v>
          </cell>
          <cell r="Q4531">
            <v>0</v>
          </cell>
        </row>
        <row r="4532">
          <cell r="E4532">
            <v>0</v>
          </cell>
          <cell r="O4532">
            <v>0</v>
          </cell>
          <cell r="Q4532">
            <v>0</v>
          </cell>
        </row>
        <row r="4533">
          <cell r="E4533">
            <v>0</v>
          </cell>
          <cell r="O4533">
            <v>0</v>
          </cell>
          <cell r="Q4533">
            <v>0</v>
          </cell>
        </row>
        <row r="4534">
          <cell r="E4534">
            <v>0</v>
          </cell>
          <cell r="O4534">
            <v>0</v>
          </cell>
          <cell r="Q4534">
            <v>0</v>
          </cell>
        </row>
        <row r="4535">
          <cell r="E4535">
            <v>0</v>
          </cell>
          <cell r="O4535">
            <v>0</v>
          </cell>
          <cell r="Q4535">
            <v>0</v>
          </cell>
        </row>
        <row r="4536">
          <cell r="E4536">
            <v>0</v>
          </cell>
          <cell r="O4536">
            <v>0</v>
          </cell>
          <cell r="Q4536">
            <v>0</v>
          </cell>
        </row>
        <row r="4537">
          <cell r="E4537">
            <v>0</v>
          </cell>
          <cell r="O4537">
            <v>0</v>
          </cell>
          <cell r="Q4537">
            <v>0</v>
          </cell>
        </row>
        <row r="4538">
          <cell r="E4538">
            <v>0</v>
          </cell>
          <cell r="O4538">
            <v>0</v>
          </cell>
          <cell r="Q4538">
            <v>0</v>
          </cell>
        </row>
        <row r="4539">
          <cell r="E4539">
            <v>0</v>
          </cell>
          <cell r="O4539">
            <v>0</v>
          </cell>
          <cell r="Q4539">
            <v>0</v>
          </cell>
        </row>
        <row r="4540">
          <cell r="E4540">
            <v>0</v>
          </cell>
          <cell r="O4540">
            <v>0</v>
          </cell>
          <cell r="Q4540">
            <v>0</v>
          </cell>
        </row>
        <row r="4541">
          <cell r="E4541">
            <v>0</v>
          </cell>
          <cell r="O4541">
            <v>0</v>
          </cell>
          <cell r="Q4541">
            <v>0</v>
          </cell>
        </row>
        <row r="4542">
          <cell r="E4542">
            <v>0</v>
          </cell>
          <cell r="O4542">
            <v>0</v>
          </cell>
          <cell r="Q4542">
            <v>0</v>
          </cell>
        </row>
        <row r="4543">
          <cell r="E4543">
            <v>0</v>
          </cell>
          <cell r="O4543">
            <v>0</v>
          </cell>
          <cell r="Q4543">
            <v>0</v>
          </cell>
        </row>
        <row r="4544">
          <cell r="E4544">
            <v>0</v>
          </cell>
          <cell r="O4544">
            <v>0</v>
          </cell>
          <cell r="Q4544">
            <v>0</v>
          </cell>
        </row>
        <row r="4545">
          <cell r="E4545">
            <v>0</v>
          </cell>
          <cell r="O4545">
            <v>0</v>
          </cell>
          <cell r="Q4545">
            <v>0</v>
          </cell>
        </row>
        <row r="4546">
          <cell r="E4546">
            <v>0</v>
          </cell>
          <cell r="O4546">
            <v>0</v>
          </cell>
          <cell r="Q4546">
            <v>0</v>
          </cell>
        </row>
        <row r="4547">
          <cell r="E4547">
            <v>0</v>
          </cell>
          <cell r="O4547">
            <v>0</v>
          </cell>
          <cell r="Q4547">
            <v>0</v>
          </cell>
        </row>
        <row r="4548">
          <cell r="E4548">
            <v>0</v>
          </cell>
          <cell r="O4548">
            <v>0</v>
          </cell>
          <cell r="Q4548">
            <v>0</v>
          </cell>
        </row>
        <row r="4549">
          <cell r="E4549">
            <v>0</v>
          </cell>
          <cell r="O4549">
            <v>0</v>
          </cell>
          <cell r="Q4549">
            <v>0</v>
          </cell>
        </row>
        <row r="4550">
          <cell r="E4550">
            <v>0</v>
          </cell>
          <cell r="O4550">
            <v>0</v>
          </cell>
          <cell r="Q4550">
            <v>0</v>
          </cell>
        </row>
        <row r="4551">
          <cell r="E4551">
            <v>0</v>
          </cell>
          <cell r="O4551">
            <v>0</v>
          </cell>
          <cell r="Q4551">
            <v>0</v>
          </cell>
        </row>
        <row r="4552">
          <cell r="E4552">
            <v>0</v>
          </cell>
          <cell r="O4552">
            <v>0</v>
          </cell>
          <cell r="Q4552">
            <v>0</v>
          </cell>
        </row>
        <row r="4553">
          <cell r="E4553">
            <v>0</v>
          </cell>
          <cell r="O4553">
            <v>0</v>
          </cell>
          <cell r="Q4553">
            <v>0</v>
          </cell>
        </row>
        <row r="4554">
          <cell r="E4554">
            <v>0</v>
          </cell>
          <cell r="O4554">
            <v>0</v>
          </cell>
          <cell r="Q4554">
            <v>0</v>
          </cell>
        </row>
        <row r="4555">
          <cell r="E4555">
            <v>0</v>
          </cell>
          <cell r="O4555">
            <v>0</v>
          </cell>
          <cell r="Q4555">
            <v>0</v>
          </cell>
        </row>
        <row r="4556">
          <cell r="E4556">
            <v>0</v>
          </cell>
          <cell r="O4556">
            <v>0</v>
          </cell>
          <cell r="Q4556">
            <v>0</v>
          </cell>
        </row>
        <row r="4557">
          <cell r="E4557">
            <v>0</v>
          </cell>
          <cell r="O4557">
            <v>0</v>
          </cell>
          <cell r="Q4557">
            <v>0</v>
          </cell>
        </row>
        <row r="4558">
          <cell r="E4558">
            <v>0</v>
          </cell>
          <cell r="O4558">
            <v>0</v>
          </cell>
          <cell r="Q4558">
            <v>0</v>
          </cell>
        </row>
        <row r="4559">
          <cell r="E4559">
            <v>0</v>
          </cell>
          <cell r="O4559">
            <v>0</v>
          </cell>
          <cell r="Q4559">
            <v>0</v>
          </cell>
        </row>
        <row r="4560">
          <cell r="E4560">
            <v>0</v>
          </cell>
          <cell r="O4560">
            <v>0</v>
          </cell>
          <cell r="Q4560">
            <v>0</v>
          </cell>
        </row>
        <row r="4561">
          <cell r="E4561">
            <v>0</v>
          </cell>
          <cell r="O4561">
            <v>0</v>
          </cell>
          <cell r="Q4561">
            <v>0</v>
          </cell>
        </row>
        <row r="4562">
          <cell r="E4562">
            <v>0</v>
          </cell>
          <cell r="O4562">
            <v>0</v>
          </cell>
          <cell r="Q4562">
            <v>0</v>
          </cell>
        </row>
        <row r="4563">
          <cell r="E4563">
            <v>0</v>
          </cell>
          <cell r="O4563">
            <v>0</v>
          </cell>
          <cell r="Q4563">
            <v>0</v>
          </cell>
        </row>
        <row r="4564">
          <cell r="E4564">
            <v>0</v>
          </cell>
          <cell r="O4564">
            <v>0</v>
          </cell>
          <cell r="Q4564">
            <v>0</v>
          </cell>
        </row>
        <row r="4565">
          <cell r="E4565">
            <v>0</v>
          </cell>
          <cell r="O4565">
            <v>0</v>
          </cell>
          <cell r="Q4565">
            <v>0</v>
          </cell>
        </row>
        <row r="4566">
          <cell r="E4566">
            <v>0</v>
          </cell>
          <cell r="O4566">
            <v>0</v>
          </cell>
          <cell r="Q4566">
            <v>0</v>
          </cell>
        </row>
        <row r="4567">
          <cell r="E4567">
            <v>0</v>
          </cell>
          <cell r="O4567">
            <v>0</v>
          </cell>
          <cell r="Q4567">
            <v>0</v>
          </cell>
        </row>
        <row r="4568">
          <cell r="E4568">
            <v>0</v>
          </cell>
          <cell r="O4568">
            <v>0</v>
          </cell>
          <cell r="Q4568">
            <v>0</v>
          </cell>
        </row>
        <row r="4569">
          <cell r="E4569">
            <v>0</v>
          </cell>
          <cell r="O4569">
            <v>0</v>
          </cell>
          <cell r="Q4569">
            <v>0</v>
          </cell>
        </row>
        <row r="4570">
          <cell r="E4570">
            <v>0</v>
          </cell>
          <cell r="O4570">
            <v>0</v>
          </cell>
          <cell r="Q4570">
            <v>0</v>
          </cell>
        </row>
        <row r="4571">
          <cell r="E4571">
            <v>0</v>
          </cell>
          <cell r="O4571">
            <v>0</v>
          </cell>
          <cell r="Q4571">
            <v>0</v>
          </cell>
        </row>
        <row r="4572">
          <cell r="E4572">
            <v>0</v>
          </cell>
          <cell r="O4572">
            <v>0</v>
          </cell>
          <cell r="Q4572">
            <v>0</v>
          </cell>
        </row>
        <row r="4573">
          <cell r="E4573">
            <v>0</v>
          </cell>
          <cell r="O4573">
            <v>0</v>
          </cell>
          <cell r="Q4573">
            <v>0</v>
          </cell>
        </row>
        <row r="4574">
          <cell r="E4574">
            <v>0</v>
          </cell>
          <cell r="O4574">
            <v>0</v>
          </cell>
          <cell r="Q4574">
            <v>0</v>
          </cell>
        </row>
        <row r="4575">
          <cell r="E4575">
            <v>0</v>
          </cell>
          <cell r="O4575">
            <v>0</v>
          </cell>
          <cell r="Q4575">
            <v>0</v>
          </cell>
        </row>
        <row r="4576">
          <cell r="E4576">
            <v>0</v>
          </cell>
          <cell r="O4576">
            <v>0</v>
          </cell>
          <cell r="Q4576">
            <v>0</v>
          </cell>
        </row>
        <row r="4577">
          <cell r="E4577">
            <v>0</v>
          </cell>
          <cell r="O4577">
            <v>0</v>
          </cell>
          <cell r="Q4577">
            <v>0</v>
          </cell>
        </row>
        <row r="4578">
          <cell r="E4578">
            <v>0</v>
          </cell>
          <cell r="O4578">
            <v>0</v>
          </cell>
          <cell r="Q4578">
            <v>0</v>
          </cell>
        </row>
        <row r="4579">
          <cell r="E4579">
            <v>0</v>
          </cell>
          <cell r="O4579">
            <v>0</v>
          </cell>
          <cell r="Q4579">
            <v>0</v>
          </cell>
        </row>
        <row r="4580">
          <cell r="E4580">
            <v>0</v>
          </cell>
          <cell r="O4580">
            <v>0</v>
          </cell>
          <cell r="Q4580">
            <v>0</v>
          </cell>
        </row>
        <row r="4581">
          <cell r="E4581">
            <v>0</v>
          </cell>
          <cell r="O4581">
            <v>0</v>
          </cell>
          <cell r="Q4581">
            <v>0</v>
          </cell>
        </row>
        <row r="4582">
          <cell r="E4582">
            <v>0</v>
          </cell>
          <cell r="O4582">
            <v>0</v>
          </cell>
          <cell r="Q4582">
            <v>0</v>
          </cell>
        </row>
        <row r="4583">
          <cell r="E4583">
            <v>0</v>
          </cell>
          <cell r="O4583">
            <v>0</v>
          </cell>
          <cell r="Q4583">
            <v>0</v>
          </cell>
        </row>
        <row r="4584">
          <cell r="E4584">
            <v>0</v>
          </cell>
          <cell r="O4584">
            <v>0</v>
          </cell>
          <cell r="Q4584">
            <v>0</v>
          </cell>
        </row>
        <row r="4585">
          <cell r="E4585">
            <v>0</v>
          </cell>
          <cell r="O4585">
            <v>0</v>
          </cell>
          <cell r="Q4585">
            <v>0</v>
          </cell>
        </row>
        <row r="4586">
          <cell r="E4586">
            <v>0</v>
          </cell>
          <cell r="O4586">
            <v>0</v>
          </cell>
          <cell r="Q4586">
            <v>0</v>
          </cell>
        </row>
        <row r="4587">
          <cell r="E4587">
            <v>0</v>
          </cell>
          <cell r="O4587">
            <v>0</v>
          </cell>
          <cell r="Q4587">
            <v>0</v>
          </cell>
        </row>
        <row r="4588">
          <cell r="E4588">
            <v>0</v>
          </cell>
          <cell r="O4588">
            <v>0</v>
          </cell>
          <cell r="Q4588">
            <v>0</v>
          </cell>
        </row>
        <row r="4589">
          <cell r="E4589">
            <v>0</v>
          </cell>
          <cell r="O4589">
            <v>0</v>
          </cell>
          <cell r="Q4589">
            <v>0</v>
          </cell>
        </row>
        <row r="4590">
          <cell r="E4590">
            <v>0</v>
          </cell>
          <cell r="O4590">
            <v>0</v>
          </cell>
          <cell r="Q4590">
            <v>0</v>
          </cell>
        </row>
        <row r="4591">
          <cell r="E4591">
            <v>0</v>
          </cell>
          <cell r="O4591">
            <v>0</v>
          </cell>
          <cell r="Q4591">
            <v>0</v>
          </cell>
        </row>
        <row r="4592">
          <cell r="E4592">
            <v>0</v>
          </cell>
          <cell r="O4592">
            <v>0</v>
          </cell>
          <cell r="Q4592">
            <v>0</v>
          </cell>
        </row>
        <row r="4593">
          <cell r="E4593">
            <v>0</v>
          </cell>
          <cell r="O4593">
            <v>0</v>
          </cell>
          <cell r="Q4593">
            <v>0</v>
          </cell>
        </row>
        <row r="4594">
          <cell r="E4594">
            <v>0</v>
          </cell>
          <cell r="O4594">
            <v>0</v>
          </cell>
          <cell r="Q4594">
            <v>0</v>
          </cell>
        </row>
        <row r="4595">
          <cell r="E4595">
            <v>0</v>
          </cell>
          <cell r="O4595">
            <v>0</v>
          </cell>
          <cell r="Q4595">
            <v>0</v>
          </cell>
        </row>
        <row r="4596">
          <cell r="E4596">
            <v>0</v>
          </cell>
          <cell r="O4596">
            <v>0</v>
          </cell>
          <cell r="Q4596">
            <v>0</v>
          </cell>
        </row>
        <row r="4597">
          <cell r="E4597">
            <v>0</v>
          </cell>
          <cell r="O4597">
            <v>0</v>
          </cell>
          <cell r="Q4597">
            <v>0</v>
          </cell>
        </row>
        <row r="4598">
          <cell r="E4598">
            <v>0</v>
          </cell>
          <cell r="O4598">
            <v>0</v>
          </cell>
          <cell r="Q4598">
            <v>0</v>
          </cell>
        </row>
        <row r="4599">
          <cell r="E4599">
            <v>0</v>
          </cell>
          <cell r="O4599">
            <v>0</v>
          </cell>
          <cell r="Q4599">
            <v>0</v>
          </cell>
        </row>
        <row r="4600">
          <cell r="E4600">
            <v>0</v>
          </cell>
          <cell r="O4600">
            <v>0</v>
          </cell>
          <cell r="Q4600">
            <v>0</v>
          </cell>
        </row>
        <row r="4601">
          <cell r="E4601">
            <v>0</v>
          </cell>
          <cell r="O4601">
            <v>0</v>
          </cell>
          <cell r="Q4601">
            <v>0</v>
          </cell>
        </row>
        <row r="4602">
          <cell r="E4602">
            <v>0</v>
          </cell>
          <cell r="O4602">
            <v>0</v>
          </cell>
          <cell r="Q4602">
            <v>0</v>
          </cell>
        </row>
        <row r="4603">
          <cell r="E4603">
            <v>0</v>
          </cell>
          <cell r="O4603">
            <v>0</v>
          </cell>
          <cell r="Q4603">
            <v>0</v>
          </cell>
        </row>
        <row r="4604">
          <cell r="E4604">
            <v>0</v>
          </cell>
          <cell r="O4604">
            <v>0</v>
          </cell>
          <cell r="Q4604">
            <v>0</v>
          </cell>
        </row>
        <row r="4605">
          <cell r="E4605">
            <v>0</v>
          </cell>
          <cell r="O4605">
            <v>0</v>
          </cell>
          <cell r="Q4605">
            <v>0</v>
          </cell>
        </row>
        <row r="4606">
          <cell r="E4606">
            <v>0</v>
          </cell>
          <cell r="O4606">
            <v>0</v>
          </cell>
          <cell r="Q4606">
            <v>0</v>
          </cell>
        </row>
        <row r="4607">
          <cell r="E4607">
            <v>0</v>
          </cell>
          <cell r="O4607">
            <v>0</v>
          </cell>
          <cell r="Q4607">
            <v>0</v>
          </cell>
        </row>
        <row r="4608">
          <cell r="E4608">
            <v>0</v>
          </cell>
          <cell r="O4608">
            <v>0</v>
          </cell>
          <cell r="Q4608">
            <v>0</v>
          </cell>
        </row>
        <row r="4609">
          <cell r="E4609">
            <v>0</v>
          </cell>
          <cell r="O4609">
            <v>0</v>
          </cell>
          <cell r="Q4609">
            <v>0</v>
          </cell>
        </row>
        <row r="4610">
          <cell r="E4610">
            <v>0</v>
          </cell>
          <cell r="O4610">
            <v>0</v>
          </cell>
          <cell r="Q4610">
            <v>0</v>
          </cell>
        </row>
        <row r="4611">
          <cell r="E4611">
            <v>0</v>
          </cell>
          <cell r="O4611">
            <v>0</v>
          </cell>
          <cell r="Q4611">
            <v>0</v>
          </cell>
        </row>
        <row r="4612">
          <cell r="E4612">
            <v>0</v>
          </cell>
          <cell r="O4612">
            <v>0</v>
          </cell>
          <cell r="Q4612">
            <v>0</v>
          </cell>
        </row>
        <row r="4613">
          <cell r="E4613">
            <v>0</v>
          </cell>
          <cell r="O4613">
            <v>0</v>
          </cell>
          <cell r="Q4613">
            <v>0</v>
          </cell>
        </row>
        <row r="4614">
          <cell r="E4614">
            <v>0</v>
          </cell>
          <cell r="O4614">
            <v>0</v>
          </cell>
          <cell r="Q4614">
            <v>0</v>
          </cell>
        </row>
        <row r="4615">
          <cell r="E4615">
            <v>0</v>
          </cell>
          <cell r="O4615">
            <v>0</v>
          </cell>
          <cell r="Q4615">
            <v>0</v>
          </cell>
        </row>
        <row r="4616">
          <cell r="E4616">
            <v>0</v>
          </cell>
          <cell r="O4616">
            <v>0</v>
          </cell>
          <cell r="Q4616">
            <v>0</v>
          </cell>
        </row>
        <row r="4617">
          <cell r="E4617">
            <v>0</v>
          </cell>
          <cell r="O4617">
            <v>0</v>
          </cell>
          <cell r="Q4617">
            <v>0</v>
          </cell>
        </row>
        <row r="4618">
          <cell r="E4618">
            <v>0</v>
          </cell>
          <cell r="O4618">
            <v>0</v>
          </cell>
          <cell r="Q4618">
            <v>0</v>
          </cell>
        </row>
        <row r="4619">
          <cell r="E4619">
            <v>0</v>
          </cell>
          <cell r="O4619">
            <v>0</v>
          </cell>
          <cell r="Q4619">
            <v>0</v>
          </cell>
        </row>
        <row r="4620">
          <cell r="E4620">
            <v>0</v>
          </cell>
          <cell r="O4620">
            <v>0</v>
          </cell>
          <cell r="Q4620">
            <v>0</v>
          </cell>
        </row>
        <row r="4621">
          <cell r="E4621">
            <v>0</v>
          </cell>
          <cell r="O4621">
            <v>0</v>
          </cell>
          <cell r="Q4621">
            <v>0</v>
          </cell>
        </row>
        <row r="4622">
          <cell r="E4622">
            <v>0</v>
          </cell>
          <cell r="O4622">
            <v>0</v>
          </cell>
          <cell r="Q4622">
            <v>0</v>
          </cell>
        </row>
        <row r="4623">
          <cell r="E4623">
            <v>0</v>
          </cell>
          <cell r="O4623">
            <v>0</v>
          </cell>
          <cell r="Q4623">
            <v>0</v>
          </cell>
        </row>
        <row r="4624">
          <cell r="E4624">
            <v>0</v>
          </cell>
          <cell r="O4624">
            <v>0</v>
          </cell>
          <cell r="Q4624">
            <v>0</v>
          </cell>
        </row>
        <row r="4625">
          <cell r="E4625">
            <v>0</v>
          </cell>
          <cell r="O4625">
            <v>0</v>
          </cell>
          <cell r="Q4625">
            <v>0</v>
          </cell>
        </row>
        <row r="4626">
          <cell r="E4626">
            <v>0</v>
          </cell>
          <cell r="O4626">
            <v>0</v>
          </cell>
          <cell r="Q4626">
            <v>0</v>
          </cell>
        </row>
        <row r="4627">
          <cell r="E4627">
            <v>0</v>
          </cell>
          <cell r="O4627">
            <v>0</v>
          </cell>
          <cell r="Q4627">
            <v>0</v>
          </cell>
        </row>
        <row r="4628">
          <cell r="E4628">
            <v>0</v>
          </cell>
          <cell r="O4628">
            <v>0</v>
          </cell>
          <cell r="Q4628">
            <v>0</v>
          </cell>
        </row>
        <row r="4629">
          <cell r="E4629">
            <v>0</v>
          </cell>
          <cell r="O4629">
            <v>0</v>
          </cell>
          <cell r="Q4629">
            <v>0</v>
          </cell>
        </row>
        <row r="4630">
          <cell r="E4630">
            <v>0</v>
          </cell>
          <cell r="O4630">
            <v>0</v>
          </cell>
          <cell r="Q4630">
            <v>0</v>
          </cell>
        </row>
        <row r="4631">
          <cell r="E4631">
            <v>0</v>
          </cell>
          <cell r="O4631">
            <v>0</v>
          </cell>
          <cell r="Q4631">
            <v>0</v>
          </cell>
        </row>
        <row r="4632">
          <cell r="E4632">
            <v>0</v>
          </cell>
          <cell r="O4632">
            <v>0</v>
          </cell>
          <cell r="Q4632">
            <v>0</v>
          </cell>
        </row>
        <row r="4633">
          <cell r="E4633">
            <v>0</v>
          </cell>
          <cell r="O4633">
            <v>0</v>
          </cell>
          <cell r="Q4633">
            <v>0</v>
          </cell>
        </row>
        <row r="4634">
          <cell r="E4634">
            <v>0</v>
          </cell>
          <cell r="O4634">
            <v>0</v>
          </cell>
          <cell r="Q4634">
            <v>0</v>
          </cell>
        </row>
        <row r="4635">
          <cell r="E4635">
            <v>0</v>
          </cell>
          <cell r="O4635">
            <v>0</v>
          </cell>
          <cell r="Q4635">
            <v>0</v>
          </cell>
        </row>
        <row r="4636">
          <cell r="E4636">
            <v>0</v>
          </cell>
          <cell r="O4636">
            <v>0</v>
          </cell>
          <cell r="Q4636">
            <v>0</v>
          </cell>
        </row>
        <row r="4637">
          <cell r="E4637">
            <v>0</v>
          </cell>
          <cell r="O4637">
            <v>0</v>
          </cell>
          <cell r="Q4637">
            <v>0</v>
          </cell>
        </row>
        <row r="4638">
          <cell r="E4638">
            <v>0</v>
          </cell>
          <cell r="O4638">
            <v>0</v>
          </cell>
          <cell r="Q4638">
            <v>0</v>
          </cell>
        </row>
        <row r="4639">
          <cell r="E4639">
            <v>0</v>
          </cell>
          <cell r="O4639">
            <v>0</v>
          </cell>
          <cell r="Q4639">
            <v>0</v>
          </cell>
        </row>
        <row r="4640">
          <cell r="E4640">
            <v>0</v>
          </cell>
          <cell r="O4640">
            <v>0</v>
          </cell>
          <cell r="Q4640">
            <v>0</v>
          </cell>
        </row>
        <row r="4641">
          <cell r="E4641">
            <v>0</v>
          </cell>
          <cell r="O4641">
            <v>0</v>
          </cell>
          <cell r="Q4641">
            <v>0</v>
          </cell>
        </row>
        <row r="4642">
          <cell r="E4642">
            <v>0</v>
          </cell>
          <cell r="O4642">
            <v>0</v>
          </cell>
          <cell r="Q4642">
            <v>0</v>
          </cell>
        </row>
        <row r="4643">
          <cell r="E4643">
            <v>0</v>
          </cell>
          <cell r="O4643">
            <v>0</v>
          </cell>
          <cell r="Q4643">
            <v>0</v>
          </cell>
        </row>
        <row r="4644">
          <cell r="E4644">
            <v>0</v>
          </cell>
          <cell r="O4644">
            <v>0</v>
          </cell>
          <cell r="Q4644">
            <v>0</v>
          </cell>
        </row>
        <row r="4645">
          <cell r="E4645">
            <v>0</v>
          </cell>
          <cell r="O4645">
            <v>0</v>
          </cell>
          <cell r="Q4645">
            <v>0</v>
          </cell>
        </row>
        <row r="4646">
          <cell r="E4646">
            <v>0</v>
          </cell>
          <cell r="O4646">
            <v>0</v>
          </cell>
          <cell r="Q4646">
            <v>0</v>
          </cell>
        </row>
        <row r="4647">
          <cell r="E4647">
            <v>0</v>
          </cell>
          <cell r="O4647">
            <v>0</v>
          </cell>
          <cell r="Q4647">
            <v>0</v>
          </cell>
        </row>
        <row r="4648">
          <cell r="E4648">
            <v>0</v>
          </cell>
          <cell r="O4648">
            <v>0</v>
          </cell>
          <cell r="Q4648">
            <v>0</v>
          </cell>
        </row>
        <row r="4649">
          <cell r="E4649">
            <v>0</v>
          </cell>
          <cell r="O4649">
            <v>0</v>
          </cell>
          <cell r="Q4649">
            <v>0</v>
          </cell>
        </row>
        <row r="4650">
          <cell r="E4650">
            <v>0</v>
          </cell>
          <cell r="O4650">
            <v>0</v>
          </cell>
          <cell r="Q4650">
            <v>0</v>
          </cell>
        </row>
        <row r="4651">
          <cell r="E4651">
            <v>0</v>
          </cell>
          <cell r="O4651">
            <v>0</v>
          </cell>
          <cell r="Q4651">
            <v>0</v>
          </cell>
        </row>
        <row r="4652">
          <cell r="E4652">
            <v>0</v>
          </cell>
          <cell r="O4652">
            <v>0</v>
          </cell>
          <cell r="Q4652">
            <v>0</v>
          </cell>
        </row>
        <row r="4653">
          <cell r="E4653">
            <v>0</v>
          </cell>
          <cell r="O4653">
            <v>0</v>
          </cell>
          <cell r="Q4653">
            <v>0</v>
          </cell>
        </row>
        <row r="4654">
          <cell r="E4654">
            <v>0</v>
          </cell>
          <cell r="O4654">
            <v>0</v>
          </cell>
          <cell r="Q4654">
            <v>0</v>
          </cell>
        </row>
        <row r="4655">
          <cell r="E4655">
            <v>0</v>
          </cell>
          <cell r="O4655">
            <v>0</v>
          </cell>
          <cell r="Q4655">
            <v>0</v>
          </cell>
        </row>
        <row r="4656">
          <cell r="E4656">
            <v>0</v>
          </cell>
          <cell r="O4656">
            <v>0</v>
          </cell>
          <cell r="Q4656">
            <v>0</v>
          </cell>
        </row>
        <row r="4657">
          <cell r="E4657">
            <v>0</v>
          </cell>
          <cell r="O4657">
            <v>0</v>
          </cell>
          <cell r="Q4657">
            <v>0</v>
          </cell>
        </row>
        <row r="4658">
          <cell r="E4658">
            <v>0</v>
          </cell>
          <cell r="O4658">
            <v>0</v>
          </cell>
          <cell r="Q4658">
            <v>0</v>
          </cell>
        </row>
        <row r="4659">
          <cell r="E4659">
            <v>0</v>
          </cell>
          <cell r="O4659">
            <v>0</v>
          </cell>
          <cell r="Q4659">
            <v>0</v>
          </cell>
        </row>
        <row r="4660">
          <cell r="E4660">
            <v>0</v>
          </cell>
          <cell r="O4660">
            <v>0</v>
          </cell>
          <cell r="Q4660">
            <v>0</v>
          </cell>
        </row>
        <row r="4661">
          <cell r="E4661">
            <v>0</v>
          </cell>
          <cell r="O4661">
            <v>0</v>
          </cell>
          <cell r="Q4661">
            <v>0</v>
          </cell>
        </row>
        <row r="4662">
          <cell r="E4662">
            <v>0</v>
          </cell>
          <cell r="O4662">
            <v>0</v>
          </cell>
          <cell r="Q4662">
            <v>0</v>
          </cell>
        </row>
        <row r="4663">
          <cell r="E4663">
            <v>0</v>
          </cell>
          <cell r="O4663">
            <v>0</v>
          </cell>
          <cell r="Q4663">
            <v>0</v>
          </cell>
        </row>
        <row r="4664">
          <cell r="E4664">
            <v>0</v>
          </cell>
          <cell r="O4664">
            <v>0</v>
          </cell>
          <cell r="Q4664">
            <v>0</v>
          </cell>
        </row>
        <row r="4665">
          <cell r="E4665">
            <v>0</v>
          </cell>
          <cell r="O4665">
            <v>0</v>
          </cell>
          <cell r="Q4665">
            <v>0</v>
          </cell>
        </row>
        <row r="4666">
          <cell r="E4666">
            <v>0</v>
          </cell>
          <cell r="O4666">
            <v>0</v>
          </cell>
          <cell r="Q4666">
            <v>0</v>
          </cell>
        </row>
        <row r="4667">
          <cell r="E4667">
            <v>0</v>
          </cell>
          <cell r="O4667">
            <v>0</v>
          </cell>
          <cell r="Q4667">
            <v>0</v>
          </cell>
        </row>
        <row r="4668">
          <cell r="E4668">
            <v>0</v>
          </cell>
          <cell r="O4668">
            <v>0</v>
          </cell>
          <cell r="Q4668">
            <v>0</v>
          </cell>
        </row>
        <row r="4669">
          <cell r="E4669">
            <v>0</v>
          </cell>
          <cell r="O4669">
            <v>0</v>
          </cell>
          <cell r="Q4669">
            <v>0</v>
          </cell>
        </row>
        <row r="4670">
          <cell r="E4670">
            <v>0</v>
          </cell>
          <cell r="O4670">
            <v>0</v>
          </cell>
          <cell r="Q4670">
            <v>0</v>
          </cell>
        </row>
        <row r="4671">
          <cell r="E4671">
            <v>0</v>
          </cell>
          <cell r="O4671">
            <v>0</v>
          </cell>
          <cell r="Q4671">
            <v>0</v>
          </cell>
        </row>
        <row r="4672">
          <cell r="E4672">
            <v>0</v>
          </cell>
          <cell r="O4672">
            <v>0</v>
          </cell>
          <cell r="Q4672">
            <v>0</v>
          </cell>
        </row>
        <row r="4673">
          <cell r="E4673">
            <v>0</v>
          </cell>
          <cell r="O4673">
            <v>0</v>
          </cell>
          <cell r="Q4673">
            <v>0</v>
          </cell>
        </row>
        <row r="4674">
          <cell r="E4674">
            <v>0</v>
          </cell>
          <cell r="O4674">
            <v>0</v>
          </cell>
          <cell r="Q4674">
            <v>0</v>
          </cell>
        </row>
        <row r="4675">
          <cell r="E4675">
            <v>0</v>
          </cell>
          <cell r="O4675">
            <v>0</v>
          </cell>
          <cell r="Q4675">
            <v>0</v>
          </cell>
        </row>
        <row r="4676">
          <cell r="E4676">
            <v>0</v>
          </cell>
          <cell r="O4676">
            <v>0</v>
          </cell>
          <cell r="Q4676">
            <v>0</v>
          </cell>
        </row>
        <row r="4677">
          <cell r="E4677">
            <v>0</v>
          </cell>
          <cell r="O4677">
            <v>0</v>
          </cell>
          <cell r="Q4677">
            <v>0</v>
          </cell>
        </row>
        <row r="4678">
          <cell r="E4678">
            <v>0</v>
          </cell>
          <cell r="O4678">
            <v>0</v>
          </cell>
          <cell r="Q4678">
            <v>0</v>
          </cell>
        </row>
        <row r="4679">
          <cell r="E4679">
            <v>0</v>
          </cell>
          <cell r="O4679">
            <v>0</v>
          </cell>
          <cell r="Q4679">
            <v>0</v>
          </cell>
        </row>
        <row r="4680">
          <cell r="E4680">
            <v>0</v>
          </cell>
          <cell r="O4680">
            <v>0</v>
          </cell>
          <cell r="Q4680">
            <v>0</v>
          </cell>
        </row>
        <row r="4681">
          <cell r="E4681">
            <v>0</v>
          </cell>
          <cell r="O4681">
            <v>0</v>
          </cell>
          <cell r="Q4681">
            <v>0</v>
          </cell>
        </row>
        <row r="4682">
          <cell r="E4682">
            <v>0</v>
          </cell>
          <cell r="O4682">
            <v>0</v>
          </cell>
          <cell r="Q4682">
            <v>0</v>
          </cell>
        </row>
        <row r="4683">
          <cell r="E4683">
            <v>0</v>
          </cell>
          <cell r="O4683">
            <v>0</v>
          </cell>
          <cell r="Q4683">
            <v>0</v>
          </cell>
        </row>
        <row r="4684">
          <cell r="E4684">
            <v>0</v>
          </cell>
          <cell r="O4684">
            <v>0</v>
          </cell>
          <cell r="Q4684">
            <v>0</v>
          </cell>
        </row>
        <row r="4685">
          <cell r="E4685">
            <v>0</v>
          </cell>
          <cell r="O4685">
            <v>0</v>
          </cell>
          <cell r="Q4685">
            <v>0</v>
          </cell>
        </row>
        <row r="4686">
          <cell r="E4686">
            <v>0</v>
          </cell>
          <cell r="O4686">
            <v>0</v>
          </cell>
          <cell r="Q4686">
            <v>0</v>
          </cell>
        </row>
        <row r="4687">
          <cell r="E4687">
            <v>0</v>
          </cell>
          <cell r="O4687">
            <v>0</v>
          </cell>
          <cell r="Q4687">
            <v>0</v>
          </cell>
        </row>
        <row r="4688">
          <cell r="E4688">
            <v>0</v>
          </cell>
          <cell r="O4688">
            <v>0</v>
          </cell>
          <cell r="Q4688">
            <v>0</v>
          </cell>
        </row>
        <row r="4689">
          <cell r="E4689">
            <v>0</v>
          </cell>
          <cell r="O4689">
            <v>0</v>
          </cell>
          <cell r="Q4689">
            <v>0</v>
          </cell>
        </row>
        <row r="4690">
          <cell r="E4690">
            <v>0</v>
          </cell>
          <cell r="O4690">
            <v>0</v>
          </cell>
          <cell r="Q4690">
            <v>0</v>
          </cell>
        </row>
        <row r="4691">
          <cell r="E4691">
            <v>0</v>
          </cell>
          <cell r="O4691">
            <v>0</v>
          </cell>
          <cell r="Q4691">
            <v>0</v>
          </cell>
        </row>
        <row r="4692">
          <cell r="E4692">
            <v>0</v>
          </cell>
          <cell r="O4692">
            <v>0</v>
          </cell>
          <cell r="Q4692">
            <v>0</v>
          </cell>
        </row>
        <row r="4693">
          <cell r="E4693">
            <v>0</v>
          </cell>
          <cell r="O4693">
            <v>0</v>
          </cell>
          <cell r="Q4693">
            <v>0</v>
          </cell>
        </row>
        <row r="4694">
          <cell r="E4694">
            <v>0</v>
          </cell>
          <cell r="O4694">
            <v>0</v>
          </cell>
          <cell r="Q4694">
            <v>0</v>
          </cell>
        </row>
        <row r="4695">
          <cell r="E4695">
            <v>0</v>
          </cell>
          <cell r="O4695">
            <v>0</v>
          </cell>
          <cell r="Q4695">
            <v>0</v>
          </cell>
        </row>
        <row r="4696">
          <cell r="E4696">
            <v>0</v>
          </cell>
          <cell r="O4696">
            <v>0</v>
          </cell>
          <cell r="Q4696">
            <v>0</v>
          </cell>
        </row>
        <row r="4697">
          <cell r="E4697">
            <v>0</v>
          </cell>
          <cell r="O4697">
            <v>0</v>
          </cell>
          <cell r="Q4697">
            <v>0</v>
          </cell>
        </row>
        <row r="4698">
          <cell r="E4698">
            <v>0</v>
          </cell>
          <cell r="O4698">
            <v>0</v>
          </cell>
          <cell r="Q4698">
            <v>0</v>
          </cell>
        </row>
        <row r="4699">
          <cell r="E4699">
            <v>0</v>
          </cell>
          <cell r="O4699">
            <v>0</v>
          </cell>
          <cell r="Q4699">
            <v>0</v>
          </cell>
        </row>
        <row r="4700">
          <cell r="E4700">
            <v>0</v>
          </cell>
          <cell r="O4700">
            <v>0</v>
          </cell>
          <cell r="Q4700">
            <v>0</v>
          </cell>
        </row>
        <row r="4701">
          <cell r="E4701">
            <v>0</v>
          </cell>
          <cell r="O4701">
            <v>0</v>
          </cell>
          <cell r="Q4701">
            <v>0</v>
          </cell>
        </row>
        <row r="4702">
          <cell r="E4702">
            <v>0</v>
          </cell>
          <cell r="O4702">
            <v>0</v>
          </cell>
          <cell r="Q4702">
            <v>0</v>
          </cell>
        </row>
        <row r="4703">
          <cell r="E4703">
            <v>0</v>
          </cell>
          <cell r="O4703">
            <v>0</v>
          </cell>
          <cell r="Q4703">
            <v>0</v>
          </cell>
        </row>
        <row r="4704">
          <cell r="E4704">
            <v>0</v>
          </cell>
          <cell r="O4704">
            <v>0</v>
          </cell>
          <cell r="Q4704">
            <v>0</v>
          </cell>
        </row>
        <row r="4705">
          <cell r="E4705">
            <v>0</v>
          </cell>
          <cell r="O4705">
            <v>0</v>
          </cell>
          <cell r="Q4705">
            <v>0</v>
          </cell>
        </row>
        <row r="4706">
          <cell r="E4706">
            <v>0</v>
          </cell>
          <cell r="O4706">
            <v>0</v>
          </cell>
          <cell r="Q4706">
            <v>0</v>
          </cell>
        </row>
        <row r="4707">
          <cell r="E4707">
            <v>0</v>
          </cell>
          <cell r="O4707">
            <v>0</v>
          </cell>
          <cell r="Q4707">
            <v>0</v>
          </cell>
        </row>
        <row r="4708">
          <cell r="E4708">
            <v>0</v>
          </cell>
          <cell r="O4708">
            <v>0</v>
          </cell>
          <cell r="Q4708">
            <v>0</v>
          </cell>
        </row>
        <row r="4709">
          <cell r="E4709">
            <v>0</v>
          </cell>
          <cell r="O4709">
            <v>0</v>
          </cell>
          <cell r="Q4709">
            <v>0</v>
          </cell>
        </row>
        <row r="4710">
          <cell r="E4710">
            <v>0</v>
          </cell>
          <cell r="O4710">
            <v>0</v>
          </cell>
          <cell r="Q4710">
            <v>0</v>
          </cell>
        </row>
        <row r="4711">
          <cell r="E4711">
            <v>0</v>
          </cell>
          <cell r="O4711">
            <v>0</v>
          </cell>
          <cell r="Q4711">
            <v>0</v>
          </cell>
        </row>
        <row r="4712">
          <cell r="E4712">
            <v>0</v>
          </cell>
          <cell r="O4712">
            <v>0</v>
          </cell>
          <cell r="Q4712">
            <v>0</v>
          </cell>
        </row>
        <row r="4713">
          <cell r="E4713">
            <v>0</v>
          </cell>
          <cell r="O4713">
            <v>0</v>
          </cell>
          <cell r="Q4713">
            <v>0</v>
          </cell>
        </row>
        <row r="4714">
          <cell r="E4714">
            <v>0</v>
          </cell>
          <cell r="O4714">
            <v>0</v>
          </cell>
          <cell r="Q4714">
            <v>0</v>
          </cell>
        </row>
        <row r="4715">
          <cell r="E4715">
            <v>0</v>
          </cell>
          <cell r="O4715">
            <v>0</v>
          </cell>
          <cell r="Q4715">
            <v>0</v>
          </cell>
        </row>
        <row r="4716">
          <cell r="E4716">
            <v>0</v>
          </cell>
          <cell r="O4716">
            <v>0</v>
          </cell>
          <cell r="Q4716">
            <v>0</v>
          </cell>
        </row>
        <row r="4717">
          <cell r="E4717">
            <v>0</v>
          </cell>
          <cell r="O4717">
            <v>0</v>
          </cell>
          <cell r="Q4717">
            <v>0</v>
          </cell>
        </row>
        <row r="4718">
          <cell r="E4718">
            <v>0</v>
          </cell>
          <cell r="O4718">
            <v>0</v>
          </cell>
          <cell r="Q4718">
            <v>0</v>
          </cell>
        </row>
        <row r="4719">
          <cell r="E4719">
            <v>0</v>
          </cell>
          <cell r="O4719">
            <v>0</v>
          </cell>
          <cell r="Q4719">
            <v>0</v>
          </cell>
        </row>
        <row r="4720">
          <cell r="E4720">
            <v>0</v>
          </cell>
          <cell r="O4720">
            <v>0</v>
          </cell>
          <cell r="Q4720">
            <v>0</v>
          </cell>
        </row>
        <row r="4721">
          <cell r="E4721">
            <v>0</v>
          </cell>
          <cell r="O4721">
            <v>0</v>
          </cell>
          <cell r="Q4721">
            <v>0</v>
          </cell>
        </row>
        <row r="4722">
          <cell r="E4722">
            <v>0</v>
          </cell>
          <cell r="O4722">
            <v>0</v>
          </cell>
          <cell r="Q4722">
            <v>0</v>
          </cell>
        </row>
        <row r="4723">
          <cell r="E4723">
            <v>0</v>
          </cell>
          <cell r="O4723">
            <v>0</v>
          </cell>
          <cell r="Q4723">
            <v>0</v>
          </cell>
        </row>
        <row r="4724">
          <cell r="E4724">
            <v>0</v>
          </cell>
          <cell r="O4724">
            <v>0</v>
          </cell>
          <cell r="Q4724">
            <v>0</v>
          </cell>
        </row>
        <row r="4725">
          <cell r="E4725">
            <v>0</v>
          </cell>
          <cell r="O4725">
            <v>0</v>
          </cell>
          <cell r="Q4725">
            <v>0</v>
          </cell>
        </row>
        <row r="4726">
          <cell r="E4726">
            <v>0</v>
          </cell>
          <cell r="O4726">
            <v>0</v>
          </cell>
          <cell r="Q4726">
            <v>0</v>
          </cell>
        </row>
        <row r="4727">
          <cell r="E4727">
            <v>0</v>
          </cell>
          <cell r="O4727">
            <v>0</v>
          </cell>
          <cell r="Q4727">
            <v>0</v>
          </cell>
        </row>
        <row r="4728">
          <cell r="E4728">
            <v>0</v>
          </cell>
          <cell r="O4728">
            <v>0</v>
          </cell>
          <cell r="Q4728">
            <v>0</v>
          </cell>
        </row>
        <row r="4729">
          <cell r="E4729">
            <v>0</v>
          </cell>
          <cell r="O4729">
            <v>0</v>
          </cell>
          <cell r="Q4729">
            <v>0</v>
          </cell>
        </row>
        <row r="4730">
          <cell r="E4730">
            <v>0</v>
          </cell>
          <cell r="O4730">
            <v>0</v>
          </cell>
          <cell r="Q4730">
            <v>0</v>
          </cell>
        </row>
        <row r="4731">
          <cell r="E4731">
            <v>0</v>
          </cell>
          <cell r="O4731">
            <v>0</v>
          </cell>
          <cell r="Q4731">
            <v>0</v>
          </cell>
        </row>
        <row r="4732">
          <cell r="E4732">
            <v>0</v>
          </cell>
          <cell r="O4732">
            <v>0</v>
          </cell>
          <cell r="Q4732">
            <v>0</v>
          </cell>
        </row>
        <row r="4733">
          <cell r="E4733">
            <v>0</v>
          </cell>
          <cell r="O4733">
            <v>0</v>
          </cell>
          <cell r="Q4733">
            <v>0</v>
          </cell>
        </row>
        <row r="4734">
          <cell r="E4734">
            <v>0</v>
          </cell>
          <cell r="O4734">
            <v>0</v>
          </cell>
          <cell r="Q4734">
            <v>0</v>
          </cell>
        </row>
        <row r="4735">
          <cell r="E4735">
            <v>0</v>
          </cell>
          <cell r="O4735">
            <v>0</v>
          </cell>
          <cell r="Q4735">
            <v>0</v>
          </cell>
        </row>
        <row r="4736">
          <cell r="E4736">
            <v>0</v>
          </cell>
          <cell r="O4736">
            <v>0</v>
          </cell>
          <cell r="Q4736">
            <v>0</v>
          </cell>
        </row>
        <row r="4737">
          <cell r="E4737">
            <v>0</v>
          </cell>
          <cell r="O4737">
            <v>0</v>
          </cell>
          <cell r="Q4737">
            <v>0</v>
          </cell>
        </row>
        <row r="4738">
          <cell r="E4738">
            <v>0</v>
          </cell>
          <cell r="O4738">
            <v>0</v>
          </cell>
          <cell r="Q4738">
            <v>0</v>
          </cell>
        </row>
        <row r="4739">
          <cell r="E4739">
            <v>0</v>
          </cell>
          <cell r="O4739">
            <v>0</v>
          </cell>
          <cell r="Q4739">
            <v>0</v>
          </cell>
        </row>
        <row r="4740">
          <cell r="E4740">
            <v>0</v>
          </cell>
          <cell r="O4740">
            <v>0</v>
          </cell>
          <cell r="Q4740">
            <v>0</v>
          </cell>
        </row>
        <row r="4741">
          <cell r="E4741">
            <v>0</v>
          </cell>
          <cell r="O4741">
            <v>0</v>
          </cell>
          <cell r="Q4741">
            <v>0</v>
          </cell>
        </row>
        <row r="4742">
          <cell r="E4742">
            <v>0</v>
          </cell>
          <cell r="O4742">
            <v>0</v>
          </cell>
          <cell r="Q4742">
            <v>0</v>
          </cell>
        </row>
        <row r="4743">
          <cell r="E4743">
            <v>0</v>
          </cell>
          <cell r="O4743">
            <v>0</v>
          </cell>
          <cell r="Q4743">
            <v>0</v>
          </cell>
        </row>
        <row r="4744">
          <cell r="E4744">
            <v>0</v>
          </cell>
          <cell r="O4744">
            <v>0</v>
          </cell>
          <cell r="Q4744">
            <v>0</v>
          </cell>
        </row>
        <row r="4745">
          <cell r="E4745">
            <v>0</v>
          </cell>
          <cell r="O4745">
            <v>0</v>
          </cell>
          <cell r="Q4745">
            <v>0</v>
          </cell>
        </row>
        <row r="4746">
          <cell r="E4746">
            <v>0</v>
          </cell>
          <cell r="O4746">
            <v>0</v>
          </cell>
          <cell r="Q4746">
            <v>0</v>
          </cell>
        </row>
        <row r="4747">
          <cell r="E4747">
            <v>0</v>
          </cell>
          <cell r="O4747">
            <v>0</v>
          </cell>
          <cell r="Q4747">
            <v>0</v>
          </cell>
        </row>
        <row r="4748">
          <cell r="E4748">
            <v>0</v>
          </cell>
          <cell r="O4748">
            <v>0</v>
          </cell>
          <cell r="Q4748">
            <v>0</v>
          </cell>
        </row>
        <row r="4749">
          <cell r="E4749">
            <v>0</v>
          </cell>
          <cell r="O4749">
            <v>0</v>
          </cell>
          <cell r="Q4749">
            <v>0</v>
          </cell>
        </row>
        <row r="4750">
          <cell r="E4750">
            <v>0</v>
          </cell>
          <cell r="O4750">
            <v>0</v>
          </cell>
          <cell r="Q4750">
            <v>0</v>
          </cell>
        </row>
        <row r="4751">
          <cell r="E4751">
            <v>0</v>
          </cell>
          <cell r="O4751">
            <v>0</v>
          </cell>
          <cell r="Q4751">
            <v>0</v>
          </cell>
        </row>
        <row r="4752">
          <cell r="E4752">
            <v>0</v>
          </cell>
          <cell r="O4752">
            <v>0</v>
          </cell>
          <cell r="Q4752">
            <v>0</v>
          </cell>
        </row>
        <row r="4753">
          <cell r="E4753">
            <v>0</v>
          </cell>
          <cell r="O4753">
            <v>0</v>
          </cell>
          <cell r="Q4753">
            <v>0</v>
          </cell>
        </row>
        <row r="4754">
          <cell r="E4754">
            <v>0</v>
          </cell>
          <cell r="O4754">
            <v>0</v>
          </cell>
          <cell r="Q4754">
            <v>0</v>
          </cell>
        </row>
        <row r="4755">
          <cell r="E4755">
            <v>0</v>
          </cell>
          <cell r="O4755">
            <v>0</v>
          </cell>
          <cell r="Q4755">
            <v>0</v>
          </cell>
        </row>
        <row r="4756">
          <cell r="E4756">
            <v>0</v>
          </cell>
          <cell r="O4756">
            <v>0</v>
          </cell>
          <cell r="Q4756">
            <v>0</v>
          </cell>
        </row>
        <row r="4757">
          <cell r="E4757">
            <v>0</v>
          </cell>
          <cell r="O4757">
            <v>0</v>
          </cell>
          <cell r="Q4757">
            <v>0</v>
          </cell>
        </row>
        <row r="4758">
          <cell r="E4758">
            <v>0</v>
          </cell>
          <cell r="O4758">
            <v>0</v>
          </cell>
          <cell r="Q4758">
            <v>0</v>
          </cell>
        </row>
        <row r="4759">
          <cell r="E4759">
            <v>0</v>
          </cell>
          <cell r="O4759">
            <v>0</v>
          </cell>
          <cell r="Q4759">
            <v>0</v>
          </cell>
        </row>
        <row r="4760">
          <cell r="E4760">
            <v>0</v>
          </cell>
          <cell r="O4760">
            <v>0</v>
          </cell>
          <cell r="Q4760">
            <v>0</v>
          </cell>
        </row>
        <row r="4761">
          <cell r="E4761">
            <v>0</v>
          </cell>
          <cell r="O4761">
            <v>0</v>
          </cell>
          <cell r="Q4761">
            <v>0</v>
          </cell>
        </row>
        <row r="4762">
          <cell r="E4762">
            <v>0</v>
          </cell>
          <cell r="O4762">
            <v>0</v>
          </cell>
          <cell r="Q4762">
            <v>0</v>
          </cell>
        </row>
        <row r="4763">
          <cell r="E4763">
            <v>0</v>
          </cell>
          <cell r="O4763">
            <v>0</v>
          </cell>
          <cell r="Q4763">
            <v>0</v>
          </cell>
        </row>
        <row r="4764">
          <cell r="E4764">
            <v>0</v>
          </cell>
          <cell r="O4764">
            <v>0</v>
          </cell>
          <cell r="Q4764">
            <v>0</v>
          </cell>
        </row>
        <row r="4765">
          <cell r="E4765">
            <v>0</v>
          </cell>
          <cell r="O4765">
            <v>0</v>
          </cell>
          <cell r="Q4765">
            <v>0</v>
          </cell>
        </row>
        <row r="4766">
          <cell r="E4766">
            <v>0</v>
          </cell>
          <cell r="O4766">
            <v>0</v>
          </cell>
          <cell r="Q4766">
            <v>0</v>
          </cell>
        </row>
        <row r="4767">
          <cell r="E4767">
            <v>0</v>
          </cell>
          <cell r="O4767">
            <v>0</v>
          </cell>
          <cell r="Q4767">
            <v>0</v>
          </cell>
        </row>
        <row r="4768">
          <cell r="E4768">
            <v>0</v>
          </cell>
          <cell r="O4768">
            <v>0</v>
          </cell>
          <cell r="Q4768">
            <v>0</v>
          </cell>
        </row>
        <row r="4769">
          <cell r="E4769">
            <v>0</v>
          </cell>
          <cell r="O4769">
            <v>0</v>
          </cell>
          <cell r="Q4769">
            <v>0</v>
          </cell>
        </row>
        <row r="4770">
          <cell r="E4770">
            <v>0</v>
          </cell>
          <cell r="O4770">
            <v>0</v>
          </cell>
          <cell r="Q4770">
            <v>0</v>
          </cell>
        </row>
        <row r="4771">
          <cell r="E4771">
            <v>0</v>
          </cell>
          <cell r="O4771">
            <v>0</v>
          </cell>
          <cell r="Q4771">
            <v>0</v>
          </cell>
        </row>
        <row r="4772">
          <cell r="E4772">
            <v>0</v>
          </cell>
          <cell r="O4772">
            <v>0</v>
          </cell>
          <cell r="Q4772">
            <v>0</v>
          </cell>
        </row>
        <row r="4773">
          <cell r="E4773">
            <v>0</v>
          </cell>
          <cell r="O4773">
            <v>0</v>
          </cell>
          <cell r="Q4773">
            <v>0</v>
          </cell>
        </row>
        <row r="4774">
          <cell r="E4774">
            <v>0</v>
          </cell>
          <cell r="O4774">
            <v>0</v>
          </cell>
          <cell r="Q4774">
            <v>0</v>
          </cell>
        </row>
        <row r="4775">
          <cell r="E4775">
            <v>0</v>
          </cell>
          <cell r="O4775">
            <v>0</v>
          </cell>
          <cell r="Q4775">
            <v>0</v>
          </cell>
        </row>
        <row r="4776">
          <cell r="E4776">
            <v>0</v>
          </cell>
          <cell r="O4776">
            <v>0</v>
          </cell>
          <cell r="Q4776">
            <v>0</v>
          </cell>
        </row>
        <row r="4777">
          <cell r="E4777">
            <v>0</v>
          </cell>
          <cell r="O4777">
            <v>0</v>
          </cell>
          <cell r="Q4777">
            <v>0</v>
          </cell>
        </row>
        <row r="4778">
          <cell r="E4778">
            <v>0</v>
          </cell>
          <cell r="O4778">
            <v>0</v>
          </cell>
          <cell r="Q4778">
            <v>0</v>
          </cell>
        </row>
        <row r="4779">
          <cell r="E4779">
            <v>0</v>
          </cell>
          <cell r="O4779">
            <v>0</v>
          </cell>
          <cell r="Q4779">
            <v>0</v>
          </cell>
        </row>
        <row r="4780">
          <cell r="E4780">
            <v>0</v>
          </cell>
          <cell r="O4780">
            <v>0</v>
          </cell>
          <cell r="Q4780">
            <v>0</v>
          </cell>
        </row>
        <row r="4781">
          <cell r="E4781">
            <v>0</v>
          </cell>
          <cell r="O4781">
            <v>0</v>
          </cell>
          <cell r="Q4781">
            <v>0</v>
          </cell>
        </row>
        <row r="4782">
          <cell r="E4782">
            <v>0</v>
          </cell>
          <cell r="O4782">
            <v>0</v>
          </cell>
          <cell r="Q4782">
            <v>0</v>
          </cell>
        </row>
        <row r="4783">
          <cell r="E4783">
            <v>0</v>
          </cell>
          <cell r="O4783">
            <v>0</v>
          </cell>
          <cell r="Q4783">
            <v>0</v>
          </cell>
        </row>
        <row r="4784">
          <cell r="E4784">
            <v>0</v>
          </cell>
          <cell r="O4784">
            <v>0</v>
          </cell>
          <cell r="Q4784">
            <v>0</v>
          </cell>
        </row>
        <row r="4785">
          <cell r="E4785">
            <v>0</v>
          </cell>
          <cell r="O4785">
            <v>0</v>
          </cell>
          <cell r="Q4785">
            <v>0</v>
          </cell>
        </row>
        <row r="4786">
          <cell r="E4786">
            <v>0</v>
          </cell>
          <cell r="O4786">
            <v>0</v>
          </cell>
          <cell r="Q4786">
            <v>0</v>
          </cell>
        </row>
        <row r="4787">
          <cell r="E4787">
            <v>0</v>
          </cell>
          <cell r="O4787">
            <v>0</v>
          </cell>
          <cell r="Q4787">
            <v>0</v>
          </cell>
        </row>
        <row r="4788">
          <cell r="E4788">
            <v>0</v>
          </cell>
          <cell r="O4788">
            <v>0</v>
          </cell>
          <cell r="Q4788">
            <v>0</v>
          </cell>
        </row>
        <row r="4789">
          <cell r="E4789">
            <v>0</v>
          </cell>
          <cell r="O4789">
            <v>0</v>
          </cell>
          <cell r="Q4789">
            <v>0</v>
          </cell>
        </row>
        <row r="4790">
          <cell r="E4790">
            <v>0</v>
          </cell>
          <cell r="O4790">
            <v>0</v>
          </cell>
          <cell r="Q4790">
            <v>0</v>
          </cell>
        </row>
        <row r="4791">
          <cell r="E4791">
            <v>0</v>
          </cell>
          <cell r="O4791">
            <v>0</v>
          </cell>
          <cell r="Q4791">
            <v>0</v>
          </cell>
        </row>
        <row r="4792">
          <cell r="E4792">
            <v>0</v>
          </cell>
          <cell r="O4792">
            <v>0</v>
          </cell>
          <cell r="Q4792">
            <v>0</v>
          </cell>
        </row>
        <row r="4793">
          <cell r="E4793">
            <v>0</v>
          </cell>
          <cell r="O4793">
            <v>0</v>
          </cell>
          <cell r="Q4793">
            <v>0</v>
          </cell>
        </row>
        <row r="4794">
          <cell r="E4794">
            <v>0</v>
          </cell>
          <cell r="O4794">
            <v>0</v>
          </cell>
          <cell r="Q4794">
            <v>0</v>
          </cell>
        </row>
        <row r="4795">
          <cell r="E4795">
            <v>0</v>
          </cell>
          <cell r="O4795">
            <v>0</v>
          </cell>
          <cell r="Q4795">
            <v>0</v>
          </cell>
        </row>
        <row r="4796">
          <cell r="E4796">
            <v>0</v>
          </cell>
          <cell r="O4796">
            <v>0</v>
          </cell>
          <cell r="Q4796">
            <v>0</v>
          </cell>
        </row>
        <row r="4797">
          <cell r="E4797">
            <v>0</v>
          </cell>
          <cell r="O4797">
            <v>0</v>
          </cell>
          <cell r="Q4797">
            <v>0</v>
          </cell>
        </row>
        <row r="4798">
          <cell r="E4798">
            <v>0</v>
          </cell>
          <cell r="O4798">
            <v>0</v>
          </cell>
          <cell r="Q4798">
            <v>0</v>
          </cell>
        </row>
        <row r="4799">
          <cell r="E4799">
            <v>0</v>
          </cell>
          <cell r="O4799">
            <v>0</v>
          </cell>
          <cell r="Q4799">
            <v>0</v>
          </cell>
        </row>
        <row r="4800">
          <cell r="E4800">
            <v>0</v>
          </cell>
          <cell r="O4800">
            <v>0</v>
          </cell>
          <cell r="Q4800">
            <v>0</v>
          </cell>
        </row>
        <row r="4801">
          <cell r="E4801">
            <v>0</v>
          </cell>
          <cell r="O4801">
            <v>0</v>
          </cell>
          <cell r="Q4801">
            <v>0</v>
          </cell>
        </row>
        <row r="4802">
          <cell r="E4802">
            <v>0</v>
          </cell>
          <cell r="O4802">
            <v>0</v>
          </cell>
          <cell r="Q4802">
            <v>0</v>
          </cell>
        </row>
        <row r="4803">
          <cell r="E4803">
            <v>0</v>
          </cell>
          <cell r="O4803">
            <v>0</v>
          </cell>
          <cell r="Q4803">
            <v>0</v>
          </cell>
        </row>
        <row r="4804">
          <cell r="E4804">
            <v>0</v>
          </cell>
          <cell r="O4804">
            <v>0</v>
          </cell>
          <cell r="Q4804">
            <v>0</v>
          </cell>
        </row>
        <row r="4805">
          <cell r="E4805">
            <v>0</v>
          </cell>
          <cell r="O4805">
            <v>0</v>
          </cell>
          <cell r="Q4805">
            <v>0</v>
          </cell>
        </row>
        <row r="4806">
          <cell r="E4806">
            <v>0</v>
          </cell>
          <cell r="O4806">
            <v>0</v>
          </cell>
          <cell r="Q4806">
            <v>0</v>
          </cell>
        </row>
        <row r="4807">
          <cell r="E4807">
            <v>0</v>
          </cell>
          <cell r="O4807">
            <v>0</v>
          </cell>
          <cell r="Q4807">
            <v>0</v>
          </cell>
        </row>
        <row r="4808">
          <cell r="E4808">
            <v>0</v>
          </cell>
          <cell r="O4808">
            <v>0</v>
          </cell>
          <cell r="Q4808">
            <v>0</v>
          </cell>
        </row>
        <row r="4809">
          <cell r="E4809">
            <v>0</v>
          </cell>
          <cell r="O4809">
            <v>0</v>
          </cell>
          <cell r="Q4809">
            <v>0</v>
          </cell>
        </row>
        <row r="4810">
          <cell r="E4810">
            <v>0</v>
          </cell>
          <cell r="O4810">
            <v>0</v>
          </cell>
          <cell r="Q4810">
            <v>0</v>
          </cell>
        </row>
        <row r="4811">
          <cell r="E4811">
            <v>0</v>
          </cell>
          <cell r="O4811">
            <v>0</v>
          </cell>
          <cell r="Q4811">
            <v>0</v>
          </cell>
        </row>
        <row r="4812">
          <cell r="E4812">
            <v>0</v>
          </cell>
          <cell r="O4812">
            <v>0</v>
          </cell>
          <cell r="Q4812">
            <v>0</v>
          </cell>
        </row>
        <row r="4813">
          <cell r="E4813">
            <v>0</v>
          </cell>
          <cell r="O4813">
            <v>0</v>
          </cell>
          <cell r="Q4813">
            <v>0</v>
          </cell>
        </row>
        <row r="4814">
          <cell r="E4814">
            <v>0</v>
          </cell>
          <cell r="O4814">
            <v>0</v>
          </cell>
          <cell r="Q4814">
            <v>0</v>
          </cell>
        </row>
        <row r="4815">
          <cell r="E4815">
            <v>0</v>
          </cell>
          <cell r="O4815">
            <v>0</v>
          </cell>
          <cell r="Q4815">
            <v>0</v>
          </cell>
        </row>
        <row r="4816">
          <cell r="E4816">
            <v>0</v>
          </cell>
          <cell r="O4816">
            <v>0</v>
          </cell>
          <cell r="Q4816">
            <v>0</v>
          </cell>
        </row>
        <row r="4817">
          <cell r="E4817">
            <v>0</v>
          </cell>
          <cell r="O4817">
            <v>0</v>
          </cell>
          <cell r="Q4817">
            <v>0</v>
          </cell>
        </row>
        <row r="4818">
          <cell r="E4818">
            <v>0</v>
          </cell>
          <cell r="O4818">
            <v>0</v>
          </cell>
          <cell r="Q4818">
            <v>0</v>
          </cell>
        </row>
        <row r="4819">
          <cell r="E4819">
            <v>0</v>
          </cell>
          <cell r="O4819">
            <v>0</v>
          </cell>
          <cell r="Q4819">
            <v>0</v>
          </cell>
        </row>
        <row r="4820">
          <cell r="E4820">
            <v>0</v>
          </cell>
          <cell r="O4820">
            <v>0</v>
          </cell>
          <cell r="Q4820">
            <v>0</v>
          </cell>
        </row>
        <row r="4821">
          <cell r="E4821">
            <v>0</v>
          </cell>
          <cell r="O4821">
            <v>0</v>
          </cell>
          <cell r="Q4821">
            <v>0</v>
          </cell>
        </row>
        <row r="4822">
          <cell r="E4822">
            <v>0</v>
          </cell>
          <cell r="O4822">
            <v>0</v>
          </cell>
          <cell r="Q4822">
            <v>0</v>
          </cell>
        </row>
        <row r="4823">
          <cell r="E4823">
            <v>0</v>
          </cell>
          <cell r="O4823">
            <v>0</v>
          </cell>
          <cell r="Q4823">
            <v>0</v>
          </cell>
        </row>
        <row r="4824">
          <cell r="E4824">
            <v>0</v>
          </cell>
          <cell r="O4824">
            <v>0</v>
          </cell>
          <cell r="Q4824">
            <v>0</v>
          </cell>
        </row>
        <row r="4825">
          <cell r="E4825">
            <v>0</v>
          </cell>
          <cell r="O4825">
            <v>0</v>
          </cell>
          <cell r="Q4825">
            <v>0</v>
          </cell>
        </row>
        <row r="4826">
          <cell r="E4826">
            <v>0</v>
          </cell>
          <cell r="O4826">
            <v>0</v>
          </cell>
          <cell r="Q4826">
            <v>0</v>
          </cell>
        </row>
        <row r="4827">
          <cell r="E4827">
            <v>0</v>
          </cell>
          <cell r="O4827">
            <v>0</v>
          </cell>
          <cell r="Q4827">
            <v>0</v>
          </cell>
        </row>
        <row r="4828">
          <cell r="E4828">
            <v>0</v>
          </cell>
          <cell r="O4828">
            <v>0</v>
          </cell>
          <cell r="Q4828">
            <v>0</v>
          </cell>
        </row>
        <row r="4829">
          <cell r="E4829">
            <v>0</v>
          </cell>
          <cell r="O4829">
            <v>0</v>
          </cell>
          <cell r="Q4829">
            <v>0</v>
          </cell>
        </row>
        <row r="4830">
          <cell r="E4830">
            <v>0</v>
          </cell>
          <cell r="O4830">
            <v>0</v>
          </cell>
          <cell r="Q4830">
            <v>0</v>
          </cell>
        </row>
        <row r="4831">
          <cell r="E4831">
            <v>0</v>
          </cell>
          <cell r="O4831">
            <v>0</v>
          </cell>
          <cell r="Q4831">
            <v>0</v>
          </cell>
        </row>
        <row r="4832">
          <cell r="E4832">
            <v>0</v>
          </cell>
          <cell r="O4832">
            <v>0</v>
          </cell>
          <cell r="Q4832">
            <v>0</v>
          </cell>
        </row>
        <row r="4833">
          <cell r="E4833">
            <v>0</v>
          </cell>
          <cell r="O4833">
            <v>0</v>
          </cell>
          <cell r="Q4833">
            <v>0</v>
          </cell>
        </row>
        <row r="4834">
          <cell r="E4834">
            <v>0</v>
          </cell>
          <cell r="O4834">
            <v>0</v>
          </cell>
          <cell r="Q4834">
            <v>0</v>
          </cell>
        </row>
        <row r="4835">
          <cell r="E4835">
            <v>0</v>
          </cell>
          <cell r="O4835">
            <v>0</v>
          </cell>
          <cell r="Q4835">
            <v>0</v>
          </cell>
        </row>
        <row r="4836">
          <cell r="E4836">
            <v>0</v>
          </cell>
          <cell r="O4836">
            <v>0</v>
          </cell>
          <cell r="Q4836">
            <v>0</v>
          </cell>
        </row>
        <row r="4837">
          <cell r="E4837">
            <v>0</v>
          </cell>
          <cell r="O4837">
            <v>0</v>
          </cell>
          <cell r="Q4837">
            <v>0</v>
          </cell>
        </row>
        <row r="4838">
          <cell r="E4838">
            <v>0</v>
          </cell>
          <cell r="O4838">
            <v>0</v>
          </cell>
          <cell r="Q4838">
            <v>0</v>
          </cell>
        </row>
        <row r="4839">
          <cell r="E4839">
            <v>0</v>
          </cell>
          <cell r="O4839">
            <v>0</v>
          </cell>
          <cell r="Q4839">
            <v>0</v>
          </cell>
        </row>
        <row r="4840">
          <cell r="E4840">
            <v>0</v>
          </cell>
          <cell r="O4840">
            <v>0</v>
          </cell>
          <cell r="Q4840">
            <v>0</v>
          </cell>
        </row>
        <row r="4841">
          <cell r="E4841">
            <v>0</v>
          </cell>
          <cell r="O4841">
            <v>0</v>
          </cell>
          <cell r="Q4841">
            <v>0</v>
          </cell>
        </row>
        <row r="4842">
          <cell r="E4842">
            <v>0</v>
          </cell>
          <cell r="O4842">
            <v>0</v>
          </cell>
          <cell r="Q4842">
            <v>0</v>
          </cell>
        </row>
        <row r="4843">
          <cell r="E4843">
            <v>0</v>
          </cell>
          <cell r="O4843">
            <v>0</v>
          </cell>
          <cell r="Q4843">
            <v>0</v>
          </cell>
        </row>
        <row r="4844">
          <cell r="E4844">
            <v>0</v>
          </cell>
          <cell r="O4844">
            <v>0</v>
          </cell>
          <cell r="Q4844">
            <v>0</v>
          </cell>
        </row>
        <row r="4845">
          <cell r="E4845">
            <v>0</v>
          </cell>
          <cell r="O4845">
            <v>0</v>
          </cell>
          <cell r="Q4845">
            <v>0</v>
          </cell>
        </row>
        <row r="4846">
          <cell r="E4846">
            <v>0</v>
          </cell>
          <cell r="O4846">
            <v>0</v>
          </cell>
          <cell r="Q4846">
            <v>0</v>
          </cell>
        </row>
        <row r="4847">
          <cell r="E4847">
            <v>0</v>
          </cell>
          <cell r="O4847">
            <v>0</v>
          </cell>
          <cell r="Q4847">
            <v>0</v>
          </cell>
        </row>
        <row r="4848">
          <cell r="E4848">
            <v>0</v>
          </cell>
          <cell r="O4848">
            <v>0</v>
          </cell>
          <cell r="Q4848">
            <v>0</v>
          </cell>
        </row>
        <row r="4849">
          <cell r="E4849">
            <v>0</v>
          </cell>
          <cell r="O4849">
            <v>0</v>
          </cell>
          <cell r="Q4849">
            <v>0</v>
          </cell>
        </row>
        <row r="4850">
          <cell r="E4850">
            <v>0</v>
          </cell>
          <cell r="O4850">
            <v>0</v>
          </cell>
          <cell r="Q4850">
            <v>0</v>
          </cell>
        </row>
        <row r="4851">
          <cell r="E4851">
            <v>0</v>
          </cell>
          <cell r="O4851">
            <v>0</v>
          </cell>
          <cell r="Q4851">
            <v>0</v>
          </cell>
        </row>
        <row r="4852">
          <cell r="E4852">
            <v>0</v>
          </cell>
          <cell r="O4852">
            <v>0</v>
          </cell>
          <cell r="Q4852">
            <v>0</v>
          </cell>
        </row>
        <row r="4853">
          <cell r="E4853">
            <v>0</v>
          </cell>
          <cell r="O4853">
            <v>0</v>
          </cell>
          <cell r="Q4853">
            <v>0</v>
          </cell>
        </row>
        <row r="4854">
          <cell r="E4854">
            <v>0</v>
          </cell>
          <cell r="O4854">
            <v>0</v>
          </cell>
          <cell r="Q4854">
            <v>0</v>
          </cell>
        </row>
        <row r="4855">
          <cell r="E4855">
            <v>0</v>
          </cell>
          <cell r="O4855">
            <v>0</v>
          </cell>
          <cell r="Q4855">
            <v>0</v>
          </cell>
        </row>
        <row r="4856">
          <cell r="E4856">
            <v>0</v>
          </cell>
          <cell r="O4856">
            <v>0</v>
          </cell>
          <cell r="Q4856">
            <v>0</v>
          </cell>
        </row>
        <row r="4857">
          <cell r="E4857">
            <v>0</v>
          </cell>
          <cell r="O4857">
            <v>0</v>
          </cell>
          <cell r="Q4857">
            <v>0</v>
          </cell>
        </row>
        <row r="4858">
          <cell r="E4858">
            <v>0</v>
          </cell>
          <cell r="O4858">
            <v>0</v>
          </cell>
          <cell r="Q4858">
            <v>0</v>
          </cell>
        </row>
        <row r="4859">
          <cell r="E4859">
            <v>0</v>
          </cell>
          <cell r="O4859">
            <v>0</v>
          </cell>
          <cell r="Q4859">
            <v>0</v>
          </cell>
        </row>
        <row r="4860">
          <cell r="E4860">
            <v>0</v>
          </cell>
          <cell r="O4860">
            <v>0</v>
          </cell>
          <cell r="Q4860">
            <v>0</v>
          </cell>
        </row>
        <row r="4861">
          <cell r="E4861">
            <v>0</v>
          </cell>
          <cell r="O4861">
            <v>0</v>
          </cell>
          <cell r="Q4861">
            <v>0</v>
          </cell>
        </row>
        <row r="4862">
          <cell r="E4862">
            <v>0</v>
          </cell>
          <cell r="O4862">
            <v>0</v>
          </cell>
          <cell r="Q4862">
            <v>0</v>
          </cell>
        </row>
        <row r="4863">
          <cell r="E4863">
            <v>0</v>
          </cell>
          <cell r="O4863">
            <v>0</v>
          </cell>
          <cell r="Q4863">
            <v>0</v>
          </cell>
        </row>
        <row r="4864">
          <cell r="E4864">
            <v>0</v>
          </cell>
          <cell r="O4864">
            <v>0</v>
          </cell>
          <cell r="Q4864">
            <v>0</v>
          </cell>
        </row>
        <row r="4865">
          <cell r="E4865">
            <v>0</v>
          </cell>
          <cell r="O4865">
            <v>0</v>
          </cell>
          <cell r="Q4865">
            <v>0</v>
          </cell>
        </row>
        <row r="4866">
          <cell r="E4866">
            <v>0</v>
          </cell>
          <cell r="O4866">
            <v>0</v>
          </cell>
          <cell r="Q4866">
            <v>0</v>
          </cell>
        </row>
        <row r="4867">
          <cell r="E4867">
            <v>0</v>
          </cell>
          <cell r="O4867">
            <v>0</v>
          </cell>
          <cell r="Q4867">
            <v>0</v>
          </cell>
        </row>
        <row r="4868">
          <cell r="E4868">
            <v>0</v>
          </cell>
          <cell r="O4868">
            <v>0</v>
          </cell>
          <cell r="Q4868">
            <v>0</v>
          </cell>
        </row>
        <row r="4869">
          <cell r="E4869">
            <v>0</v>
          </cell>
          <cell r="O4869">
            <v>0</v>
          </cell>
          <cell r="Q4869">
            <v>0</v>
          </cell>
        </row>
        <row r="4870">
          <cell r="E4870">
            <v>0</v>
          </cell>
          <cell r="O4870">
            <v>0</v>
          </cell>
          <cell r="Q4870">
            <v>0</v>
          </cell>
        </row>
        <row r="4871">
          <cell r="E4871">
            <v>0</v>
          </cell>
          <cell r="O4871">
            <v>0</v>
          </cell>
          <cell r="Q4871">
            <v>0</v>
          </cell>
        </row>
        <row r="4872">
          <cell r="E4872">
            <v>0</v>
          </cell>
          <cell r="O4872">
            <v>0</v>
          </cell>
          <cell r="Q4872">
            <v>0</v>
          </cell>
        </row>
        <row r="4873">
          <cell r="E4873">
            <v>0</v>
          </cell>
          <cell r="O4873">
            <v>0</v>
          </cell>
          <cell r="Q4873">
            <v>0</v>
          </cell>
        </row>
        <row r="4874">
          <cell r="E4874">
            <v>0</v>
          </cell>
          <cell r="O4874">
            <v>0</v>
          </cell>
          <cell r="Q4874">
            <v>0</v>
          </cell>
        </row>
        <row r="4875">
          <cell r="E4875">
            <v>0</v>
          </cell>
          <cell r="O4875">
            <v>0</v>
          </cell>
          <cell r="Q4875">
            <v>0</v>
          </cell>
        </row>
        <row r="4876">
          <cell r="E4876">
            <v>0</v>
          </cell>
          <cell r="O4876">
            <v>0</v>
          </cell>
          <cell r="Q4876">
            <v>0</v>
          </cell>
        </row>
        <row r="4877">
          <cell r="E4877">
            <v>0</v>
          </cell>
          <cell r="O4877">
            <v>0</v>
          </cell>
          <cell r="Q4877">
            <v>0</v>
          </cell>
        </row>
        <row r="4878">
          <cell r="E4878">
            <v>0</v>
          </cell>
          <cell r="O4878">
            <v>0</v>
          </cell>
          <cell r="Q4878">
            <v>0</v>
          </cell>
        </row>
        <row r="4879">
          <cell r="E4879">
            <v>0</v>
          </cell>
          <cell r="O4879">
            <v>0</v>
          </cell>
          <cell r="Q4879">
            <v>0</v>
          </cell>
        </row>
        <row r="4880">
          <cell r="E4880">
            <v>0</v>
          </cell>
          <cell r="O4880">
            <v>0</v>
          </cell>
          <cell r="Q4880">
            <v>0</v>
          </cell>
        </row>
        <row r="4881">
          <cell r="E4881">
            <v>0</v>
          </cell>
          <cell r="O4881">
            <v>0</v>
          </cell>
          <cell r="Q4881">
            <v>0</v>
          </cell>
        </row>
        <row r="4882">
          <cell r="E4882">
            <v>0</v>
          </cell>
          <cell r="O4882">
            <v>0</v>
          </cell>
          <cell r="Q4882">
            <v>0</v>
          </cell>
        </row>
        <row r="4883">
          <cell r="E4883">
            <v>0</v>
          </cell>
          <cell r="O4883">
            <v>0</v>
          </cell>
          <cell r="Q4883">
            <v>0</v>
          </cell>
        </row>
        <row r="4884">
          <cell r="E4884">
            <v>0</v>
          </cell>
          <cell r="O4884">
            <v>0</v>
          </cell>
          <cell r="Q4884">
            <v>0</v>
          </cell>
        </row>
        <row r="4885">
          <cell r="E4885">
            <v>0</v>
          </cell>
          <cell r="O4885">
            <v>0</v>
          </cell>
          <cell r="Q4885">
            <v>0</v>
          </cell>
        </row>
        <row r="4886">
          <cell r="E4886">
            <v>0</v>
          </cell>
          <cell r="O4886">
            <v>0</v>
          </cell>
          <cell r="Q4886">
            <v>0</v>
          </cell>
        </row>
        <row r="4887">
          <cell r="E4887">
            <v>0</v>
          </cell>
          <cell r="O4887">
            <v>0</v>
          </cell>
          <cell r="Q4887">
            <v>0</v>
          </cell>
        </row>
        <row r="4888">
          <cell r="E4888">
            <v>0</v>
          </cell>
          <cell r="O4888">
            <v>0</v>
          </cell>
          <cell r="Q4888">
            <v>0</v>
          </cell>
        </row>
        <row r="4889">
          <cell r="E4889">
            <v>0</v>
          </cell>
          <cell r="O4889">
            <v>0</v>
          </cell>
          <cell r="Q4889">
            <v>0</v>
          </cell>
        </row>
        <row r="4890">
          <cell r="E4890">
            <v>0</v>
          </cell>
          <cell r="O4890">
            <v>0</v>
          </cell>
          <cell r="Q4890">
            <v>0</v>
          </cell>
        </row>
        <row r="4891">
          <cell r="E4891">
            <v>0</v>
          </cell>
          <cell r="O4891">
            <v>0</v>
          </cell>
          <cell r="Q4891">
            <v>0</v>
          </cell>
        </row>
        <row r="4892">
          <cell r="E4892">
            <v>0</v>
          </cell>
          <cell r="O4892">
            <v>0</v>
          </cell>
          <cell r="Q4892">
            <v>0</v>
          </cell>
        </row>
        <row r="4893">
          <cell r="E4893">
            <v>0</v>
          </cell>
          <cell r="O4893">
            <v>0</v>
          </cell>
          <cell r="Q4893">
            <v>0</v>
          </cell>
        </row>
        <row r="4894">
          <cell r="E4894">
            <v>0</v>
          </cell>
          <cell r="O4894">
            <v>0</v>
          </cell>
          <cell r="Q4894">
            <v>0</v>
          </cell>
        </row>
        <row r="4895">
          <cell r="E4895">
            <v>0</v>
          </cell>
          <cell r="O4895">
            <v>0</v>
          </cell>
          <cell r="Q4895">
            <v>0</v>
          </cell>
        </row>
        <row r="4896">
          <cell r="E4896">
            <v>0</v>
          </cell>
          <cell r="O4896">
            <v>0</v>
          </cell>
          <cell r="Q4896">
            <v>0</v>
          </cell>
        </row>
        <row r="4897">
          <cell r="E4897">
            <v>0</v>
          </cell>
          <cell r="O4897">
            <v>0</v>
          </cell>
          <cell r="Q4897">
            <v>0</v>
          </cell>
        </row>
        <row r="4898">
          <cell r="E4898">
            <v>0</v>
          </cell>
          <cell r="O4898">
            <v>0</v>
          </cell>
          <cell r="Q4898">
            <v>0</v>
          </cell>
        </row>
        <row r="4899">
          <cell r="E4899">
            <v>0</v>
          </cell>
          <cell r="O4899">
            <v>0</v>
          </cell>
          <cell r="Q4899">
            <v>0</v>
          </cell>
        </row>
        <row r="4900">
          <cell r="E4900">
            <v>0</v>
          </cell>
          <cell r="O4900">
            <v>0</v>
          </cell>
          <cell r="Q4900">
            <v>0</v>
          </cell>
        </row>
        <row r="4901">
          <cell r="E4901">
            <v>0</v>
          </cell>
          <cell r="O4901">
            <v>0</v>
          </cell>
          <cell r="Q4901">
            <v>0</v>
          </cell>
        </row>
        <row r="4902">
          <cell r="E4902">
            <v>0</v>
          </cell>
          <cell r="O4902">
            <v>0</v>
          </cell>
          <cell r="Q4902">
            <v>0</v>
          </cell>
        </row>
        <row r="4903">
          <cell r="E4903">
            <v>0</v>
          </cell>
          <cell r="O4903">
            <v>0</v>
          </cell>
          <cell r="Q4903">
            <v>0</v>
          </cell>
        </row>
        <row r="4904">
          <cell r="E4904">
            <v>0</v>
          </cell>
          <cell r="O4904">
            <v>0</v>
          </cell>
          <cell r="Q4904">
            <v>0</v>
          </cell>
        </row>
        <row r="4905">
          <cell r="E4905">
            <v>0</v>
          </cell>
          <cell r="O4905">
            <v>0</v>
          </cell>
          <cell r="Q4905">
            <v>0</v>
          </cell>
        </row>
        <row r="4906">
          <cell r="E4906">
            <v>0</v>
          </cell>
          <cell r="O4906">
            <v>0</v>
          </cell>
          <cell r="Q4906">
            <v>0</v>
          </cell>
        </row>
        <row r="4907">
          <cell r="E4907">
            <v>0</v>
          </cell>
          <cell r="O4907">
            <v>0</v>
          </cell>
          <cell r="Q4907">
            <v>0</v>
          </cell>
        </row>
        <row r="4908">
          <cell r="E4908">
            <v>0</v>
          </cell>
          <cell r="O4908">
            <v>0</v>
          </cell>
          <cell r="Q4908">
            <v>0</v>
          </cell>
        </row>
        <row r="4909">
          <cell r="E4909">
            <v>0</v>
          </cell>
          <cell r="O4909">
            <v>0</v>
          </cell>
          <cell r="Q4909">
            <v>0</v>
          </cell>
        </row>
        <row r="4910">
          <cell r="E4910">
            <v>0</v>
          </cell>
          <cell r="O4910">
            <v>0</v>
          </cell>
          <cell r="Q4910">
            <v>0</v>
          </cell>
        </row>
        <row r="4911">
          <cell r="E4911">
            <v>0</v>
          </cell>
          <cell r="O4911">
            <v>0</v>
          </cell>
          <cell r="Q4911">
            <v>0</v>
          </cell>
        </row>
        <row r="4912">
          <cell r="E4912">
            <v>0</v>
          </cell>
          <cell r="O4912">
            <v>0</v>
          </cell>
          <cell r="Q4912">
            <v>0</v>
          </cell>
        </row>
        <row r="4913">
          <cell r="E4913">
            <v>0</v>
          </cell>
          <cell r="O4913">
            <v>0</v>
          </cell>
          <cell r="Q4913">
            <v>0</v>
          </cell>
        </row>
        <row r="4914">
          <cell r="E4914">
            <v>0</v>
          </cell>
          <cell r="O4914">
            <v>0</v>
          </cell>
          <cell r="Q4914">
            <v>0</v>
          </cell>
        </row>
        <row r="4915">
          <cell r="E4915">
            <v>0</v>
          </cell>
          <cell r="O4915">
            <v>0</v>
          </cell>
          <cell r="Q4915">
            <v>0</v>
          </cell>
        </row>
        <row r="4916">
          <cell r="E4916">
            <v>0</v>
          </cell>
          <cell r="O4916">
            <v>0</v>
          </cell>
          <cell r="Q4916">
            <v>0</v>
          </cell>
        </row>
        <row r="4917">
          <cell r="E4917">
            <v>0</v>
          </cell>
          <cell r="O4917">
            <v>0</v>
          </cell>
          <cell r="Q4917">
            <v>0</v>
          </cell>
        </row>
        <row r="4918">
          <cell r="E4918">
            <v>0</v>
          </cell>
          <cell r="O4918">
            <v>0</v>
          </cell>
          <cell r="Q4918">
            <v>0</v>
          </cell>
        </row>
        <row r="4919">
          <cell r="E4919">
            <v>0</v>
          </cell>
          <cell r="O4919">
            <v>0</v>
          </cell>
          <cell r="Q4919">
            <v>0</v>
          </cell>
        </row>
        <row r="4920">
          <cell r="E4920">
            <v>0</v>
          </cell>
          <cell r="O4920">
            <v>0</v>
          </cell>
          <cell r="Q4920">
            <v>0</v>
          </cell>
        </row>
        <row r="4921">
          <cell r="E4921">
            <v>0</v>
          </cell>
          <cell r="O4921">
            <v>0</v>
          </cell>
          <cell r="Q4921">
            <v>0</v>
          </cell>
        </row>
        <row r="4922">
          <cell r="E4922">
            <v>0</v>
          </cell>
          <cell r="O4922">
            <v>0</v>
          </cell>
          <cell r="Q4922">
            <v>0</v>
          </cell>
        </row>
        <row r="4923">
          <cell r="E4923">
            <v>0</v>
          </cell>
          <cell r="O4923">
            <v>0</v>
          </cell>
          <cell r="Q4923">
            <v>0</v>
          </cell>
        </row>
        <row r="4924">
          <cell r="E4924">
            <v>0</v>
          </cell>
          <cell r="O4924">
            <v>0</v>
          </cell>
          <cell r="Q4924">
            <v>0</v>
          </cell>
        </row>
        <row r="4925">
          <cell r="E4925">
            <v>0</v>
          </cell>
          <cell r="O4925">
            <v>0</v>
          </cell>
          <cell r="Q4925">
            <v>0</v>
          </cell>
        </row>
        <row r="4926">
          <cell r="E4926">
            <v>0</v>
          </cell>
          <cell r="O4926">
            <v>0</v>
          </cell>
          <cell r="Q4926">
            <v>0</v>
          </cell>
        </row>
        <row r="4927">
          <cell r="E4927">
            <v>0</v>
          </cell>
          <cell r="O4927">
            <v>0</v>
          </cell>
          <cell r="Q4927">
            <v>0</v>
          </cell>
        </row>
        <row r="4928">
          <cell r="E4928">
            <v>0</v>
          </cell>
          <cell r="O4928">
            <v>0</v>
          </cell>
          <cell r="Q4928">
            <v>0</v>
          </cell>
        </row>
        <row r="4929">
          <cell r="E4929">
            <v>0</v>
          </cell>
          <cell r="O4929">
            <v>0</v>
          </cell>
          <cell r="Q4929">
            <v>0</v>
          </cell>
        </row>
        <row r="4930">
          <cell r="E4930">
            <v>0</v>
          </cell>
          <cell r="O4930">
            <v>0</v>
          </cell>
          <cell r="Q4930">
            <v>0</v>
          </cell>
        </row>
        <row r="4931">
          <cell r="E4931">
            <v>0</v>
          </cell>
          <cell r="O4931">
            <v>0</v>
          </cell>
          <cell r="Q4931">
            <v>0</v>
          </cell>
        </row>
        <row r="4932">
          <cell r="E4932">
            <v>0</v>
          </cell>
          <cell r="O4932">
            <v>0</v>
          </cell>
          <cell r="Q4932">
            <v>0</v>
          </cell>
        </row>
        <row r="4933">
          <cell r="E4933">
            <v>0</v>
          </cell>
          <cell r="O4933">
            <v>0</v>
          </cell>
          <cell r="Q4933">
            <v>0</v>
          </cell>
        </row>
        <row r="4934">
          <cell r="E4934">
            <v>0</v>
          </cell>
          <cell r="O4934">
            <v>0</v>
          </cell>
          <cell r="Q4934">
            <v>0</v>
          </cell>
        </row>
        <row r="4935">
          <cell r="E4935">
            <v>0</v>
          </cell>
          <cell r="O4935">
            <v>0</v>
          </cell>
          <cell r="Q4935">
            <v>0</v>
          </cell>
        </row>
        <row r="4936">
          <cell r="E4936">
            <v>0</v>
          </cell>
          <cell r="O4936">
            <v>0</v>
          </cell>
          <cell r="Q4936">
            <v>0</v>
          </cell>
        </row>
        <row r="4937">
          <cell r="E4937">
            <v>0</v>
          </cell>
          <cell r="O4937">
            <v>0</v>
          </cell>
          <cell r="Q4937">
            <v>0</v>
          </cell>
        </row>
        <row r="4938">
          <cell r="E4938">
            <v>0</v>
          </cell>
          <cell r="O4938">
            <v>0</v>
          </cell>
          <cell r="Q4938">
            <v>0</v>
          </cell>
        </row>
        <row r="4939">
          <cell r="E4939">
            <v>0</v>
          </cell>
          <cell r="O4939">
            <v>0</v>
          </cell>
          <cell r="Q4939">
            <v>0</v>
          </cell>
        </row>
        <row r="4940">
          <cell r="E4940">
            <v>0</v>
          </cell>
          <cell r="O4940">
            <v>0</v>
          </cell>
          <cell r="Q4940">
            <v>0</v>
          </cell>
        </row>
        <row r="4941">
          <cell r="E4941">
            <v>0</v>
          </cell>
          <cell r="O4941">
            <v>0</v>
          </cell>
          <cell r="Q4941">
            <v>0</v>
          </cell>
        </row>
        <row r="4942">
          <cell r="E4942">
            <v>0</v>
          </cell>
          <cell r="O4942">
            <v>0</v>
          </cell>
          <cell r="Q4942">
            <v>0</v>
          </cell>
        </row>
        <row r="4943">
          <cell r="E4943">
            <v>0</v>
          </cell>
          <cell r="O4943">
            <v>0</v>
          </cell>
          <cell r="Q4943">
            <v>0</v>
          </cell>
        </row>
        <row r="4944">
          <cell r="E4944">
            <v>0</v>
          </cell>
          <cell r="O4944">
            <v>0</v>
          </cell>
          <cell r="Q4944">
            <v>0</v>
          </cell>
        </row>
        <row r="4945">
          <cell r="E4945">
            <v>0</v>
          </cell>
          <cell r="O4945">
            <v>0</v>
          </cell>
          <cell r="Q4945">
            <v>0</v>
          </cell>
        </row>
        <row r="4946">
          <cell r="E4946">
            <v>0</v>
          </cell>
          <cell r="O4946">
            <v>0</v>
          </cell>
          <cell r="Q4946">
            <v>0</v>
          </cell>
        </row>
        <row r="4947">
          <cell r="E4947">
            <v>0</v>
          </cell>
          <cell r="O4947">
            <v>0</v>
          </cell>
          <cell r="Q4947">
            <v>0</v>
          </cell>
        </row>
        <row r="4948">
          <cell r="E4948">
            <v>0</v>
          </cell>
          <cell r="O4948">
            <v>0</v>
          </cell>
          <cell r="Q4948">
            <v>0</v>
          </cell>
        </row>
        <row r="4949">
          <cell r="E4949">
            <v>0</v>
          </cell>
          <cell r="O4949">
            <v>0</v>
          </cell>
          <cell r="Q4949">
            <v>0</v>
          </cell>
        </row>
        <row r="4950">
          <cell r="E4950">
            <v>0</v>
          </cell>
          <cell r="O4950">
            <v>0</v>
          </cell>
          <cell r="Q4950">
            <v>0</v>
          </cell>
        </row>
        <row r="4951">
          <cell r="E4951">
            <v>0</v>
          </cell>
          <cell r="O4951">
            <v>0</v>
          </cell>
          <cell r="Q4951">
            <v>0</v>
          </cell>
        </row>
        <row r="4952">
          <cell r="E4952">
            <v>0</v>
          </cell>
          <cell r="O4952">
            <v>0</v>
          </cell>
          <cell r="Q4952">
            <v>0</v>
          </cell>
        </row>
        <row r="4953">
          <cell r="E4953">
            <v>0</v>
          </cell>
          <cell r="O4953">
            <v>0</v>
          </cell>
          <cell r="Q4953">
            <v>0</v>
          </cell>
        </row>
        <row r="4954">
          <cell r="E4954">
            <v>0</v>
          </cell>
          <cell r="O4954">
            <v>0</v>
          </cell>
          <cell r="Q4954">
            <v>0</v>
          </cell>
        </row>
        <row r="4955">
          <cell r="E4955">
            <v>0</v>
          </cell>
          <cell r="O4955">
            <v>0</v>
          </cell>
          <cell r="Q4955">
            <v>0</v>
          </cell>
        </row>
        <row r="4956">
          <cell r="E4956">
            <v>0</v>
          </cell>
          <cell r="O4956">
            <v>0</v>
          </cell>
          <cell r="Q4956">
            <v>0</v>
          </cell>
        </row>
        <row r="4957">
          <cell r="E4957">
            <v>0</v>
          </cell>
          <cell r="O4957">
            <v>0</v>
          </cell>
          <cell r="Q4957">
            <v>0</v>
          </cell>
        </row>
        <row r="4958">
          <cell r="E4958">
            <v>0</v>
          </cell>
          <cell r="O4958">
            <v>0</v>
          </cell>
          <cell r="Q4958">
            <v>0</v>
          </cell>
        </row>
        <row r="4959">
          <cell r="E4959">
            <v>0</v>
          </cell>
          <cell r="O4959">
            <v>0</v>
          </cell>
          <cell r="Q4959">
            <v>0</v>
          </cell>
        </row>
        <row r="4960">
          <cell r="E4960">
            <v>0</v>
          </cell>
          <cell r="O4960">
            <v>0</v>
          </cell>
          <cell r="Q4960">
            <v>0</v>
          </cell>
        </row>
        <row r="4961">
          <cell r="E4961">
            <v>0</v>
          </cell>
          <cell r="O4961">
            <v>0</v>
          </cell>
          <cell r="Q4961">
            <v>0</v>
          </cell>
        </row>
        <row r="4962">
          <cell r="E4962">
            <v>0</v>
          </cell>
          <cell r="O4962">
            <v>0</v>
          </cell>
          <cell r="Q4962">
            <v>0</v>
          </cell>
        </row>
        <row r="4963">
          <cell r="E4963">
            <v>0</v>
          </cell>
          <cell r="O4963">
            <v>0</v>
          </cell>
          <cell r="Q4963">
            <v>0</v>
          </cell>
        </row>
        <row r="4964">
          <cell r="E4964">
            <v>0</v>
          </cell>
          <cell r="O4964">
            <v>0</v>
          </cell>
          <cell r="Q4964">
            <v>0</v>
          </cell>
        </row>
        <row r="4965">
          <cell r="E4965">
            <v>0</v>
          </cell>
          <cell r="O4965">
            <v>0</v>
          </cell>
          <cell r="Q4965">
            <v>0</v>
          </cell>
        </row>
        <row r="4966">
          <cell r="E4966">
            <v>0</v>
          </cell>
          <cell r="O4966">
            <v>0</v>
          </cell>
          <cell r="Q4966">
            <v>0</v>
          </cell>
        </row>
        <row r="4967">
          <cell r="E4967">
            <v>0</v>
          </cell>
          <cell r="O4967">
            <v>0</v>
          </cell>
          <cell r="Q4967">
            <v>0</v>
          </cell>
        </row>
        <row r="4968">
          <cell r="E4968">
            <v>0</v>
          </cell>
          <cell r="O4968">
            <v>0</v>
          </cell>
          <cell r="Q4968">
            <v>0</v>
          </cell>
        </row>
        <row r="4969">
          <cell r="E4969">
            <v>0</v>
          </cell>
          <cell r="O4969">
            <v>0</v>
          </cell>
          <cell r="Q4969">
            <v>0</v>
          </cell>
        </row>
        <row r="4970">
          <cell r="E4970">
            <v>0</v>
          </cell>
          <cell r="O4970">
            <v>0</v>
          </cell>
          <cell r="Q4970">
            <v>0</v>
          </cell>
        </row>
        <row r="4971">
          <cell r="E4971">
            <v>0</v>
          </cell>
          <cell r="O4971">
            <v>0</v>
          </cell>
          <cell r="Q4971">
            <v>0</v>
          </cell>
        </row>
        <row r="4972">
          <cell r="E4972">
            <v>0</v>
          </cell>
          <cell r="O4972">
            <v>0</v>
          </cell>
          <cell r="Q4972">
            <v>0</v>
          </cell>
        </row>
        <row r="4973">
          <cell r="E4973">
            <v>0</v>
          </cell>
          <cell r="O4973">
            <v>0</v>
          </cell>
          <cell r="Q4973">
            <v>0</v>
          </cell>
        </row>
        <row r="4974">
          <cell r="E4974">
            <v>0</v>
          </cell>
          <cell r="O4974">
            <v>0</v>
          </cell>
          <cell r="Q4974">
            <v>0</v>
          </cell>
        </row>
        <row r="4975">
          <cell r="E4975">
            <v>0</v>
          </cell>
          <cell r="O4975">
            <v>0</v>
          </cell>
          <cell r="Q4975">
            <v>0</v>
          </cell>
        </row>
        <row r="4976">
          <cell r="E4976">
            <v>0</v>
          </cell>
          <cell r="O4976">
            <v>0</v>
          </cell>
          <cell r="Q4976">
            <v>0</v>
          </cell>
        </row>
        <row r="4977">
          <cell r="E4977">
            <v>0</v>
          </cell>
          <cell r="O4977">
            <v>0</v>
          </cell>
          <cell r="Q4977">
            <v>0</v>
          </cell>
        </row>
        <row r="4978">
          <cell r="E4978">
            <v>0</v>
          </cell>
          <cell r="O4978">
            <v>0</v>
          </cell>
          <cell r="Q4978">
            <v>0</v>
          </cell>
        </row>
        <row r="4979">
          <cell r="E4979">
            <v>0</v>
          </cell>
          <cell r="O4979">
            <v>0</v>
          </cell>
          <cell r="Q4979">
            <v>0</v>
          </cell>
        </row>
        <row r="4980">
          <cell r="E4980">
            <v>0</v>
          </cell>
          <cell r="O4980">
            <v>0</v>
          </cell>
          <cell r="Q4980">
            <v>0</v>
          </cell>
        </row>
        <row r="4981">
          <cell r="E4981">
            <v>0</v>
          </cell>
          <cell r="O4981">
            <v>0</v>
          </cell>
          <cell r="Q4981">
            <v>0</v>
          </cell>
        </row>
        <row r="4982">
          <cell r="E4982">
            <v>0</v>
          </cell>
          <cell r="O4982">
            <v>0</v>
          </cell>
          <cell r="Q4982">
            <v>0</v>
          </cell>
        </row>
        <row r="4983">
          <cell r="E4983">
            <v>0</v>
          </cell>
          <cell r="O4983">
            <v>0</v>
          </cell>
          <cell r="Q4983">
            <v>0</v>
          </cell>
        </row>
        <row r="4984">
          <cell r="E4984">
            <v>0</v>
          </cell>
          <cell r="O4984">
            <v>0</v>
          </cell>
          <cell r="Q4984">
            <v>0</v>
          </cell>
        </row>
        <row r="4985">
          <cell r="E4985">
            <v>0</v>
          </cell>
          <cell r="O4985">
            <v>0</v>
          </cell>
          <cell r="Q4985">
            <v>0</v>
          </cell>
        </row>
        <row r="4986">
          <cell r="E4986">
            <v>0</v>
          </cell>
          <cell r="O4986">
            <v>0</v>
          </cell>
          <cell r="Q4986">
            <v>0</v>
          </cell>
        </row>
        <row r="4987">
          <cell r="E4987">
            <v>0</v>
          </cell>
          <cell r="O4987">
            <v>0</v>
          </cell>
          <cell r="Q4987">
            <v>0</v>
          </cell>
        </row>
        <row r="4988">
          <cell r="E4988">
            <v>0</v>
          </cell>
          <cell r="O4988">
            <v>0</v>
          </cell>
          <cell r="Q4988">
            <v>0</v>
          </cell>
        </row>
        <row r="4989">
          <cell r="E4989">
            <v>0</v>
          </cell>
          <cell r="O4989">
            <v>0</v>
          </cell>
          <cell r="Q4989">
            <v>0</v>
          </cell>
        </row>
        <row r="4990">
          <cell r="E4990">
            <v>0</v>
          </cell>
          <cell r="O4990">
            <v>0</v>
          </cell>
          <cell r="Q4990">
            <v>0</v>
          </cell>
        </row>
        <row r="4991">
          <cell r="E4991">
            <v>0</v>
          </cell>
          <cell r="O4991">
            <v>0</v>
          </cell>
          <cell r="Q4991">
            <v>0</v>
          </cell>
        </row>
        <row r="4992">
          <cell r="E4992">
            <v>0</v>
          </cell>
          <cell r="O4992">
            <v>0</v>
          </cell>
          <cell r="Q4992">
            <v>0</v>
          </cell>
        </row>
        <row r="4993">
          <cell r="E4993">
            <v>0</v>
          </cell>
          <cell r="O4993">
            <v>0</v>
          </cell>
          <cell r="Q4993">
            <v>0</v>
          </cell>
        </row>
        <row r="4994">
          <cell r="E4994">
            <v>0</v>
          </cell>
          <cell r="O4994">
            <v>0</v>
          </cell>
          <cell r="Q4994">
            <v>0</v>
          </cell>
        </row>
        <row r="4995">
          <cell r="E4995">
            <v>0</v>
          </cell>
          <cell r="O4995">
            <v>0</v>
          </cell>
          <cell r="Q4995">
            <v>0</v>
          </cell>
        </row>
        <row r="4996">
          <cell r="E4996">
            <v>0</v>
          </cell>
          <cell r="O4996">
            <v>0</v>
          </cell>
          <cell r="Q4996">
            <v>0</v>
          </cell>
        </row>
        <row r="4997">
          <cell r="E4997">
            <v>0</v>
          </cell>
          <cell r="O4997">
            <v>0</v>
          </cell>
          <cell r="Q4997">
            <v>0</v>
          </cell>
        </row>
        <row r="4998">
          <cell r="E4998">
            <v>0</v>
          </cell>
          <cell r="O4998">
            <v>0</v>
          </cell>
          <cell r="Q4998">
            <v>0</v>
          </cell>
        </row>
        <row r="4999">
          <cell r="E4999">
            <v>0</v>
          </cell>
          <cell r="O4999">
            <v>0</v>
          </cell>
          <cell r="Q4999">
            <v>0</v>
          </cell>
        </row>
        <row r="5000">
          <cell r="E5000">
            <v>0</v>
          </cell>
          <cell r="O5000">
            <v>0</v>
          </cell>
          <cell r="Q5000">
            <v>0</v>
          </cell>
        </row>
        <row r="5001">
          <cell r="E5001">
            <v>0</v>
          </cell>
          <cell r="O5001">
            <v>0</v>
          </cell>
          <cell r="Q5001">
            <v>0</v>
          </cell>
        </row>
        <row r="5002">
          <cell r="E5002">
            <v>0</v>
          </cell>
          <cell r="O5002">
            <v>0</v>
          </cell>
          <cell r="Q5002">
            <v>0</v>
          </cell>
        </row>
        <row r="5003">
          <cell r="E5003">
            <v>0</v>
          </cell>
          <cell r="O5003">
            <v>0</v>
          </cell>
          <cell r="Q5003">
            <v>0</v>
          </cell>
        </row>
        <row r="5004">
          <cell r="E5004">
            <v>0</v>
          </cell>
          <cell r="O5004">
            <v>0</v>
          </cell>
          <cell r="Q5004">
            <v>0</v>
          </cell>
        </row>
        <row r="5005">
          <cell r="E5005">
            <v>0</v>
          </cell>
          <cell r="O5005">
            <v>0</v>
          </cell>
          <cell r="Q5005">
            <v>0</v>
          </cell>
        </row>
        <row r="5006">
          <cell r="E5006">
            <v>0</v>
          </cell>
          <cell r="O5006">
            <v>0</v>
          </cell>
          <cell r="Q5006">
            <v>0</v>
          </cell>
        </row>
        <row r="5007">
          <cell r="E5007">
            <v>0</v>
          </cell>
          <cell r="O5007">
            <v>0</v>
          </cell>
          <cell r="Q5007">
            <v>0</v>
          </cell>
        </row>
        <row r="5008">
          <cell r="E5008">
            <v>0</v>
          </cell>
          <cell r="O5008">
            <v>0</v>
          </cell>
          <cell r="Q5008">
            <v>0</v>
          </cell>
        </row>
        <row r="5009">
          <cell r="E5009">
            <v>0</v>
          </cell>
          <cell r="O5009">
            <v>0</v>
          </cell>
          <cell r="Q5009">
            <v>0</v>
          </cell>
        </row>
        <row r="5010">
          <cell r="E5010">
            <v>0</v>
          </cell>
          <cell r="O5010">
            <v>0</v>
          </cell>
          <cell r="Q5010">
            <v>0</v>
          </cell>
        </row>
        <row r="5011">
          <cell r="E5011">
            <v>0</v>
          </cell>
          <cell r="O5011">
            <v>0</v>
          </cell>
          <cell r="Q5011">
            <v>0</v>
          </cell>
        </row>
        <row r="5012">
          <cell r="E5012">
            <v>0</v>
          </cell>
          <cell r="O5012">
            <v>0</v>
          </cell>
          <cell r="Q5012">
            <v>0</v>
          </cell>
        </row>
        <row r="5013">
          <cell r="E5013">
            <v>0</v>
          </cell>
          <cell r="O5013">
            <v>0</v>
          </cell>
          <cell r="Q5013">
            <v>0</v>
          </cell>
        </row>
        <row r="5014">
          <cell r="E5014">
            <v>0</v>
          </cell>
          <cell r="O5014">
            <v>0</v>
          </cell>
          <cell r="Q5014">
            <v>0</v>
          </cell>
        </row>
        <row r="5015">
          <cell r="E5015">
            <v>0</v>
          </cell>
          <cell r="O5015">
            <v>0</v>
          </cell>
          <cell r="Q5015">
            <v>0</v>
          </cell>
        </row>
        <row r="5016">
          <cell r="E5016">
            <v>0</v>
          </cell>
          <cell r="O5016">
            <v>0</v>
          </cell>
          <cell r="Q5016">
            <v>0</v>
          </cell>
        </row>
        <row r="5017">
          <cell r="E5017">
            <v>0</v>
          </cell>
          <cell r="O5017">
            <v>0</v>
          </cell>
          <cell r="Q5017">
            <v>0</v>
          </cell>
        </row>
        <row r="5018">
          <cell r="E5018">
            <v>0</v>
          </cell>
          <cell r="O5018">
            <v>0</v>
          </cell>
          <cell r="Q5018">
            <v>0</v>
          </cell>
        </row>
        <row r="5019">
          <cell r="E5019">
            <v>0</v>
          </cell>
          <cell r="O5019">
            <v>0</v>
          </cell>
          <cell r="Q5019">
            <v>0</v>
          </cell>
        </row>
        <row r="5020">
          <cell r="E5020">
            <v>0</v>
          </cell>
          <cell r="O5020">
            <v>0</v>
          </cell>
          <cell r="Q5020">
            <v>0</v>
          </cell>
        </row>
        <row r="5021">
          <cell r="E5021">
            <v>0</v>
          </cell>
          <cell r="O5021">
            <v>0</v>
          </cell>
          <cell r="Q5021">
            <v>0</v>
          </cell>
        </row>
        <row r="5022">
          <cell r="E5022">
            <v>0</v>
          </cell>
          <cell r="O5022">
            <v>0</v>
          </cell>
          <cell r="Q5022">
            <v>0</v>
          </cell>
        </row>
        <row r="5023">
          <cell r="E5023">
            <v>0</v>
          </cell>
          <cell r="O5023">
            <v>0</v>
          </cell>
          <cell r="Q5023">
            <v>0</v>
          </cell>
        </row>
        <row r="5024">
          <cell r="E5024">
            <v>0</v>
          </cell>
          <cell r="O5024">
            <v>0</v>
          </cell>
          <cell r="Q5024">
            <v>0</v>
          </cell>
        </row>
        <row r="5025">
          <cell r="E5025">
            <v>0</v>
          </cell>
          <cell r="O5025">
            <v>0</v>
          </cell>
          <cell r="Q5025">
            <v>0</v>
          </cell>
        </row>
        <row r="5026">
          <cell r="E5026">
            <v>0</v>
          </cell>
          <cell r="O5026">
            <v>0</v>
          </cell>
          <cell r="Q5026">
            <v>0</v>
          </cell>
        </row>
        <row r="5027">
          <cell r="E5027">
            <v>0</v>
          </cell>
          <cell r="O5027">
            <v>0</v>
          </cell>
          <cell r="Q5027">
            <v>0</v>
          </cell>
        </row>
        <row r="5028">
          <cell r="E5028">
            <v>0</v>
          </cell>
          <cell r="O5028">
            <v>0</v>
          </cell>
          <cell r="Q5028">
            <v>0</v>
          </cell>
        </row>
        <row r="5029">
          <cell r="E5029">
            <v>0</v>
          </cell>
          <cell r="O5029">
            <v>0</v>
          </cell>
          <cell r="Q5029">
            <v>0</v>
          </cell>
        </row>
        <row r="5030">
          <cell r="E5030">
            <v>0</v>
          </cell>
          <cell r="O5030">
            <v>0</v>
          </cell>
          <cell r="Q5030">
            <v>0</v>
          </cell>
        </row>
        <row r="5031">
          <cell r="E5031">
            <v>0</v>
          </cell>
          <cell r="O5031">
            <v>0</v>
          </cell>
          <cell r="Q5031">
            <v>0</v>
          </cell>
        </row>
        <row r="5032">
          <cell r="E5032">
            <v>0</v>
          </cell>
          <cell r="O5032">
            <v>0</v>
          </cell>
          <cell r="Q5032">
            <v>0</v>
          </cell>
        </row>
        <row r="5033">
          <cell r="E5033">
            <v>0</v>
          </cell>
          <cell r="O5033">
            <v>0</v>
          </cell>
          <cell r="Q5033">
            <v>0</v>
          </cell>
        </row>
        <row r="5034">
          <cell r="E5034">
            <v>0</v>
          </cell>
          <cell r="O5034">
            <v>0</v>
          </cell>
          <cell r="Q5034">
            <v>0</v>
          </cell>
        </row>
        <row r="5035">
          <cell r="E5035">
            <v>0</v>
          </cell>
          <cell r="O5035">
            <v>0</v>
          </cell>
          <cell r="Q5035">
            <v>0</v>
          </cell>
        </row>
        <row r="5036">
          <cell r="E5036">
            <v>0</v>
          </cell>
          <cell r="O5036">
            <v>0</v>
          </cell>
          <cell r="Q5036">
            <v>0</v>
          </cell>
        </row>
        <row r="5037">
          <cell r="E5037">
            <v>0</v>
          </cell>
          <cell r="O5037">
            <v>0</v>
          </cell>
          <cell r="Q5037">
            <v>0</v>
          </cell>
        </row>
        <row r="5038">
          <cell r="E5038">
            <v>0</v>
          </cell>
          <cell r="O5038">
            <v>0</v>
          </cell>
          <cell r="Q5038">
            <v>0</v>
          </cell>
        </row>
        <row r="5039">
          <cell r="E5039">
            <v>0</v>
          </cell>
          <cell r="O5039">
            <v>0</v>
          </cell>
          <cell r="Q5039">
            <v>0</v>
          </cell>
        </row>
        <row r="5040">
          <cell r="E5040">
            <v>0</v>
          </cell>
          <cell r="O5040">
            <v>0</v>
          </cell>
          <cell r="Q5040">
            <v>0</v>
          </cell>
        </row>
        <row r="5041">
          <cell r="E5041">
            <v>0</v>
          </cell>
          <cell r="O5041">
            <v>0</v>
          </cell>
          <cell r="Q5041">
            <v>0</v>
          </cell>
        </row>
        <row r="5042">
          <cell r="E5042">
            <v>0</v>
          </cell>
          <cell r="O5042">
            <v>0</v>
          </cell>
          <cell r="Q5042">
            <v>0</v>
          </cell>
        </row>
        <row r="5043">
          <cell r="E5043">
            <v>0</v>
          </cell>
          <cell r="O5043">
            <v>0</v>
          </cell>
          <cell r="Q5043">
            <v>0</v>
          </cell>
        </row>
        <row r="5044">
          <cell r="E5044">
            <v>0</v>
          </cell>
          <cell r="O5044">
            <v>0</v>
          </cell>
          <cell r="Q5044">
            <v>0</v>
          </cell>
        </row>
        <row r="5045">
          <cell r="E5045">
            <v>0</v>
          </cell>
          <cell r="O5045">
            <v>0</v>
          </cell>
          <cell r="Q5045">
            <v>0</v>
          </cell>
        </row>
        <row r="5046">
          <cell r="E5046">
            <v>0</v>
          </cell>
          <cell r="O5046">
            <v>0</v>
          </cell>
          <cell r="Q5046">
            <v>0</v>
          </cell>
        </row>
        <row r="5047">
          <cell r="E5047">
            <v>0</v>
          </cell>
          <cell r="O5047">
            <v>0</v>
          </cell>
          <cell r="Q5047">
            <v>0</v>
          </cell>
        </row>
        <row r="5048">
          <cell r="E5048">
            <v>0</v>
          </cell>
          <cell r="O5048">
            <v>0</v>
          </cell>
          <cell r="Q5048">
            <v>0</v>
          </cell>
        </row>
        <row r="5049">
          <cell r="E5049">
            <v>0</v>
          </cell>
          <cell r="O5049">
            <v>0</v>
          </cell>
          <cell r="Q5049">
            <v>0</v>
          </cell>
        </row>
        <row r="5050">
          <cell r="E5050">
            <v>0</v>
          </cell>
          <cell r="O5050">
            <v>0</v>
          </cell>
          <cell r="Q5050">
            <v>0</v>
          </cell>
        </row>
        <row r="5051">
          <cell r="E5051">
            <v>0</v>
          </cell>
          <cell r="O5051">
            <v>0</v>
          </cell>
          <cell r="Q5051">
            <v>0</v>
          </cell>
        </row>
        <row r="5052">
          <cell r="E5052">
            <v>0</v>
          </cell>
          <cell r="O5052">
            <v>0</v>
          </cell>
          <cell r="Q5052">
            <v>0</v>
          </cell>
        </row>
        <row r="5053">
          <cell r="E5053">
            <v>0</v>
          </cell>
          <cell r="O5053">
            <v>0</v>
          </cell>
          <cell r="Q5053">
            <v>0</v>
          </cell>
        </row>
        <row r="5054">
          <cell r="E5054">
            <v>0</v>
          </cell>
          <cell r="O5054">
            <v>0</v>
          </cell>
          <cell r="Q5054">
            <v>0</v>
          </cell>
        </row>
        <row r="5055">
          <cell r="E5055">
            <v>0</v>
          </cell>
          <cell r="O5055">
            <v>0</v>
          </cell>
          <cell r="Q5055">
            <v>0</v>
          </cell>
        </row>
        <row r="5056">
          <cell r="E5056">
            <v>0</v>
          </cell>
          <cell r="O5056">
            <v>0</v>
          </cell>
          <cell r="Q5056">
            <v>0</v>
          </cell>
        </row>
        <row r="5057">
          <cell r="E5057">
            <v>0</v>
          </cell>
          <cell r="O5057">
            <v>0</v>
          </cell>
          <cell r="Q5057">
            <v>0</v>
          </cell>
        </row>
        <row r="5058">
          <cell r="E5058">
            <v>0</v>
          </cell>
          <cell r="O5058">
            <v>0</v>
          </cell>
          <cell r="Q5058">
            <v>0</v>
          </cell>
        </row>
        <row r="5059">
          <cell r="E5059">
            <v>0</v>
          </cell>
          <cell r="O5059">
            <v>0</v>
          </cell>
          <cell r="Q5059">
            <v>0</v>
          </cell>
        </row>
        <row r="5060">
          <cell r="E5060">
            <v>0</v>
          </cell>
          <cell r="O5060">
            <v>0</v>
          </cell>
          <cell r="Q5060">
            <v>0</v>
          </cell>
        </row>
        <row r="5061">
          <cell r="E5061">
            <v>0</v>
          </cell>
          <cell r="O5061">
            <v>0</v>
          </cell>
          <cell r="Q5061">
            <v>0</v>
          </cell>
        </row>
        <row r="5062">
          <cell r="E5062">
            <v>0</v>
          </cell>
          <cell r="O5062">
            <v>0</v>
          </cell>
          <cell r="Q5062">
            <v>0</v>
          </cell>
        </row>
        <row r="5063">
          <cell r="E5063">
            <v>0</v>
          </cell>
          <cell r="O5063">
            <v>0</v>
          </cell>
          <cell r="Q5063">
            <v>0</v>
          </cell>
        </row>
        <row r="5064">
          <cell r="E5064">
            <v>0</v>
          </cell>
          <cell r="O5064">
            <v>0</v>
          </cell>
          <cell r="Q5064">
            <v>0</v>
          </cell>
        </row>
        <row r="5065">
          <cell r="E5065">
            <v>0</v>
          </cell>
          <cell r="O5065">
            <v>0</v>
          </cell>
          <cell r="Q5065">
            <v>0</v>
          </cell>
        </row>
        <row r="5066">
          <cell r="E5066">
            <v>0</v>
          </cell>
          <cell r="O5066">
            <v>0</v>
          </cell>
          <cell r="Q5066">
            <v>0</v>
          </cell>
        </row>
        <row r="5067">
          <cell r="E5067">
            <v>0</v>
          </cell>
          <cell r="O5067">
            <v>0</v>
          </cell>
          <cell r="Q5067">
            <v>0</v>
          </cell>
        </row>
        <row r="5068">
          <cell r="E5068">
            <v>0</v>
          </cell>
          <cell r="O5068">
            <v>0</v>
          </cell>
          <cell r="Q5068">
            <v>0</v>
          </cell>
        </row>
        <row r="5069">
          <cell r="E5069">
            <v>0</v>
          </cell>
          <cell r="O5069">
            <v>0</v>
          </cell>
          <cell r="Q5069">
            <v>0</v>
          </cell>
        </row>
        <row r="5070">
          <cell r="E5070">
            <v>0</v>
          </cell>
          <cell r="O5070">
            <v>0</v>
          </cell>
          <cell r="Q5070">
            <v>0</v>
          </cell>
        </row>
        <row r="5071">
          <cell r="E5071">
            <v>0</v>
          </cell>
          <cell r="O5071">
            <v>0</v>
          </cell>
          <cell r="Q5071">
            <v>0</v>
          </cell>
        </row>
        <row r="5072">
          <cell r="E5072">
            <v>0</v>
          </cell>
          <cell r="O5072">
            <v>0</v>
          </cell>
          <cell r="Q5072">
            <v>0</v>
          </cell>
        </row>
        <row r="5073">
          <cell r="E5073">
            <v>0</v>
          </cell>
          <cell r="O5073">
            <v>0</v>
          </cell>
          <cell r="Q5073">
            <v>0</v>
          </cell>
        </row>
        <row r="5074">
          <cell r="E5074">
            <v>0</v>
          </cell>
          <cell r="O5074">
            <v>0</v>
          </cell>
          <cell r="Q5074">
            <v>0</v>
          </cell>
        </row>
        <row r="5075">
          <cell r="E5075">
            <v>0</v>
          </cell>
          <cell r="O5075">
            <v>0</v>
          </cell>
          <cell r="Q5075">
            <v>0</v>
          </cell>
        </row>
        <row r="5076">
          <cell r="E5076">
            <v>0</v>
          </cell>
          <cell r="O5076">
            <v>0</v>
          </cell>
          <cell r="Q5076">
            <v>0</v>
          </cell>
        </row>
        <row r="5077">
          <cell r="E5077">
            <v>0</v>
          </cell>
          <cell r="O5077">
            <v>0</v>
          </cell>
          <cell r="Q5077">
            <v>0</v>
          </cell>
        </row>
        <row r="5078">
          <cell r="E5078">
            <v>0</v>
          </cell>
          <cell r="O5078">
            <v>0</v>
          </cell>
          <cell r="Q5078">
            <v>0</v>
          </cell>
        </row>
        <row r="5079">
          <cell r="E5079">
            <v>0</v>
          </cell>
          <cell r="O5079">
            <v>0</v>
          </cell>
          <cell r="Q5079">
            <v>0</v>
          </cell>
        </row>
        <row r="5080">
          <cell r="E5080">
            <v>0</v>
          </cell>
          <cell r="O5080">
            <v>0</v>
          </cell>
          <cell r="Q5080">
            <v>0</v>
          </cell>
        </row>
        <row r="5081">
          <cell r="E5081">
            <v>0</v>
          </cell>
          <cell r="O5081">
            <v>0</v>
          </cell>
          <cell r="Q5081">
            <v>0</v>
          </cell>
        </row>
        <row r="5082">
          <cell r="E5082">
            <v>0</v>
          </cell>
          <cell r="O5082">
            <v>0</v>
          </cell>
          <cell r="Q5082">
            <v>0</v>
          </cell>
        </row>
        <row r="5083">
          <cell r="E5083">
            <v>0</v>
          </cell>
          <cell r="O5083">
            <v>0</v>
          </cell>
          <cell r="Q5083">
            <v>0</v>
          </cell>
        </row>
        <row r="5084">
          <cell r="E5084">
            <v>0</v>
          </cell>
          <cell r="O5084">
            <v>0</v>
          </cell>
          <cell r="Q5084">
            <v>0</v>
          </cell>
        </row>
        <row r="5085">
          <cell r="E5085">
            <v>0</v>
          </cell>
          <cell r="O5085">
            <v>0</v>
          </cell>
          <cell r="Q5085">
            <v>0</v>
          </cell>
        </row>
        <row r="5086">
          <cell r="E5086">
            <v>0</v>
          </cell>
          <cell r="O5086">
            <v>0</v>
          </cell>
          <cell r="Q5086">
            <v>0</v>
          </cell>
        </row>
        <row r="5087">
          <cell r="E5087">
            <v>0</v>
          </cell>
          <cell r="O5087">
            <v>0</v>
          </cell>
          <cell r="Q5087">
            <v>0</v>
          </cell>
        </row>
        <row r="5088">
          <cell r="E5088">
            <v>0</v>
          </cell>
          <cell r="O5088">
            <v>0</v>
          </cell>
          <cell r="Q5088">
            <v>0</v>
          </cell>
        </row>
        <row r="5089">
          <cell r="E5089">
            <v>0</v>
          </cell>
          <cell r="O5089">
            <v>0</v>
          </cell>
          <cell r="Q5089">
            <v>0</v>
          </cell>
        </row>
        <row r="5090">
          <cell r="E5090">
            <v>0</v>
          </cell>
          <cell r="O5090">
            <v>0</v>
          </cell>
          <cell r="Q5090">
            <v>0</v>
          </cell>
        </row>
        <row r="5091">
          <cell r="E5091">
            <v>0</v>
          </cell>
          <cell r="O5091">
            <v>0</v>
          </cell>
          <cell r="Q5091">
            <v>0</v>
          </cell>
        </row>
        <row r="5092">
          <cell r="E5092">
            <v>0</v>
          </cell>
          <cell r="O5092">
            <v>0</v>
          </cell>
          <cell r="Q5092">
            <v>0</v>
          </cell>
        </row>
        <row r="5093">
          <cell r="E5093">
            <v>0</v>
          </cell>
          <cell r="O5093">
            <v>0</v>
          </cell>
          <cell r="Q5093">
            <v>0</v>
          </cell>
        </row>
        <row r="5094">
          <cell r="E5094">
            <v>0</v>
          </cell>
          <cell r="O5094">
            <v>0</v>
          </cell>
          <cell r="Q5094">
            <v>0</v>
          </cell>
        </row>
        <row r="5095">
          <cell r="E5095">
            <v>0</v>
          </cell>
          <cell r="O5095">
            <v>0</v>
          </cell>
          <cell r="Q5095">
            <v>0</v>
          </cell>
        </row>
        <row r="5096">
          <cell r="E5096">
            <v>0</v>
          </cell>
          <cell r="O5096">
            <v>0</v>
          </cell>
          <cell r="Q5096">
            <v>0</v>
          </cell>
        </row>
        <row r="5097">
          <cell r="E5097">
            <v>0</v>
          </cell>
          <cell r="O5097">
            <v>0</v>
          </cell>
          <cell r="Q5097">
            <v>0</v>
          </cell>
        </row>
        <row r="5098">
          <cell r="E5098">
            <v>0</v>
          </cell>
          <cell r="O5098">
            <v>0</v>
          </cell>
          <cell r="Q5098">
            <v>0</v>
          </cell>
        </row>
        <row r="5099">
          <cell r="E5099">
            <v>0</v>
          </cell>
          <cell r="O5099">
            <v>0</v>
          </cell>
          <cell r="Q5099">
            <v>0</v>
          </cell>
        </row>
        <row r="5100">
          <cell r="E5100">
            <v>0</v>
          </cell>
          <cell r="O5100">
            <v>0</v>
          </cell>
          <cell r="Q5100">
            <v>0</v>
          </cell>
        </row>
        <row r="5101">
          <cell r="E5101">
            <v>0</v>
          </cell>
          <cell r="O5101">
            <v>0</v>
          </cell>
          <cell r="Q5101">
            <v>0</v>
          </cell>
        </row>
        <row r="5102">
          <cell r="E5102">
            <v>0</v>
          </cell>
          <cell r="O5102">
            <v>0</v>
          </cell>
          <cell r="Q5102">
            <v>0</v>
          </cell>
        </row>
        <row r="5103">
          <cell r="E5103">
            <v>0</v>
          </cell>
          <cell r="O5103">
            <v>0</v>
          </cell>
          <cell r="Q5103">
            <v>0</v>
          </cell>
        </row>
        <row r="5104">
          <cell r="E5104">
            <v>0</v>
          </cell>
          <cell r="O5104">
            <v>0</v>
          </cell>
          <cell r="Q5104">
            <v>0</v>
          </cell>
        </row>
        <row r="5105">
          <cell r="E5105">
            <v>0</v>
          </cell>
          <cell r="O5105">
            <v>0</v>
          </cell>
          <cell r="Q5105">
            <v>0</v>
          </cell>
        </row>
        <row r="5106">
          <cell r="E5106">
            <v>0</v>
          </cell>
          <cell r="O5106">
            <v>0</v>
          </cell>
          <cell r="Q5106">
            <v>0</v>
          </cell>
        </row>
        <row r="5107">
          <cell r="E5107">
            <v>0</v>
          </cell>
          <cell r="O5107">
            <v>0</v>
          </cell>
          <cell r="Q5107">
            <v>0</v>
          </cell>
        </row>
        <row r="5108">
          <cell r="E5108">
            <v>0</v>
          </cell>
          <cell r="O5108">
            <v>0</v>
          </cell>
          <cell r="Q5108">
            <v>0</v>
          </cell>
        </row>
        <row r="5109">
          <cell r="E5109">
            <v>0</v>
          </cell>
          <cell r="O5109">
            <v>0</v>
          </cell>
          <cell r="Q5109">
            <v>0</v>
          </cell>
        </row>
        <row r="5110">
          <cell r="E5110">
            <v>0</v>
          </cell>
          <cell r="O5110">
            <v>0</v>
          </cell>
          <cell r="Q5110">
            <v>0</v>
          </cell>
        </row>
        <row r="5111">
          <cell r="E5111">
            <v>0</v>
          </cell>
          <cell r="O5111">
            <v>0</v>
          </cell>
          <cell r="Q5111">
            <v>0</v>
          </cell>
        </row>
        <row r="5112">
          <cell r="E5112">
            <v>0</v>
          </cell>
          <cell r="O5112">
            <v>0</v>
          </cell>
          <cell r="Q5112">
            <v>0</v>
          </cell>
        </row>
        <row r="5113">
          <cell r="E5113">
            <v>0</v>
          </cell>
          <cell r="O5113">
            <v>0</v>
          </cell>
          <cell r="Q5113">
            <v>0</v>
          </cell>
        </row>
        <row r="5114">
          <cell r="E5114">
            <v>0</v>
          </cell>
          <cell r="O5114">
            <v>0</v>
          </cell>
          <cell r="Q5114">
            <v>0</v>
          </cell>
        </row>
        <row r="5115">
          <cell r="E5115">
            <v>0</v>
          </cell>
          <cell r="O5115">
            <v>0</v>
          </cell>
          <cell r="Q5115">
            <v>0</v>
          </cell>
        </row>
        <row r="5116">
          <cell r="E5116">
            <v>0</v>
          </cell>
          <cell r="O5116">
            <v>0</v>
          </cell>
          <cell r="Q5116">
            <v>0</v>
          </cell>
        </row>
        <row r="5117">
          <cell r="E5117">
            <v>0</v>
          </cell>
          <cell r="O5117">
            <v>0</v>
          </cell>
          <cell r="Q5117">
            <v>0</v>
          </cell>
        </row>
        <row r="5118">
          <cell r="E5118">
            <v>0</v>
          </cell>
          <cell r="O5118">
            <v>0</v>
          </cell>
          <cell r="Q5118">
            <v>0</v>
          </cell>
        </row>
        <row r="5119">
          <cell r="E5119">
            <v>0</v>
          </cell>
          <cell r="O5119">
            <v>0</v>
          </cell>
          <cell r="Q5119">
            <v>0</v>
          </cell>
        </row>
        <row r="5120">
          <cell r="E5120">
            <v>0</v>
          </cell>
          <cell r="O5120">
            <v>0</v>
          </cell>
          <cell r="Q5120">
            <v>0</v>
          </cell>
        </row>
        <row r="5121">
          <cell r="E5121">
            <v>0</v>
          </cell>
          <cell r="O5121">
            <v>0</v>
          </cell>
          <cell r="Q5121">
            <v>0</v>
          </cell>
        </row>
        <row r="5122">
          <cell r="E5122">
            <v>0</v>
          </cell>
          <cell r="O5122">
            <v>0</v>
          </cell>
          <cell r="Q5122">
            <v>0</v>
          </cell>
        </row>
        <row r="5123">
          <cell r="E5123">
            <v>0</v>
          </cell>
          <cell r="O5123">
            <v>0</v>
          </cell>
          <cell r="Q5123">
            <v>0</v>
          </cell>
        </row>
        <row r="5124">
          <cell r="E5124">
            <v>0</v>
          </cell>
          <cell r="O5124">
            <v>0</v>
          </cell>
          <cell r="Q5124">
            <v>0</v>
          </cell>
        </row>
        <row r="5125">
          <cell r="E5125">
            <v>0</v>
          </cell>
          <cell r="O5125">
            <v>0</v>
          </cell>
          <cell r="Q5125">
            <v>0</v>
          </cell>
        </row>
        <row r="5126">
          <cell r="E5126">
            <v>0</v>
          </cell>
          <cell r="O5126">
            <v>0</v>
          </cell>
          <cell r="Q5126">
            <v>0</v>
          </cell>
        </row>
        <row r="5127">
          <cell r="E5127">
            <v>0</v>
          </cell>
          <cell r="O5127">
            <v>0</v>
          </cell>
          <cell r="Q5127">
            <v>0</v>
          </cell>
        </row>
        <row r="5128">
          <cell r="E5128">
            <v>0</v>
          </cell>
          <cell r="O5128">
            <v>0</v>
          </cell>
          <cell r="Q5128">
            <v>0</v>
          </cell>
        </row>
        <row r="5129">
          <cell r="E5129">
            <v>0</v>
          </cell>
          <cell r="O5129">
            <v>0</v>
          </cell>
          <cell r="Q5129">
            <v>0</v>
          </cell>
        </row>
        <row r="5130">
          <cell r="E5130">
            <v>0</v>
          </cell>
          <cell r="O5130">
            <v>0</v>
          </cell>
          <cell r="Q5130">
            <v>0</v>
          </cell>
        </row>
        <row r="5131">
          <cell r="E5131">
            <v>0</v>
          </cell>
          <cell r="O5131">
            <v>0</v>
          </cell>
          <cell r="Q5131">
            <v>0</v>
          </cell>
        </row>
        <row r="5132">
          <cell r="E5132">
            <v>0</v>
          </cell>
          <cell r="O5132">
            <v>0</v>
          </cell>
          <cell r="Q5132">
            <v>0</v>
          </cell>
        </row>
        <row r="5133">
          <cell r="E5133">
            <v>0</v>
          </cell>
          <cell r="O5133">
            <v>0</v>
          </cell>
          <cell r="Q5133">
            <v>0</v>
          </cell>
        </row>
        <row r="5134">
          <cell r="E5134">
            <v>0</v>
          </cell>
          <cell r="O5134">
            <v>0</v>
          </cell>
          <cell r="Q5134">
            <v>0</v>
          </cell>
        </row>
        <row r="5135">
          <cell r="E5135">
            <v>0</v>
          </cell>
          <cell r="O5135">
            <v>0</v>
          </cell>
          <cell r="Q5135">
            <v>0</v>
          </cell>
        </row>
        <row r="5136">
          <cell r="E5136">
            <v>0</v>
          </cell>
          <cell r="O5136">
            <v>0</v>
          </cell>
          <cell r="Q5136">
            <v>0</v>
          </cell>
        </row>
        <row r="5137">
          <cell r="E5137">
            <v>0</v>
          </cell>
          <cell r="O5137">
            <v>0</v>
          </cell>
          <cell r="Q5137">
            <v>0</v>
          </cell>
        </row>
        <row r="5138">
          <cell r="E5138">
            <v>0</v>
          </cell>
          <cell r="O5138">
            <v>0</v>
          </cell>
          <cell r="Q5138">
            <v>0</v>
          </cell>
        </row>
        <row r="5139">
          <cell r="E5139">
            <v>0</v>
          </cell>
          <cell r="O5139">
            <v>0</v>
          </cell>
          <cell r="Q5139">
            <v>0</v>
          </cell>
        </row>
        <row r="5140">
          <cell r="E5140">
            <v>0</v>
          </cell>
          <cell r="O5140">
            <v>0</v>
          </cell>
          <cell r="Q5140">
            <v>0</v>
          </cell>
        </row>
        <row r="5141">
          <cell r="E5141">
            <v>0</v>
          </cell>
          <cell r="O5141">
            <v>0</v>
          </cell>
          <cell r="Q5141">
            <v>0</v>
          </cell>
        </row>
        <row r="5142">
          <cell r="E5142">
            <v>0</v>
          </cell>
          <cell r="O5142">
            <v>0</v>
          </cell>
          <cell r="Q5142">
            <v>0</v>
          </cell>
        </row>
        <row r="5143">
          <cell r="E5143">
            <v>0</v>
          </cell>
          <cell r="O5143">
            <v>0</v>
          </cell>
          <cell r="Q5143">
            <v>0</v>
          </cell>
        </row>
        <row r="5144">
          <cell r="E5144">
            <v>0</v>
          </cell>
          <cell r="O5144">
            <v>0</v>
          </cell>
          <cell r="Q5144">
            <v>0</v>
          </cell>
        </row>
        <row r="5145">
          <cell r="E5145">
            <v>0</v>
          </cell>
          <cell r="O5145">
            <v>0</v>
          </cell>
          <cell r="Q5145">
            <v>0</v>
          </cell>
        </row>
        <row r="5146">
          <cell r="E5146">
            <v>0</v>
          </cell>
          <cell r="O5146">
            <v>0</v>
          </cell>
          <cell r="Q5146">
            <v>0</v>
          </cell>
        </row>
        <row r="5147">
          <cell r="E5147">
            <v>0</v>
          </cell>
          <cell r="O5147">
            <v>0</v>
          </cell>
          <cell r="Q5147">
            <v>0</v>
          </cell>
        </row>
        <row r="5148">
          <cell r="E5148">
            <v>0</v>
          </cell>
          <cell r="O5148">
            <v>0</v>
          </cell>
          <cell r="Q5148">
            <v>0</v>
          </cell>
        </row>
        <row r="5149">
          <cell r="E5149">
            <v>0</v>
          </cell>
          <cell r="O5149">
            <v>0</v>
          </cell>
          <cell r="Q5149">
            <v>0</v>
          </cell>
        </row>
        <row r="5150">
          <cell r="E5150">
            <v>0</v>
          </cell>
          <cell r="O5150">
            <v>0</v>
          </cell>
          <cell r="Q5150">
            <v>0</v>
          </cell>
        </row>
        <row r="5151">
          <cell r="E5151">
            <v>0</v>
          </cell>
          <cell r="O5151">
            <v>0</v>
          </cell>
          <cell r="Q5151">
            <v>0</v>
          </cell>
        </row>
        <row r="5152">
          <cell r="E5152">
            <v>0</v>
          </cell>
          <cell r="O5152">
            <v>0</v>
          </cell>
          <cell r="Q5152">
            <v>0</v>
          </cell>
        </row>
        <row r="5153">
          <cell r="E5153">
            <v>0</v>
          </cell>
          <cell r="O5153">
            <v>0</v>
          </cell>
          <cell r="Q5153">
            <v>0</v>
          </cell>
        </row>
        <row r="5154">
          <cell r="E5154">
            <v>0</v>
          </cell>
          <cell r="O5154">
            <v>0</v>
          </cell>
          <cell r="Q5154">
            <v>0</v>
          </cell>
        </row>
        <row r="5155">
          <cell r="E5155">
            <v>0</v>
          </cell>
          <cell r="O5155">
            <v>0</v>
          </cell>
          <cell r="Q5155">
            <v>0</v>
          </cell>
        </row>
        <row r="5156">
          <cell r="E5156">
            <v>0</v>
          </cell>
          <cell r="O5156">
            <v>0</v>
          </cell>
          <cell r="Q5156">
            <v>0</v>
          </cell>
        </row>
        <row r="5157">
          <cell r="E5157">
            <v>0</v>
          </cell>
          <cell r="O5157">
            <v>0</v>
          </cell>
          <cell r="Q5157">
            <v>0</v>
          </cell>
        </row>
        <row r="5158">
          <cell r="E5158">
            <v>0</v>
          </cell>
          <cell r="O5158">
            <v>0</v>
          </cell>
          <cell r="Q5158">
            <v>0</v>
          </cell>
        </row>
        <row r="5159">
          <cell r="E5159">
            <v>0</v>
          </cell>
          <cell r="O5159">
            <v>0</v>
          </cell>
          <cell r="Q5159">
            <v>0</v>
          </cell>
        </row>
        <row r="5160">
          <cell r="E5160">
            <v>0</v>
          </cell>
          <cell r="O5160">
            <v>0</v>
          </cell>
          <cell r="Q5160">
            <v>0</v>
          </cell>
        </row>
        <row r="5161">
          <cell r="E5161">
            <v>0</v>
          </cell>
          <cell r="O5161">
            <v>0</v>
          </cell>
          <cell r="Q5161">
            <v>0</v>
          </cell>
        </row>
        <row r="5162">
          <cell r="E5162">
            <v>0</v>
          </cell>
          <cell r="O5162">
            <v>0</v>
          </cell>
          <cell r="Q5162">
            <v>0</v>
          </cell>
        </row>
        <row r="5163">
          <cell r="E5163">
            <v>0</v>
          </cell>
          <cell r="O5163">
            <v>0</v>
          </cell>
          <cell r="Q5163">
            <v>0</v>
          </cell>
        </row>
        <row r="5164">
          <cell r="E5164">
            <v>0</v>
          </cell>
          <cell r="O5164">
            <v>0</v>
          </cell>
          <cell r="Q5164">
            <v>0</v>
          </cell>
        </row>
        <row r="5165">
          <cell r="E5165">
            <v>0</v>
          </cell>
          <cell r="O5165">
            <v>0</v>
          </cell>
          <cell r="Q5165">
            <v>0</v>
          </cell>
        </row>
        <row r="5166">
          <cell r="E5166">
            <v>0</v>
          </cell>
          <cell r="O5166">
            <v>0</v>
          </cell>
          <cell r="Q5166">
            <v>0</v>
          </cell>
        </row>
        <row r="5167">
          <cell r="E5167">
            <v>0</v>
          </cell>
          <cell r="O5167">
            <v>0</v>
          </cell>
          <cell r="Q5167">
            <v>0</v>
          </cell>
        </row>
        <row r="5168">
          <cell r="E5168">
            <v>0</v>
          </cell>
          <cell r="O5168">
            <v>0</v>
          </cell>
          <cell r="Q5168">
            <v>0</v>
          </cell>
        </row>
        <row r="5169">
          <cell r="E5169">
            <v>0</v>
          </cell>
          <cell r="O5169">
            <v>0</v>
          </cell>
          <cell r="Q5169">
            <v>0</v>
          </cell>
        </row>
        <row r="5170">
          <cell r="E5170">
            <v>0</v>
          </cell>
          <cell r="O5170">
            <v>0</v>
          </cell>
          <cell r="Q5170">
            <v>0</v>
          </cell>
        </row>
        <row r="5171">
          <cell r="E5171">
            <v>0</v>
          </cell>
          <cell r="O5171">
            <v>0</v>
          </cell>
          <cell r="Q5171">
            <v>0</v>
          </cell>
        </row>
        <row r="5172">
          <cell r="E5172">
            <v>0</v>
          </cell>
          <cell r="O5172">
            <v>0</v>
          </cell>
          <cell r="Q5172">
            <v>0</v>
          </cell>
        </row>
        <row r="5173">
          <cell r="E5173">
            <v>0</v>
          </cell>
          <cell r="O5173">
            <v>0</v>
          </cell>
          <cell r="Q5173">
            <v>0</v>
          </cell>
        </row>
        <row r="5174">
          <cell r="E5174">
            <v>0</v>
          </cell>
          <cell r="O5174">
            <v>0</v>
          </cell>
          <cell r="Q5174">
            <v>0</v>
          </cell>
        </row>
        <row r="5175">
          <cell r="E5175">
            <v>0</v>
          </cell>
          <cell r="O5175">
            <v>0</v>
          </cell>
          <cell r="Q5175">
            <v>0</v>
          </cell>
        </row>
        <row r="5176">
          <cell r="E5176">
            <v>0</v>
          </cell>
          <cell r="O5176">
            <v>0</v>
          </cell>
          <cell r="Q5176">
            <v>0</v>
          </cell>
        </row>
        <row r="5177">
          <cell r="E5177">
            <v>0</v>
          </cell>
          <cell r="O5177">
            <v>0</v>
          </cell>
          <cell r="Q5177">
            <v>0</v>
          </cell>
        </row>
        <row r="5178">
          <cell r="E5178">
            <v>0</v>
          </cell>
          <cell r="O5178">
            <v>0</v>
          </cell>
          <cell r="Q5178">
            <v>0</v>
          </cell>
        </row>
        <row r="5179">
          <cell r="E5179">
            <v>0</v>
          </cell>
          <cell r="O5179">
            <v>0</v>
          </cell>
          <cell r="Q5179">
            <v>0</v>
          </cell>
        </row>
        <row r="5180">
          <cell r="E5180">
            <v>0</v>
          </cell>
          <cell r="O5180">
            <v>0</v>
          </cell>
          <cell r="Q5180">
            <v>0</v>
          </cell>
        </row>
        <row r="5181">
          <cell r="E5181">
            <v>0</v>
          </cell>
          <cell r="O5181">
            <v>0</v>
          </cell>
          <cell r="Q5181">
            <v>0</v>
          </cell>
        </row>
        <row r="5182">
          <cell r="E5182">
            <v>0</v>
          </cell>
          <cell r="O5182">
            <v>0</v>
          </cell>
          <cell r="Q5182">
            <v>0</v>
          </cell>
        </row>
        <row r="5183">
          <cell r="E5183">
            <v>0</v>
          </cell>
          <cell r="O5183">
            <v>0</v>
          </cell>
          <cell r="Q5183">
            <v>0</v>
          </cell>
        </row>
        <row r="5184">
          <cell r="E5184">
            <v>0</v>
          </cell>
          <cell r="O5184">
            <v>0</v>
          </cell>
          <cell r="Q5184">
            <v>0</v>
          </cell>
        </row>
        <row r="5185">
          <cell r="E5185">
            <v>0</v>
          </cell>
          <cell r="O5185">
            <v>0</v>
          </cell>
          <cell r="Q5185">
            <v>0</v>
          </cell>
        </row>
        <row r="5186">
          <cell r="E5186">
            <v>0</v>
          </cell>
          <cell r="O5186">
            <v>0</v>
          </cell>
          <cell r="Q5186">
            <v>0</v>
          </cell>
        </row>
        <row r="5187">
          <cell r="E5187">
            <v>0</v>
          </cell>
          <cell r="O5187">
            <v>0</v>
          </cell>
          <cell r="Q5187">
            <v>0</v>
          </cell>
        </row>
        <row r="5188">
          <cell r="E5188">
            <v>0</v>
          </cell>
          <cell r="O5188">
            <v>0</v>
          </cell>
          <cell r="Q5188">
            <v>0</v>
          </cell>
        </row>
        <row r="5189">
          <cell r="E5189">
            <v>0</v>
          </cell>
          <cell r="O5189">
            <v>0</v>
          </cell>
          <cell r="Q5189">
            <v>0</v>
          </cell>
        </row>
        <row r="5190">
          <cell r="E5190">
            <v>0</v>
          </cell>
          <cell r="O5190">
            <v>0</v>
          </cell>
          <cell r="Q5190">
            <v>0</v>
          </cell>
        </row>
        <row r="5191">
          <cell r="E5191">
            <v>0</v>
          </cell>
          <cell r="O5191">
            <v>0</v>
          </cell>
          <cell r="Q5191">
            <v>0</v>
          </cell>
        </row>
        <row r="5192">
          <cell r="E5192">
            <v>0</v>
          </cell>
          <cell r="O5192">
            <v>0</v>
          </cell>
          <cell r="Q5192">
            <v>0</v>
          </cell>
        </row>
        <row r="5193">
          <cell r="E5193">
            <v>0</v>
          </cell>
          <cell r="O5193">
            <v>0</v>
          </cell>
          <cell r="Q5193">
            <v>0</v>
          </cell>
        </row>
        <row r="5194">
          <cell r="E5194">
            <v>0</v>
          </cell>
          <cell r="O5194">
            <v>0</v>
          </cell>
          <cell r="Q5194">
            <v>0</v>
          </cell>
        </row>
        <row r="5195">
          <cell r="E5195">
            <v>0</v>
          </cell>
          <cell r="O5195">
            <v>0</v>
          </cell>
          <cell r="Q5195">
            <v>0</v>
          </cell>
        </row>
        <row r="5196">
          <cell r="E5196">
            <v>0</v>
          </cell>
          <cell r="O5196">
            <v>0</v>
          </cell>
          <cell r="Q5196">
            <v>0</v>
          </cell>
        </row>
        <row r="5197">
          <cell r="E5197">
            <v>0</v>
          </cell>
          <cell r="O5197">
            <v>0</v>
          </cell>
          <cell r="Q5197">
            <v>0</v>
          </cell>
        </row>
        <row r="5198">
          <cell r="E5198">
            <v>0</v>
          </cell>
          <cell r="O5198">
            <v>0</v>
          </cell>
          <cell r="Q5198">
            <v>0</v>
          </cell>
        </row>
        <row r="5199">
          <cell r="E5199">
            <v>0</v>
          </cell>
          <cell r="O5199">
            <v>0</v>
          </cell>
          <cell r="Q5199">
            <v>0</v>
          </cell>
        </row>
        <row r="5200">
          <cell r="E5200">
            <v>0</v>
          </cell>
          <cell r="O5200">
            <v>0</v>
          </cell>
          <cell r="Q5200">
            <v>0</v>
          </cell>
        </row>
        <row r="5201">
          <cell r="E5201">
            <v>0</v>
          </cell>
          <cell r="O5201">
            <v>0</v>
          </cell>
          <cell r="Q5201">
            <v>0</v>
          </cell>
        </row>
        <row r="5202">
          <cell r="E5202">
            <v>0</v>
          </cell>
          <cell r="O5202">
            <v>0</v>
          </cell>
          <cell r="Q5202">
            <v>0</v>
          </cell>
        </row>
        <row r="5203">
          <cell r="E5203">
            <v>0</v>
          </cell>
          <cell r="O5203">
            <v>0</v>
          </cell>
          <cell r="Q5203">
            <v>0</v>
          </cell>
        </row>
        <row r="5204">
          <cell r="E5204">
            <v>0</v>
          </cell>
          <cell r="O5204">
            <v>0</v>
          </cell>
          <cell r="Q5204">
            <v>0</v>
          </cell>
        </row>
        <row r="5205">
          <cell r="E5205">
            <v>0</v>
          </cell>
          <cell r="O5205">
            <v>0</v>
          </cell>
          <cell r="Q5205">
            <v>0</v>
          </cell>
        </row>
        <row r="5206">
          <cell r="E5206">
            <v>0</v>
          </cell>
          <cell r="O5206">
            <v>0</v>
          </cell>
          <cell r="Q5206">
            <v>0</v>
          </cell>
        </row>
        <row r="5207">
          <cell r="E5207">
            <v>0</v>
          </cell>
          <cell r="O5207">
            <v>0</v>
          </cell>
          <cell r="Q5207">
            <v>0</v>
          </cell>
        </row>
        <row r="5208">
          <cell r="E5208">
            <v>0</v>
          </cell>
          <cell r="O5208">
            <v>0</v>
          </cell>
          <cell r="Q5208">
            <v>0</v>
          </cell>
        </row>
        <row r="5209">
          <cell r="E5209">
            <v>0</v>
          </cell>
          <cell r="O5209">
            <v>0</v>
          </cell>
          <cell r="Q5209">
            <v>0</v>
          </cell>
        </row>
        <row r="5210">
          <cell r="E5210">
            <v>0</v>
          </cell>
          <cell r="O5210">
            <v>0</v>
          </cell>
          <cell r="Q5210">
            <v>0</v>
          </cell>
        </row>
        <row r="5211">
          <cell r="E5211">
            <v>0</v>
          </cell>
          <cell r="O5211">
            <v>0</v>
          </cell>
          <cell r="Q5211">
            <v>0</v>
          </cell>
        </row>
        <row r="5212">
          <cell r="E5212">
            <v>0</v>
          </cell>
          <cell r="O5212">
            <v>0</v>
          </cell>
          <cell r="Q5212">
            <v>0</v>
          </cell>
        </row>
        <row r="5213">
          <cell r="E5213">
            <v>0</v>
          </cell>
          <cell r="O5213">
            <v>0</v>
          </cell>
          <cell r="Q5213">
            <v>0</v>
          </cell>
        </row>
        <row r="5214">
          <cell r="E5214">
            <v>0</v>
          </cell>
          <cell r="O5214">
            <v>0</v>
          </cell>
          <cell r="Q5214">
            <v>0</v>
          </cell>
        </row>
        <row r="5215">
          <cell r="E5215">
            <v>0</v>
          </cell>
          <cell r="O5215">
            <v>0</v>
          </cell>
          <cell r="Q5215">
            <v>0</v>
          </cell>
        </row>
        <row r="5216">
          <cell r="E5216">
            <v>0</v>
          </cell>
          <cell r="O5216">
            <v>0</v>
          </cell>
          <cell r="Q5216">
            <v>0</v>
          </cell>
        </row>
        <row r="5217">
          <cell r="E5217">
            <v>0</v>
          </cell>
          <cell r="O5217">
            <v>0</v>
          </cell>
          <cell r="Q5217">
            <v>0</v>
          </cell>
        </row>
        <row r="5218">
          <cell r="E5218">
            <v>0</v>
          </cell>
          <cell r="O5218">
            <v>0</v>
          </cell>
          <cell r="Q5218">
            <v>0</v>
          </cell>
        </row>
        <row r="5219">
          <cell r="E5219">
            <v>0</v>
          </cell>
          <cell r="O5219">
            <v>0</v>
          </cell>
          <cell r="Q5219">
            <v>0</v>
          </cell>
        </row>
        <row r="5220">
          <cell r="E5220">
            <v>0</v>
          </cell>
          <cell r="O5220">
            <v>0</v>
          </cell>
          <cell r="Q5220">
            <v>0</v>
          </cell>
        </row>
        <row r="5221">
          <cell r="E5221">
            <v>0</v>
          </cell>
          <cell r="O5221">
            <v>0</v>
          </cell>
          <cell r="Q5221">
            <v>0</v>
          </cell>
        </row>
        <row r="5222">
          <cell r="E5222">
            <v>0</v>
          </cell>
          <cell r="O5222">
            <v>0</v>
          </cell>
          <cell r="Q5222">
            <v>0</v>
          </cell>
        </row>
        <row r="5223">
          <cell r="E5223">
            <v>0</v>
          </cell>
          <cell r="O5223">
            <v>0</v>
          </cell>
          <cell r="Q5223">
            <v>0</v>
          </cell>
        </row>
        <row r="5224">
          <cell r="E5224">
            <v>0</v>
          </cell>
          <cell r="O5224">
            <v>0</v>
          </cell>
          <cell r="Q5224">
            <v>0</v>
          </cell>
        </row>
        <row r="5225">
          <cell r="E5225">
            <v>0</v>
          </cell>
          <cell r="O5225">
            <v>0</v>
          </cell>
          <cell r="Q5225">
            <v>0</v>
          </cell>
        </row>
        <row r="5226">
          <cell r="E5226">
            <v>0</v>
          </cell>
          <cell r="O5226">
            <v>0</v>
          </cell>
          <cell r="Q5226">
            <v>0</v>
          </cell>
        </row>
        <row r="5227">
          <cell r="E5227">
            <v>0</v>
          </cell>
          <cell r="O5227">
            <v>0</v>
          </cell>
          <cell r="Q5227">
            <v>0</v>
          </cell>
        </row>
        <row r="5228">
          <cell r="E5228">
            <v>0</v>
          </cell>
          <cell r="O5228">
            <v>0</v>
          </cell>
          <cell r="Q5228">
            <v>0</v>
          </cell>
        </row>
        <row r="5229">
          <cell r="E5229">
            <v>0</v>
          </cell>
          <cell r="O5229">
            <v>0</v>
          </cell>
          <cell r="Q5229">
            <v>0</v>
          </cell>
        </row>
        <row r="5230">
          <cell r="E5230">
            <v>0</v>
          </cell>
          <cell r="O5230">
            <v>0</v>
          </cell>
          <cell r="Q5230">
            <v>0</v>
          </cell>
        </row>
        <row r="5231">
          <cell r="E5231">
            <v>0</v>
          </cell>
          <cell r="O5231">
            <v>0</v>
          </cell>
          <cell r="Q5231">
            <v>0</v>
          </cell>
        </row>
        <row r="5232">
          <cell r="E5232">
            <v>0</v>
          </cell>
          <cell r="O5232">
            <v>0</v>
          </cell>
          <cell r="Q5232">
            <v>0</v>
          </cell>
        </row>
        <row r="5233">
          <cell r="E5233">
            <v>0</v>
          </cell>
          <cell r="O5233">
            <v>0</v>
          </cell>
          <cell r="Q5233">
            <v>0</v>
          </cell>
        </row>
        <row r="5234">
          <cell r="E5234">
            <v>0</v>
          </cell>
          <cell r="O5234">
            <v>0</v>
          </cell>
          <cell r="Q5234">
            <v>0</v>
          </cell>
        </row>
        <row r="5235">
          <cell r="E5235">
            <v>0</v>
          </cell>
          <cell r="O5235">
            <v>0</v>
          </cell>
          <cell r="Q5235">
            <v>0</v>
          </cell>
        </row>
        <row r="5236">
          <cell r="E5236">
            <v>0</v>
          </cell>
          <cell r="O5236">
            <v>0</v>
          </cell>
          <cell r="Q5236">
            <v>0</v>
          </cell>
        </row>
        <row r="5237">
          <cell r="E5237">
            <v>0</v>
          </cell>
          <cell r="O5237">
            <v>0</v>
          </cell>
          <cell r="Q5237">
            <v>0</v>
          </cell>
        </row>
        <row r="5238">
          <cell r="E5238">
            <v>0</v>
          </cell>
          <cell r="O5238">
            <v>0</v>
          </cell>
          <cell r="Q5238">
            <v>0</v>
          </cell>
        </row>
        <row r="5239">
          <cell r="E5239">
            <v>0</v>
          </cell>
          <cell r="O5239">
            <v>0</v>
          </cell>
          <cell r="Q5239">
            <v>0</v>
          </cell>
        </row>
        <row r="5240">
          <cell r="E5240">
            <v>0</v>
          </cell>
          <cell r="O5240">
            <v>0</v>
          </cell>
          <cell r="Q5240">
            <v>0</v>
          </cell>
        </row>
        <row r="5241">
          <cell r="E5241">
            <v>0</v>
          </cell>
          <cell r="O5241">
            <v>0</v>
          </cell>
          <cell r="Q5241">
            <v>0</v>
          </cell>
        </row>
        <row r="5242">
          <cell r="E5242">
            <v>0</v>
          </cell>
          <cell r="O5242">
            <v>0</v>
          </cell>
          <cell r="Q5242">
            <v>0</v>
          </cell>
        </row>
        <row r="5243">
          <cell r="E5243">
            <v>0</v>
          </cell>
          <cell r="O5243">
            <v>0</v>
          </cell>
          <cell r="Q5243">
            <v>0</v>
          </cell>
        </row>
        <row r="5244">
          <cell r="E5244">
            <v>0</v>
          </cell>
          <cell r="O5244">
            <v>0</v>
          </cell>
          <cell r="Q5244">
            <v>0</v>
          </cell>
        </row>
        <row r="5245">
          <cell r="E5245">
            <v>0</v>
          </cell>
          <cell r="O5245">
            <v>0</v>
          </cell>
          <cell r="Q5245">
            <v>0</v>
          </cell>
        </row>
        <row r="5246">
          <cell r="E5246">
            <v>0</v>
          </cell>
          <cell r="O5246">
            <v>0</v>
          </cell>
          <cell r="Q5246">
            <v>0</v>
          </cell>
        </row>
        <row r="5247">
          <cell r="E5247">
            <v>0</v>
          </cell>
          <cell r="O5247">
            <v>0</v>
          </cell>
          <cell r="Q5247">
            <v>0</v>
          </cell>
        </row>
        <row r="5248">
          <cell r="E5248">
            <v>0</v>
          </cell>
          <cell r="O5248">
            <v>0</v>
          </cell>
          <cell r="Q5248">
            <v>0</v>
          </cell>
        </row>
        <row r="5249">
          <cell r="E5249">
            <v>0</v>
          </cell>
          <cell r="O5249">
            <v>0</v>
          </cell>
          <cell r="Q5249">
            <v>0</v>
          </cell>
        </row>
        <row r="5250">
          <cell r="E5250">
            <v>0</v>
          </cell>
          <cell r="O5250">
            <v>0</v>
          </cell>
          <cell r="Q5250">
            <v>0</v>
          </cell>
        </row>
        <row r="5251">
          <cell r="E5251">
            <v>0</v>
          </cell>
          <cell r="O5251">
            <v>0</v>
          </cell>
          <cell r="Q5251">
            <v>0</v>
          </cell>
        </row>
        <row r="5252">
          <cell r="E5252">
            <v>0</v>
          </cell>
          <cell r="O5252">
            <v>0</v>
          </cell>
          <cell r="Q5252">
            <v>0</v>
          </cell>
        </row>
        <row r="5253">
          <cell r="E5253">
            <v>0</v>
          </cell>
          <cell r="O5253">
            <v>0</v>
          </cell>
          <cell r="Q5253">
            <v>0</v>
          </cell>
        </row>
        <row r="5254">
          <cell r="E5254">
            <v>0</v>
          </cell>
          <cell r="O5254">
            <v>0</v>
          </cell>
          <cell r="Q5254">
            <v>0</v>
          </cell>
        </row>
        <row r="5255">
          <cell r="E5255">
            <v>0</v>
          </cell>
          <cell r="O5255">
            <v>0</v>
          </cell>
          <cell r="Q5255">
            <v>0</v>
          </cell>
        </row>
        <row r="5256">
          <cell r="E5256">
            <v>0</v>
          </cell>
          <cell r="O5256">
            <v>0</v>
          </cell>
          <cell r="Q5256">
            <v>0</v>
          </cell>
        </row>
        <row r="5257">
          <cell r="E5257">
            <v>0</v>
          </cell>
          <cell r="O5257">
            <v>0</v>
          </cell>
          <cell r="Q5257">
            <v>0</v>
          </cell>
        </row>
        <row r="5258">
          <cell r="E5258">
            <v>0</v>
          </cell>
          <cell r="O5258">
            <v>0</v>
          </cell>
          <cell r="Q5258">
            <v>0</v>
          </cell>
        </row>
        <row r="5259">
          <cell r="E5259">
            <v>0</v>
          </cell>
          <cell r="O5259">
            <v>0</v>
          </cell>
          <cell r="Q5259">
            <v>0</v>
          </cell>
        </row>
        <row r="5260">
          <cell r="E5260">
            <v>0</v>
          </cell>
          <cell r="O5260">
            <v>0</v>
          </cell>
          <cell r="Q5260">
            <v>0</v>
          </cell>
        </row>
        <row r="5261">
          <cell r="E5261">
            <v>0</v>
          </cell>
          <cell r="O5261">
            <v>0</v>
          </cell>
          <cell r="Q5261">
            <v>0</v>
          </cell>
        </row>
        <row r="5262">
          <cell r="E5262">
            <v>0</v>
          </cell>
          <cell r="O5262">
            <v>0</v>
          </cell>
          <cell r="Q5262">
            <v>0</v>
          </cell>
        </row>
        <row r="5263">
          <cell r="E5263">
            <v>0</v>
          </cell>
          <cell r="O5263">
            <v>0</v>
          </cell>
          <cell r="Q5263">
            <v>0</v>
          </cell>
        </row>
        <row r="5264">
          <cell r="E5264">
            <v>0</v>
          </cell>
          <cell r="O5264">
            <v>0</v>
          </cell>
          <cell r="Q5264">
            <v>0</v>
          </cell>
        </row>
        <row r="5265">
          <cell r="E5265">
            <v>0</v>
          </cell>
          <cell r="O5265">
            <v>0</v>
          </cell>
          <cell r="Q5265">
            <v>0</v>
          </cell>
        </row>
        <row r="5266">
          <cell r="E5266">
            <v>0</v>
          </cell>
          <cell r="O5266">
            <v>0</v>
          </cell>
          <cell r="Q5266">
            <v>0</v>
          </cell>
        </row>
        <row r="5267">
          <cell r="E5267">
            <v>0</v>
          </cell>
          <cell r="O5267">
            <v>0</v>
          </cell>
          <cell r="Q5267">
            <v>0</v>
          </cell>
        </row>
        <row r="5268">
          <cell r="E5268">
            <v>0</v>
          </cell>
          <cell r="O5268">
            <v>0</v>
          </cell>
          <cell r="Q5268">
            <v>0</v>
          </cell>
        </row>
        <row r="5269">
          <cell r="E5269">
            <v>0</v>
          </cell>
          <cell r="O5269">
            <v>0</v>
          </cell>
          <cell r="Q5269">
            <v>0</v>
          </cell>
        </row>
        <row r="5270">
          <cell r="E5270">
            <v>0</v>
          </cell>
          <cell r="O5270">
            <v>0</v>
          </cell>
          <cell r="Q5270">
            <v>0</v>
          </cell>
        </row>
        <row r="5271">
          <cell r="E5271">
            <v>0</v>
          </cell>
          <cell r="O5271">
            <v>0</v>
          </cell>
          <cell r="Q5271">
            <v>0</v>
          </cell>
        </row>
        <row r="5272">
          <cell r="E5272">
            <v>0</v>
          </cell>
          <cell r="O5272">
            <v>0</v>
          </cell>
          <cell r="Q5272">
            <v>0</v>
          </cell>
        </row>
        <row r="5273">
          <cell r="E5273">
            <v>0</v>
          </cell>
          <cell r="O5273">
            <v>0</v>
          </cell>
          <cell r="Q5273">
            <v>0</v>
          </cell>
        </row>
        <row r="5274">
          <cell r="E5274">
            <v>0</v>
          </cell>
          <cell r="O5274">
            <v>0</v>
          </cell>
          <cell r="Q5274">
            <v>0</v>
          </cell>
        </row>
        <row r="5275">
          <cell r="E5275">
            <v>0</v>
          </cell>
          <cell r="O5275">
            <v>0</v>
          </cell>
          <cell r="Q5275">
            <v>0</v>
          </cell>
        </row>
        <row r="5276">
          <cell r="E5276">
            <v>0</v>
          </cell>
          <cell r="O5276">
            <v>0</v>
          </cell>
          <cell r="Q5276">
            <v>0</v>
          </cell>
        </row>
        <row r="5277">
          <cell r="E5277">
            <v>0</v>
          </cell>
          <cell r="O5277">
            <v>0</v>
          </cell>
          <cell r="Q5277">
            <v>0</v>
          </cell>
        </row>
        <row r="5278">
          <cell r="E5278">
            <v>0</v>
          </cell>
          <cell r="O5278">
            <v>0</v>
          </cell>
          <cell r="Q5278">
            <v>0</v>
          </cell>
        </row>
        <row r="5279">
          <cell r="E5279">
            <v>0</v>
          </cell>
          <cell r="O5279">
            <v>0</v>
          </cell>
          <cell r="Q5279">
            <v>0</v>
          </cell>
        </row>
        <row r="5280">
          <cell r="E5280">
            <v>0</v>
          </cell>
          <cell r="O5280">
            <v>0</v>
          </cell>
          <cell r="Q5280">
            <v>0</v>
          </cell>
        </row>
        <row r="5281">
          <cell r="E5281">
            <v>0</v>
          </cell>
          <cell r="O5281">
            <v>0</v>
          </cell>
          <cell r="Q5281">
            <v>0</v>
          </cell>
        </row>
        <row r="5282">
          <cell r="E5282">
            <v>0</v>
          </cell>
          <cell r="O5282">
            <v>0</v>
          </cell>
          <cell r="Q5282">
            <v>0</v>
          </cell>
        </row>
        <row r="5283">
          <cell r="E5283">
            <v>0</v>
          </cell>
          <cell r="O5283">
            <v>0</v>
          </cell>
          <cell r="Q5283">
            <v>0</v>
          </cell>
        </row>
        <row r="5284">
          <cell r="E5284">
            <v>0</v>
          </cell>
          <cell r="O5284">
            <v>0</v>
          </cell>
          <cell r="Q5284">
            <v>0</v>
          </cell>
        </row>
        <row r="5285">
          <cell r="E5285">
            <v>0</v>
          </cell>
          <cell r="O5285">
            <v>0</v>
          </cell>
          <cell r="Q5285">
            <v>0</v>
          </cell>
        </row>
        <row r="5286">
          <cell r="E5286">
            <v>0</v>
          </cell>
          <cell r="O5286">
            <v>0</v>
          </cell>
          <cell r="Q5286">
            <v>0</v>
          </cell>
        </row>
        <row r="5287">
          <cell r="E5287">
            <v>0</v>
          </cell>
          <cell r="O5287">
            <v>0</v>
          </cell>
          <cell r="Q5287">
            <v>0</v>
          </cell>
        </row>
        <row r="5288">
          <cell r="E5288">
            <v>0</v>
          </cell>
          <cell r="O5288">
            <v>0</v>
          </cell>
          <cell r="Q5288">
            <v>0</v>
          </cell>
        </row>
        <row r="5289">
          <cell r="E5289">
            <v>0</v>
          </cell>
          <cell r="O5289">
            <v>0</v>
          </cell>
          <cell r="Q5289">
            <v>0</v>
          </cell>
        </row>
        <row r="5290">
          <cell r="E5290">
            <v>0</v>
          </cell>
          <cell r="O5290">
            <v>0</v>
          </cell>
          <cell r="Q5290">
            <v>0</v>
          </cell>
        </row>
        <row r="5291">
          <cell r="E5291">
            <v>0</v>
          </cell>
          <cell r="O5291">
            <v>0</v>
          </cell>
          <cell r="Q5291">
            <v>0</v>
          </cell>
        </row>
        <row r="5292">
          <cell r="E5292">
            <v>0</v>
          </cell>
          <cell r="O5292">
            <v>0</v>
          </cell>
          <cell r="Q5292">
            <v>0</v>
          </cell>
        </row>
        <row r="5293">
          <cell r="E5293">
            <v>0</v>
          </cell>
          <cell r="O5293">
            <v>0</v>
          </cell>
          <cell r="Q5293">
            <v>0</v>
          </cell>
        </row>
        <row r="5294">
          <cell r="E5294">
            <v>0</v>
          </cell>
          <cell r="O5294">
            <v>0</v>
          </cell>
          <cell r="Q5294">
            <v>0</v>
          </cell>
        </row>
        <row r="5295">
          <cell r="E5295">
            <v>0</v>
          </cell>
          <cell r="O5295">
            <v>0</v>
          </cell>
          <cell r="Q5295">
            <v>0</v>
          </cell>
        </row>
        <row r="5296">
          <cell r="E5296">
            <v>0</v>
          </cell>
          <cell r="O5296">
            <v>0</v>
          </cell>
          <cell r="Q5296">
            <v>0</v>
          </cell>
        </row>
        <row r="5297">
          <cell r="E5297">
            <v>0</v>
          </cell>
          <cell r="O5297">
            <v>0</v>
          </cell>
          <cell r="Q5297">
            <v>0</v>
          </cell>
        </row>
        <row r="5298">
          <cell r="E5298">
            <v>0</v>
          </cell>
          <cell r="O5298">
            <v>0</v>
          </cell>
          <cell r="Q5298">
            <v>0</v>
          </cell>
        </row>
        <row r="5299">
          <cell r="E5299">
            <v>0</v>
          </cell>
          <cell r="O5299">
            <v>0</v>
          </cell>
          <cell r="Q5299">
            <v>0</v>
          </cell>
        </row>
        <row r="5300">
          <cell r="E5300">
            <v>0</v>
          </cell>
          <cell r="O5300">
            <v>0</v>
          </cell>
          <cell r="Q5300">
            <v>0</v>
          </cell>
        </row>
        <row r="5301">
          <cell r="E5301">
            <v>0</v>
          </cell>
          <cell r="O5301">
            <v>0</v>
          </cell>
          <cell r="Q5301">
            <v>0</v>
          </cell>
        </row>
        <row r="5302">
          <cell r="E5302">
            <v>0</v>
          </cell>
          <cell r="O5302">
            <v>0</v>
          </cell>
          <cell r="Q5302">
            <v>0</v>
          </cell>
        </row>
        <row r="5303">
          <cell r="E5303">
            <v>0</v>
          </cell>
          <cell r="O5303">
            <v>0</v>
          </cell>
          <cell r="Q5303">
            <v>0</v>
          </cell>
        </row>
        <row r="5304">
          <cell r="E5304">
            <v>0</v>
          </cell>
          <cell r="O5304">
            <v>0</v>
          </cell>
          <cell r="Q5304">
            <v>0</v>
          </cell>
        </row>
        <row r="5305">
          <cell r="E5305">
            <v>0</v>
          </cell>
          <cell r="O5305">
            <v>0</v>
          </cell>
          <cell r="Q5305">
            <v>0</v>
          </cell>
        </row>
        <row r="5306">
          <cell r="E5306">
            <v>0</v>
          </cell>
          <cell r="O5306">
            <v>0</v>
          </cell>
          <cell r="Q5306">
            <v>0</v>
          </cell>
        </row>
        <row r="5307">
          <cell r="E5307">
            <v>0</v>
          </cell>
          <cell r="O5307">
            <v>0</v>
          </cell>
          <cell r="Q5307">
            <v>0</v>
          </cell>
        </row>
        <row r="5308">
          <cell r="E5308">
            <v>0</v>
          </cell>
          <cell r="O5308">
            <v>0</v>
          </cell>
          <cell r="Q5308">
            <v>0</v>
          </cell>
        </row>
        <row r="5309">
          <cell r="E5309">
            <v>0</v>
          </cell>
          <cell r="O5309">
            <v>0</v>
          </cell>
          <cell r="Q5309">
            <v>0</v>
          </cell>
        </row>
        <row r="5310">
          <cell r="E5310">
            <v>0</v>
          </cell>
          <cell r="O5310">
            <v>0</v>
          </cell>
          <cell r="Q5310">
            <v>0</v>
          </cell>
        </row>
        <row r="5311">
          <cell r="E5311">
            <v>0</v>
          </cell>
          <cell r="O5311">
            <v>0</v>
          </cell>
          <cell r="Q5311">
            <v>0</v>
          </cell>
        </row>
        <row r="5312">
          <cell r="E5312">
            <v>0</v>
          </cell>
          <cell r="O5312">
            <v>0</v>
          </cell>
          <cell r="Q5312">
            <v>0</v>
          </cell>
        </row>
        <row r="5313">
          <cell r="E5313">
            <v>0</v>
          </cell>
          <cell r="O5313">
            <v>0</v>
          </cell>
          <cell r="Q5313">
            <v>0</v>
          </cell>
        </row>
        <row r="5314">
          <cell r="E5314">
            <v>0</v>
          </cell>
          <cell r="O5314">
            <v>0</v>
          </cell>
          <cell r="Q5314">
            <v>0</v>
          </cell>
        </row>
        <row r="5315">
          <cell r="E5315">
            <v>0</v>
          </cell>
          <cell r="O5315">
            <v>0</v>
          </cell>
          <cell r="Q5315">
            <v>0</v>
          </cell>
        </row>
        <row r="5316">
          <cell r="E5316">
            <v>0</v>
          </cell>
          <cell r="O5316">
            <v>0</v>
          </cell>
          <cell r="Q5316">
            <v>0</v>
          </cell>
        </row>
        <row r="5317">
          <cell r="E5317">
            <v>0</v>
          </cell>
          <cell r="O5317">
            <v>0</v>
          </cell>
          <cell r="Q5317">
            <v>0</v>
          </cell>
        </row>
        <row r="5318">
          <cell r="E5318">
            <v>0</v>
          </cell>
          <cell r="O5318">
            <v>0</v>
          </cell>
          <cell r="Q5318">
            <v>0</v>
          </cell>
        </row>
        <row r="5319">
          <cell r="E5319">
            <v>0</v>
          </cell>
          <cell r="O5319">
            <v>0</v>
          </cell>
          <cell r="Q5319">
            <v>0</v>
          </cell>
        </row>
        <row r="5320">
          <cell r="E5320">
            <v>0</v>
          </cell>
          <cell r="O5320">
            <v>0</v>
          </cell>
          <cell r="Q5320">
            <v>0</v>
          </cell>
        </row>
        <row r="5321">
          <cell r="E5321">
            <v>0</v>
          </cell>
          <cell r="O5321">
            <v>0</v>
          </cell>
          <cell r="Q5321">
            <v>0</v>
          </cell>
        </row>
        <row r="5322">
          <cell r="E5322">
            <v>0</v>
          </cell>
          <cell r="O5322">
            <v>0</v>
          </cell>
          <cell r="Q5322">
            <v>0</v>
          </cell>
        </row>
        <row r="5323">
          <cell r="E5323">
            <v>0</v>
          </cell>
          <cell r="O5323">
            <v>0</v>
          </cell>
          <cell r="Q5323">
            <v>0</v>
          </cell>
        </row>
        <row r="5324">
          <cell r="E5324">
            <v>0</v>
          </cell>
          <cell r="O5324">
            <v>0</v>
          </cell>
          <cell r="Q5324">
            <v>0</v>
          </cell>
        </row>
        <row r="5325">
          <cell r="E5325">
            <v>0</v>
          </cell>
          <cell r="O5325">
            <v>0</v>
          </cell>
          <cell r="Q5325">
            <v>0</v>
          </cell>
        </row>
        <row r="5326">
          <cell r="E5326">
            <v>0</v>
          </cell>
          <cell r="O5326">
            <v>0</v>
          </cell>
          <cell r="Q5326">
            <v>0</v>
          </cell>
        </row>
        <row r="5327">
          <cell r="E5327">
            <v>0</v>
          </cell>
          <cell r="O5327">
            <v>0</v>
          </cell>
          <cell r="Q5327">
            <v>0</v>
          </cell>
        </row>
        <row r="5328">
          <cell r="E5328">
            <v>0</v>
          </cell>
          <cell r="O5328">
            <v>0</v>
          </cell>
          <cell r="Q5328">
            <v>0</v>
          </cell>
        </row>
        <row r="5329">
          <cell r="E5329">
            <v>0</v>
          </cell>
          <cell r="O5329">
            <v>0</v>
          </cell>
          <cell r="Q5329">
            <v>0</v>
          </cell>
        </row>
        <row r="5330">
          <cell r="E5330">
            <v>0</v>
          </cell>
          <cell r="O5330">
            <v>0</v>
          </cell>
          <cell r="Q5330">
            <v>0</v>
          </cell>
        </row>
        <row r="5331">
          <cell r="E5331">
            <v>0</v>
          </cell>
          <cell r="O5331">
            <v>0</v>
          </cell>
          <cell r="Q5331">
            <v>0</v>
          </cell>
        </row>
        <row r="5332">
          <cell r="E5332">
            <v>0</v>
          </cell>
          <cell r="O5332">
            <v>0</v>
          </cell>
          <cell r="Q5332">
            <v>0</v>
          </cell>
        </row>
        <row r="5333">
          <cell r="E5333">
            <v>0</v>
          </cell>
          <cell r="O5333">
            <v>0</v>
          </cell>
          <cell r="Q5333">
            <v>0</v>
          </cell>
        </row>
        <row r="5334">
          <cell r="E5334">
            <v>0</v>
          </cell>
          <cell r="O5334">
            <v>0</v>
          </cell>
          <cell r="Q5334">
            <v>0</v>
          </cell>
        </row>
        <row r="5335">
          <cell r="E5335">
            <v>0</v>
          </cell>
          <cell r="O5335">
            <v>0</v>
          </cell>
          <cell r="Q5335">
            <v>0</v>
          </cell>
        </row>
        <row r="5336">
          <cell r="E5336">
            <v>0</v>
          </cell>
          <cell r="O5336">
            <v>0</v>
          </cell>
          <cell r="Q5336">
            <v>0</v>
          </cell>
        </row>
        <row r="5337">
          <cell r="E5337">
            <v>0</v>
          </cell>
          <cell r="O5337">
            <v>0</v>
          </cell>
          <cell r="Q5337">
            <v>0</v>
          </cell>
        </row>
        <row r="5338">
          <cell r="E5338">
            <v>0</v>
          </cell>
          <cell r="O5338">
            <v>0</v>
          </cell>
          <cell r="Q5338">
            <v>0</v>
          </cell>
        </row>
        <row r="5339">
          <cell r="E5339">
            <v>0</v>
          </cell>
          <cell r="O5339">
            <v>0</v>
          </cell>
          <cell r="Q5339">
            <v>0</v>
          </cell>
        </row>
        <row r="5340">
          <cell r="E5340">
            <v>0</v>
          </cell>
          <cell r="O5340">
            <v>0</v>
          </cell>
          <cell r="Q5340">
            <v>0</v>
          </cell>
        </row>
        <row r="5341">
          <cell r="E5341">
            <v>0</v>
          </cell>
          <cell r="O5341">
            <v>0</v>
          </cell>
          <cell r="Q5341">
            <v>0</v>
          </cell>
        </row>
        <row r="5342">
          <cell r="E5342">
            <v>0</v>
          </cell>
          <cell r="O5342">
            <v>0</v>
          </cell>
          <cell r="Q5342">
            <v>0</v>
          </cell>
        </row>
        <row r="5343">
          <cell r="E5343">
            <v>0</v>
          </cell>
          <cell r="O5343">
            <v>0</v>
          </cell>
          <cell r="Q5343">
            <v>0</v>
          </cell>
        </row>
        <row r="5344">
          <cell r="E5344">
            <v>0</v>
          </cell>
          <cell r="O5344">
            <v>0</v>
          </cell>
          <cell r="Q5344">
            <v>0</v>
          </cell>
        </row>
        <row r="5345">
          <cell r="E5345">
            <v>0</v>
          </cell>
          <cell r="O5345">
            <v>0</v>
          </cell>
          <cell r="Q5345">
            <v>0</v>
          </cell>
        </row>
        <row r="5346">
          <cell r="E5346">
            <v>0</v>
          </cell>
          <cell r="O5346">
            <v>0</v>
          </cell>
          <cell r="Q5346">
            <v>0</v>
          </cell>
        </row>
        <row r="5347">
          <cell r="E5347">
            <v>0</v>
          </cell>
          <cell r="O5347">
            <v>0</v>
          </cell>
          <cell r="Q5347">
            <v>0</v>
          </cell>
        </row>
        <row r="5348">
          <cell r="E5348">
            <v>0</v>
          </cell>
          <cell r="O5348">
            <v>0</v>
          </cell>
          <cell r="Q5348">
            <v>0</v>
          </cell>
        </row>
        <row r="5349">
          <cell r="E5349">
            <v>0</v>
          </cell>
          <cell r="O5349">
            <v>0</v>
          </cell>
          <cell r="Q5349">
            <v>0</v>
          </cell>
        </row>
        <row r="5350">
          <cell r="E5350">
            <v>0</v>
          </cell>
          <cell r="O5350">
            <v>0</v>
          </cell>
          <cell r="Q5350">
            <v>0</v>
          </cell>
        </row>
        <row r="5351">
          <cell r="E5351">
            <v>0</v>
          </cell>
          <cell r="O5351">
            <v>0</v>
          </cell>
          <cell r="Q5351">
            <v>0</v>
          </cell>
        </row>
        <row r="5352">
          <cell r="E5352">
            <v>0</v>
          </cell>
          <cell r="O5352">
            <v>0</v>
          </cell>
          <cell r="Q5352">
            <v>0</v>
          </cell>
        </row>
        <row r="5353">
          <cell r="E5353">
            <v>0</v>
          </cell>
          <cell r="O5353">
            <v>0</v>
          </cell>
          <cell r="Q5353">
            <v>0</v>
          </cell>
        </row>
        <row r="5354">
          <cell r="E5354">
            <v>0</v>
          </cell>
          <cell r="O5354">
            <v>0</v>
          </cell>
          <cell r="Q5354">
            <v>0</v>
          </cell>
        </row>
        <row r="5355">
          <cell r="E5355">
            <v>0</v>
          </cell>
          <cell r="O5355">
            <v>0</v>
          </cell>
          <cell r="Q5355">
            <v>0</v>
          </cell>
        </row>
        <row r="5356">
          <cell r="E5356">
            <v>0</v>
          </cell>
          <cell r="O5356">
            <v>0</v>
          </cell>
          <cell r="Q5356">
            <v>0</v>
          </cell>
        </row>
        <row r="5357">
          <cell r="E5357">
            <v>0</v>
          </cell>
          <cell r="O5357">
            <v>0</v>
          </cell>
          <cell r="Q5357">
            <v>0</v>
          </cell>
        </row>
        <row r="5358">
          <cell r="E5358">
            <v>0</v>
          </cell>
          <cell r="O5358">
            <v>0</v>
          </cell>
          <cell r="Q5358">
            <v>0</v>
          </cell>
        </row>
        <row r="5359">
          <cell r="E5359">
            <v>0</v>
          </cell>
          <cell r="O5359">
            <v>0</v>
          </cell>
          <cell r="Q5359">
            <v>0</v>
          </cell>
        </row>
        <row r="5360">
          <cell r="E5360">
            <v>0</v>
          </cell>
          <cell r="O5360">
            <v>0</v>
          </cell>
          <cell r="Q5360">
            <v>0</v>
          </cell>
        </row>
        <row r="5361">
          <cell r="E5361">
            <v>0</v>
          </cell>
          <cell r="O5361">
            <v>0</v>
          </cell>
          <cell r="Q5361">
            <v>0</v>
          </cell>
        </row>
        <row r="5362">
          <cell r="E5362">
            <v>0</v>
          </cell>
          <cell r="O5362">
            <v>0</v>
          </cell>
          <cell r="Q5362">
            <v>0</v>
          </cell>
        </row>
        <row r="5363">
          <cell r="E5363">
            <v>0</v>
          </cell>
          <cell r="O5363">
            <v>0</v>
          </cell>
          <cell r="Q5363">
            <v>0</v>
          </cell>
        </row>
        <row r="5364">
          <cell r="E5364">
            <v>0</v>
          </cell>
          <cell r="O5364">
            <v>0</v>
          </cell>
          <cell r="Q5364">
            <v>0</v>
          </cell>
        </row>
        <row r="5365">
          <cell r="E5365">
            <v>0</v>
          </cell>
          <cell r="O5365">
            <v>0</v>
          </cell>
          <cell r="Q5365">
            <v>0</v>
          </cell>
        </row>
        <row r="5366">
          <cell r="E5366">
            <v>0</v>
          </cell>
          <cell r="O5366">
            <v>0</v>
          </cell>
          <cell r="Q5366">
            <v>0</v>
          </cell>
        </row>
        <row r="5367">
          <cell r="E5367">
            <v>0</v>
          </cell>
          <cell r="O5367">
            <v>0</v>
          </cell>
          <cell r="Q5367">
            <v>0</v>
          </cell>
        </row>
        <row r="5368">
          <cell r="E5368">
            <v>0</v>
          </cell>
          <cell r="O5368">
            <v>0</v>
          </cell>
          <cell r="Q5368">
            <v>0</v>
          </cell>
        </row>
        <row r="5369">
          <cell r="E5369">
            <v>0</v>
          </cell>
          <cell r="O5369">
            <v>0</v>
          </cell>
          <cell r="Q5369">
            <v>0</v>
          </cell>
        </row>
        <row r="5370">
          <cell r="E5370">
            <v>0</v>
          </cell>
          <cell r="O5370">
            <v>0</v>
          </cell>
          <cell r="Q5370">
            <v>0</v>
          </cell>
        </row>
        <row r="5371">
          <cell r="E5371">
            <v>0</v>
          </cell>
          <cell r="O5371">
            <v>0</v>
          </cell>
          <cell r="Q5371">
            <v>0</v>
          </cell>
        </row>
        <row r="5372">
          <cell r="E5372">
            <v>0</v>
          </cell>
          <cell r="O5372">
            <v>0</v>
          </cell>
          <cell r="Q5372">
            <v>0</v>
          </cell>
        </row>
        <row r="5373">
          <cell r="E5373">
            <v>0</v>
          </cell>
          <cell r="O5373">
            <v>0</v>
          </cell>
          <cell r="Q5373">
            <v>0</v>
          </cell>
        </row>
        <row r="5374">
          <cell r="E5374">
            <v>0</v>
          </cell>
          <cell r="O5374">
            <v>0</v>
          </cell>
          <cell r="Q5374">
            <v>0</v>
          </cell>
        </row>
        <row r="5375">
          <cell r="E5375">
            <v>0</v>
          </cell>
          <cell r="O5375">
            <v>0</v>
          </cell>
          <cell r="Q5375">
            <v>0</v>
          </cell>
        </row>
        <row r="5376">
          <cell r="E5376">
            <v>0</v>
          </cell>
          <cell r="O5376">
            <v>0</v>
          </cell>
          <cell r="Q5376">
            <v>0</v>
          </cell>
        </row>
        <row r="5377">
          <cell r="E5377">
            <v>0</v>
          </cell>
          <cell r="O5377">
            <v>0</v>
          </cell>
          <cell r="Q5377">
            <v>0</v>
          </cell>
        </row>
        <row r="5378">
          <cell r="E5378">
            <v>0</v>
          </cell>
          <cell r="O5378">
            <v>0</v>
          </cell>
          <cell r="Q5378">
            <v>0</v>
          </cell>
        </row>
        <row r="5379">
          <cell r="E5379">
            <v>0</v>
          </cell>
          <cell r="O5379">
            <v>0</v>
          </cell>
          <cell r="Q5379">
            <v>0</v>
          </cell>
        </row>
        <row r="5380">
          <cell r="E5380">
            <v>0</v>
          </cell>
          <cell r="O5380">
            <v>0</v>
          </cell>
          <cell r="Q5380">
            <v>0</v>
          </cell>
        </row>
        <row r="5381">
          <cell r="E5381">
            <v>0</v>
          </cell>
          <cell r="O5381">
            <v>0</v>
          </cell>
          <cell r="Q5381">
            <v>0</v>
          </cell>
        </row>
        <row r="5382">
          <cell r="E5382">
            <v>0</v>
          </cell>
          <cell r="O5382">
            <v>0</v>
          </cell>
          <cell r="Q5382">
            <v>0</v>
          </cell>
        </row>
        <row r="5383">
          <cell r="E5383">
            <v>0</v>
          </cell>
          <cell r="O5383">
            <v>0</v>
          </cell>
          <cell r="Q5383">
            <v>0</v>
          </cell>
        </row>
        <row r="5384">
          <cell r="E5384">
            <v>0</v>
          </cell>
          <cell r="O5384">
            <v>0</v>
          </cell>
          <cell r="Q5384">
            <v>0</v>
          </cell>
        </row>
        <row r="5385">
          <cell r="E5385">
            <v>0</v>
          </cell>
          <cell r="O5385">
            <v>0</v>
          </cell>
          <cell r="Q5385">
            <v>0</v>
          </cell>
        </row>
        <row r="5386">
          <cell r="E5386">
            <v>0</v>
          </cell>
          <cell r="O5386">
            <v>0</v>
          </cell>
          <cell r="Q5386">
            <v>0</v>
          </cell>
        </row>
        <row r="5387">
          <cell r="E5387">
            <v>0</v>
          </cell>
          <cell r="O5387">
            <v>0</v>
          </cell>
          <cell r="Q5387">
            <v>0</v>
          </cell>
        </row>
        <row r="5388">
          <cell r="E5388">
            <v>0</v>
          </cell>
          <cell r="O5388">
            <v>0</v>
          </cell>
          <cell r="Q5388">
            <v>0</v>
          </cell>
        </row>
        <row r="5389">
          <cell r="E5389">
            <v>0</v>
          </cell>
          <cell r="O5389">
            <v>0</v>
          </cell>
          <cell r="Q5389">
            <v>0</v>
          </cell>
        </row>
        <row r="5390">
          <cell r="E5390">
            <v>0</v>
          </cell>
          <cell r="O5390">
            <v>0</v>
          </cell>
          <cell r="Q5390">
            <v>0</v>
          </cell>
        </row>
        <row r="5391">
          <cell r="E5391">
            <v>0</v>
          </cell>
          <cell r="O5391">
            <v>0</v>
          </cell>
          <cell r="Q5391">
            <v>0</v>
          </cell>
        </row>
        <row r="5392">
          <cell r="E5392">
            <v>0</v>
          </cell>
          <cell r="O5392">
            <v>0</v>
          </cell>
          <cell r="Q5392">
            <v>0</v>
          </cell>
        </row>
        <row r="5393">
          <cell r="E5393">
            <v>0</v>
          </cell>
          <cell r="O5393">
            <v>0</v>
          </cell>
          <cell r="Q5393">
            <v>0</v>
          </cell>
        </row>
        <row r="5394">
          <cell r="E5394">
            <v>0</v>
          </cell>
          <cell r="O5394">
            <v>0</v>
          </cell>
          <cell r="Q5394">
            <v>0</v>
          </cell>
        </row>
        <row r="5395">
          <cell r="E5395">
            <v>0</v>
          </cell>
          <cell r="O5395">
            <v>0</v>
          </cell>
          <cell r="Q5395">
            <v>0</v>
          </cell>
        </row>
        <row r="5396">
          <cell r="E5396">
            <v>0</v>
          </cell>
          <cell r="O5396">
            <v>0</v>
          </cell>
          <cell r="Q5396">
            <v>0</v>
          </cell>
        </row>
        <row r="5397">
          <cell r="E5397">
            <v>0</v>
          </cell>
          <cell r="O5397">
            <v>0</v>
          </cell>
          <cell r="Q5397">
            <v>0</v>
          </cell>
        </row>
        <row r="5398">
          <cell r="E5398">
            <v>0</v>
          </cell>
          <cell r="O5398">
            <v>0</v>
          </cell>
          <cell r="Q5398">
            <v>0</v>
          </cell>
        </row>
        <row r="5399">
          <cell r="E5399">
            <v>0</v>
          </cell>
          <cell r="O5399">
            <v>0</v>
          </cell>
          <cell r="Q5399">
            <v>0</v>
          </cell>
        </row>
        <row r="5400">
          <cell r="E5400">
            <v>0</v>
          </cell>
          <cell r="O5400">
            <v>0</v>
          </cell>
          <cell r="Q5400">
            <v>0</v>
          </cell>
        </row>
        <row r="5401">
          <cell r="E5401">
            <v>0</v>
          </cell>
          <cell r="O5401">
            <v>0</v>
          </cell>
          <cell r="Q5401">
            <v>0</v>
          </cell>
        </row>
        <row r="5402">
          <cell r="E5402">
            <v>0</v>
          </cell>
          <cell r="O5402">
            <v>0</v>
          </cell>
          <cell r="Q5402">
            <v>0</v>
          </cell>
        </row>
        <row r="5403">
          <cell r="E5403">
            <v>0</v>
          </cell>
          <cell r="O5403">
            <v>0</v>
          </cell>
          <cell r="Q5403">
            <v>0</v>
          </cell>
        </row>
        <row r="5404">
          <cell r="E5404">
            <v>0</v>
          </cell>
          <cell r="O5404">
            <v>0</v>
          </cell>
          <cell r="Q5404">
            <v>0</v>
          </cell>
        </row>
        <row r="5405">
          <cell r="E5405">
            <v>0</v>
          </cell>
          <cell r="O5405">
            <v>0</v>
          </cell>
          <cell r="Q5405">
            <v>0</v>
          </cell>
        </row>
        <row r="5406">
          <cell r="E5406">
            <v>0</v>
          </cell>
          <cell r="O5406">
            <v>0</v>
          </cell>
          <cell r="Q5406">
            <v>0</v>
          </cell>
        </row>
        <row r="5407">
          <cell r="E5407">
            <v>0</v>
          </cell>
          <cell r="O5407">
            <v>0</v>
          </cell>
          <cell r="Q5407">
            <v>0</v>
          </cell>
        </row>
        <row r="5408">
          <cell r="E5408">
            <v>0</v>
          </cell>
          <cell r="O5408">
            <v>0</v>
          </cell>
          <cell r="Q5408">
            <v>0</v>
          </cell>
        </row>
        <row r="5409">
          <cell r="E5409">
            <v>0</v>
          </cell>
          <cell r="O5409">
            <v>0</v>
          </cell>
          <cell r="Q5409">
            <v>0</v>
          </cell>
        </row>
        <row r="5410">
          <cell r="E5410">
            <v>0</v>
          </cell>
          <cell r="O5410">
            <v>0</v>
          </cell>
          <cell r="Q5410">
            <v>0</v>
          </cell>
        </row>
        <row r="5411">
          <cell r="E5411">
            <v>0</v>
          </cell>
          <cell r="O5411">
            <v>0</v>
          </cell>
          <cell r="Q5411">
            <v>0</v>
          </cell>
        </row>
        <row r="5412">
          <cell r="E5412">
            <v>0</v>
          </cell>
          <cell r="O5412">
            <v>0</v>
          </cell>
          <cell r="Q5412">
            <v>0</v>
          </cell>
        </row>
        <row r="5413">
          <cell r="E5413">
            <v>0</v>
          </cell>
          <cell r="O5413">
            <v>0</v>
          </cell>
          <cell r="Q5413">
            <v>0</v>
          </cell>
        </row>
        <row r="5414">
          <cell r="E5414">
            <v>0</v>
          </cell>
          <cell r="O5414">
            <v>0</v>
          </cell>
          <cell r="Q5414">
            <v>0</v>
          </cell>
        </row>
        <row r="5415">
          <cell r="E5415">
            <v>0</v>
          </cell>
          <cell r="O5415">
            <v>0</v>
          </cell>
          <cell r="Q5415">
            <v>0</v>
          </cell>
        </row>
        <row r="5416">
          <cell r="E5416">
            <v>0</v>
          </cell>
          <cell r="O5416">
            <v>0</v>
          </cell>
          <cell r="Q5416">
            <v>0</v>
          </cell>
        </row>
        <row r="5417">
          <cell r="E5417">
            <v>0</v>
          </cell>
          <cell r="O5417">
            <v>0</v>
          </cell>
          <cell r="Q5417">
            <v>0</v>
          </cell>
        </row>
        <row r="5418">
          <cell r="E5418">
            <v>0</v>
          </cell>
          <cell r="O5418">
            <v>0</v>
          </cell>
          <cell r="Q5418">
            <v>0</v>
          </cell>
        </row>
        <row r="5419">
          <cell r="E5419">
            <v>0</v>
          </cell>
          <cell r="O5419">
            <v>0</v>
          </cell>
          <cell r="Q5419">
            <v>0</v>
          </cell>
        </row>
        <row r="5420">
          <cell r="E5420">
            <v>0</v>
          </cell>
          <cell r="O5420">
            <v>0</v>
          </cell>
          <cell r="Q5420">
            <v>0</v>
          </cell>
        </row>
        <row r="5421">
          <cell r="E5421">
            <v>0</v>
          </cell>
          <cell r="O5421">
            <v>0</v>
          </cell>
          <cell r="Q5421">
            <v>0</v>
          </cell>
        </row>
        <row r="5422">
          <cell r="E5422">
            <v>0</v>
          </cell>
          <cell r="O5422">
            <v>0</v>
          </cell>
          <cell r="Q5422">
            <v>0</v>
          </cell>
        </row>
        <row r="5423">
          <cell r="E5423">
            <v>0</v>
          </cell>
          <cell r="O5423">
            <v>0</v>
          </cell>
          <cell r="Q5423">
            <v>0</v>
          </cell>
        </row>
        <row r="5424">
          <cell r="E5424">
            <v>0</v>
          </cell>
          <cell r="O5424">
            <v>0</v>
          </cell>
          <cell r="Q5424">
            <v>0</v>
          </cell>
        </row>
        <row r="5425">
          <cell r="E5425">
            <v>0</v>
          </cell>
          <cell r="O5425">
            <v>0</v>
          </cell>
          <cell r="Q5425">
            <v>0</v>
          </cell>
        </row>
        <row r="5426">
          <cell r="E5426">
            <v>0</v>
          </cell>
          <cell r="O5426">
            <v>0</v>
          </cell>
          <cell r="Q5426">
            <v>0</v>
          </cell>
        </row>
        <row r="5427">
          <cell r="E5427">
            <v>0</v>
          </cell>
          <cell r="O5427">
            <v>0</v>
          </cell>
          <cell r="Q5427">
            <v>0</v>
          </cell>
        </row>
        <row r="5428">
          <cell r="E5428">
            <v>0</v>
          </cell>
          <cell r="O5428">
            <v>0</v>
          </cell>
          <cell r="Q5428">
            <v>0</v>
          </cell>
        </row>
        <row r="5429">
          <cell r="E5429">
            <v>0</v>
          </cell>
          <cell r="O5429">
            <v>0</v>
          </cell>
          <cell r="Q5429">
            <v>0</v>
          </cell>
        </row>
        <row r="5430">
          <cell r="E5430">
            <v>0</v>
          </cell>
          <cell r="O5430">
            <v>0</v>
          </cell>
          <cell r="Q5430">
            <v>0</v>
          </cell>
        </row>
        <row r="5431">
          <cell r="E5431">
            <v>0</v>
          </cell>
          <cell r="O5431">
            <v>0</v>
          </cell>
          <cell r="Q5431">
            <v>0</v>
          </cell>
        </row>
        <row r="5432">
          <cell r="E5432">
            <v>0</v>
          </cell>
          <cell r="O5432">
            <v>0</v>
          </cell>
          <cell r="Q5432">
            <v>0</v>
          </cell>
        </row>
        <row r="5433">
          <cell r="E5433">
            <v>0</v>
          </cell>
          <cell r="O5433">
            <v>0</v>
          </cell>
          <cell r="Q5433">
            <v>0</v>
          </cell>
        </row>
        <row r="5434">
          <cell r="E5434">
            <v>0</v>
          </cell>
          <cell r="O5434">
            <v>0</v>
          </cell>
          <cell r="Q5434">
            <v>0</v>
          </cell>
        </row>
        <row r="5435">
          <cell r="E5435">
            <v>0</v>
          </cell>
          <cell r="O5435">
            <v>0</v>
          </cell>
          <cell r="Q5435">
            <v>0</v>
          </cell>
        </row>
        <row r="5436">
          <cell r="E5436">
            <v>0</v>
          </cell>
          <cell r="O5436">
            <v>0</v>
          </cell>
          <cell r="Q5436">
            <v>0</v>
          </cell>
        </row>
        <row r="5437">
          <cell r="E5437">
            <v>0</v>
          </cell>
          <cell r="O5437">
            <v>0</v>
          </cell>
          <cell r="Q5437">
            <v>0</v>
          </cell>
        </row>
        <row r="5438">
          <cell r="E5438">
            <v>0</v>
          </cell>
          <cell r="O5438">
            <v>0</v>
          </cell>
          <cell r="Q5438">
            <v>0</v>
          </cell>
        </row>
        <row r="5439">
          <cell r="E5439">
            <v>0</v>
          </cell>
          <cell r="O5439">
            <v>0</v>
          </cell>
          <cell r="Q5439">
            <v>0</v>
          </cell>
        </row>
        <row r="5440">
          <cell r="E5440">
            <v>0</v>
          </cell>
          <cell r="O5440">
            <v>0</v>
          </cell>
          <cell r="Q5440">
            <v>0</v>
          </cell>
        </row>
        <row r="5441">
          <cell r="E5441">
            <v>0</v>
          </cell>
          <cell r="O5441">
            <v>0</v>
          </cell>
          <cell r="Q5441">
            <v>0</v>
          </cell>
        </row>
        <row r="5442">
          <cell r="E5442">
            <v>0</v>
          </cell>
          <cell r="O5442">
            <v>0</v>
          </cell>
          <cell r="Q5442">
            <v>0</v>
          </cell>
        </row>
        <row r="5443">
          <cell r="E5443">
            <v>0</v>
          </cell>
          <cell r="O5443">
            <v>0</v>
          </cell>
          <cell r="Q5443">
            <v>0</v>
          </cell>
        </row>
        <row r="5444">
          <cell r="E5444">
            <v>0</v>
          </cell>
          <cell r="O5444">
            <v>0</v>
          </cell>
          <cell r="Q5444">
            <v>0</v>
          </cell>
        </row>
        <row r="5445">
          <cell r="E5445">
            <v>0</v>
          </cell>
          <cell r="O5445">
            <v>0</v>
          </cell>
          <cell r="Q5445">
            <v>0</v>
          </cell>
        </row>
        <row r="5446">
          <cell r="E5446">
            <v>0</v>
          </cell>
          <cell r="O5446">
            <v>0</v>
          </cell>
          <cell r="Q5446">
            <v>0</v>
          </cell>
        </row>
        <row r="5447">
          <cell r="E5447">
            <v>0</v>
          </cell>
          <cell r="O5447">
            <v>0</v>
          </cell>
          <cell r="Q5447">
            <v>0</v>
          </cell>
        </row>
        <row r="5448">
          <cell r="E5448">
            <v>0</v>
          </cell>
          <cell r="O5448">
            <v>0</v>
          </cell>
          <cell r="Q5448">
            <v>0</v>
          </cell>
        </row>
        <row r="5449">
          <cell r="E5449">
            <v>0</v>
          </cell>
          <cell r="O5449">
            <v>0</v>
          </cell>
          <cell r="Q5449">
            <v>0</v>
          </cell>
        </row>
        <row r="5450">
          <cell r="E5450">
            <v>0</v>
          </cell>
          <cell r="O5450">
            <v>0</v>
          </cell>
          <cell r="Q5450">
            <v>0</v>
          </cell>
        </row>
        <row r="5451">
          <cell r="E5451">
            <v>0</v>
          </cell>
          <cell r="O5451">
            <v>0</v>
          </cell>
          <cell r="Q5451">
            <v>0</v>
          </cell>
        </row>
        <row r="5452">
          <cell r="E5452">
            <v>0</v>
          </cell>
          <cell r="O5452">
            <v>0</v>
          </cell>
          <cell r="Q5452">
            <v>0</v>
          </cell>
        </row>
        <row r="5453">
          <cell r="E5453">
            <v>0</v>
          </cell>
          <cell r="O5453">
            <v>0</v>
          </cell>
          <cell r="Q5453">
            <v>0</v>
          </cell>
        </row>
        <row r="5454">
          <cell r="E5454">
            <v>0</v>
          </cell>
          <cell r="O5454">
            <v>0</v>
          </cell>
          <cell r="Q5454">
            <v>0</v>
          </cell>
        </row>
        <row r="5455">
          <cell r="E5455">
            <v>0</v>
          </cell>
          <cell r="O5455">
            <v>0</v>
          </cell>
          <cell r="Q5455">
            <v>0</v>
          </cell>
        </row>
        <row r="5456">
          <cell r="E5456">
            <v>0</v>
          </cell>
          <cell r="O5456">
            <v>0</v>
          </cell>
          <cell r="Q5456">
            <v>0</v>
          </cell>
        </row>
        <row r="5457">
          <cell r="E5457">
            <v>0</v>
          </cell>
          <cell r="O5457">
            <v>0</v>
          </cell>
          <cell r="Q5457">
            <v>0</v>
          </cell>
        </row>
        <row r="5458">
          <cell r="E5458">
            <v>0</v>
          </cell>
          <cell r="O5458">
            <v>0</v>
          </cell>
          <cell r="Q5458">
            <v>0</v>
          </cell>
        </row>
        <row r="5459">
          <cell r="E5459">
            <v>0</v>
          </cell>
          <cell r="O5459">
            <v>0</v>
          </cell>
          <cell r="Q5459">
            <v>0</v>
          </cell>
        </row>
        <row r="5460">
          <cell r="E5460">
            <v>0</v>
          </cell>
          <cell r="O5460">
            <v>0</v>
          </cell>
          <cell r="Q5460">
            <v>0</v>
          </cell>
        </row>
        <row r="5461">
          <cell r="E5461">
            <v>0</v>
          </cell>
          <cell r="O5461">
            <v>0</v>
          </cell>
          <cell r="Q5461">
            <v>0</v>
          </cell>
        </row>
        <row r="5462">
          <cell r="E5462">
            <v>0</v>
          </cell>
          <cell r="O5462">
            <v>0</v>
          </cell>
          <cell r="Q5462">
            <v>0</v>
          </cell>
        </row>
        <row r="5463">
          <cell r="E5463">
            <v>0</v>
          </cell>
          <cell r="O5463">
            <v>0</v>
          </cell>
          <cell r="Q5463">
            <v>0</v>
          </cell>
        </row>
        <row r="5464">
          <cell r="E5464">
            <v>0</v>
          </cell>
          <cell r="O5464">
            <v>0</v>
          </cell>
          <cell r="Q5464">
            <v>0</v>
          </cell>
        </row>
        <row r="5465">
          <cell r="E5465">
            <v>0</v>
          </cell>
          <cell r="O5465">
            <v>0</v>
          </cell>
          <cell r="Q5465">
            <v>0</v>
          </cell>
        </row>
        <row r="5466">
          <cell r="E5466">
            <v>0</v>
          </cell>
          <cell r="O5466">
            <v>0</v>
          </cell>
          <cell r="Q5466">
            <v>0</v>
          </cell>
        </row>
        <row r="5467">
          <cell r="E5467">
            <v>0</v>
          </cell>
          <cell r="O5467">
            <v>0</v>
          </cell>
          <cell r="Q5467">
            <v>0</v>
          </cell>
        </row>
        <row r="5468">
          <cell r="E5468">
            <v>0</v>
          </cell>
          <cell r="O5468">
            <v>0</v>
          </cell>
          <cell r="Q5468">
            <v>0</v>
          </cell>
        </row>
        <row r="5469">
          <cell r="E5469">
            <v>0</v>
          </cell>
          <cell r="O5469">
            <v>0</v>
          </cell>
          <cell r="Q5469">
            <v>0</v>
          </cell>
        </row>
        <row r="5470">
          <cell r="E5470">
            <v>0</v>
          </cell>
          <cell r="O5470">
            <v>0</v>
          </cell>
          <cell r="Q5470">
            <v>0</v>
          </cell>
        </row>
        <row r="5471">
          <cell r="E5471">
            <v>0</v>
          </cell>
          <cell r="O5471">
            <v>0</v>
          </cell>
          <cell r="Q5471">
            <v>0</v>
          </cell>
        </row>
        <row r="5472">
          <cell r="E5472">
            <v>0</v>
          </cell>
          <cell r="O5472">
            <v>0</v>
          </cell>
          <cell r="Q5472">
            <v>0</v>
          </cell>
        </row>
        <row r="5473">
          <cell r="E5473">
            <v>0</v>
          </cell>
          <cell r="O5473">
            <v>0</v>
          </cell>
          <cell r="Q5473">
            <v>0</v>
          </cell>
        </row>
        <row r="5474">
          <cell r="E5474">
            <v>0</v>
          </cell>
          <cell r="O5474">
            <v>0</v>
          </cell>
          <cell r="Q5474">
            <v>0</v>
          </cell>
        </row>
        <row r="5475">
          <cell r="E5475">
            <v>0</v>
          </cell>
          <cell r="O5475">
            <v>0</v>
          </cell>
          <cell r="Q5475">
            <v>0</v>
          </cell>
        </row>
        <row r="5476">
          <cell r="E5476">
            <v>0</v>
          </cell>
          <cell r="O5476">
            <v>0</v>
          </cell>
          <cell r="Q5476">
            <v>0</v>
          </cell>
        </row>
        <row r="5477">
          <cell r="E5477">
            <v>0</v>
          </cell>
          <cell r="O5477">
            <v>0</v>
          </cell>
          <cell r="Q5477">
            <v>0</v>
          </cell>
        </row>
        <row r="5478">
          <cell r="E5478">
            <v>0</v>
          </cell>
          <cell r="O5478">
            <v>0</v>
          </cell>
          <cell r="Q5478">
            <v>0</v>
          </cell>
        </row>
        <row r="5479">
          <cell r="E5479">
            <v>0</v>
          </cell>
          <cell r="O5479">
            <v>0</v>
          </cell>
          <cell r="Q5479">
            <v>0</v>
          </cell>
        </row>
        <row r="5480">
          <cell r="E5480">
            <v>0</v>
          </cell>
          <cell r="O5480">
            <v>0</v>
          </cell>
          <cell r="Q5480">
            <v>0</v>
          </cell>
        </row>
        <row r="5481">
          <cell r="E5481">
            <v>0</v>
          </cell>
          <cell r="O5481">
            <v>0</v>
          </cell>
          <cell r="Q5481">
            <v>0</v>
          </cell>
        </row>
        <row r="5482">
          <cell r="E5482">
            <v>0</v>
          </cell>
          <cell r="O5482">
            <v>0</v>
          </cell>
          <cell r="Q5482">
            <v>0</v>
          </cell>
        </row>
        <row r="5483">
          <cell r="E5483">
            <v>0</v>
          </cell>
          <cell r="O5483">
            <v>0</v>
          </cell>
          <cell r="Q5483">
            <v>0</v>
          </cell>
        </row>
        <row r="5484">
          <cell r="E5484">
            <v>0</v>
          </cell>
          <cell r="O5484">
            <v>0</v>
          </cell>
          <cell r="Q5484">
            <v>0</v>
          </cell>
        </row>
        <row r="5485">
          <cell r="E5485">
            <v>0</v>
          </cell>
          <cell r="O5485">
            <v>0</v>
          </cell>
          <cell r="Q5485">
            <v>0</v>
          </cell>
        </row>
        <row r="5486">
          <cell r="E5486">
            <v>0</v>
          </cell>
          <cell r="O5486">
            <v>0</v>
          </cell>
          <cell r="Q5486">
            <v>0</v>
          </cell>
        </row>
        <row r="5487">
          <cell r="E5487">
            <v>0</v>
          </cell>
          <cell r="O5487">
            <v>0</v>
          </cell>
          <cell r="Q5487">
            <v>0</v>
          </cell>
        </row>
        <row r="5488">
          <cell r="E5488">
            <v>0</v>
          </cell>
          <cell r="O5488">
            <v>0</v>
          </cell>
          <cell r="Q5488">
            <v>0</v>
          </cell>
        </row>
        <row r="5489">
          <cell r="E5489">
            <v>0</v>
          </cell>
          <cell r="O5489">
            <v>0</v>
          </cell>
          <cell r="Q5489">
            <v>0</v>
          </cell>
        </row>
        <row r="5490">
          <cell r="E5490">
            <v>0</v>
          </cell>
          <cell r="O5490">
            <v>0</v>
          </cell>
          <cell r="Q5490">
            <v>0</v>
          </cell>
        </row>
        <row r="5491">
          <cell r="E5491">
            <v>0</v>
          </cell>
          <cell r="O5491">
            <v>0</v>
          </cell>
          <cell r="Q5491">
            <v>0</v>
          </cell>
        </row>
        <row r="5492">
          <cell r="E5492">
            <v>0</v>
          </cell>
          <cell r="O5492">
            <v>0</v>
          </cell>
          <cell r="Q5492">
            <v>0</v>
          </cell>
        </row>
        <row r="5493">
          <cell r="E5493">
            <v>0</v>
          </cell>
          <cell r="O5493">
            <v>0</v>
          </cell>
          <cell r="Q5493">
            <v>0</v>
          </cell>
        </row>
        <row r="5494">
          <cell r="E5494">
            <v>0</v>
          </cell>
          <cell r="O5494">
            <v>0</v>
          </cell>
          <cell r="Q5494">
            <v>0</v>
          </cell>
        </row>
        <row r="5495">
          <cell r="E5495">
            <v>0</v>
          </cell>
          <cell r="O5495">
            <v>0</v>
          </cell>
          <cell r="Q5495">
            <v>0</v>
          </cell>
        </row>
        <row r="5496">
          <cell r="E5496">
            <v>0</v>
          </cell>
          <cell r="O5496">
            <v>0</v>
          </cell>
          <cell r="Q5496">
            <v>0</v>
          </cell>
        </row>
        <row r="5497">
          <cell r="E5497">
            <v>0</v>
          </cell>
          <cell r="O5497">
            <v>0</v>
          </cell>
          <cell r="Q5497">
            <v>0</v>
          </cell>
        </row>
        <row r="5498">
          <cell r="E5498">
            <v>0</v>
          </cell>
          <cell r="O5498">
            <v>0</v>
          </cell>
          <cell r="Q5498">
            <v>0</v>
          </cell>
        </row>
        <row r="5499">
          <cell r="E5499">
            <v>0</v>
          </cell>
          <cell r="O5499">
            <v>0</v>
          </cell>
          <cell r="Q5499">
            <v>0</v>
          </cell>
        </row>
        <row r="5500">
          <cell r="E5500">
            <v>0</v>
          </cell>
          <cell r="O5500">
            <v>0</v>
          </cell>
          <cell r="Q5500">
            <v>0</v>
          </cell>
        </row>
        <row r="5501">
          <cell r="E5501">
            <v>0</v>
          </cell>
          <cell r="O5501">
            <v>0</v>
          </cell>
          <cell r="Q5501">
            <v>0</v>
          </cell>
        </row>
        <row r="5502">
          <cell r="E5502">
            <v>0</v>
          </cell>
          <cell r="O5502">
            <v>0</v>
          </cell>
          <cell r="Q5502">
            <v>0</v>
          </cell>
        </row>
        <row r="5503">
          <cell r="E5503">
            <v>0</v>
          </cell>
          <cell r="O5503">
            <v>0</v>
          </cell>
          <cell r="Q5503">
            <v>0</v>
          </cell>
        </row>
        <row r="5504">
          <cell r="E5504">
            <v>0</v>
          </cell>
          <cell r="O5504">
            <v>0</v>
          </cell>
          <cell r="Q5504">
            <v>0</v>
          </cell>
        </row>
        <row r="5505">
          <cell r="E5505">
            <v>0</v>
          </cell>
          <cell r="O5505">
            <v>0</v>
          </cell>
          <cell r="Q5505">
            <v>0</v>
          </cell>
        </row>
        <row r="5506">
          <cell r="E5506">
            <v>0</v>
          </cell>
          <cell r="O5506">
            <v>0</v>
          </cell>
          <cell r="Q5506">
            <v>0</v>
          </cell>
        </row>
        <row r="5507">
          <cell r="E5507">
            <v>0</v>
          </cell>
          <cell r="O5507">
            <v>0</v>
          </cell>
          <cell r="Q5507">
            <v>0</v>
          </cell>
        </row>
        <row r="5508">
          <cell r="E5508">
            <v>0</v>
          </cell>
          <cell r="O5508">
            <v>0</v>
          </cell>
          <cell r="Q5508">
            <v>0</v>
          </cell>
        </row>
        <row r="5509">
          <cell r="E5509">
            <v>0</v>
          </cell>
          <cell r="O5509">
            <v>0</v>
          </cell>
          <cell r="Q5509">
            <v>0</v>
          </cell>
        </row>
        <row r="5510">
          <cell r="E5510">
            <v>0</v>
          </cell>
          <cell r="O5510">
            <v>0</v>
          </cell>
          <cell r="Q5510">
            <v>0</v>
          </cell>
        </row>
        <row r="5511">
          <cell r="E5511">
            <v>0</v>
          </cell>
          <cell r="O5511">
            <v>0</v>
          </cell>
          <cell r="Q5511">
            <v>0</v>
          </cell>
        </row>
        <row r="5512">
          <cell r="E5512">
            <v>0</v>
          </cell>
          <cell r="O5512">
            <v>0</v>
          </cell>
          <cell r="Q5512">
            <v>0</v>
          </cell>
        </row>
        <row r="5513">
          <cell r="E5513">
            <v>0</v>
          </cell>
          <cell r="O5513">
            <v>0</v>
          </cell>
          <cell r="Q5513">
            <v>0</v>
          </cell>
        </row>
        <row r="5514">
          <cell r="E5514">
            <v>0</v>
          </cell>
          <cell r="O5514">
            <v>0</v>
          </cell>
          <cell r="Q5514">
            <v>0</v>
          </cell>
        </row>
        <row r="5515">
          <cell r="E5515">
            <v>0</v>
          </cell>
          <cell r="O5515">
            <v>0</v>
          </cell>
          <cell r="Q5515">
            <v>0</v>
          </cell>
        </row>
        <row r="5516">
          <cell r="E5516">
            <v>0</v>
          </cell>
          <cell r="O5516">
            <v>0</v>
          </cell>
          <cell r="Q5516">
            <v>0</v>
          </cell>
        </row>
        <row r="5517">
          <cell r="E5517">
            <v>0</v>
          </cell>
          <cell r="O5517">
            <v>0</v>
          </cell>
          <cell r="Q5517">
            <v>0</v>
          </cell>
        </row>
        <row r="5518">
          <cell r="E5518">
            <v>0</v>
          </cell>
          <cell r="O5518">
            <v>0</v>
          </cell>
          <cell r="Q5518">
            <v>0</v>
          </cell>
        </row>
        <row r="5519">
          <cell r="E5519">
            <v>0</v>
          </cell>
          <cell r="O5519">
            <v>0</v>
          </cell>
          <cell r="Q5519">
            <v>0</v>
          </cell>
        </row>
        <row r="5520">
          <cell r="E5520">
            <v>0</v>
          </cell>
          <cell r="O5520">
            <v>0</v>
          </cell>
          <cell r="Q5520">
            <v>0</v>
          </cell>
        </row>
        <row r="5521">
          <cell r="E5521">
            <v>0</v>
          </cell>
          <cell r="O5521">
            <v>0</v>
          </cell>
          <cell r="Q5521">
            <v>0</v>
          </cell>
        </row>
        <row r="5522">
          <cell r="E5522">
            <v>0</v>
          </cell>
          <cell r="O5522">
            <v>0</v>
          </cell>
          <cell r="Q5522">
            <v>0</v>
          </cell>
        </row>
        <row r="5523">
          <cell r="E5523">
            <v>0</v>
          </cell>
          <cell r="O5523">
            <v>0</v>
          </cell>
          <cell r="Q5523">
            <v>0</v>
          </cell>
        </row>
        <row r="5524">
          <cell r="E5524">
            <v>0</v>
          </cell>
          <cell r="O5524">
            <v>0</v>
          </cell>
          <cell r="Q5524">
            <v>0</v>
          </cell>
        </row>
        <row r="5525">
          <cell r="E5525">
            <v>0</v>
          </cell>
          <cell r="O5525">
            <v>0</v>
          </cell>
          <cell r="Q5525">
            <v>0</v>
          </cell>
        </row>
        <row r="5526">
          <cell r="E5526">
            <v>0</v>
          </cell>
          <cell r="O5526">
            <v>0</v>
          </cell>
          <cell r="Q5526">
            <v>0</v>
          </cell>
        </row>
        <row r="5527">
          <cell r="E5527">
            <v>0</v>
          </cell>
          <cell r="O5527">
            <v>0</v>
          </cell>
          <cell r="Q5527">
            <v>0</v>
          </cell>
        </row>
        <row r="5528">
          <cell r="E5528">
            <v>0</v>
          </cell>
          <cell r="O5528">
            <v>0</v>
          </cell>
          <cell r="Q5528">
            <v>0</v>
          </cell>
        </row>
        <row r="5529">
          <cell r="E5529">
            <v>0</v>
          </cell>
          <cell r="O5529">
            <v>0</v>
          </cell>
          <cell r="Q5529">
            <v>0</v>
          </cell>
        </row>
        <row r="5530">
          <cell r="E5530">
            <v>0</v>
          </cell>
          <cell r="O5530">
            <v>0</v>
          </cell>
          <cell r="Q5530">
            <v>0</v>
          </cell>
        </row>
        <row r="5531">
          <cell r="E5531">
            <v>0</v>
          </cell>
          <cell r="O5531">
            <v>0</v>
          </cell>
          <cell r="Q5531">
            <v>0</v>
          </cell>
        </row>
        <row r="5532">
          <cell r="E5532">
            <v>0</v>
          </cell>
          <cell r="O5532">
            <v>0</v>
          </cell>
          <cell r="Q5532">
            <v>0</v>
          </cell>
        </row>
        <row r="5533">
          <cell r="E5533">
            <v>0</v>
          </cell>
          <cell r="O5533">
            <v>0</v>
          </cell>
          <cell r="Q5533">
            <v>0</v>
          </cell>
        </row>
        <row r="5534">
          <cell r="E5534">
            <v>0</v>
          </cell>
          <cell r="O5534">
            <v>0</v>
          </cell>
          <cell r="Q5534">
            <v>0</v>
          </cell>
        </row>
        <row r="5535">
          <cell r="E5535">
            <v>0</v>
          </cell>
          <cell r="O5535">
            <v>0</v>
          </cell>
          <cell r="Q5535">
            <v>0</v>
          </cell>
        </row>
        <row r="5536">
          <cell r="E5536">
            <v>0</v>
          </cell>
          <cell r="O5536">
            <v>0</v>
          </cell>
          <cell r="Q5536">
            <v>0</v>
          </cell>
        </row>
        <row r="5537">
          <cell r="E5537">
            <v>0</v>
          </cell>
          <cell r="O5537">
            <v>0</v>
          </cell>
          <cell r="Q5537">
            <v>0</v>
          </cell>
        </row>
        <row r="5538">
          <cell r="E5538">
            <v>0</v>
          </cell>
          <cell r="O5538">
            <v>0</v>
          </cell>
          <cell r="Q5538">
            <v>0</v>
          </cell>
        </row>
        <row r="5539">
          <cell r="E5539">
            <v>0</v>
          </cell>
          <cell r="O5539">
            <v>0</v>
          </cell>
          <cell r="Q5539">
            <v>0</v>
          </cell>
        </row>
        <row r="5540">
          <cell r="E5540">
            <v>0</v>
          </cell>
          <cell r="O5540">
            <v>0</v>
          </cell>
          <cell r="Q5540">
            <v>0</v>
          </cell>
        </row>
        <row r="5541">
          <cell r="E5541">
            <v>0</v>
          </cell>
          <cell r="O5541">
            <v>0</v>
          </cell>
          <cell r="Q5541">
            <v>0</v>
          </cell>
        </row>
        <row r="5542">
          <cell r="E5542">
            <v>0</v>
          </cell>
          <cell r="O5542">
            <v>0</v>
          </cell>
          <cell r="Q5542">
            <v>0</v>
          </cell>
        </row>
        <row r="5543">
          <cell r="E5543">
            <v>0</v>
          </cell>
          <cell r="O5543">
            <v>0</v>
          </cell>
          <cell r="Q5543">
            <v>0</v>
          </cell>
        </row>
        <row r="5544">
          <cell r="E5544">
            <v>0</v>
          </cell>
          <cell r="O5544">
            <v>0</v>
          </cell>
          <cell r="Q5544">
            <v>0</v>
          </cell>
        </row>
        <row r="5545">
          <cell r="E5545">
            <v>0</v>
          </cell>
          <cell r="O5545">
            <v>0</v>
          </cell>
          <cell r="Q5545">
            <v>0</v>
          </cell>
        </row>
        <row r="5546">
          <cell r="E5546">
            <v>0</v>
          </cell>
          <cell r="O5546">
            <v>0</v>
          </cell>
          <cell r="Q5546">
            <v>0</v>
          </cell>
        </row>
        <row r="5547">
          <cell r="E5547">
            <v>0</v>
          </cell>
          <cell r="O5547">
            <v>0</v>
          </cell>
          <cell r="Q5547">
            <v>0</v>
          </cell>
        </row>
        <row r="5548">
          <cell r="E5548">
            <v>0</v>
          </cell>
          <cell r="O5548">
            <v>0</v>
          </cell>
          <cell r="Q5548">
            <v>0</v>
          </cell>
        </row>
        <row r="5549">
          <cell r="E5549">
            <v>0</v>
          </cell>
          <cell r="O5549">
            <v>0</v>
          </cell>
          <cell r="Q5549">
            <v>0</v>
          </cell>
        </row>
        <row r="5550">
          <cell r="E5550">
            <v>0</v>
          </cell>
          <cell r="O5550">
            <v>0</v>
          </cell>
          <cell r="Q5550">
            <v>0</v>
          </cell>
        </row>
        <row r="5551">
          <cell r="E5551">
            <v>0</v>
          </cell>
          <cell r="O5551">
            <v>0</v>
          </cell>
          <cell r="Q5551">
            <v>0</v>
          </cell>
        </row>
        <row r="5552">
          <cell r="E5552">
            <v>0</v>
          </cell>
          <cell r="O5552">
            <v>0</v>
          </cell>
          <cell r="Q5552">
            <v>0</v>
          </cell>
        </row>
        <row r="5553">
          <cell r="E5553">
            <v>0</v>
          </cell>
          <cell r="O5553">
            <v>0</v>
          </cell>
          <cell r="Q5553">
            <v>0</v>
          </cell>
        </row>
        <row r="5554">
          <cell r="E5554">
            <v>0</v>
          </cell>
          <cell r="O5554">
            <v>0</v>
          </cell>
          <cell r="Q5554">
            <v>0</v>
          </cell>
        </row>
        <row r="5555">
          <cell r="E5555">
            <v>0</v>
          </cell>
          <cell r="O5555">
            <v>0</v>
          </cell>
          <cell r="Q5555">
            <v>0</v>
          </cell>
        </row>
        <row r="5556">
          <cell r="E5556">
            <v>0</v>
          </cell>
          <cell r="O5556">
            <v>0</v>
          </cell>
          <cell r="Q5556">
            <v>0</v>
          </cell>
        </row>
        <row r="5557">
          <cell r="E5557">
            <v>0</v>
          </cell>
          <cell r="O5557">
            <v>0</v>
          </cell>
          <cell r="Q5557">
            <v>0</v>
          </cell>
        </row>
        <row r="5558">
          <cell r="E5558">
            <v>0</v>
          </cell>
          <cell r="O5558">
            <v>0</v>
          </cell>
          <cell r="Q5558">
            <v>0</v>
          </cell>
        </row>
        <row r="5559">
          <cell r="E5559">
            <v>0</v>
          </cell>
          <cell r="O5559">
            <v>0</v>
          </cell>
          <cell r="Q5559">
            <v>0</v>
          </cell>
        </row>
        <row r="5560">
          <cell r="E5560">
            <v>0</v>
          </cell>
          <cell r="O5560">
            <v>0</v>
          </cell>
          <cell r="Q5560">
            <v>0</v>
          </cell>
        </row>
        <row r="5561">
          <cell r="E5561">
            <v>0</v>
          </cell>
          <cell r="O5561">
            <v>0</v>
          </cell>
          <cell r="Q5561">
            <v>0</v>
          </cell>
        </row>
        <row r="5562">
          <cell r="E5562">
            <v>0</v>
          </cell>
          <cell r="O5562">
            <v>0</v>
          </cell>
          <cell r="Q5562">
            <v>0</v>
          </cell>
        </row>
        <row r="5563">
          <cell r="E5563">
            <v>0</v>
          </cell>
          <cell r="O5563">
            <v>0</v>
          </cell>
          <cell r="Q5563">
            <v>0</v>
          </cell>
        </row>
        <row r="5564">
          <cell r="E5564">
            <v>0</v>
          </cell>
          <cell r="O5564">
            <v>0</v>
          </cell>
          <cell r="Q5564">
            <v>0</v>
          </cell>
        </row>
        <row r="5565">
          <cell r="E5565">
            <v>0</v>
          </cell>
          <cell r="O5565">
            <v>0</v>
          </cell>
          <cell r="Q5565">
            <v>0</v>
          </cell>
        </row>
        <row r="5566">
          <cell r="E5566">
            <v>0</v>
          </cell>
          <cell r="O5566">
            <v>0</v>
          </cell>
          <cell r="Q5566">
            <v>0</v>
          </cell>
        </row>
        <row r="5567">
          <cell r="E5567">
            <v>0</v>
          </cell>
          <cell r="O5567">
            <v>0</v>
          </cell>
          <cell r="Q5567">
            <v>0</v>
          </cell>
        </row>
        <row r="5568">
          <cell r="E5568">
            <v>0</v>
          </cell>
          <cell r="O5568">
            <v>0</v>
          </cell>
          <cell r="Q5568">
            <v>0</v>
          </cell>
        </row>
        <row r="5569">
          <cell r="E5569">
            <v>0</v>
          </cell>
          <cell r="O5569">
            <v>0</v>
          </cell>
          <cell r="Q5569">
            <v>0</v>
          </cell>
        </row>
        <row r="5570">
          <cell r="E5570">
            <v>0</v>
          </cell>
          <cell r="O5570">
            <v>0</v>
          </cell>
          <cell r="Q5570">
            <v>0</v>
          </cell>
        </row>
        <row r="5571">
          <cell r="E5571">
            <v>0</v>
          </cell>
          <cell r="O5571">
            <v>0</v>
          </cell>
          <cell r="Q5571">
            <v>0</v>
          </cell>
        </row>
        <row r="5572">
          <cell r="E5572">
            <v>0</v>
          </cell>
          <cell r="O5572">
            <v>0</v>
          </cell>
          <cell r="Q5572">
            <v>0</v>
          </cell>
        </row>
        <row r="5573">
          <cell r="E5573">
            <v>0</v>
          </cell>
          <cell r="O5573">
            <v>0</v>
          </cell>
          <cell r="Q5573">
            <v>0</v>
          </cell>
        </row>
        <row r="5574">
          <cell r="E5574">
            <v>0</v>
          </cell>
          <cell r="O5574">
            <v>0</v>
          </cell>
          <cell r="Q5574">
            <v>0</v>
          </cell>
        </row>
        <row r="5575">
          <cell r="E5575">
            <v>0</v>
          </cell>
          <cell r="O5575">
            <v>0</v>
          </cell>
          <cell r="Q5575">
            <v>0</v>
          </cell>
        </row>
        <row r="5576">
          <cell r="E5576">
            <v>0</v>
          </cell>
          <cell r="O5576">
            <v>0</v>
          </cell>
          <cell r="Q5576">
            <v>0</v>
          </cell>
        </row>
        <row r="5577">
          <cell r="E5577">
            <v>0</v>
          </cell>
          <cell r="O5577">
            <v>0</v>
          </cell>
          <cell r="Q5577">
            <v>0</v>
          </cell>
        </row>
        <row r="5578">
          <cell r="E5578">
            <v>0</v>
          </cell>
          <cell r="O5578">
            <v>0</v>
          </cell>
          <cell r="Q5578">
            <v>0</v>
          </cell>
        </row>
        <row r="5579">
          <cell r="E5579">
            <v>0</v>
          </cell>
          <cell r="O5579">
            <v>0</v>
          </cell>
          <cell r="Q5579">
            <v>0</v>
          </cell>
        </row>
        <row r="5580">
          <cell r="E5580">
            <v>0</v>
          </cell>
          <cell r="O5580">
            <v>0</v>
          </cell>
          <cell r="Q5580">
            <v>0</v>
          </cell>
        </row>
        <row r="5581">
          <cell r="E5581">
            <v>0</v>
          </cell>
          <cell r="O5581">
            <v>0</v>
          </cell>
          <cell r="Q5581">
            <v>0</v>
          </cell>
        </row>
        <row r="5582">
          <cell r="E5582">
            <v>0</v>
          </cell>
          <cell r="O5582">
            <v>0</v>
          </cell>
          <cell r="Q5582">
            <v>0</v>
          </cell>
        </row>
        <row r="5583">
          <cell r="E5583">
            <v>0</v>
          </cell>
          <cell r="O5583">
            <v>0</v>
          </cell>
          <cell r="Q5583">
            <v>0</v>
          </cell>
        </row>
        <row r="5584">
          <cell r="E5584">
            <v>0</v>
          </cell>
          <cell r="O5584">
            <v>0</v>
          </cell>
          <cell r="Q5584">
            <v>0</v>
          </cell>
        </row>
        <row r="5585">
          <cell r="E5585">
            <v>0</v>
          </cell>
          <cell r="O5585">
            <v>0</v>
          </cell>
          <cell r="Q5585">
            <v>0</v>
          </cell>
        </row>
        <row r="5586">
          <cell r="E5586">
            <v>0</v>
          </cell>
          <cell r="O5586">
            <v>0</v>
          </cell>
          <cell r="Q5586">
            <v>0</v>
          </cell>
        </row>
        <row r="5587">
          <cell r="E5587">
            <v>0</v>
          </cell>
          <cell r="O5587">
            <v>0</v>
          </cell>
          <cell r="Q5587">
            <v>0</v>
          </cell>
        </row>
        <row r="5588">
          <cell r="E5588">
            <v>0</v>
          </cell>
          <cell r="O5588">
            <v>0</v>
          </cell>
          <cell r="Q5588">
            <v>0</v>
          </cell>
        </row>
        <row r="5589">
          <cell r="E5589">
            <v>0</v>
          </cell>
          <cell r="O5589">
            <v>0</v>
          </cell>
          <cell r="Q5589">
            <v>0</v>
          </cell>
        </row>
        <row r="5590">
          <cell r="E5590">
            <v>0</v>
          </cell>
          <cell r="O5590">
            <v>0</v>
          </cell>
          <cell r="Q5590">
            <v>0</v>
          </cell>
        </row>
        <row r="5591">
          <cell r="E5591">
            <v>0</v>
          </cell>
          <cell r="O5591">
            <v>0</v>
          </cell>
          <cell r="Q5591">
            <v>0</v>
          </cell>
        </row>
        <row r="5592">
          <cell r="E5592">
            <v>0</v>
          </cell>
          <cell r="O5592">
            <v>0</v>
          </cell>
          <cell r="Q5592">
            <v>0</v>
          </cell>
        </row>
        <row r="5593">
          <cell r="E5593">
            <v>0</v>
          </cell>
          <cell r="O5593">
            <v>0</v>
          </cell>
          <cell r="Q5593">
            <v>0</v>
          </cell>
        </row>
        <row r="5594">
          <cell r="E5594">
            <v>0</v>
          </cell>
          <cell r="O5594">
            <v>0</v>
          </cell>
          <cell r="Q5594">
            <v>0</v>
          </cell>
        </row>
        <row r="5595">
          <cell r="E5595">
            <v>0</v>
          </cell>
          <cell r="O5595">
            <v>0</v>
          </cell>
          <cell r="Q5595">
            <v>0</v>
          </cell>
        </row>
        <row r="5596">
          <cell r="E5596">
            <v>0</v>
          </cell>
          <cell r="O5596">
            <v>0</v>
          </cell>
          <cell r="Q5596">
            <v>0</v>
          </cell>
        </row>
        <row r="5597">
          <cell r="E5597">
            <v>0</v>
          </cell>
          <cell r="O5597">
            <v>0</v>
          </cell>
          <cell r="Q5597">
            <v>0</v>
          </cell>
        </row>
        <row r="5598">
          <cell r="E5598">
            <v>0</v>
          </cell>
          <cell r="O5598">
            <v>0</v>
          </cell>
          <cell r="Q5598">
            <v>0</v>
          </cell>
        </row>
        <row r="5599">
          <cell r="E5599">
            <v>0</v>
          </cell>
          <cell r="O5599">
            <v>0</v>
          </cell>
          <cell r="Q5599">
            <v>0</v>
          </cell>
        </row>
        <row r="5600">
          <cell r="E5600">
            <v>0</v>
          </cell>
          <cell r="O5600">
            <v>0</v>
          </cell>
          <cell r="Q5600">
            <v>0</v>
          </cell>
        </row>
        <row r="5601">
          <cell r="E5601">
            <v>0</v>
          </cell>
          <cell r="O5601">
            <v>0</v>
          </cell>
          <cell r="Q5601">
            <v>0</v>
          </cell>
        </row>
        <row r="5602">
          <cell r="E5602">
            <v>0</v>
          </cell>
          <cell r="O5602">
            <v>0</v>
          </cell>
          <cell r="Q5602">
            <v>0</v>
          </cell>
        </row>
        <row r="5603">
          <cell r="E5603">
            <v>0</v>
          </cell>
          <cell r="O5603">
            <v>0</v>
          </cell>
          <cell r="Q5603">
            <v>0</v>
          </cell>
        </row>
        <row r="5604">
          <cell r="E5604">
            <v>0</v>
          </cell>
          <cell r="O5604">
            <v>0</v>
          </cell>
          <cell r="Q5604">
            <v>0</v>
          </cell>
        </row>
        <row r="5605">
          <cell r="E5605">
            <v>0</v>
          </cell>
          <cell r="O5605">
            <v>0</v>
          </cell>
          <cell r="Q5605">
            <v>0</v>
          </cell>
        </row>
        <row r="5606">
          <cell r="E5606">
            <v>0</v>
          </cell>
          <cell r="O5606">
            <v>0</v>
          </cell>
          <cell r="Q5606">
            <v>0</v>
          </cell>
        </row>
        <row r="5607">
          <cell r="E5607">
            <v>0</v>
          </cell>
          <cell r="O5607">
            <v>0</v>
          </cell>
          <cell r="Q5607">
            <v>0</v>
          </cell>
        </row>
        <row r="5608">
          <cell r="E5608">
            <v>0</v>
          </cell>
          <cell r="O5608">
            <v>0</v>
          </cell>
          <cell r="Q5608">
            <v>0</v>
          </cell>
        </row>
        <row r="5609">
          <cell r="E5609">
            <v>0</v>
          </cell>
          <cell r="O5609">
            <v>0</v>
          </cell>
          <cell r="Q5609">
            <v>0</v>
          </cell>
        </row>
        <row r="5610">
          <cell r="E5610">
            <v>0</v>
          </cell>
          <cell r="O5610">
            <v>0</v>
          </cell>
          <cell r="Q5610">
            <v>0</v>
          </cell>
        </row>
        <row r="5611">
          <cell r="E5611">
            <v>0</v>
          </cell>
          <cell r="O5611">
            <v>0</v>
          </cell>
          <cell r="Q5611">
            <v>0</v>
          </cell>
        </row>
        <row r="5612">
          <cell r="E5612">
            <v>0</v>
          </cell>
          <cell r="O5612">
            <v>0</v>
          </cell>
          <cell r="Q5612">
            <v>0</v>
          </cell>
        </row>
        <row r="5613">
          <cell r="E5613">
            <v>0</v>
          </cell>
          <cell r="O5613">
            <v>0</v>
          </cell>
          <cell r="Q5613">
            <v>0</v>
          </cell>
        </row>
        <row r="5614">
          <cell r="E5614">
            <v>0</v>
          </cell>
          <cell r="O5614">
            <v>0</v>
          </cell>
          <cell r="Q5614">
            <v>0</v>
          </cell>
        </row>
        <row r="5615">
          <cell r="E5615">
            <v>0</v>
          </cell>
          <cell r="O5615">
            <v>0</v>
          </cell>
          <cell r="Q5615">
            <v>0</v>
          </cell>
        </row>
        <row r="5616">
          <cell r="E5616">
            <v>0</v>
          </cell>
          <cell r="O5616">
            <v>0</v>
          </cell>
          <cell r="Q5616">
            <v>0</v>
          </cell>
        </row>
        <row r="5617">
          <cell r="E5617">
            <v>0</v>
          </cell>
          <cell r="O5617">
            <v>0</v>
          </cell>
          <cell r="Q5617">
            <v>0</v>
          </cell>
        </row>
        <row r="5618">
          <cell r="E5618">
            <v>0</v>
          </cell>
          <cell r="O5618">
            <v>0</v>
          </cell>
          <cell r="Q5618">
            <v>0</v>
          </cell>
        </row>
        <row r="5619">
          <cell r="E5619">
            <v>0</v>
          </cell>
          <cell r="O5619">
            <v>0</v>
          </cell>
          <cell r="Q5619">
            <v>0</v>
          </cell>
        </row>
        <row r="5620">
          <cell r="E5620">
            <v>0</v>
          </cell>
          <cell r="O5620">
            <v>0</v>
          </cell>
          <cell r="Q5620">
            <v>0</v>
          </cell>
        </row>
        <row r="5621">
          <cell r="E5621">
            <v>0</v>
          </cell>
          <cell r="O5621">
            <v>0</v>
          </cell>
          <cell r="Q5621">
            <v>0</v>
          </cell>
        </row>
        <row r="5622">
          <cell r="E5622">
            <v>0</v>
          </cell>
          <cell r="O5622">
            <v>0</v>
          </cell>
          <cell r="Q5622">
            <v>0</v>
          </cell>
        </row>
        <row r="5623">
          <cell r="E5623">
            <v>0</v>
          </cell>
          <cell r="O5623">
            <v>0</v>
          </cell>
          <cell r="Q5623">
            <v>0</v>
          </cell>
        </row>
        <row r="5624">
          <cell r="E5624">
            <v>0</v>
          </cell>
          <cell r="O5624">
            <v>0</v>
          </cell>
          <cell r="Q5624">
            <v>0</v>
          </cell>
        </row>
        <row r="5625">
          <cell r="E5625">
            <v>0</v>
          </cell>
          <cell r="O5625">
            <v>0</v>
          </cell>
          <cell r="Q5625">
            <v>0</v>
          </cell>
        </row>
        <row r="5626">
          <cell r="E5626">
            <v>0</v>
          </cell>
          <cell r="O5626">
            <v>0</v>
          </cell>
          <cell r="Q5626">
            <v>0</v>
          </cell>
        </row>
        <row r="5627">
          <cell r="E5627">
            <v>0</v>
          </cell>
          <cell r="O5627">
            <v>0</v>
          </cell>
          <cell r="Q5627">
            <v>0</v>
          </cell>
        </row>
        <row r="5628">
          <cell r="E5628">
            <v>0</v>
          </cell>
          <cell r="O5628">
            <v>0</v>
          </cell>
          <cell r="Q5628">
            <v>0</v>
          </cell>
        </row>
        <row r="5629">
          <cell r="E5629">
            <v>0</v>
          </cell>
          <cell r="O5629">
            <v>0</v>
          </cell>
          <cell r="Q5629">
            <v>0</v>
          </cell>
        </row>
        <row r="5630">
          <cell r="E5630">
            <v>0</v>
          </cell>
          <cell r="O5630">
            <v>0</v>
          </cell>
          <cell r="Q5630">
            <v>0</v>
          </cell>
        </row>
        <row r="5631">
          <cell r="E5631">
            <v>0</v>
          </cell>
          <cell r="O5631">
            <v>0</v>
          </cell>
          <cell r="Q5631">
            <v>0</v>
          </cell>
        </row>
        <row r="5632">
          <cell r="E5632">
            <v>0</v>
          </cell>
          <cell r="O5632">
            <v>0</v>
          </cell>
          <cell r="Q5632">
            <v>0</v>
          </cell>
        </row>
        <row r="5633">
          <cell r="E5633">
            <v>0</v>
          </cell>
          <cell r="O5633">
            <v>0</v>
          </cell>
          <cell r="Q5633">
            <v>0</v>
          </cell>
        </row>
        <row r="5634">
          <cell r="E5634">
            <v>0</v>
          </cell>
          <cell r="O5634">
            <v>0</v>
          </cell>
          <cell r="Q5634">
            <v>0</v>
          </cell>
        </row>
        <row r="5635">
          <cell r="E5635">
            <v>0</v>
          </cell>
          <cell r="O5635">
            <v>0</v>
          </cell>
          <cell r="Q5635">
            <v>0</v>
          </cell>
        </row>
        <row r="5636">
          <cell r="E5636">
            <v>0</v>
          </cell>
          <cell r="O5636">
            <v>0</v>
          </cell>
          <cell r="Q5636">
            <v>0</v>
          </cell>
        </row>
        <row r="5637">
          <cell r="E5637">
            <v>0</v>
          </cell>
          <cell r="O5637">
            <v>0</v>
          </cell>
          <cell r="Q5637">
            <v>0</v>
          </cell>
        </row>
        <row r="5638">
          <cell r="E5638">
            <v>0</v>
          </cell>
          <cell r="O5638">
            <v>0</v>
          </cell>
          <cell r="Q5638">
            <v>0</v>
          </cell>
        </row>
        <row r="5639">
          <cell r="E5639">
            <v>0</v>
          </cell>
          <cell r="O5639">
            <v>0</v>
          </cell>
          <cell r="Q5639">
            <v>0</v>
          </cell>
        </row>
        <row r="5640">
          <cell r="E5640">
            <v>0</v>
          </cell>
          <cell r="O5640">
            <v>0</v>
          </cell>
          <cell r="Q5640">
            <v>0</v>
          </cell>
        </row>
        <row r="5641">
          <cell r="E5641">
            <v>0</v>
          </cell>
          <cell r="O5641">
            <v>0</v>
          </cell>
          <cell r="Q5641">
            <v>0</v>
          </cell>
        </row>
        <row r="5642">
          <cell r="E5642">
            <v>0</v>
          </cell>
          <cell r="O5642">
            <v>0</v>
          </cell>
          <cell r="Q5642">
            <v>0</v>
          </cell>
        </row>
        <row r="5643">
          <cell r="E5643">
            <v>0</v>
          </cell>
          <cell r="O5643">
            <v>0</v>
          </cell>
          <cell r="Q5643">
            <v>0</v>
          </cell>
        </row>
        <row r="5644">
          <cell r="E5644">
            <v>0</v>
          </cell>
          <cell r="O5644">
            <v>0</v>
          </cell>
          <cell r="Q5644">
            <v>0</v>
          </cell>
        </row>
        <row r="5645">
          <cell r="E5645">
            <v>0</v>
          </cell>
          <cell r="O5645">
            <v>0</v>
          </cell>
          <cell r="Q5645">
            <v>0</v>
          </cell>
        </row>
        <row r="5646">
          <cell r="E5646">
            <v>0</v>
          </cell>
          <cell r="O5646">
            <v>0</v>
          </cell>
          <cell r="Q5646">
            <v>0</v>
          </cell>
        </row>
        <row r="5647">
          <cell r="E5647">
            <v>0</v>
          </cell>
          <cell r="O5647">
            <v>0</v>
          </cell>
          <cell r="Q5647">
            <v>0</v>
          </cell>
        </row>
        <row r="5648">
          <cell r="E5648">
            <v>0</v>
          </cell>
          <cell r="O5648">
            <v>0</v>
          </cell>
          <cell r="Q5648">
            <v>0</v>
          </cell>
        </row>
        <row r="5649">
          <cell r="E5649">
            <v>0</v>
          </cell>
          <cell r="O5649">
            <v>0</v>
          </cell>
          <cell r="Q5649">
            <v>0</v>
          </cell>
        </row>
        <row r="5650">
          <cell r="E5650">
            <v>0</v>
          </cell>
          <cell r="O5650">
            <v>0</v>
          </cell>
          <cell r="Q5650">
            <v>0</v>
          </cell>
        </row>
        <row r="5651">
          <cell r="E5651">
            <v>0</v>
          </cell>
          <cell r="O5651">
            <v>0</v>
          </cell>
          <cell r="Q5651">
            <v>0</v>
          </cell>
        </row>
        <row r="5652">
          <cell r="E5652">
            <v>0</v>
          </cell>
          <cell r="O5652">
            <v>0</v>
          </cell>
          <cell r="Q5652">
            <v>0</v>
          </cell>
        </row>
        <row r="5653">
          <cell r="E5653">
            <v>0</v>
          </cell>
          <cell r="O5653">
            <v>0</v>
          </cell>
          <cell r="Q5653">
            <v>0</v>
          </cell>
        </row>
        <row r="5654">
          <cell r="E5654">
            <v>0</v>
          </cell>
          <cell r="O5654">
            <v>0</v>
          </cell>
          <cell r="Q5654">
            <v>0</v>
          </cell>
        </row>
        <row r="5655">
          <cell r="E5655">
            <v>0</v>
          </cell>
          <cell r="O5655">
            <v>0</v>
          </cell>
          <cell r="Q5655">
            <v>0</v>
          </cell>
        </row>
        <row r="5656">
          <cell r="E5656">
            <v>0</v>
          </cell>
          <cell r="O5656">
            <v>0</v>
          </cell>
          <cell r="Q5656">
            <v>0</v>
          </cell>
        </row>
        <row r="5657">
          <cell r="E5657">
            <v>0</v>
          </cell>
          <cell r="O5657">
            <v>0</v>
          </cell>
          <cell r="Q5657">
            <v>0</v>
          </cell>
        </row>
        <row r="5658">
          <cell r="E5658">
            <v>0</v>
          </cell>
          <cell r="O5658">
            <v>0</v>
          </cell>
          <cell r="Q5658">
            <v>0</v>
          </cell>
        </row>
        <row r="5659">
          <cell r="E5659">
            <v>0</v>
          </cell>
          <cell r="O5659">
            <v>0</v>
          </cell>
          <cell r="Q5659">
            <v>0</v>
          </cell>
        </row>
        <row r="5660">
          <cell r="E5660">
            <v>0</v>
          </cell>
          <cell r="O5660">
            <v>0</v>
          </cell>
          <cell r="Q5660">
            <v>0</v>
          </cell>
        </row>
        <row r="5661">
          <cell r="E5661">
            <v>0</v>
          </cell>
          <cell r="O5661">
            <v>0</v>
          </cell>
          <cell r="Q5661">
            <v>0</v>
          </cell>
        </row>
        <row r="5662">
          <cell r="E5662">
            <v>0</v>
          </cell>
          <cell r="O5662">
            <v>0</v>
          </cell>
          <cell r="Q5662">
            <v>0</v>
          </cell>
        </row>
        <row r="5663">
          <cell r="E5663">
            <v>0</v>
          </cell>
          <cell r="O5663">
            <v>0</v>
          </cell>
          <cell r="Q5663">
            <v>0</v>
          </cell>
        </row>
        <row r="5664">
          <cell r="E5664">
            <v>0</v>
          </cell>
          <cell r="O5664">
            <v>0</v>
          </cell>
          <cell r="Q5664">
            <v>0</v>
          </cell>
        </row>
        <row r="5665">
          <cell r="E5665">
            <v>0</v>
          </cell>
          <cell r="O5665">
            <v>0</v>
          </cell>
          <cell r="Q5665">
            <v>0</v>
          </cell>
        </row>
        <row r="5666">
          <cell r="E5666">
            <v>0</v>
          </cell>
          <cell r="O5666">
            <v>0</v>
          </cell>
          <cell r="Q5666">
            <v>0</v>
          </cell>
        </row>
        <row r="5667">
          <cell r="E5667">
            <v>0</v>
          </cell>
          <cell r="O5667">
            <v>0</v>
          </cell>
          <cell r="Q5667">
            <v>0</v>
          </cell>
        </row>
        <row r="5668">
          <cell r="E5668">
            <v>0</v>
          </cell>
          <cell r="O5668">
            <v>0</v>
          </cell>
          <cell r="Q5668">
            <v>0</v>
          </cell>
        </row>
        <row r="5669">
          <cell r="E5669">
            <v>0</v>
          </cell>
          <cell r="O5669">
            <v>0</v>
          </cell>
          <cell r="Q5669">
            <v>0</v>
          </cell>
        </row>
        <row r="5670">
          <cell r="E5670">
            <v>0</v>
          </cell>
          <cell r="O5670">
            <v>0</v>
          </cell>
          <cell r="Q5670">
            <v>0</v>
          </cell>
        </row>
        <row r="5671">
          <cell r="E5671">
            <v>0</v>
          </cell>
          <cell r="O5671">
            <v>0</v>
          </cell>
          <cell r="Q5671">
            <v>0</v>
          </cell>
        </row>
        <row r="5672">
          <cell r="E5672">
            <v>0</v>
          </cell>
          <cell r="O5672">
            <v>0</v>
          </cell>
          <cell r="Q5672">
            <v>0</v>
          </cell>
        </row>
        <row r="5673">
          <cell r="E5673">
            <v>0</v>
          </cell>
          <cell r="O5673">
            <v>0</v>
          </cell>
          <cell r="Q5673">
            <v>0</v>
          </cell>
        </row>
        <row r="5674">
          <cell r="E5674">
            <v>0</v>
          </cell>
          <cell r="O5674">
            <v>0</v>
          </cell>
          <cell r="Q5674">
            <v>0</v>
          </cell>
        </row>
        <row r="5675">
          <cell r="E5675">
            <v>0</v>
          </cell>
          <cell r="O5675">
            <v>0</v>
          </cell>
          <cell r="Q5675">
            <v>0</v>
          </cell>
        </row>
        <row r="5676">
          <cell r="E5676">
            <v>0</v>
          </cell>
          <cell r="O5676">
            <v>0</v>
          </cell>
          <cell r="Q5676">
            <v>0</v>
          </cell>
        </row>
        <row r="5677">
          <cell r="E5677">
            <v>0</v>
          </cell>
          <cell r="O5677">
            <v>0</v>
          </cell>
          <cell r="Q5677">
            <v>0</v>
          </cell>
        </row>
        <row r="5678">
          <cell r="E5678">
            <v>0</v>
          </cell>
          <cell r="O5678">
            <v>0</v>
          </cell>
          <cell r="Q5678">
            <v>0</v>
          </cell>
        </row>
        <row r="5679">
          <cell r="E5679">
            <v>0</v>
          </cell>
          <cell r="O5679">
            <v>0</v>
          </cell>
          <cell r="Q5679">
            <v>0</v>
          </cell>
        </row>
        <row r="5680">
          <cell r="E5680">
            <v>0</v>
          </cell>
          <cell r="O5680">
            <v>0</v>
          </cell>
          <cell r="Q5680">
            <v>0</v>
          </cell>
        </row>
        <row r="5681">
          <cell r="E5681">
            <v>0</v>
          </cell>
          <cell r="O5681">
            <v>0</v>
          </cell>
          <cell r="Q5681">
            <v>0</v>
          </cell>
        </row>
        <row r="5682">
          <cell r="E5682">
            <v>0</v>
          </cell>
          <cell r="O5682">
            <v>0</v>
          </cell>
          <cell r="Q5682">
            <v>0</v>
          </cell>
        </row>
        <row r="5683">
          <cell r="E5683">
            <v>0</v>
          </cell>
          <cell r="O5683">
            <v>0</v>
          </cell>
          <cell r="Q5683">
            <v>0</v>
          </cell>
        </row>
        <row r="5684">
          <cell r="E5684">
            <v>0</v>
          </cell>
          <cell r="O5684">
            <v>0</v>
          </cell>
          <cell r="Q5684">
            <v>0</v>
          </cell>
        </row>
        <row r="5685">
          <cell r="E5685">
            <v>0</v>
          </cell>
          <cell r="O5685">
            <v>0</v>
          </cell>
          <cell r="Q5685">
            <v>0</v>
          </cell>
        </row>
        <row r="5686">
          <cell r="E5686">
            <v>0</v>
          </cell>
          <cell r="O5686">
            <v>0</v>
          </cell>
          <cell r="Q5686">
            <v>0</v>
          </cell>
        </row>
        <row r="5687">
          <cell r="E5687">
            <v>0</v>
          </cell>
          <cell r="O5687">
            <v>0</v>
          </cell>
          <cell r="Q5687">
            <v>0</v>
          </cell>
        </row>
        <row r="5688">
          <cell r="E5688">
            <v>0</v>
          </cell>
          <cell r="O5688">
            <v>0</v>
          </cell>
          <cell r="Q5688">
            <v>0</v>
          </cell>
        </row>
        <row r="5689">
          <cell r="E5689">
            <v>0</v>
          </cell>
          <cell r="O5689">
            <v>0</v>
          </cell>
          <cell r="Q5689">
            <v>0</v>
          </cell>
        </row>
        <row r="5690">
          <cell r="E5690">
            <v>0</v>
          </cell>
          <cell r="O5690">
            <v>0</v>
          </cell>
          <cell r="Q5690">
            <v>0</v>
          </cell>
        </row>
        <row r="5691">
          <cell r="E5691">
            <v>0</v>
          </cell>
          <cell r="O5691">
            <v>0</v>
          </cell>
          <cell r="Q5691">
            <v>0</v>
          </cell>
        </row>
        <row r="5692">
          <cell r="E5692">
            <v>0</v>
          </cell>
          <cell r="O5692">
            <v>0</v>
          </cell>
          <cell r="Q5692">
            <v>0</v>
          </cell>
        </row>
        <row r="5693">
          <cell r="E5693">
            <v>0</v>
          </cell>
          <cell r="O5693">
            <v>0</v>
          </cell>
          <cell r="Q5693">
            <v>0</v>
          </cell>
        </row>
        <row r="5694">
          <cell r="E5694">
            <v>0</v>
          </cell>
          <cell r="O5694">
            <v>0</v>
          </cell>
          <cell r="Q5694">
            <v>0</v>
          </cell>
        </row>
        <row r="5695">
          <cell r="E5695">
            <v>0</v>
          </cell>
          <cell r="O5695">
            <v>0</v>
          </cell>
          <cell r="Q5695">
            <v>0</v>
          </cell>
        </row>
        <row r="5696">
          <cell r="E5696">
            <v>0</v>
          </cell>
          <cell r="O5696">
            <v>0</v>
          </cell>
          <cell r="Q5696">
            <v>0</v>
          </cell>
        </row>
        <row r="5697">
          <cell r="E5697">
            <v>0</v>
          </cell>
          <cell r="O5697">
            <v>0</v>
          </cell>
          <cell r="Q5697">
            <v>0</v>
          </cell>
        </row>
        <row r="5698">
          <cell r="E5698">
            <v>0</v>
          </cell>
          <cell r="O5698">
            <v>0</v>
          </cell>
          <cell r="Q5698">
            <v>0</v>
          </cell>
        </row>
        <row r="5699">
          <cell r="E5699">
            <v>0</v>
          </cell>
          <cell r="O5699">
            <v>0</v>
          </cell>
          <cell r="Q5699">
            <v>0</v>
          </cell>
        </row>
        <row r="5700">
          <cell r="E5700">
            <v>0</v>
          </cell>
          <cell r="O5700">
            <v>0</v>
          </cell>
          <cell r="Q5700">
            <v>0</v>
          </cell>
        </row>
        <row r="5701">
          <cell r="E5701">
            <v>0</v>
          </cell>
          <cell r="O5701">
            <v>0</v>
          </cell>
          <cell r="Q5701">
            <v>0</v>
          </cell>
        </row>
        <row r="5702">
          <cell r="E5702">
            <v>0</v>
          </cell>
          <cell r="O5702">
            <v>0</v>
          </cell>
          <cell r="Q5702">
            <v>0</v>
          </cell>
        </row>
        <row r="5703">
          <cell r="E5703">
            <v>0</v>
          </cell>
          <cell r="O5703">
            <v>0</v>
          </cell>
          <cell r="Q5703">
            <v>0</v>
          </cell>
        </row>
        <row r="5704">
          <cell r="E5704">
            <v>0</v>
          </cell>
          <cell r="O5704">
            <v>0</v>
          </cell>
          <cell r="Q5704">
            <v>0</v>
          </cell>
        </row>
        <row r="5705">
          <cell r="E5705">
            <v>0</v>
          </cell>
          <cell r="O5705">
            <v>0</v>
          </cell>
          <cell r="Q5705">
            <v>0</v>
          </cell>
        </row>
        <row r="5706">
          <cell r="E5706">
            <v>0</v>
          </cell>
          <cell r="O5706">
            <v>0</v>
          </cell>
          <cell r="Q5706">
            <v>0</v>
          </cell>
        </row>
        <row r="5707">
          <cell r="E5707">
            <v>0</v>
          </cell>
          <cell r="O5707">
            <v>0</v>
          </cell>
          <cell r="Q5707">
            <v>0</v>
          </cell>
        </row>
        <row r="5708">
          <cell r="E5708">
            <v>0</v>
          </cell>
          <cell r="O5708">
            <v>0</v>
          </cell>
          <cell r="Q5708">
            <v>0</v>
          </cell>
        </row>
        <row r="5709">
          <cell r="E5709">
            <v>0</v>
          </cell>
          <cell r="O5709">
            <v>0</v>
          </cell>
          <cell r="Q5709">
            <v>0</v>
          </cell>
        </row>
        <row r="5710">
          <cell r="E5710">
            <v>0</v>
          </cell>
          <cell r="O5710">
            <v>0</v>
          </cell>
          <cell r="Q5710">
            <v>0</v>
          </cell>
        </row>
        <row r="5711">
          <cell r="E5711">
            <v>0</v>
          </cell>
          <cell r="O5711">
            <v>0</v>
          </cell>
          <cell r="Q5711">
            <v>0</v>
          </cell>
        </row>
        <row r="5712">
          <cell r="E5712">
            <v>0</v>
          </cell>
          <cell r="O5712">
            <v>0</v>
          </cell>
          <cell r="Q5712">
            <v>0</v>
          </cell>
        </row>
        <row r="5713">
          <cell r="E5713">
            <v>0</v>
          </cell>
          <cell r="O5713">
            <v>0</v>
          </cell>
          <cell r="Q5713">
            <v>0</v>
          </cell>
        </row>
        <row r="5714">
          <cell r="E5714">
            <v>0</v>
          </cell>
          <cell r="O5714">
            <v>0</v>
          </cell>
          <cell r="Q5714">
            <v>0</v>
          </cell>
        </row>
        <row r="5715">
          <cell r="E5715">
            <v>0</v>
          </cell>
          <cell r="O5715">
            <v>0</v>
          </cell>
          <cell r="Q5715">
            <v>0</v>
          </cell>
        </row>
        <row r="5716">
          <cell r="E5716">
            <v>0</v>
          </cell>
          <cell r="O5716">
            <v>0</v>
          </cell>
          <cell r="Q5716">
            <v>0</v>
          </cell>
        </row>
        <row r="5717">
          <cell r="E5717">
            <v>0</v>
          </cell>
          <cell r="O5717">
            <v>0</v>
          </cell>
          <cell r="Q5717">
            <v>0</v>
          </cell>
        </row>
        <row r="5718">
          <cell r="E5718">
            <v>0</v>
          </cell>
          <cell r="O5718">
            <v>0</v>
          </cell>
          <cell r="Q5718">
            <v>0</v>
          </cell>
        </row>
        <row r="5719">
          <cell r="E5719">
            <v>0</v>
          </cell>
          <cell r="O5719">
            <v>0</v>
          </cell>
          <cell r="Q5719">
            <v>0</v>
          </cell>
        </row>
        <row r="5720">
          <cell r="E5720">
            <v>0</v>
          </cell>
          <cell r="O5720">
            <v>0</v>
          </cell>
          <cell r="Q5720">
            <v>0</v>
          </cell>
        </row>
        <row r="5721">
          <cell r="E5721">
            <v>0</v>
          </cell>
          <cell r="O5721">
            <v>0</v>
          </cell>
          <cell r="Q5721">
            <v>0</v>
          </cell>
        </row>
        <row r="5722">
          <cell r="E5722">
            <v>0</v>
          </cell>
          <cell r="O5722">
            <v>0</v>
          </cell>
          <cell r="Q5722">
            <v>0</v>
          </cell>
        </row>
        <row r="5723">
          <cell r="E5723">
            <v>0</v>
          </cell>
          <cell r="O5723">
            <v>0</v>
          </cell>
          <cell r="Q5723">
            <v>0</v>
          </cell>
        </row>
        <row r="5724">
          <cell r="E5724">
            <v>0</v>
          </cell>
          <cell r="O5724">
            <v>0</v>
          </cell>
          <cell r="Q5724">
            <v>0</v>
          </cell>
        </row>
        <row r="5725">
          <cell r="E5725">
            <v>0</v>
          </cell>
          <cell r="O5725">
            <v>0</v>
          </cell>
          <cell r="Q5725">
            <v>0</v>
          </cell>
        </row>
        <row r="5726">
          <cell r="E5726">
            <v>0</v>
          </cell>
          <cell r="O5726">
            <v>0</v>
          </cell>
          <cell r="Q5726">
            <v>0</v>
          </cell>
        </row>
        <row r="5727">
          <cell r="E5727">
            <v>0</v>
          </cell>
          <cell r="O5727">
            <v>0</v>
          </cell>
          <cell r="Q5727">
            <v>0</v>
          </cell>
        </row>
        <row r="5728">
          <cell r="E5728">
            <v>0</v>
          </cell>
          <cell r="O5728">
            <v>0</v>
          </cell>
          <cell r="Q5728">
            <v>0</v>
          </cell>
        </row>
        <row r="5729">
          <cell r="E5729">
            <v>0</v>
          </cell>
          <cell r="O5729">
            <v>0</v>
          </cell>
          <cell r="Q5729">
            <v>0</v>
          </cell>
        </row>
        <row r="5730">
          <cell r="E5730">
            <v>0</v>
          </cell>
          <cell r="O5730">
            <v>0</v>
          </cell>
          <cell r="Q5730">
            <v>0</v>
          </cell>
        </row>
        <row r="5731">
          <cell r="E5731">
            <v>0</v>
          </cell>
          <cell r="O5731">
            <v>0</v>
          </cell>
          <cell r="Q5731">
            <v>0</v>
          </cell>
        </row>
        <row r="5732">
          <cell r="E5732">
            <v>0</v>
          </cell>
          <cell r="O5732">
            <v>0</v>
          </cell>
          <cell r="Q5732">
            <v>0</v>
          </cell>
        </row>
        <row r="5733">
          <cell r="E5733">
            <v>0</v>
          </cell>
          <cell r="O5733">
            <v>0</v>
          </cell>
          <cell r="Q5733">
            <v>0</v>
          </cell>
        </row>
        <row r="5734">
          <cell r="E5734">
            <v>0</v>
          </cell>
          <cell r="O5734">
            <v>0</v>
          </cell>
          <cell r="Q5734">
            <v>0</v>
          </cell>
        </row>
        <row r="5735">
          <cell r="E5735">
            <v>0</v>
          </cell>
          <cell r="O5735">
            <v>0</v>
          </cell>
          <cell r="Q5735">
            <v>0</v>
          </cell>
        </row>
        <row r="5736">
          <cell r="E5736">
            <v>0</v>
          </cell>
          <cell r="O5736">
            <v>0</v>
          </cell>
          <cell r="Q5736">
            <v>0</v>
          </cell>
        </row>
        <row r="5737">
          <cell r="E5737">
            <v>0</v>
          </cell>
          <cell r="O5737">
            <v>0</v>
          </cell>
          <cell r="Q5737">
            <v>0</v>
          </cell>
        </row>
        <row r="5738">
          <cell r="E5738">
            <v>0</v>
          </cell>
          <cell r="O5738">
            <v>0</v>
          </cell>
          <cell r="Q5738">
            <v>0</v>
          </cell>
        </row>
        <row r="5739">
          <cell r="E5739">
            <v>0</v>
          </cell>
          <cell r="O5739">
            <v>0</v>
          </cell>
          <cell r="Q5739">
            <v>0</v>
          </cell>
        </row>
        <row r="5740">
          <cell r="E5740">
            <v>0</v>
          </cell>
          <cell r="O5740">
            <v>0</v>
          </cell>
          <cell r="Q5740">
            <v>0</v>
          </cell>
        </row>
        <row r="5741">
          <cell r="E5741">
            <v>0</v>
          </cell>
          <cell r="O5741">
            <v>0</v>
          </cell>
          <cell r="Q5741">
            <v>0</v>
          </cell>
        </row>
        <row r="5742">
          <cell r="E5742">
            <v>0</v>
          </cell>
          <cell r="O5742">
            <v>0</v>
          </cell>
          <cell r="Q5742">
            <v>0</v>
          </cell>
        </row>
        <row r="5743">
          <cell r="E5743">
            <v>0</v>
          </cell>
          <cell r="O5743">
            <v>0</v>
          </cell>
          <cell r="Q5743">
            <v>0</v>
          </cell>
        </row>
        <row r="5744">
          <cell r="E5744">
            <v>0</v>
          </cell>
          <cell r="O5744">
            <v>0</v>
          </cell>
          <cell r="Q5744">
            <v>0</v>
          </cell>
        </row>
        <row r="5745">
          <cell r="E5745">
            <v>0</v>
          </cell>
          <cell r="O5745">
            <v>0</v>
          </cell>
          <cell r="Q5745">
            <v>0</v>
          </cell>
        </row>
        <row r="5746">
          <cell r="E5746">
            <v>0</v>
          </cell>
          <cell r="O5746">
            <v>0</v>
          </cell>
          <cell r="Q5746">
            <v>0</v>
          </cell>
        </row>
        <row r="5747">
          <cell r="E5747">
            <v>0</v>
          </cell>
          <cell r="O5747">
            <v>0</v>
          </cell>
          <cell r="Q5747">
            <v>0</v>
          </cell>
        </row>
        <row r="5748">
          <cell r="E5748">
            <v>0</v>
          </cell>
          <cell r="O5748">
            <v>0</v>
          </cell>
          <cell r="Q5748">
            <v>0</v>
          </cell>
        </row>
        <row r="5749">
          <cell r="E5749">
            <v>0</v>
          </cell>
          <cell r="O5749">
            <v>0</v>
          </cell>
          <cell r="Q5749">
            <v>0</v>
          </cell>
        </row>
        <row r="5750">
          <cell r="E5750">
            <v>0</v>
          </cell>
          <cell r="O5750">
            <v>0</v>
          </cell>
          <cell r="Q5750">
            <v>0</v>
          </cell>
        </row>
        <row r="5751">
          <cell r="E5751">
            <v>0</v>
          </cell>
          <cell r="O5751">
            <v>0</v>
          </cell>
          <cell r="Q5751">
            <v>0</v>
          </cell>
        </row>
        <row r="5752">
          <cell r="E5752">
            <v>0</v>
          </cell>
          <cell r="O5752">
            <v>0</v>
          </cell>
          <cell r="Q5752">
            <v>0</v>
          </cell>
        </row>
        <row r="5753">
          <cell r="E5753">
            <v>0</v>
          </cell>
          <cell r="O5753">
            <v>0</v>
          </cell>
          <cell r="Q5753">
            <v>0</v>
          </cell>
        </row>
        <row r="5754">
          <cell r="E5754">
            <v>0</v>
          </cell>
          <cell r="O5754">
            <v>0</v>
          </cell>
          <cell r="Q5754">
            <v>0</v>
          </cell>
        </row>
        <row r="5755">
          <cell r="E5755">
            <v>0</v>
          </cell>
          <cell r="O5755">
            <v>0</v>
          </cell>
          <cell r="Q5755">
            <v>0</v>
          </cell>
        </row>
        <row r="5756">
          <cell r="E5756">
            <v>0</v>
          </cell>
          <cell r="O5756">
            <v>0</v>
          </cell>
          <cell r="Q5756">
            <v>0</v>
          </cell>
        </row>
        <row r="5757">
          <cell r="E5757">
            <v>0</v>
          </cell>
          <cell r="O5757">
            <v>0</v>
          </cell>
          <cell r="Q5757">
            <v>0</v>
          </cell>
        </row>
        <row r="5758">
          <cell r="E5758">
            <v>0</v>
          </cell>
          <cell r="O5758">
            <v>0</v>
          </cell>
          <cell r="Q5758">
            <v>0</v>
          </cell>
        </row>
        <row r="5759">
          <cell r="E5759">
            <v>0</v>
          </cell>
          <cell r="O5759">
            <v>0</v>
          </cell>
          <cell r="Q5759">
            <v>0</v>
          </cell>
        </row>
        <row r="5760">
          <cell r="E5760">
            <v>0</v>
          </cell>
          <cell r="O5760">
            <v>0</v>
          </cell>
          <cell r="Q5760">
            <v>0</v>
          </cell>
        </row>
        <row r="5761">
          <cell r="E5761">
            <v>0</v>
          </cell>
          <cell r="O5761">
            <v>0</v>
          </cell>
          <cell r="Q5761">
            <v>0</v>
          </cell>
        </row>
        <row r="5762">
          <cell r="E5762">
            <v>0</v>
          </cell>
          <cell r="O5762">
            <v>0</v>
          </cell>
          <cell r="Q5762">
            <v>0</v>
          </cell>
        </row>
        <row r="5763">
          <cell r="E5763">
            <v>0</v>
          </cell>
          <cell r="O5763">
            <v>0</v>
          </cell>
          <cell r="Q5763">
            <v>0</v>
          </cell>
        </row>
        <row r="5764">
          <cell r="E5764">
            <v>0</v>
          </cell>
          <cell r="O5764">
            <v>0</v>
          </cell>
          <cell r="Q5764">
            <v>0</v>
          </cell>
        </row>
        <row r="5765">
          <cell r="E5765">
            <v>0</v>
          </cell>
          <cell r="O5765">
            <v>0</v>
          </cell>
          <cell r="Q5765">
            <v>0</v>
          </cell>
        </row>
        <row r="5766">
          <cell r="E5766">
            <v>0</v>
          </cell>
          <cell r="O5766">
            <v>0</v>
          </cell>
          <cell r="Q5766">
            <v>0</v>
          </cell>
        </row>
        <row r="5767">
          <cell r="E5767">
            <v>0</v>
          </cell>
          <cell r="O5767">
            <v>0</v>
          </cell>
          <cell r="Q5767">
            <v>0</v>
          </cell>
        </row>
        <row r="5768">
          <cell r="E5768">
            <v>0</v>
          </cell>
          <cell r="O5768">
            <v>0</v>
          </cell>
          <cell r="Q5768">
            <v>0</v>
          </cell>
        </row>
        <row r="5769">
          <cell r="E5769">
            <v>0</v>
          </cell>
          <cell r="O5769">
            <v>0</v>
          </cell>
          <cell r="Q5769">
            <v>0</v>
          </cell>
        </row>
        <row r="5770">
          <cell r="E5770">
            <v>0</v>
          </cell>
          <cell r="O5770">
            <v>0</v>
          </cell>
          <cell r="Q5770">
            <v>0</v>
          </cell>
        </row>
        <row r="5771">
          <cell r="E5771">
            <v>0</v>
          </cell>
          <cell r="O5771">
            <v>0</v>
          </cell>
          <cell r="Q5771">
            <v>0</v>
          </cell>
        </row>
        <row r="5772">
          <cell r="E5772">
            <v>0</v>
          </cell>
          <cell r="O5772">
            <v>0</v>
          </cell>
          <cell r="Q5772">
            <v>0</v>
          </cell>
        </row>
        <row r="5773">
          <cell r="E5773">
            <v>0</v>
          </cell>
          <cell r="O5773">
            <v>0</v>
          </cell>
          <cell r="Q5773">
            <v>0</v>
          </cell>
        </row>
        <row r="5774">
          <cell r="E5774">
            <v>0</v>
          </cell>
          <cell r="O5774">
            <v>0</v>
          </cell>
          <cell r="Q5774">
            <v>0</v>
          </cell>
        </row>
        <row r="5775">
          <cell r="E5775">
            <v>0</v>
          </cell>
          <cell r="O5775">
            <v>0</v>
          </cell>
          <cell r="Q5775">
            <v>0</v>
          </cell>
        </row>
        <row r="5776">
          <cell r="E5776">
            <v>0</v>
          </cell>
          <cell r="O5776">
            <v>0</v>
          </cell>
          <cell r="Q5776">
            <v>0</v>
          </cell>
        </row>
        <row r="5777">
          <cell r="E5777">
            <v>0</v>
          </cell>
          <cell r="O5777">
            <v>0</v>
          </cell>
          <cell r="Q5777">
            <v>0</v>
          </cell>
        </row>
        <row r="5778">
          <cell r="E5778">
            <v>0</v>
          </cell>
          <cell r="O5778">
            <v>0</v>
          </cell>
          <cell r="Q5778">
            <v>0</v>
          </cell>
        </row>
        <row r="5779">
          <cell r="E5779">
            <v>0</v>
          </cell>
          <cell r="O5779">
            <v>0</v>
          </cell>
          <cell r="Q5779">
            <v>0</v>
          </cell>
        </row>
        <row r="5780">
          <cell r="E5780">
            <v>0</v>
          </cell>
          <cell r="O5780">
            <v>0</v>
          </cell>
          <cell r="Q5780">
            <v>0</v>
          </cell>
        </row>
        <row r="5781">
          <cell r="E5781">
            <v>0</v>
          </cell>
          <cell r="O5781">
            <v>0</v>
          </cell>
          <cell r="Q5781">
            <v>0</v>
          </cell>
        </row>
        <row r="5782">
          <cell r="E5782">
            <v>0</v>
          </cell>
          <cell r="O5782">
            <v>0</v>
          </cell>
          <cell r="Q5782">
            <v>0</v>
          </cell>
        </row>
        <row r="5783">
          <cell r="E5783">
            <v>0</v>
          </cell>
          <cell r="O5783">
            <v>0</v>
          </cell>
          <cell r="Q5783">
            <v>0</v>
          </cell>
        </row>
        <row r="5784">
          <cell r="E5784">
            <v>0</v>
          </cell>
          <cell r="O5784">
            <v>0</v>
          </cell>
          <cell r="Q5784">
            <v>0</v>
          </cell>
        </row>
        <row r="5785">
          <cell r="E5785">
            <v>0</v>
          </cell>
          <cell r="O5785">
            <v>0</v>
          </cell>
          <cell r="Q5785">
            <v>0</v>
          </cell>
        </row>
        <row r="5786">
          <cell r="E5786">
            <v>0</v>
          </cell>
          <cell r="O5786">
            <v>0</v>
          </cell>
          <cell r="Q5786">
            <v>0</v>
          </cell>
        </row>
        <row r="5787">
          <cell r="E5787">
            <v>0</v>
          </cell>
          <cell r="O5787">
            <v>0</v>
          </cell>
          <cell r="Q5787">
            <v>0</v>
          </cell>
        </row>
        <row r="5788">
          <cell r="E5788">
            <v>0</v>
          </cell>
          <cell r="O5788">
            <v>0</v>
          </cell>
          <cell r="Q5788">
            <v>0</v>
          </cell>
        </row>
        <row r="5789">
          <cell r="E5789">
            <v>0</v>
          </cell>
          <cell r="O5789">
            <v>0</v>
          </cell>
          <cell r="Q5789">
            <v>0</v>
          </cell>
        </row>
        <row r="5790">
          <cell r="E5790">
            <v>0</v>
          </cell>
          <cell r="O5790">
            <v>0</v>
          </cell>
          <cell r="Q5790">
            <v>0</v>
          </cell>
        </row>
        <row r="5791">
          <cell r="E5791">
            <v>0</v>
          </cell>
          <cell r="O5791">
            <v>0</v>
          </cell>
          <cell r="Q5791">
            <v>0</v>
          </cell>
        </row>
        <row r="5792">
          <cell r="E5792">
            <v>0</v>
          </cell>
          <cell r="O5792">
            <v>0</v>
          </cell>
          <cell r="Q5792">
            <v>0</v>
          </cell>
        </row>
        <row r="5793">
          <cell r="E5793">
            <v>0</v>
          </cell>
          <cell r="O5793">
            <v>0</v>
          </cell>
          <cell r="Q5793">
            <v>0</v>
          </cell>
        </row>
        <row r="5794">
          <cell r="E5794">
            <v>0</v>
          </cell>
          <cell r="O5794">
            <v>0</v>
          </cell>
          <cell r="Q5794">
            <v>0</v>
          </cell>
        </row>
        <row r="5795">
          <cell r="E5795">
            <v>0</v>
          </cell>
          <cell r="O5795">
            <v>0</v>
          </cell>
          <cell r="Q5795">
            <v>0</v>
          </cell>
        </row>
        <row r="5796">
          <cell r="E5796">
            <v>0</v>
          </cell>
          <cell r="O5796">
            <v>0</v>
          </cell>
          <cell r="Q5796">
            <v>0</v>
          </cell>
        </row>
        <row r="5797">
          <cell r="E5797">
            <v>0</v>
          </cell>
          <cell r="O5797">
            <v>0</v>
          </cell>
          <cell r="Q5797">
            <v>0</v>
          </cell>
        </row>
        <row r="5798">
          <cell r="E5798">
            <v>0</v>
          </cell>
          <cell r="O5798">
            <v>0</v>
          </cell>
          <cell r="Q5798">
            <v>0</v>
          </cell>
        </row>
        <row r="5799">
          <cell r="E5799">
            <v>0</v>
          </cell>
          <cell r="O5799">
            <v>0</v>
          </cell>
          <cell r="Q5799">
            <v>0</v>
          </cell>
        </row>
        <row r="5800">
          <cell r="E5800">
            <v>0</v>
          </cell>
          <cell r="O5800">
            <v>0</v>
          </cell>
          <cell r="Q5800">
            <v>0</v>
          </cell>
        </row>
        <row r="5801">
          <cell r="E5801">
            <v>0</v>
          </cell>
          <cell r="O5801">
            <v>0</v>
          </cell>
          <cell r="Q5801">
            <v>0</v>
          </cell>
        </row>
        <row r="5802">
          <cell r="E5802">
            <v>0</v>
          </cell>
          <cell r="O5802">
            <v>0</v>
          </cell>
          <cell r="Q5802">
            <v>0</v>
          </cell>
        </row>
        <row r="5803">
          <cell r="E5803">
            <v>0</v>
          </cell>
          <cell r="O5803">
            <v>0</v>
          </cell>
          <cell r="Q5803">
            <v>0</v>
          </cell>
        </row>
        <row r="5804">
          <cell r="E5804">
            <v>0</v>
          </cell>
          <cell r="O5804">
            <v>0</v>
          </cell>
          <cell r="Q5804">
            <v>0</v>
          </cell>
        </row>
        <row r="5805">
          <cell r="E5805">
            <v>0</v>
          </cell>
          <cell r="O5805">
            <v>0</v>
          </cell>
          <cell r="Q5805">
            <v>0</v>
          </cell>
        </row>
        <row r="5806">
          <cell r="E5806">
            <v>0</v>
          </cell>
          <cell r="O5806">
            <v>0</v>
          </cell>
          <cell r="Q5806">
            <v>0</v>
          </cell>
        </row>
        <row r="5807">
          <cell r="E5807">
            <v>0</v>
          </cell>
          <cell r="O5807">
            <v>0</v>
          </cell>
          <cell r="Q5807">
            <v>0</v>
          </cell>
        </row>
        <row r="5808">
          <cell r="E5808">
            <v>0</v>
          </cell>
          <cell r="O5808">
            <v>0</v>
          </cell>
          <cell r="Q5808">
            <v>0</v>
          </cell>
        </row>
        <row r="5809">
          <cell r="E5809">
            <v>0</v>
          </cell>
          <cell r="O5809">
            <v>0</v>
          </cell>
          <cell r="Q5809">
            <v>0</v>
          </cell>
        </row>
        <row r="5810">
          <cell r="E5810">
            <v>0</v>
          </cell>
          <cell r="O5810">
            <v>0</v>
          </cell>
          <cell r="Q5810">
            <v>0</v>
          </cell>
        </row>
        <row r="5811">
          <cell r="E5811">
            <v>0</v>
          </cell>
          <cell r="O5811">
            <v>0</v>
          </cell>
          <cell r="Q5811">
            <v>0</v>
          </cell>
        </row>
        <row r="5812">
          <cell r="E5812">
            <v>0</v>
          </cell>
          <cell r="O5812">
            <v>0</v>
          </cell>
          <cell r="Q5812">
            <v>0</v>
          </cell>
        </row>
        <row r="5813">
          <cell r="E5813">
            <v>0</v>
          </cell>
          <cell r="O5813">
            <v>0</v>
          </cell>
          <cell r="Q5813">
            <v>0</v>
          </cell>
        </row>
        <row r="5814">
          <cell r="E5814">
            <v>0</v>
          </cell>
          <cell r="O5814">
            <v>0</v>
          </cell>
          <cell r="Q5814">
            <v>0</v>
          </cell>
        </row>
        <row r="5815">
          <cell r="E5815">
            <v>0</v>
          </cell>
          <cell r="O5815">
            <v>0</v>
          </cell>
          <cell r="Q5815">
            <v>0</v>
          </cell>
        </row>
        <row r="5816">
          <cell r="E5816">
            <v>0</v>
          </cell>
          <cell r="O5816">
            <v>0</v>
          </cell>
          <cell r="Q5816">
            <v>0</v>
          </cell>
        </row>
        <row r="5817">
          <cell r="E5817">
            <v>0</v>
          </cell>
          <cell r="O5817">
            <v>0</v>
          </cell>
          <cell r="Q5817">
            <v>0</v>
          </cell>
        </row>
        <row r="5818">
          <cell r="E5818">
            <v>0</v>
          </cell>
          <cell r="O5818">
            <v>0</v>
          </cell>
          <cell r="Q5818">
            <v>0</v>
          </cell>
        </row>
        <row r="5819">
          <cell r="E5819">
            <v>0</v>
          </cell>
          <cell r="O5819">
            <v>0</v>
          </cell>
          <cell r="Q5819">
            <v>0</v>
          </cell>
        </row>
        <row r="5820">
          <cell r="E5820">
            <v>0</v>
          </cell>
          <cell r="O5820">
            <v>0</v>
          </cell>
          <cell r="Q5820">
            <v>0</v>
          </cell>
        </row>
        <row r="5821">
          <cell r="E5821">
            <v>0</v>
          </cell>
          <cell r="O5821">
            <v>0</v>
          </cell>
          <cell r="Q5821">
            <v>0</v>
          </cell>
        </row>
        <row r="5822">
          <cell r="E5822">
            <v>0</v>
          </cell>
          <cell r="O5822">
            <v>0</v>
          </cell>
          <cell r="Q5822">
            <v>0</v>
          </cell>
        </row>
        <row r="5823">
          <cell r="E5823">
            <v>0</v>
          </cell>
          <cell r="O5823">
            <v>0</v>
          </cell>
          <cell r="Q5823">
            <v>0</v>
          </cell>
        </row>
        <row r="5824">
          <cell r="E5824">
            <v>0</v>
          </cell>
          <cell r="O5824">
            <v>0</v>
          </cell>
          <cell r="Q5824">
            <v>0</v>
          </cell>
        </row>
        <row r="5825">
          <cell r="E5825">
            <v>0</v>
          </cell>
          <cell r="O5825">
            <v>0</v>
          </cell>
          <cell r="Q5825">
            <v>0</v>
          </cell>
        </row>
        <row r="5826">
          <cell r="E5826">
            <v>0</v>
          </cell>
          <cell r="O5826">
            <v>0</v>
          </cell>
          <cell r="Q5826">
            <v>0</v>
          </cell>
        </row>
        <row r="5827">
          <cell r="E5827">
            <v>0</v>
          </cell>
          <cell r="O5827">
            <v>0</v>
          </cell>
          <cell r="Q5827">
            <v>0</v>
          </cell>
        </row>
        <row r="5828">
          <cell r="E5828">
            <v>0</v>
          </cell>
          <cell r="O5828">
            <v>0</v>
          </cell>
          <cell r="Q5828">
            <v>0</v>
          </cell>
        </row>
        <row r="5829">
          <cell r="E5829">
            <v>0</v>
          </cell>
          <cell r="O5829">
            <v>0</v>
          </cell>
          <cell r="Q5829">
            <v>0</v>
          </cell>
        </row>
        <row r="5830">
          <cell r="E5830">
            <v>0</v>
          </cell>
          <cell r="O5830">
            <v>0</v>
          </cell>
          <cell r="Q5830">
            <v>0</v>
          </cell>
        </row>
        <row r="5831">
          <cell r="E5831">
            <v>0</v>
          </cell>
          <cell r="O5831">
            <v>0</v>
          </cell>
          <cell r="Q5831">
            <v>0</v>
          </cell>
        </row>
        <row r="5832">
          <cell r="E5832">
            <v>0</v>
          </cell>
          <cell r="O5832">
            <v>0</v>
          </cell>
          <cell r="Q5832">
            <v>0</v>
          </cell>
        </row>
        <row r="5833">
          <cell r="E5833">
            <v>0</v>
          </cell>
          <cell r="O5833">
            <v>0</v>
          </cell>
          <cell r="Q5833">
            <v>0</v>
          </cell>
        </row>
        <row r="5834">
          <cell r="E5834">
            <v>0</v>
          </cell>
          <cell r="O5834">
            <v>0</v>
          </cell>
          <cell r="Q5834">
            <v>0</v>
          </cell>
        </row>
        <row r="5835">
          <cell r="E5835">
            <v>0</v>
          </cell>
          <cell r="O5835">
            <v>0</v>
          </cell>
          <cell r="Q5835">
            <v>0</v>
          </cell>
        </row>
        <row r="5836">
          <cell r="E5836">
            <v>0</v>
          </cell>
          <cell r="O5836">
            <v>0</v>
          </cell>
          <cell r="Q5836">
            <v>0</v>
          </cell>
        </row>
        <row r="5837">
          <cell r="E5837">
            <v>0</v>
          </cell>
          <cell r="O5837">
            <v>0</v>
          </cell>
          <cell r="Q5837">
            <v>0</v>
          </cell>
        </row>
        <row r="5838">
          <cell r="E5838">
            <v>0</v>
          </cell>
          <cell r="O5838">
            <v>0</v>
          </cell>
          <cell r="Q5838">
            <v>0</v>
          </cell>
        </row>
        <row r="5839">
          <cell r="E5839">
            <v>0</v>
          </cell>
          <cell r="O5839">
            <v>0</v>
          </cell>
          <cell r="Q5839">
            <v>0</v>
          </cell>
        </row>
        <row r="5840">
          <cell r="E5840">
            <v>0</v>
          </cell>
          <cell r="O5840">
            <v>0</v>
          </cell>
          <cell r="Q5840">
            <v>0</v>
          </cell>
        </row>
        <row r="5841">
          <cell r="E5841">
            <v>0</v>
          </cell>
          <cell r="O5841">
            <v>0</v>
          </cell>
          <cell r="Q5841">
            <v>0</v>
          </cell>
        </row>
        <row r="5842">
          <cell r="E5842">
            <v>0</v>
          </cell>
          <cell r="O5842">
            <v>0</v>
          </cell>
          <cell r="Q5842">
            <v>0</v>
          </cell>
        </row>
        <row r="5843">
          <cell r="E5843">
            <v>0</v>
          </cell>
          <cell r="O5843">
            <v>0</v>
          </cell>
          <cell r="Q5843">
            <v>0</v>
          </cell>
        </row>
        <row r="5844">
          <cell r="E5844">
            <v>0</v>
          </cell>
          <cell r="O5844">
            <v>0</v>
          </cell>
          <cell r="Q5844">
            <v>0</v>
          </cell>
        </row>
        <row r="5845">
          <cell r="E5845">
            <v>0</v>
          </cell>
          <cell r="O5845">
            <v>0</v>
          </cell>
          <cell r="Q5845">
            <v>0</v>
          </cell>
        </row>
        <row r="5846">
          <cell r="E5846">
            <v>0</v>
          </cell>
          <cell r="O5846">
            <v>0</v>
          </cell>
          <cell r="Q5846">
            <v>0</v>
          </cell>
        </row>
        <row r="5847">
          <cell r="E5847">
            <v>0</v>
          </cell>
          <cell r="O5847">
            <v>0</v>
          </cell>
          <cell r="Q5847">
            <v>0</v>
          </cell>
        </row>
        <row r="5848">
          <cell r="E5848">
            <v>0</v>
          </cell>
          <cell r="O5848">
            <v>0</v>
          </cell>
          <cell r="Q5848">
            <v>0</v>
          </cell>
        </row>
        <row r="5849">
          <cell r="E5849">
            <v>0</v>
          </cell>
          <cell r="O5849">
            <v>0</v>
          </cell>
          <cell r="Q5849">
            <v>0</v>
          </cell>
        </row>
        <row r="5850">
          <cell r="E5850">
            <v>0</v>
          </cell>
          <cell r="O5850">
            <v>0</v>
          </cell>
          <cell r="Q5850">
            <v>0</v>
          </cell>
        </row>
        <row r="5851">
          <cell r="E5851">
            <v>0</v>
          </cell>
          <cell r="O5851">
            <v>0</v>
          </cell>
          <cell r="Q5851">
            <v>0</v>
          </cell>
        </row>
        <row r="5852">
          <cell r="E5852">
            <v>0</v>
          </cell>
          <cell r="O5852">
            <v>0</v>
          </cell>
          <cell r="Q5852">
            <v>0</v>
          </cell>
        </row>
        <row r="5853">
          <cell r="E5853">
            <v>0</v>
          </cell>
          <cell r="O5853">
            <v>0</v>
          </cell>
          <cell r="Q5853">
            <v>0</v>
          </cell>
        </row>
        <row r="5854">
          <cell r="E5854">
            <v>0</v>
          </cell>
          <cell r="O5854">
            <v>0</v>
          </cell>
          <cell r="Q5854">
            <v>0</v>
          </cell>
        </row>
        <row r="5855">
          <cell r="E5855">
            <v>0</v>
          </cell>
          <cell r="O5855">
            <v>0</v>
          </cell>
          <cell r="Q5855">
            <v>0</v>
          </cell>
        </row>
        <row r="5856">
          <cell r="E5856">
            <v>0</v>
          </cell>
          <cell r="O5856">
            <v>0</v>
          </cell>
          <cell r="Q5856">
            <v>0</v>
          </cell>
        </row>
        <row r="5857">
          <cell r="E5857">
            <v>0</v>
          </cell>
          <cell r="O5857">
            <v>0</v>
          </cell>
          <cell r="Q5857">
            <v>0</v>
          </cell>
        </row>
        <row r="5858">
          <cell r="E5858">
            <v>0</v>
          </cell>
          <cell r="O5858">
            <v>0</v>
          </cell>
          <cell r="Q5858">
            <v>0</v>
          </cell>
        </row>
        <row r="5859">
          <cell r="E5859">
            <v>0</v>
          </cell>
          <cell r="O5859">
            <v>0</v>
          </cell>
          <cell r="Q5859">
            <v>0</v>
          </cell>
        </row>
        <row r="5860">
          <cell r="E5860">
            <v>0</v>
          </cell>
          <cell r="O5860">
            <v>0</v>
          </cell>
          <cell r="Q5860">
            <v>0</v>
          </cell>
        </row>
        <row r="5861">
          <cell r="E5861">
            <v>0</v>
          </cell>
          <cell r="O5861">
            <v>0</v>
          </cell>
          <cell r="Q5861">
            <v>0</v>
          </cell>
        </row>
        <row r="5862">
          <cell r="E5862">
            <v>0</v>
          </cell>
          <cell r="O5862">
            <v>0</v>
          </cell>
          <cell r="Q5862">
            <v>0</v>
          </cell>
        </row>
        <row r="5863">
          <cell r="E5863">
            <v>0</v>
          </cell>
          <cell r="O5863">
            <v>0</v>
          </cell>
          <cell r="Q5863">
            <v>0</v>
          </cell>
        </row>
        <row r="5864">
          <cell r="E5864">
            <v>0</v>
          </cell>
          <cell r="O5864">
            <v>0</v>
          </cell>
          <cell r="Q5864">
            <v>0</v>
          </cell>
        </row>
        <row r="5865">
          <cell r="E5865">
            <v>0</v>
          </cell>
          <cell r="O5865">
            <v>0</v>
          </cell>
          <cell r="Q5865">
            <v>0</v>
          </cell>
        </row>
        <row r="5866">
          <cell r="E5866">
            <v>0</v>
          </cell>
          <cell r="O5866">
            <v>0</v>
          </cell>
          <cell r="Q5866">
            <v>0</v>
          </cell>
        </row>
        <row r="5867">
          <cell r="E5867">
            <v>0</v>
          </cell>
          <cell r="O5867">
            <v>0</v>
          </cell>
          <cell r="Q5867">
            <v>0</v>
          </cell>
        </row>
        <row r="5868">
          <cell r="E5868">
            <v>0</v>
          </cell>
          <cell r="O5868">
            <v>0</v>
          </cell>
          <cell r="Q5868">
            <v>0</v>
          </cell>
        </row>
        <row r="5869">
          <cell r="E5869">
            <v>0</v>
          </cell>
          <cell r="O5869">
            <v>0</v>
          </cell>
          <cell r="Q5869">
            <v>0</v>
          </cell>
        </row>
        <row r="5870">
          <cell r="E5870">
            <v>0</v>
          </cell>
          <cell r="O5870">
            <v>0</v>
          </cell>
          <cell r="Q5870">
            <v>0</v>
          </cell>
        </row>
        <row r="5871">
          <cell r="E5871">
            <v>0</v>
          </cell>
          <cell r="O5871">
            <v>0</v>
          </cell>
          <cell r="Q5871">
            <v>0</v>
          </cell>
        </row>
        <row r="5872">
          <cell r="E5872">
            <v>0</v>
          </cell>
          <cell r="O5872">
            <v>0</v>
          </cell>
          <cell r="Q5872">
            <v>0</v>
          </cell>
        </row>
        <row r="5873">
          <cell r="E5873">
            <v>0</v>
          </cell>
          <cell r="O5873">
            <v>0</v>
          </cell>
          <cell r="Q5873">
            <v>0</v>
          </cell>
        </row>
        <row r="5874">
          <cell r="E5874">
            <v>0</v>
          </cell>
          <cell r="O5874">
            <v>0</v>
          </cell>
          <cell r="Q5874">
            <v>0</v>
          </cell>
        </row>
        <row r="5875">
          <cell r="E5875">
            <v>0</v>
          </cell>
          <cell r="O5875">
            <v>0</v>
          </cell>
          <cell r="Q5875">
            <v>0</v>
          </cell>
        </row>
        <row r="5876">
          <cell r="E5876">
            <v>0</v>
          </cell>
          <cell r="O5876">
            <v>0</v>
          </cell>
          <cell r="Q5876">
            <v>0</v>
          </cell>
        </row>
        <row r="5877">
          <cell r="E5877">
            <v>0</v>
          </cell>
          <cell r="O5877">
            <v>0</v>
          </cell>
          <cell r="Q5877">
            <v>0</v>
          </cell>
        </row>
        <row r="5878">
          <cell r="E5878">
            <v>0</v>
          </cell>
          <cell r="O5878">
            <v>0</v>
          </cell>
          <cell r="Q5878">
            <v>0</v>
          </cell>
        </row>
        <row r="5879">
          <cell r="E5879">
            <v>0</v>
          </cell>
          <cell r="O5879">
            <v>0</v>
          </cell>
          <cell r="Q5879">
            <v>0</v>
          </cell>
        </row>
        <row r="5880">
          <cell r="E5880">
            <v>0</v>
          </cell>
          <cell r="O5880">
            <v>0</v>
          </cell>
          <cell r="Q5880">
            <v>0</v>
          </cell>
        </row>
        <row r="5881">
          <cell r="E5881">
            <v>0</v>
          </cell>
          <cell r="O5881">
            <v>0</v>
          </cell>
          <cell r="Q5881">
            <v>0</v>
          </cell>
        </row>
        <row r="5882">
          <cell r="E5882">
            <v>0</v>
          </cell>
          <cell r="O5882">
            <v>0</v>
          </cell>
          <cell r="Q5882">
            <v>0</v>
          </cell>
        </row>
        <row r="5883">
          <cell r="E5883">
            <v>0</v>
          </cell>
          <cell r="O5883">
            <v>0</v>
          </cell>
          <cell r="Q5883">
            <v>0</v>
          </cell>
        </row>
        <row r="5884">
          <cell r="E5884">
            <v>0</v>
          </cell>
          <cell r="O5884">
            <v>0</v>
          </cell>
          <cell r="Q5884">
            <v>0</v>
          </cell>
        </row>
        <row r="5885">
          <cell r="E5885">
            <v>0</v>
          </cell>
          <cell r="O5885">
            <v>0</v>
          </cell>
          <cell r="Q5885">
            <v>0</v>
          </cell>
        </row>
        <row r="5886">
          <cell r="E5886">
            <v>0</v>
          </cell>
          <cell r="O5886">
            <v>0</v>
          </cell>
          <cell r="Q5886">
            <v>0</v>
          </cell>
        </row>
        <row r="5887">
          <cell r="E5887">
            <v>0</v>
          </cell>
          <cell r="O5887">
            <v>0</v>
          </cell>
          <cell r="Q5887">
            <v>0</v>
          </cell>
        </row>
        <row r="5888">
          <cell r="E5888">
            <v>0</v>
          </cell>
          <cell r="O5888">
            <v>0</v>
          </cell>
          <cell r="Q5888">
            <v>0</v>
          </cell>
        </row>
        <row r="5889">
          <cell r="E5889">
            <v>0</v>
          </cell>
          <cell r="O5889">
            <v>0</v>
          </cell>
          <cell r="Q5889">
            <v>0</v>
          </cell>
        </row>
        <row r="5890">
          <cell r="E5890">
            <v>0</v>
          </cell>
          <cell r="O5890">
            <v>0</v>
          </cell>
          <cell r="Q5890">
            <v>0</v>
          </cell>
        </row>
        <row r="5891">
          <cell r="E5891">
            <v>0</v>
          </cell>
          <cell r="O5891">
            <v>0</v>
          </cell>
          <cell r="Q5891">
            <v>0</v>
          </cell>
        </row>
        <row r="5892">
          <cell r="E5892">
            <v>0</v>
          </cell>
          <cell r="O5892">
            <v>0</v>
          </cell>
          <cell r="Q5892">
            <v>0</v>
          </cell>
        </row>
        <row r="5893">
          <cell r="E5893">
            <v>0</v>
          </cell>
          <cell r="O5893">
            <v>0</v>
          </cell>
          <cell r="Q5893">
            <v>0</v>
          </cell>
        </row>
        <row r="5894">
          <cell r="E5894">
            <v>0</v>
          </cell>
          <cell r="O5894">
            <v>0</v>
          </cell>
          <cell r="Q5894">
            <v>0</v>
          </cell>
        </row>
        <row r="5895">
          <cell r="E5895">
            <v>0</v>
          </cell>
          <cell r="O5895">
            <v>0</v>
          </cell>
          <cell r="Q5895">
            <v>0</v>
          </cell>
        </row>
        <row r="5896">
          <cell r="E5896">
            <v>0</v>
          </cell>
          <cell r="O5896">
            <v>0</v>
          </cell>
          <cell r="Q5896">
            <v>0</v>
          </cell>
        </row>
        <row r="5897">
          <cell r="E5897">
            <v>0</v>
          </cell>
          <cell r="O5897">
            <v>0</v>
          </cell>
          <cell r="Q5897">
            <v>0</v>
          </cell>
        </row>
        <row r="5898">
          <cell r="E5898">
            <v>0</v>
          </cell>
          <cell r="O5898">
            <v>0</v>
          </cell>
          <cell r="Q5898">
            <v>0</v>
          </cell>
        </row>
        <row r="5899">
          <cell r="E5899">
            <v>0</v>
          </cell>
          <cell r="O5899">
            <v>0</v>
          </cell>
          <cell r="Q5899">
            <v>0</v>
          </cell>
        </row>
        <row r="5900">
          <cell r="E5900">
            <v>0</v>
          </cell>
          <cell r="O5900">
            <v>0</v>
          </cell>
          <cell r="Q5900">
            <v>0</v>
          </cell>
        </row>
        <row r="5901">
          <cell r="E5901">
            <v>0</v>
          </cell>
          <cell r="O5901">
            <v>0</v>
          </cell>
          <cell r="Q5901">
            <v>0</v>
          </cell>
        </row>
        <row r="5902">
          <cell r="E5902">
            <v>0</v>
          </cell>
          <cell r="O5902">
            <v>0</v>
          </cell>
          <cell r="Q5902">
            <v>0</v>
          </cell>
        </row>
        <row r="5903">
          <cell r="E5903">
            <v>0</v>
          </cell>
          <cell r="O5903">
            <v>0</v>
          </cell>
          <cell r="Q5903">
            <v>0</v>
          </cell>
        </row>
        <row r="5904">
          <cell r="E5904">
            <v>0</v>
          </cell>
          <cell r="O5904">
            <v>0</v>
          </cell>
          <cell r="Q5904">
            <v>0</v>
          </cell>
        </row>
        <row r="5905">
          <cell r="E5905">
            <v>0</v>
          </cell>
          <cell r="O5905">
            <v>0</v>
          </cell>
          <cell r="Q5905">
            <v>0</v>
          </cell>
        </row>
        <row r="5906">
          <cell r="E5906">
            <v>0</v>
          </cell>
          <cell r="O5906">
            <v>0</v>
          </cell>
          <cell r="Q5906">
            <v>0</v>
          </cell>
        </row>
        <row r="5907">
          <cell r="E5907">
            <v>0</v>
          </cell>
          <cell r="O5907">
            <v>0</v>
          </cell>
          <cell r="Q5907">
            <v>0</v>
          </cell>
        </row>
        <row r="5908">
          <cell r="E5908">
            <v>0</v>
          </cell>
          <cell r="O5908">
            <v>0</v>
          </cell>
          <cell r="Q5908">
            <v>0</v>
          </cell>
        </row>
        <row r="5909">
          <cell r="E5909">
            <v>0</v>
          </cell>
          <cell r="O5909">
            <v>0</v>
          </cell>
          <cell r="Q5909">
            <v>0</v>
          </cell>
        </row>
        <row r="5910">
          <cell r="E5910">
            <v>0</v>
          </cell>
          <cell r="O5910">
            <v>0</v>
          </cell>
          <cell r="Q5910">
            <v>0</v>
          </cell>
        </row>
        <row r="5911">
          <cell r="E5911">
            <v>0</v>
          </cell>
          <cell r="O5911">
            <v>0</v>
          </cell>
          <cell r="Q5911">
            <v>0</v>
          </cell>
        </row>
        <row r="5912">
          <cell r="E5912">
            <v>0</v>
          </cell>
          <cell r="O5912">
            <v>0</v>
          </cell>
          <cell r="Q5912">
            <v>0</v>
          </cell>
        </row>
        <row r="5913">
          <cell r="E5913">
            <v>0</v>
          </cell>
          <cell r="O5913">
            <v>0</v>
          </cell>
          <cell r="Q5913">
            <v>0</v>
          </cell>
        </row>
        <row r="5914">
          <cell r="E5914">
            <v>0</v>
          </cell>
          <cell r="O5914">
            <v>0</v>
          </cell>
          <cell r="Q5914">
            <v>0</v>
          </cell>
        </row>
        <row r="5915">
          <cell r="E5915">
            <v>0</v>
          </cell>
          <cell r="O5915">
            <v>0</v>
          </cell>
          <cell r="Q5915">
            <v>0</v>
          </cell>
        </row>
        <row r="5916">
          <cell r="E5916">
            <v>0</v>
          </cell>
          <cell r="O5916">
            <v>0</v>
          </cell>
          <cell r="Q5916">
            <v>0</v>
          </cell>
        </row>
        <row r="5917">
          <cell r="E5917">
            <v>0</v>
          </cell>
          <cell r="O5917">
            <v>0</v>
          </cell>
          <cell r="Q5917">
            <v>0</v>
          </cell>
        </row>
        <row r="5918">
          <cell r="E5918">
            <v>0</v>
          </cell>
          <cell r="O5918">
            <v>0</v>
          </cell>
          <cell r="Q5918">
            <v>0</v>
          </cell>
        </row>
        <row r="5919">
          <cell r="E5919">
            <v>0</v>
          </cell>
          <cell r="O5919">
            <v>0</v>
          </cell>
          <cell r="Q5919">
            <v>0</v>
          </cell>
        </row>
        <row r="5920">
          <cell r="E5920">
            <v>0</v>
          </cell>
          <cell r="O5920">
            <v>0</v>
          </cell>
          <cell r="Q5920">
            <v>0</v>
          </cell>
        </row>
        <row r="5921">
          <cell r="E5921">
            <v>0</v>
          </cell>
          <cell r="O5921">
            <v>0</v>
          </cell>
          <cell r="Q5921">
            <v>0</v>
          </cell>
        </row>
        <row r="5922">
          <cell r="E5922">
            <v>0</v>
          </cell>
          <cell r="O5922">
            <v>0</v>
          </cell>
          <cell r="Q5922">
            <v>0</v>
          </cell>
        </row>
        <row r="5923">
          <cell r="E5923">
            <v>0</v>
          </cell>
          <cell r="O5923">
            <v>0</v>
          </cell>
          <cell r="Q5923">
            <v>0</v>
          </cell>
        </row>
        <row r="5924">
          <cell r="E5924">
            <v>0</v>
          </cell>
          <cell r="O5924">
            <v>0</v>
          </cell>
          <cell r="Q5924">
            <v>0</v>
          </cell>
        </row>
        <row r="5925">
          <cell r="E5925">
            <v>0</v>
          </cell>
          <cell r="O5925">
            <v>0</v>
          </cell>
          <cell r="Q5925">
            <v>0</v>
          </cell>
        </row>
        <row r="5926">
          <cell r="E5926">
            <v>0</v>
          </cell>
          <cell r="O5926">
            <v>0</v>
          </cell>
          <cell r="Q5926">
            <v>0</v>
          </cell>
        </row>
        <row r="5927">
          <cell r="E5927">
            <v>0</v>
          </cell>
          <cell r="O5927">
            <v>0</v>
          </cell>
          <cell r="Q5927">
            <v>0</v>
          </cell>
        </row>
        <row r="5928">
          <cell r="E5928">
            <v>0</v>
          </cell>
          <cell r="O5928">
            <v>0</v>
          </cell>
          <cell r="Q5928">
            <v>0</v>
          </cell>
        </row>
        <row r="5929">
          <cell r="E5929">
            <v>0</v>
          </cell>
          <cell r="O5929">
            <v>0</v>
          </cell>
          <cell r="Q5929">
            <v>0</v>
          </cell>
        </row>
        <row r="5930">
          <cell r="E5930">
            <v>0</v>
          </cell>
          <cell r="O5930">
            <v>0</v>
          </cell>
          <cell r="Q5930">
            <v>0</v>
          </cell>
        </row>
        <row r="5931">
          <cell r="E5931">
            <v>0</v>
          </cell>
          <cell r="O5931">
            <v>0</v>
          </cell>
          <cell r="Q5931">
            <v>0</v>
          </cell>
        </row>
        <row r="5932">
          <cell r="E5932">
            <v>0</v>
          </cell>
          <cell r="O5932">
            <v>0</v>
          </cell>
          <cell r="Q5932">
            <v>0</v>
          </cell>
        </row>
        <row r="5933">
          <cell r="E5933">
            <v>0</v>
          </cell>
          <cell r="O5933">
            <v>0</v>
          </cell>
          <cell r="Q5933">
            <v>0</v>
          </cell>
        </row>
        <row r="5934">
          <cell r="E5934">
            <v>0</v>
          </cell>
          <cell r="O5934">
            <v>0</v>
          </cell>
          <cell r="Q5934">
            <v>0</v>
          </cell>
        </row>
        <row r="5935">
          <cell r="E5935">
            <v>0</v>
          </cell>
          <cell r="O5935">
            <v>0</v>
          </cell>
          <cell r="Q5935">
            <v>0</v>
          </cell>
        </row>
        <row r="5936">
          <cell r="E5936">
            <v>0</v>
          </cell>
          <cell r="O5936">
            <v>0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2"/>
      <sheetName val="Лист1"/>
      <sheetName val="Jur_field"/>
      <sheetName val="Bv1_2var"/>
      <sheetName val="field_graf"/>
      <sheetName val="field_history"/>
      <sheetName val="Ach_field"/>
      <sheetName val="wells_graf"/>
      <sheetName val="wells_history"/>
      <sheetName val="wells"/>
      <sheetName val="Krw(Sw)"/>
      <sheetName val="pres_graf"/>
      <sheetName val="0-Krw"/>
      <sheetName val="PARAMETRES"/>
      <sheetName val="НЕДЕЛИ"/>
      <sheetName val="A"/>
      <sheetName val="Справочно"/>
      <sheetName val="Carry out projects"/>
      <sheetName val="классификатор"/>
      <sheetName val="Подстава"/>
      <sheetName val="Техн. лист"/>
      <sheetName val="Шкалы"/>
      <sheetName val="ИД"/>
      <sheetName val="9 мес на 12 т"/>
      <sheetName val="GRAPHS"/>
      <sheetName val="Data_Dif2_yea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3">
          <cell r="C3" t="str">
            <v>PK20</v>
          </cell>
        </row>
      </sheetData>
      <sheetData sheetId="8" refreshError="1"/>
      <sheetData sheetId="9" refreshError="1">
        <row r="1">
          <cell r="C1" t="str">
            <v>WOPR</v>
          </cell>
          <cell r="D1" t="str">
            <v>WOPT</v>
          </cell>
          <cell r="E1" t="str">
            <v>WWCT</v>
          </cell>
          <cell r="F1" t="str">
            <v>WGOR</v>
          </cell>
          <cell r="G1" t="str">
            <v>WWPR</v>
          </cell>
          <cell r="H1" t="str">
            <v>WWPT</v>
          </cell>
          <cell r="I1" t="str">
            <v>WTHP</v>
          </cell>
          <cell r="J1" t="str">
            <v>WBHP</v>
          </cell>
          <cell r="K1" t="str">
            <v>WBP4</v>
          </cell>
          <cell r="L1" t="str">
            <v>WGPR</v>
          </cell>
          <cell r="M1" t="str">
            <v>WOPRH</v>
          </cell>
          <cell r="N1" t="str">
            <v>WOPTH</v>
          </cell>
          <cell r="O1" t="str">
            <v>WWCTH</v>
          </cell>
          <cell r="P1" t="str">
            <v>WGORH</v>
          </cell>
          <cell r="Q1" t="str">
            <v>WWPRH</v>
          </cell>
          <cell r="R1" t="str">
            <v>WWPTH</v>
          </cell>
          <cell r="S1" t="str">
            <v>WBHPH</v>
          </cell>
          <cell r="T1" t="str">
            <v>WWIR</v>
          </cell>
          <cell r="U1" t="str">
            <v>WWIRH</v>
          </cell>
        </row>
        <row r="2"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0</v>
          </cell>
        </row>
        <row r="3"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</row>
        <row r="4"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</row>
        <row r="5"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</row>
        <row r="6"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</row>
        <row r="7"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</row>
        <row r="8"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</row>
        <row r="9">
          <cell r="C9">
            <v>183.97196960449199</v>
          </cell>
          <cell r="D9">
            <v>9852.75390625</v>
          </cell>
          <cell r="E9">
            <v>8.0140151083469409</v>
          </cell>
          <cell r="F9">
            <v>105.560302734375</v>
          </cell>
          <cell r="G9">
            <v>16.028030395507798</v>
          </cell>
          <cell r="H9">
            <v>1127.24560546875</v>
          </cell>
          <cell r="I9">
            <v>0</v>
          </cell>
          <cell r="J9">
            <v>159.34112548828099</v>
          </cell>
          <cell r="K9">
            <v>161.30821228027301</v>
          </cell>
          <cell r="L9">
            <v>19420.13671875</v>
          </cell>
          <cell r="M9">
            <v>0</v>
          </cell>
          <cell r="N9">
            <v>9852.75390625</v>
          </cell>
          <cell r="O9">
            <v>0</v>
          </cell>
          <cell r="P9">
            <v>0</v>
          </cell>
          <cell r="Q9">
            <v>0</v>
          </cell>
          <cell r="R9">
            <v>1127.24560546875</v>
          </cell>
          <cell r="S9">
            <v>0</v>
          </cell>
          <cell r="T9">
            <v>0</v>
          </cell>
          <cell r="U9">
            <v>0</v>
          </cell>
        </row>
        <row r="10">
          <cell r="C10">
            <v>109.254608154297</v>
          </cell>
          <cell r="D10">
            <v>22342.166015625</v>
          </cell>
          <cell r="E10">
            <v>45.372694730758703</v>
          </cell>
          <cell r="F10">
            <v>1349.44812011719</v>
          </cell>
          <cell r="G10">
            <v>90.745391845703097</v>
          </cell>
          <cell r="H10">
            <v>5197.83349609375</v>
          </cell>
          <cell r="I10">
            <v>0</v>
          </cell>
          <cell r="J10">
            <v>157.291915893555</v>
          </cell>
          <cell r="K10">
            <v>159.897872924805</v>
          </cell>
          <cell r="L10">
            <v>147433.421875</v>
          </cell>
          <cell r="M10">
            <v>0</v>
          </cell>
          <cell r="N10">
            <v>22342.166015625</v>
          </cell>
          <cell r="O10">
            <v>0</v>
          </cell>
          <cell r="P10">
            <v>0</v>
          </cell>
          <cell r="Q10">
            <v>0</v>
          </cell>
          <cell r="R10">
            <v>5197.83349609375</v>
          </cell>
          <cell r="S10">
            <v>0</v>
          </cell>
          <cell r="T10">
            <v>0</v>
          </cell>
          <cell r="U10">
            <v>0</v>
          </cell>
        </row>
        <row r="11">
          <cell r="C11">
            <v>54.508937835693402</v>
          </cell>
          <cell r="D11">
            <v>27939.908203125</v>
          </cell>
          <cell r="E11">
            <v>72.7455317974091</v>
          </cell>
          <cell r="F11">
            <v>2104.63159179688</v>
          </cell>
          <cell r="G11">
            <v>145.49105834960901</v>
          </cell>
          <cell r="H11">
            <v>15800.0908203125</v>
          </cell>
          <cell r="I11">
            <v>0</v>
          </cell>
          <cell r="J11">
            <v>156.101806640625</v>
          </cell>
          <cell r="K11">
            <v>158.40791320800801</v>
          </cell>
          <cell r="L11">
            <v>114721.234375</v>
          </cell>
          <cell r="M11">
            <v>0</v>
          </cell>
          <cell r="N11">
            <v>27939.908203125</v>
          </cell>
          <cell r="O11">
            <v>0</v>
          </cell>
          <cell r="P11">
            <v>0</v>
          </cell>
          <cell r="Q11">
            <v>0</v>
          </cell>
          <cell r="R11">
            <v>15800.0908203125</v>
          </cell>
          <cell r="S11">
            <v>0</v>
          </cell>
          <cell r="T11">
            <v>0</v>
          </cell>
          <cell r="U11">
            <v>0</v>
          </cell>
        </row>
        <row r="12">
          <cell r="C12">
            <v>35.716072082519503</v>
          </cell>
          <cell r="D12">
            <v>31379.224609375</v>
          </cell>
          <cell r="E12">
            <v>82.141965627670302</v>
          </cell>
          <cell r="F12">
            <v>2505.4462890625</v>
          </cell>
          <cell r="G12">
            <v>164.28392028808599</v>
          </cell>
          <cell r="H12">
            <v>28740.775390625</v>
          </cell>
          <cell r="I12">
            <v>0</v>
          </cell>
          <cell r="J12">
            <v>154.965576171875</v>
          </cell>
          <cell r="K12">
            <v>157.05413818359401</v>
          </cell>
          <cell r="L12">
            <v>89484.703125</v>
          </cell>
          <cell r="M12">
            <v>0</v>
          </cell>
          <cell r="N12">
            <v>31379.224609375</v>
          </cell>
          <cell r="O12">
            <v>0</v>
          </cell>
          <cell r="P12">
            <v>0</v>
          </cell>
          <cell r="Q12">
            <v>0</v>
          </cell>
          <cell r="R12">
            <v>28740.775390625</v>
          </cell>
          <cell r="S12">
            <v>0</v>
          </cell>
          <cell r="T12">
            <v>0</v>
          </cell>
          <cell r="U12">
            <v>0</v>
          </cell>
        </row>
        <row r="13">
          <cell r="C13">
            <v>28.055362701416001</v>
          </cell>
          <cell r="D13">
            <v>33938.40234375</v>
          </cell>
          <cell r="E13">
            <v>85.972321033477812</v>
          </cell>
          <cell r="F13">
            <v>2826.9140625</v>
          </cell>
          <cell r="G13">
            <v>171.94464111328099</v>
          </cell>
          <cell r="H13">
            <v>42741.59375</v>
          </cell>
          <cell r="I13">
            <v>0</v>
          </cell>
          <cell r="J13">
            <v>153.75221252441401</v>
          </cell>
          <cell r="K13">
            <v>155.71195983886699</v>
          </cell>
          <cell r="L13">
            <v>79310.09375</v>
          </cell>
          <cell r="M13">
            <v>0</v>
          </cell>
          <cell r="N13">
            <v>33938.40234375</v>
          </cell>
          <cell r="O13">
            <v>0</v>
          </cell>
          <cell r="P13">
            <v>0</v>
          </cell>
          <cell r="Q13">
            <v>0</v>
          </cell>
          <cell r="R13">
            <v>42741.59375</v>
          </cell>
          <cell r="S13">
            <v>0</v>
          </cell>
          <cell r="T13">
            <v>0</v>
          </cell>
          <cell r="U13">
            <v>0</v>
          </cell>
        </row>
        <row r="14">
          <cell r="C14">
            <v>23.515510559081999</v>
          </cell>
          <cell r="D14">
            <v>36024.22265625</v>
          </cell>
          <cell r="E14">
            <v>88.242244720458999</v>
          </cell>
          <cell r="F14">
            <v>3039.01928710938</v>
          </cell>
          <cell r="G14">
            <v>176.48448181152301</v>
          </cell>
          <cell r="H14">
            <v>57215.7734375</v>
          </cell>
          <cell r="I14">
            <v>0</v>
          </cell>
          <cell r="J14">
            <v>152.58074951171901</v>
          </cell>
          <cell r="K14">
            <v>154.45275878906301</v>
          </cell>
          <cell r="L14">
            <v>71464.09375</v>
          </cell>
          <cell r="M14">
            <v>0</v>
          </cell>
          <cell r="N14">
            <v>36024.22265625</v>
          </cell>
          <cell r="O14">
            <v>0</v>
          </cell>
          <cell r="P14">
            <v>0</v>
          </cell>
          <cell r="Q14">
            <v>0</v>
          </cell>
          <cell r="R14">
            <v>57215.7734375</v>
          </cell>
          <cell r="S14">
            <v>0</v>
          </cell>
          <cell r="T14">
            <v>0</v>
          </cell>
          <cell r="U14">
            <v>0</v>
          </cell>
        </row>
        <row r="15">
          <cell r="C15">
            <v>20.3934211730957</v>
          </cell>
          <cell r="D15">
            <v>37790.3828125</v>
          </cell>
          <cell r="E15">
            <v>89.803290367126493</v>
          </cell>
          <cell r="F15">
            <v>3234.92578125</v>
          </cell>
          <cell r="G15">
            <v>179.60658264160199</v>
          </cell>
          <cell r="H15">
            <v>71829.6171875</v>
          </cell>
          <cell r="I15">
            <v>0</v>
          </cell>
          <cell r="J15">
            <v>151.43995666503901</v>
          </cell>
          <cell r="K15">
            <v>153.25132751464801</v>
          </cell>
          <cell r="L15">
            <v>65971.203125</v>
          </cell>
          <cell r="M15">
            <v>0</v>
          </cell>
          <cell r="N15">
            <v>37790.3828125</v>
          </cell>
          <cell r="O15">
            <v>0</v>
          </cell>
          <cell r="P15">
            <v>0</v>
          </cell>
          <cell r="Q15">
            <v>0</v>
          </cell>
          <cell r="R15">
            <v>71829.6171875</v>
          </cell>
          <cell r="S15">
            <v>0</v>
          </cell>
          <cell r="T15">
            <v>0</v>
          </cell>
          <cell r="U15">
            <v>0</v>
          </cell>
        </row>
        <row r="16">
          <cell r="C16">
            <v>18.026088714599599</v>
          </cell>
          <cell r="D16">
            <v>39342.12890625</v>
          </cell>
          <cell r="E16">
            <v>90.986955165863009</v>
          </cell>
          <cell r="F16">
            <v>3284.76977539063</v>
          </cell>
          <cell r="G16">
            <v>181.97390747070301</v>
          </cell>
          <cell r="H16">
            <v>86657.8671875</v>
          </cell>
          <cell r="I16">
            <v>0</v>
          </cell>
          <cell r="J16">
            <v>150.37989807128901</v>
          </cell>
          <cell r="K16">
            <v>152.138427734375</v>
          </cell>
          <cell r="L16">
            <v>59211.55078125</v>
          </cell>
          <cell r="M16">
            <v>0</v>
          </cell>
          <cell r="N16">
            <v>39342.12890625</v>
          </cell>
          <cell r="O16">
            <v>0</v>
          </cell>
          <cell r="P16">
            <v>0</v>
          </cell>
          <cell r="Q16">
            <v>0</v>
          </cell>
          <cell r="R16">
            <v>86657.8671875</v>
          </cell>
          <cell r="S16">
            <v>0</v>
          </cell>
          <cell r="T16">
            <v>0</v>
          </cell>
          <cell r="U16">
            <v>0</v>
          </cell>
        </row>
        <row r="17">
          <cell r="C17">
            <v>16.1266689300537</v>
          </cell>
          <cell r="D17">
            <v>40737.75390625</v>
          </cell>
          <cell r="E17">
            <v>91.936665773391695</v>
          </cell>
          <cell r="F17">
            <v>3148.6591796875</v>
          </cell>
          <cell r="G17">
            <v>183.87333679199199</v>
          </cell>
          <cell r="H17">
            <v>101822.2421875</v>
          </cell>
          <cell r="I17">
            <v>0</v>
          </cell>
          <cell r="J17">
            <v>149.47561645507801</v>
          </cell>
          <cell r="K17">
            <v>151.18428039550801</v>
          </cell>
          <cell r="L17">
            <v>50777.38671875</v>
          </cell>
          <cell r="M17">
            <v>0</v>
          </cell>
          <cell r="N17">
            <v>40737.75390625</v>
          </cell>
          <cell r="O17">
            <v>0</v>
          </cell>
          <cell r="P17">
            <v>0</v>
          </cell>
          <cell r="Q17">
            <v>0</v>
          </cell>
          <cell r="R17">
            <v>101822.2421875</v>
          </cell>
          <cell r="S17">
            <v>0</v>
          </cell>
          <cell r="T17">
            <v>0</v>
          </cell>
          <cell r="U17">
            <v>0</v>
          </cell>
        </row>
        <row r="18">
          <cell r="C18">
            <v>15.1699466705322</v>
          </cell>
          <cell r="D18">
            <v>42014.06640625</v>
          </cell>
          <cell r="E18">
            <v>92.415028810501099</v>
          </cell>
          <cell r="F18">
            <v>3195.38159179688</v>
          </cell>
          <cell r="G18">
            <v>184.83004760742199</v>
          </cell>
          <cell r="H18">
            <v>117105.9296875</v>
          </cell>
          <cell r="I18">
            <v>0</v>
          </cell>
          <cell r="J18">
            <v>148.689453125</v>
          </cell>
          <cell r="K18">
            <v>150.37663269043</v>
          </cell>
          <cell r="L18">
            <v>48473.76953125</v>
          </cell>
          <cell r="M18">
            <v>0</v>
          </cell>
          <cell r="N18">
            <v>42014.06640625</v>
          </cell>
          <cell r="O18">
            <v>0</v>
          </cell>
          <cell r="P18">
            <v>0</v>
          </cell>
          <cell r="Q18">
            <v>0</v>
          </cell>
          <cell r="R18">
            <v>117105.9296875</v>
          </cell>
          <cell r="S18">
            <v>0</v>
          </cell>
          <cell r="T18">
            <v>0</v>
          </cell>
          <cell r="U18">
            <v>0</v>
          </cell>
        </row>
        <row r="19">
          <cell r="C19">
            <v>14.0222578048706</v>
          </cell>
          <cell r="D19">
            <v>43182.16015625</v>
          </cell>
          <cell r="E19">
            <v>92.9888725280762</v>
          </cell>
          <cell r="F19">
            <v>2991.07495117188</v>
          </cell>
          <cell r="G19">
            <v>185.97773742675801</v>
          </cell>
          <cell r="H19">
            <v>132137.828125</v>
          </cell>
          <cell r="I19">
            <v>0</v>
          </cell>
          <cell r="J19">
            <v>148.01315307617199</v>
          </cell>
          <cell r="K19">
            <v>149.66783142089801</v>
          </cell>
          <cell r="L19">
            <v>41941.625</v>
          </cell>
          <cell r="M19">
            <v>0</v>
          </cell>
          <cell r="N19">
            <v>43182.16015625</v>
          </cell>
          <cell r="O19">
            <v>0</v>
          </cell>
          <cell r="P19">
            <v>0</v>
          </cell>
          <cell r="Q19">
            <v>0</v>
          </cell>
          <cell r="R19">
            <v>132137.828125</v>
          </cell>
          <cell r="S19">
            <v>0</v>
          </cell>
          <cell r="T19">
            <v>0</v>
          </cell>
          <cell r="U19">
            <v>0</v>
          </cell>
        </row>
        <row r="20">
          <cell r="C20">
            <v>13.4016456604004</v>
          </cell>
          <cell r="D20">
            <v>44279.75390625</v>
          </cell>
          <cell r="E20">
            <v>93.299174308776898</v>
          </cell>
          <cell r="F20">
            <v>2942.76098632813</v>
          </cell>
          <cell r="G20">
            <v>186.59835815429699</v>
          </cell>
          <cell r="H20">
            <v>147420.234375</v>
          </cell>
          <cell r="I20">
            <v>0</v>
          </cell>
          <cell r="J20">
            <v>147.39474487304699</v>
          </cell>
          <cell r="K20">
            <v>149.03202819824199</v>
          </cell>
          <cell r="L20">
            <v>39437.83984375</v>
          </cell>
          <cell r="M20">
            <v>0</v>
          </cell>
          <cell r="N20">
            <v>44279.75390625</v>
          </cell>
          <cell r="O20">
            <v>0</v>
          </cell>
          <cell r="P20">
            <v>0</v>
          </cell>
          <cell r="Q20">
            <v>0</v>
          </cell>
          <cell r="R20">
            <v>147420.234375</v>
          </cell>
          <cell r="S20">
            <v>0</v>
          </cell>
          <cell r="T20">
            <v>0</v>
          </cell>
          <cell r="U20">
            <v>0</v>
          </cell>
        </row>
        <row r="21">
          <cell r="C21">
            <v>12.838888168335</v>
          </cell>
          <cell r="D21">
            <v>45342.81640625</v>
          </cell>
          <cell r="E21">
            <v>93.580555915832491</v>
          </cell>
          <cell r="F21">
            <v>2953.19116210938</v>
          </cell>
          <cell r="G21">
            <v>187.16111755371099</v>
          </cell>
          <cell r="H21">
            <v>162917.171875</v>
          </cell>
          <cell r="I21">
            <v>0</v>
          </cell>
          <cell r="J21">
            <v>146.74841308593801</v>
          </cell>
          <cell r="K21">
            <v>148.37023925781301</v>
          </cell>
          <cell r="L21">
            <v>37915.69140625</v>
          </cell>
          <cell r="M21">
            <v>0</v>
          </cell>
          <cell r="N21">
            <v>45342.81640625</v>
          </cell>
          <cell r="O21">
            <v>0</v>
          </cell>
          <cell r="P21">
            <v>0</v>
          </cell>
          <cell r="Q21">
            <v>0</v>
          </cell>
          <cell r="R21">
            <v>162917.171875</v>
          </cell>
          <cell r="S21">
            <v>0</v>
          </cell>
          <cell r="T21">
            <v>0</v>
          </cell>
          <cell r="U21">
            <v>0</v>
          </cell>
        </row>
        <row r="22">
          <cell r="C22">
            <v>12.3246250152588</v>
          </cell>
          <cell r="D22">
            <v>46373.91015625</v>
          </cell>
          <cell r="E22">
            <v>93.837690353393597</v>
          </cell>
          <cell r="F22">
            <v>2930.17944335938</v>
          </cell>
          <cell r="G22">
            <v>187.675369262695</v>
          </cell>
          <cell r="H22">
            <v>178446.078125</v>
          </cell>
          <cell r="I22">
            <v>0</v>
          </cell>
          <cell r="J22">
            <v>146.14297485351599</v>
          </cell>
          <cell r="K22">
            <v>147.74693298339801</v>
          </cell>
          <cell r="L22">
            <v>36113.36328125</v>
          </cell>
          <cell r="M22">
            <v>0</v>
          </cell>
          <cell r="N22">
            <v>46373.91015625</v>
          </cell>
          <cell r="O22">
            <v>0</v>
          </cell>
          <cell r="P22">
            <v>0</v>
          </cell>
          <cell r="Q22">
            <v>0</v>
          </cell>
          <cell r="R22">
            <v>178446.078125</v>
          </cell>
          <cell r="S22">
            <v>0</v>
          </cell>
          <cell r="T22">
            <v>0</v>
          </cell>
          <cell r="U22">
            <v>0</v>
          </cell>
        </row>
        <row r="23">
          <cell r="C23">
            <v>11.8796548843384</v>
          </cell>
          <cell r="D23">
            <v>47336.1640625</v>
          </cell>
          <cell r="E23">
            <v>94.060170650482206</v>
          </cell>
          <cell r="F23">
            <v>2866.97314453125</v>
          </cell>
          <cell r="G23">
            <v>188.12034606933599</v>
          </cell>
          <cell r="H23">
            <v>193683.828125</v>
          </cell>
          <cell r="I23">
            <v>0</v>
          </cell>
          <cell r="J23">
            <v>145.57572937011699</v>
          </cell>
          <cell r="K23">
            <v>147.16291809082</v>
          </cell>
          <cell r="L23">
            <v>34058.65234375</v>
          </cell>
          <cell r="M23">
            <v>0</v>
          </cell>
          <cell r="N23">
            <v>47336.1640625</v>
          </cell>
          <cell r="O23">
            <v>0</v>
          </cell>
          <cell r="P23">
            <v>0</v>
          </cell>
          <cell r="Q23">
            <v>0</v>
          </cell>
          <cell r="R23">
            <v>193683.828125</v>
          </cell>
          <cell r="S23">
            <v>0</v>
          </cell>
          <cell r="T23">
            <v>0</v>
          </cell>
          <cell r="U23">
            <v>0</v>
          </cell>
        </row>
        <row r="24">
          <cell r="C24">
            <v>11.616360664367701</v>
          </cell>
          <cell r="D24">
            <v>48292.92578125</v>
          </cell>
          <cell r="E24">
            <v>94.191819429397611</v>
          </cell>
          <cell r="F24">
            <v>3038.31982421875</v>
          </cell>
          <cell r="G24">
            <v>188.38363647460901</v>
          </cell>
          <cell r="H24">
            <v>209107.0625</v>
          </cell>
          <cell r="I24">
            <v>0</v>
          </cell>
          <cell r="J24">
            <v>144.98432922363301</v>
          </cell>
          <cell r="K24">
            <v>146.56510925293</v>
          </cell>
          <cell r="L24">
            <v>35294.21875</v>
          </cell>
          <cell r="M24">
            <v>0</v>
          </cell>
          <cell r="N24">
            <v>48292.92578125</v>
          </cell>
          <cell r="O24">
            <v>0</v>
          </cell>
          <cell r="P24">
            <v>0</v>
          </cell>
          <cell r="Q24">
            <v>0</v>
          </cell>
          <cell r="R24">
            <v>209107.0625</v>
          </cell>
          <cell r="S24">
            <v>0</v>
          </cell>
          <cell r="T24">
            <v>0</v>
          </cell>
          <cell r="U24">
            <v>0</v>
          </cell>
        </row>
        <row r="25">
          <cell r="C25">
            <v>11.148872375488301</v>
          </cell>
          <cell r="D25">
            <v>49225.09375</v>
          </cell>
          <cell r="E25">
            <v>94.425565004348798</v>
          </cell>
          <cell r="F25">
            <v>2975.47021484375</v>
          </cell>
          <cell r="G25">
            <v>188.85113525390599</v>
          </cell>
          <cell r="H25">
            <v>224734.90625</v>
          </cell>
          <cell r="I25">
            <v>0</v>
          </cell>
          <cell r="J25">
            <v>144.40890502929699</v>
          </cell>
          <cell r="K25">
            <v>145.97154235839801</v>
          </cell>
          <cell r="L25">
            <v>33173.13671875</v>
          </cell>
          <cell r="M25">
            <v>0</v>
          </cell>
          <cell r="N25">
            <v>49225.09375</v>
          </cell>
          <cell r="O25">
            <v>0</v>
          </cell>
          <cell r="P25">
            <v>0</v>
          </cell>
          <cell r="Q25">
            <v>0</v>
          </cell>
          <cell r="R25">
            <v>224734.90625</v>
          </cell>
          <cell r="S25">
            <v>0</v>
          </cell>
          <cell r="T25">
            <v>0</v>
          </cell>
          <cell r="U25">
            <v>0</v>
          </cell>
        </row>
        <row r="26">
          <cell r="C26">
            <v>10.816897392272899</v>
          </cell>
          <cell r="D26">
            <v>50120.734375</v>
          </cell>
          <cell r="E26">
            <v>94.591552019119291</v>
          </cell>
          <cell r="F26">
            <v>2861.857421875</v>
          </cell>
          <cell r="G26">
            <v>189.18310546875</v>
          </cell>
          <cell r="H26">
            <v>240399.265625</v>
          </cell>
          <cell r="I26">
            <v>0</v>
          </cell>
          <cell r="J26">
            <v>143.86363220214801</v>
          </cell>
          <cell r="K26">
            <v>145.41174316406301</v>
          </cell>
          <cell r="L26">
            <v>30956.416015625</v>
          </cell>
          <cell r="M26">
            <v>0</v>
          </cell>
          <cell r="N26">
            <v>50120.734375</v>
          </cell>
          <cell r="O26">
            <v>0</v>
          </cell>
          <cell r="P26">
            <v>0</v>
          </cell>
          <cell r="Q26">
            <v>0</v>
          </cell>
          <cell r="R26">
            <v>240399.265625</v>
          </cell>
          <cell r="S26">
            <v>0</v>
          </cell>
          <cell r="T26">
            <v>0</v>
          </cell>
          <cell r="U26">
            <v>0</v>
          </cell>
        </row>
        <row r="27">
          <cell r="C27">
            <v>10.629356384277299</v>
          </cell>
          <cell r="D27">
            <v>50981.7109375</v>
          </cell>
          <cell r="E27">
            <v>94.685322046279893</v>
          </cell>
          <cell r="F27">
            <v>2981.07250976563</v>
          </cell>
          <cell r="G27">
            <v>189.37065124511699</v>
          </cell>
          <cell r="H27">
            <v>255738.28125</v>
          </cell>
          <cell r="I27">
            <v>0</v>
          </cell>
          <cell r="J27">
            <v>143.28324890136699</v>
          </cell>
          <cell r="K27">
            <v>144.82725524902301</v>
          </cell>
          <cell r="L27">
            <v>31686.880859375</v>
          </cell>
          <cell r="M27">
            <v>0</v>
          </cell>
          <cell r="N27">
            <v>50981.7109375</v>
          </cell>
          <cell r="O27">
            <v>0</v>
          </cell>
          <cell r="P27">
            <v>0</v>
          </cell>
          <cell r="Q27">
            <v>0</v>
          </cell>
          <cell r="R27">
            <v>255738.28125</v>
          </cell>
          <cell r="S27">
            <v>0</v>
          </cell>
          <cell r="T27">
            <v>0</v>
          </cell>
          <cell r="U27">
            <v>0</v>
          </cell>
        </row>
        <row r="28">
          <cell r="C28">
            <v>10.367230415344199</v>
          </cell>
          <cell r="D28">
            <v>51837.2578125</v>
          </cell>
          <cell r="E28">
            <v>94.816386699676499</v>
          </cell>
          <cell r="F28">
            <v>2992.4501953125</v>
          </cell>
          <cell r="G28">
            <v>189.63276672363301</v>
          </cell>
          <cell r="H28">
            <v>271262.71875</v>
          </cell>
          <cell r="I28">
            <v>0</v>
          </cell>
          <cell r="J28">
            <v>142.71957397460901</v>
          </cell>
          <cell r="K28">
            <v>144.25361633300801</v>
          </cell>
          <cell r="L28">
            <v>31023.421875</v>
          </cell>
          <cell r="M28">
            <v>0</v>
          </cell>
          <cell r="N28">
            <v>51837.2578125</v>
          </cell>
          <cell r="O28">
            <v>0</v>
          </cell>
          <cell r="P28">
            <v>0</v>
          </cell>
          <cell r="Q28">
            <v>0</v>
          </cell>
          <cell r="R28">
            <v>271262.71875</v>
          </cell>
          <cell r="S28">
            <v>0</v>
          </cell>
          <cell r="T28">
            <v>0</v>
          </cell>
          <cell r="U28">
            <v>0</v>
          </cell>
        </row>
        <row r="29">
          <cell r="C29">
            <v>10.119697570800801</v>
          </cell>
          <cell r="D29">
            <v>52681.9609375</v>
          </cell>
          <cell r="E29">
            <v>94.940149784088106</v>
          </cell>
          <cell r="F29">
            <v>2975.01220703125</v>
          </cell>
          <cell r="G29">
            <v>189.880294799805</v>
          </cell>
          <cell r="H29">
            <v>286978.03125</v>
          </cell>
          <cell r="I29">
            <v>0</v>
          </cell>
          <cell r="J29">
            <v>142.15783691406301</v>
          </cell>
          <cell r="K29">
            <v>143.68270874023401</v>
          </cell>
          <cell r="L29">
            <v>30106.224609375</v>
          </cell>
          <cell r="M29">
            <v>0</v>
          </cell>
          <cell r="N29">
            <v>52681.9609375</v>
          </cell>
          <cell r="O29">
            <v>0</v>
          </cell>
          <cell r="P29">
            <v>0</v>
          </cell>
          <cell r="Q29">
            <v>0</v>
          </cell>
          <cell r="R29">
            <v>286978.03125</v>
          </cell>
          <cell r="S29">
            <v>0</v>
          </cell>
          <cell r="T29">
            <v>0</v>
          </cell>
          <cell r="U29">
            <v>0</v>
          </cell>
        </row>
        <row r="30">
          <cell r="C30">
            <v>9.9465494155883807</v>
          </cell>
          <cell r="D30">
            <v>53505.53515625</v>
          </cell>
          <cell r="E30">
            <v>95.026725530624404</v>
          </cell>
          <cell r="F30">
            <v>2978.10180664063</v>
          </cell>
          <cell r="G30">
            <v>190.05345153808599</v>
          </cell>
          <cell r="H30">
            <v>302714.46875</v>
          </cell>
          <cell r="I30">
            <v>0</v>
          </cell>
          <cell r="J30">
            <v>141.59893798828099</v>
          </cell>
          <cell r="K30">
            <v>143.11766052246099</v>
          </cell>
          <cell r="L30">
            <v>29621.8359375</v>
          </cell>
          <cell r="M30">
            <v>0</v>
          </cell>
          <cell r="N30">
            <v>53505.53515625</v>
          </cell>
          <cell r="O30">
            <v>0</v>
          </cell>
          <cell r="P30">
            <v>0</v>
          </cell>
          <cell r="Q30">
            <v>0</v>
          </cell>
          <cell r="R30">
            <v>302714.46875</v>
          </cell>
          <cell r="S30">
            <v>0</v>
          </cell>
          <cell r="T30">
            <v>0</v>
          </cell>
          <cell r="U30">
            <v>0</v>
          </cell>
        </row>
        <row r="31">
          <cell r="C31">
            <v>9.7146759033203107</v>
          </cell>
          <cell r="D31">
            <v>54311.76953125</v>
          </cell>
          <cell r="E31">
            <v>95.142662525177002</v>
          </cell>
          <cell r="F31">
            <v>2946.14135742188</v>
          </cell>
          <cell r="G31">
            <v>190.28532409668</v>
          </cell>
          <cell r="H31">
            <v>318288.21875</v>
          </cell>
          <cell r="I31">
            <v>0</v>
          </cell>
          <cell r="J31">
            <v>141.03594970703099</v>
          </cell>
          <cell r="K31">
            <v>142.54611206054699</v>
          </cell>
          <cell r="L31">
            <v>28620.80859375</v>
          </cell>
          <cell r="M31">
            <v>0</v>
          </cell>
          <cell r="N31">
            <v>54311.76953125</v>
          </cell>
          <cell r="O31">
            <v>0</v>
          </cell>
          <cell r="P31">
            <v>0</v>
          </cell>
          <cell r="Q31">
            <v>0</v>
          </cell>
          <cell r="R31">
            <v>318288.21875</v>
          </cell>
          <cell r="S31">
            <v>0</v>
          </cell>
          <cell r="T31">
            <v>0</v>
          </cell>
          <cell r="U31">
            <v>0</v>
          </cell>
        </row>
        <row r="32">
          <cell r="C32">
            <v>9.6257896423339808</v>
          </cell>
          <cell r="D32">
            <v>55100.12109375</v>
          </cell>
          <cell r="E32">
            <v>95.187103748321505</v>
          </cell>
          <cell r="F32">
            <v>2995.84716796875</v>
          </cell>
          <cell r="G32">
            <v>190.37420654296901</v>
          </cell>
          <cell r="H32">
            <v>333879.875</v>
          </cell>
          <cell r="I32">
            <v>0</v>
          </cell>
          <cell r="J32">
            <v>140.51663208007801</v>
          </cell>
          <cell r="K32">
            <v>142.02423095703099</v>
          </cell>
          <cell r="L32">
            <v>28837.39453125</v>
          </cell>
          <cell r="M32">
            <v>0</v>
          </cell>
          <cell r="N32">
            <v>55100.12109375</v>
          </cell>
          <cell r="O32">
            <v>0</v>
          </cell>
          <cell r="P32">
            <v>0</v>
          </cell>
          <cell r="Q32">
            <v>0</v>
          </cell>
          <cell r="R32">
            <v>333879.875</v>
          </cell>
          <cell r="S32">
            <v>0</v>
          </cell>
          <cell r="T32">
            <v>0</v>
          </cell>
          <cell r="U32">
            <v>0</v>
          </cell>
        </row>
        <row r="33">
          <cell r="C33">
            <v>9.5560054779052699</v>
          </cell>
          <cell r="D33">
            <v>55888.078125</v>
          </cell>
          <cell r="E33">
            <v>95.221996307373004</v>
          </cell>
          <cell r="F33">
            <v>3044.22338867188</v>
          </cell>
          <cell r="G33">
            <v>190.44400024414099</v>
          </cell>
          <cell r="H33">
            <v>349651.90625</v>
          </cell>
          <cell r="I33">
            <v>0</v>
          </cell>
          <cell r="J33">
            <v>139.92625427246099</v>
          </cell>
          <cell r="K33">
            <v>141.43180847168</v>
          </cell>
          <cell r="L33">
            <v>29090.6171875</v>
          </cell>
          <cell r="M33">
            <v>0</v>
          </cell>
          <cell r="N33">
            <v>55888.078125</v>
          </cell>
          <cell r="O33">
            <v>0</v>
          </cell>
          <cell r="P33">
            <v>0</v>
          </cell>
          <cell r="Q33">
            <v>0</v>
          </cell>
          <cell r="R33">
            <v>349651.90625</v>
          </cell>
          <cell r="S33">
            <v>0</v>
          </cell>
          <cell r="T33">
            <v>0</v>
          </cell>
          <cell r="U33">
            <v>0</v>
          </cell>
        </row>
        <row r="34">
          <cell r="C34">
            <v>9.3417100906372106</v>
          </cell>
          <cell r="D34">
            <v>56664.38671875</v>
          </cell>
          <cell r="E34">
            <v>95.329147577285795</v>
          </cell>
          <cell r="F34">
            <v>2990.42993164063</v>
          </cell>
          <cell r="G34">
            <v>190.65829467773401</v>
          </cell>
          <cell r="H34">
            <v>365435.59375</v>
          </cell>
          <cell r="I34">
            <v>0</v>
          </cell>
          <cell r="J34">
            <v>139.39340209960901</v>
          </cell>
          <cell r="K34">
            <v>140.89051818847699</v>
          </cell>
          <cell r="L34">
            <v>27935.73046875</v>
          </cell>
          <cell r="M34">
            <v>0</v>
          </cell>
          <cell r="N34">
            <v>56664.38671875</v>
          </cell>
          <cell r="O34">
            <v>0</v>
          </cell>
          <cell r="P34">
            <v>0</v>
          </cell>
          <cell r="Q34">
            <v>0</v>
          </cell>
          <cell r="R34">
            <v>365435.59375</v>
          </cell>
          <cell r="S34">
            <v>0</v>
          </cell>
          <cell r="T34">
            <v>0</v>
          </cell>
          <cell r="U34">
            <v>0</v>
          </cell>
        </row>
        <row r="35">
          <cell r="C35">
            <v>9.2317380905151403</v>
          </cell>
          <cell r="D35">
            <v>57412.90625</v>
          </cell>
          <cell r="E35">
            <v>95.384132862091093</v>
          </cell>
          <cell r="F35">
            <v>2967.05786132813</v>
          </cell>
          <cell r="G35">
            <v>190.76826477050801</v>
          </cell>
          <cell r="H35">
            <v>380887.09375</v>
          </cell>
          <cell r="I35">
            <v>0</v>
          </cell>
          <cell r="J35">
            <v>138.86032104492199</v>
          </cell>
          <cell r="K35">
            <v>140.35296630859401</v>
          </cell>
          <cell r="L35">
            <v>27391.099609375</v>
          </cell>
          <cell r="M35">
            <v>0</v>
          </cell>
          <cell r="N35">
            <v>57412.90625</v>
          </cell>
          <cell r="O35">
            <v>0</v>
          </cell>
          <cell r="P35">
            <v>0</v>
          </cell>
          <cell r="Q35">
            <v>0</v>
          </cell>
          <cell r="R35">
            <v>380887.09375</v>
          </cell>
          <cell r="S35">
            <v>0</v>
          </cell>
          <cell r="T35">
            <v>0</v>
          </cell>
          <cell r="U35">
            <v>0</v>
          </cell>
        </row>
        <row r="36">
          <cell r="C36">
            <v>9.0615758895874006</v>
          </cell>
          <cell r="D36">
            <v>58158.8671875</v>
          </cell>
          <cell r="E36">
            <v>95.4692125320435</v>
          </cell>
          <cell r="F36">
            <v>2895.67553710938</v>
          </cell>
          <cell r="G36">
            <v>190.93843078613301</v>
          </cell>
          <cell r="H36">
            <v>396521.125</v>
          </cell>
          <cell r="I36">
            <v>0</v>
          </cell>
          <cell r="J36">
            <v>138.338623046875</v>
          </cell>
          <cell r="K36">
            <v>139.823318481445</v>
          </cell>
          <cell r="L36">
            <v>26239.3828125</v>
          </cell>
          <cell r="M36">
            <v>0</v>
          </cell>
          <cell r="N36">
            <v>58158.8671875</v>
          </cell>
          <cell r="O36">
            <v>0</v>
          </cell>
          <cell r="P36">
            <v>0</v>
          </cell>
          <cell r="Q36">
            <v>0</v>
          </cell>
          <cell r="R36">
            <v>396521.125</v>
          </cell>
          <cell r="S36">
            <v>0</v>
          </cell>
          <cell r="T36">
            <v>0</v>
          </cell>
          <cell r="U36">
            <v>0</v>
          </cell>
        </row>
        <row r="37">
          <cell r="C37">
            <v>8.9934368133544904</v>
          </cell>
          <cell r="D37">
            <v>58906.58203125</v>
          </cell>
          <cell r="E37">
            <v>95.503282546997099</v>
          </cell>
          <cell r="F37">
            <v>2994.83862304688</v>
          </cell>
          <cell r="G37">
            <v>191.00656127929699</v>
          </cell>
          <cell r="H37">
            <v>412333.40625</v>
          </cell>
          <cell r="I37">
            <v>0</v>
          </cell>
          <cell r="J37">
            <v>137.79034423828099</v>
          </cell>
          <cell r="K37">
            <v>139.27397155761699</v>
          </cell>
          <cell r="L37">
            <v>26933.892578125</v>
          </cell>
          <cell r="M37">
            <v>0</v>
          </cell>
          <cell r="N37">
            <v>58906.58203125</v>
          </cell>
          <cell r="O37">
            <v>0</v>
          </cell>
          <cell r="P37">
            <v>0</v>
          </cell>
          <cell r="Q37">
            <v>0</v>
          </cell>
          <cell r="R37">
            <v>412333.40625</v>
          </cell>
          <cell r="S37">
            <v>0</v>
          </cell>
          <cell r="T37">
            <v>0</v>
          </cell>
          <cell r="U37">
            <v>0</v>
          </cell>
        </row>
        <row r="38">
          <cell r="C38">
            <v>8.8528299331665004</v>
          </cell>
          <cell r="D38">
            <v>59641.5625</v>
          </cell>
          <cell r="E38">
            <v>95.573586225509601</v>
          </cell>
          <cell r="F38">
            <v>2933.63159179688</v>
          </cell>
          <cell r="G38">
            <v>191.14717102050801</v>
          </cell>
          <cell r="H38">
            <v>428158.4375</v>
          </cell>
          <cell r="I38">
            <v>0</v>
          </cell>
          <cell r="J38">
            <v>137.26135253906301</v>
          </cell>
          <cell r="K38">
            <v>138.73858642578099</v>
          </cell>
          <cell r="L38">
            <v>25970.94140625</v>
          </cell>
          <cell r="M38">
            <v>0</v>
          </cell>
          <cell r="N38">
            <v>59641.5625</v>
          </cell>
          <cell r="O38">
            <v>0</v>
          </cell>
          <cell r="P38">
            <v>0</v>
          </cell>
          <cell r="Q38">
            <v>0</v>
          </cell>
          <cell r="R38">
            <v>428158.4375</v>
          </cell>
          <cell r="S38">
            <v>0</v>
          </cell>
          <cell r="T38">
            <v>0</v>
          </cell>
          <cell r="U38">
            <v>0</v>
          </cell>
        </row>
        <row r="39">
          <cell r="C39">
            <v>8.7479438781738299</v>
          </cell>
          <cell r="D39">
            <v>60350.1484375</v>
          </cell>
          <cell r="E39">
            <v>95.626026391983004</v>
          </cell>
          <cell r="F39">
            <v>2908.69506835938</v>
          </cell>
          <cell r="G39">
            <v>191.25205993652301</v>
          </cell>
          <cell r="H39">
            <v>443649.84375</v>
          </cell>
          <cell r="I39">
            <v>0</v>
          </cell>
          <cell r="J39">
            <v>136.75141906738301</v>
          </cell>
          <cell r="K39">
            <v>138.22412109375</v>
          </cell>
          <cell r="L39">
            <v>25445.1015625</v>
          </cell>
          <cell r="M39">
            <v>0</v>
          </cell>
          <cell r="N39">
            <v>60350.1484375</v>
          </cell>
          <cell r="O39">
            <v>0</v>
          </cell>
          <cell r="P39">
            <v>0</v>
          </cell>
          <cell r="Q39">
            <v>0</v>
          </cell>
          <cell r="R39">
            <v>443649.84375</v>
          </cell>
          <cell r="S39">
            <v>0</v>
          </cell>
          <cell r="T39">
            <v>0</v>
          </cell>
          <cell r="U39">
            <v>0</v>
          </cell>
        </row>
        <row r="40">
          <cell r="C40">
            <v>8.6617774963378906</v>
          </cell>
          <cell r="D40">
            <v>61059.546875</v>
          </cell>
          <cell r="E40">
            <v>95.669108629226699</v>
          </cell>
          <cell r="F40">
            <v>2932.83374023438</v>
          </cell>
          <cell r="G40">
            <v>191.33822631835901</v>
          </cell>
          <cell r="H40">
            <v>459320.4375</v>
          </cell>
          <cell r="I40">
            <v>0</v>
          </cell>
          <cell r="J40">
            <v>136.23141479492199</v>
          </cell>
          <cell r="K40">
            <v>137.70127868652301</v>
          </cell>
          <cell r="L40">
            <v>25403.5546875</v>
          </cell>
          <cell r="M40">
            <v>0</v>
          </cell>
          <cell r="N40">
            <v>61059.546875</v>
          </cell>
          <cell r="O40">
            <v>0</v>
          </cell>
          <cell r="P40">
            <v>0</v>
          </cell>
          <cell r="Q40">
            <v>0</v>
          </cell>
          <cell r="R40">
            <v>459320.4375</v>
          </cell>
          <cell r="S40">
            <v>0</v>
          </cell>
          <cell r="T40">
            <v>0</v>
          </cell>
          <cell r="U40">
            <v>0</v>
          </cell>
        </row>
        <row r="41">
          <cell r="C41">
            <v>8.6540508270263707</v>
          </cell>
          <cell r="D41">
            <v>61774.296875</v>
          </cell>
          <cell r="E41">
            <v>95.672976970672593</v>
          </cell>
          <cell r="F41">
            <v>3111.61938476563</v>
          </cell>
          <cell r="G41">
            <v>191.345947265625</v>
          </cell>
          <cell r="H41">
            <v>475165.6875</v>
          </cell>
          <cell r="I41">
            <v>0</v>
          </cell>
          <cell r="J41">
            <v>135.68438720703099</v>
          </cell>
          <cell r="K41">
            <v>137.15591430664099</v>
          </cell>
          <cell r="L41">
            <v>26928.11328125</v>
          </cell>
          <cell r="M41">
            <v>0</v>
          </cell>
          <cell r="N41">
            <v>61774.296875</v>
          </cell>
          <cell r="O41">
            <v>0</v>
          </cell>
          <cell r="P41">
            <v>0</v>
          </cell>
          <cell r="Q41">
            <v>0</v>
          </cell>
          <cell r="R41">
            <v>475165.6875</v>
          </cell>
          <cell r="S41">
            <v>0</v>
          </cell>
          <cell r="T41">
            <v>0</v>
          </cell>
          <cell r="U41">
            <v>0</v>
          </cell>
        </row>
        <row r="42">
          <cell r="C42">
            <v>8.4249982833862305</v>
          </cell>
          <cell r="D42">
            <v>62471.88671875</v>
          </cell>
          <cell r="E42">
            <v>95.787501335144</v>
          </cell>
          <cell r="F42">
            <v>2905.68627929688</v>
          </cell>
          <cell r="G42">
            <v>191.57499694824199</v>
          </cell>
          <cell r="H42">
            <v>491028.09375</v>
          </cell>
          <cell r="I42">
            <v>0</v>
          </cell>
          <cell r="J42">
            <v>135.20095825195301</v>
          </cell>
          <cell r="K42">
            <v>136.66004943847699</v>
          </cell>
          <cell r="L42">
            <v>24480.40234375</v>
          </cell>
          <cell r="M42">
            <v>0</v>
          </cell>
          <cell r="N42">
            <v>62471.88671875</v>
          </cell>
          <cell r="O42">
            <v>0</v>
          </cell>
          <cell r="P42">
            <v>0</v>
          </cell>
          <cell r="Q42">
            <v>0</v>
          </cell>
          <cell r="R42">
            <v>491028.09375</v>
          </cell>
          <cell r="S42">
            <v>0</v>
          </cell>
          <cell r="T42">
            <v>0</v>
          </cell>
          <cell r="U42">
            <v>0</v>
          </cell>
        </row>
        <row r="43">
          <cell r="C43">
            <v>8.4024543762206996</v>
          </cell>
          <cell r="D43">
            <v>63153.6875</v>
          </cell>
          <cell r="E43">
            <v>95.798772573471098</v>
          </cell>
          <cell r="F43">
            <v>2994.59912109375</v>
          </cell>
          <cell r="G43">
            <v>191.59754943847699</v>
          </cell>
          <cell r="H43">
            <v>506546.3125</v>
          </cell>
          <cell r="I43">
            <v>0</v>
          </cell>
          <cell r="J43">
            <v>134.66160583496099</v>
          </cell>
          <cell r="K43">
            <v>136.12243652343801</v>
          </cell>
          <cell r="L43">
            <v>25161.982421875</v>
          </cell>
          <cell r="M43">
            <v>0</v>
          </cell>
          <cell r="N43">
            <v>63153.6875</v>
          </cell>
          <cell r="O43">
            <v>0</v>
          </cell>
          <cell r="P43">
            <v>0</v>
          </cell>
          <cell r="Q43">
            <v>0</v>
          </cell>
          <cell r="R43">
            <v>506546.3125</v>
          </cell>
          <cell r="S43">
            <v>0</v>
          </cell>
          <cell r="T43">
            <v>0</v>
          </cell>
          <cell r="U43">
            <v>0</v>
          </cell>
        </row>
        <row r="44">
          <cell r="C44">
            <v>8.2595844268798793</v>
          </cell>
          <cell r="D44">
            <v>63830.14453125</v>
          </cell>
          <cell r="E44">
            <v>95.870208740234403</v>
          </cell>
          <cell r="F44">
            <v>2920.34008789063</v>
          </cell>
          <cell r="G44">
            <v>191.74041748046901</v>
          </cell>
          <cell r="H44">
            <v>522249.84375</v>
          </cell>
          <cell r="I44">
            <v>0</v>
          </cell>
          <cell r="J44">
            <v>134.17031860351599</v>
          </cell>
          <cell r="K44">
            <v>135.62344360351599</v>
          </cell>
          <cell r="L44">
            <v>24120.796875</v>
          </cell>
          <cell r="M44">
            <v>0</v>
          </cell>
          <cell r="N44">
            <v>63830.14453125</v>
          </cell>
          <cell r="O44">
            <v>0</v>
          </cell>
          <cell r="P44">
            <v>0</v>
          </cell>
          <cell r="Q44">
            <v>0</v>
          </cell>
          <cell r="R44">
            <v>522249.84375</v>
          </cell>
          <cell r="S44">
            <v>0</v>
          </cell>
          <cell r="T44">
            <v>0</v>
          </cell>
          <cell r="U44">
            <v>0</v>
          </cell>
        </row>
        <row r="45">
          <cell r="C45">
            <v>8.2065687179565394</v>
          </cell>
          <cell r="D45">
            <v>64512.26171875</v>
          </cell>
          <cell r="E45">
            <v>95.896714925766005</v>
          </cell>
          <cell r="F45">
            <v>3005.3779296875</v>
          </cell>
          <cell r="G45">
            <v>191.79342651367199</v>
          </cell>
          <cell r="H45">
            <v>538127.75</v>
          </cell>
          <cell r="I45">
            <v>0</v>
          </cell>
          <cell r="J45">
            <v>133.64024353027301</v>
          </cell>
          <cell r="K45">
            <v>135.09280395507801</v>
          </cell>
          <cell r="L45">
            <v>24663.83984375</v>
          </cell>
          <cell r="M45">
            <v>0</v>
          </cell>
          <cell r="N45">
            <v>64512.26171875</v>
          </cell>
          <cell r="O45">
            <v>0</v>
          </cell>
          <cell r="P45">
            <v>0</v>
          </cell>
          <cell r="Q45">
            <v>0</v>
          </cell>
          <cell r="R45">
            <v>538127.75</v>
          </cell>
          <cell r="S45">
            <v>0</v>
          </cell>
          <cell r="T45">
            <v>0</v>
          </cell>
          <cell r="U45">
            <v>0</v>
          </cell>
        </row>
        <row r="46">
          <cell r="C46">
            <v>8.0797014236450195</v>
          </cell>
          <cell r="D46">
            <v>65185.71875</v>
          </cell>
          <cell r="E46">
            <v>95.960152149200397</v>
          </cell>
          <cell r="F46">
            <v>2962.05322265625</v>
          </cell>
          <cell r="G46">
            <v>191.92030334472699</v>
          </cell>
          <cell r="H46">
            <v>554014.25</v>
          </cell>
          <cell r="I46">
            <v>0</v>
          </cell>
          <cell r="J46">
            <v>133.12927246093801</v>
          </cell>
          <cell r="K46">
            <v>134.57618713378901</v>
          </cell>
          <cell r="L46">
            <v>23932.505859375</v>
          </cell>
          <cell r="M46">
            <v>0</v>
          </cell>
          <cell r="N46">
            <v>65185.71875</v>
          </cell>
          <cell r="O46">
            <v>0</v>
          </cell>
          <cell r="P46">
            <v>0</v>
          </cell>
          <cell r="Q46">
            <v>0</v>
          </cell>
          <cell r="R46">
            <v>554014.25</v>
          </cell>
          <cell r="S46">
            <v>0</v>
          </cell>
          <cell r="T46">
            <v>0</v>
          </cell>
          <cell r="U46">
            <v>0</v>
          </cell>
        </row>
        <row r="47">
          <cell r="C47">
            <v>8.0441722869872994</v>
          </cell>
          <cell r="D47">
            <v>65844.2890625</v>
          </cell>
          <cell r="E47">
            <v>95.977914333343492</v>
          </cell>
          <cell r="F47">
            <v>3010.248046875</v>
          </cell>
          <cell r="G47">
            <v>191.95582580566401</v>
          </cell>
          <cell r="H47">
            <v>569735.6875</v>
          </cell>
          <cell r="I47">
            <v>0</v>
          </cell>
          <cell r="J47">
            <v>132.62322998046901</v>
          </cell>
          <cell r="K47">
            <v>134.06962585449199</v>
          </cell>
          <cell r="L47">
            <v>24214.955078125</v>
          </cell>
          <cell r="M47">
            <v>0</v>
          </cell>
          <cell r="N47">
            <v>65844.2890625</v>
          </cell>
          <cell r="O47">
            <v>0</v>
          </cell>
          <cell r="P47">
            <v>0</v>
          </cell>
          <cell r="Q47">
            <v>0</v>
          </cell>
          <cell r="R47">
            <v>569735.6875</v>
          </cell>
          <cell r="S47">
            <v>0</v>
          </cell>
          <cell r="T47">
            <v>0</v>
          </cell>
          <cell r="U47">
            <v>0</v>
          </cell>
        </row>
        <row r="48">
          <cell r="C48">
            <v>7.9080271720886204</v>
          </cell>
          <cell r="D48">
            <v>66495.5625</v>
          </cell>
          <cell r="E48">
            <v>96.045988798141508</v>
          </cell>
          <cell r="F48">
            <v>2938.0205078125</v>
          </cell>
          <cell r="G48">
            <v>192.09197998046901</v>
          </cell>
          <cell r="H48">
            <v>585464.4375</v>
          </cell>
          <cell r="I48">
            <v>0</v>
          </cell>
          <cell r="J48">
            <v>132.12385559082</v>
          </cell>
          <cell r="K48">
            <v>133.56350708007801</v>
          </cell>
          <cell r="L48">
            <v>23233.947265625</v>
          </cell>
          <cell r="M48">
            <v>0</v>
          </cell>
          <cell r="N48">
            <v>66495.5625</v>
          </cell>
          <cell r="O48">
            <v>0</v>
          </cell>
          <cell r="P48">
            <v>0</v>
          </cell>
          <cell r="Q48">
            <v>0</v>
          </cell>
          <cell r="R48">
            <v>585464.4375</v>
          </cell>
          <cell r="S48">
            <v>0</v>
          </cell>
          <cell r="T48">
            <v>0</v>
          </cell>
          <cell r="U48">
            <v>0</v>
          </cell>
        </row>
        <row r="49">
          <cell r="C49">
            <v>7.85205030441284</v>
          </cell>
          <cell r="D49">
            <v>67149.859375</v>
          </cell>
          <cell r="E49">
            <v>96.073973178863497</v>
          </cell>
          <cell r="F49">
            <v>2995.66528320313</v>
          </cell>
          <cell r="G49">
            <v>192.14794921875</v>
          </cell>
          <cell r="H49">
            <v>601370.125</v>
          </cell>
          <cell r="I49">
            <v>0</v>
          </cell>
          <cell r="J49">
            <v>131.61372375488301</v>
          </cell>
          <cell r="K49">
            <v>133.051834106445</v>
          </cell>
          <cell r="L49">
            <v>23522.115234375</v>
          </cell>
          <cell r="M49">
            <v>0</v>
          </cell>
          <cell r="N49">
            <v>67149.859375</v>
          </cell>
          <cell r="O49">
            <v>0</v>
          </cell>
          <cell r="P49">
            <v>0</v>
          </cell>
          <cell r="Q49">
            <v>0</v>
          </cell>
          <cell r="R49">
            <v>601370.125</v>
          </cell>
          <cell r="S49">
            <v>0</v>
          </cell>
          <cell r="T49">
            <v>0</v>
          </cell>
          <cell r="U49">
            <v>0</v>
          </cell>
        </row>
        <row r="50">
          <cell r="C50">
            <v>7.7384901046752903</v>
          </cell>
          <cell r="D50">
            <v>67790.6015625</v>
          </cell>
          <cell r="E50">
            <v>96.130752563476591</v>
          </cell>
          <cell r="F50">
            <v>2854.2763671875</v>
          </cell>
          <cell r="G50">
            <v>192.26150512695301</v>
          </cell>
          <cell r="H50">
            <v>617289.375</v>
          </cell>
          <cell r="I50">
            <v>0</v>
          </cell>
          <cell r="J50">
            <v>131.15934753418</v>
          </cell>
          <cell r="K50">
            <v>132.59068298339801</v>
          </cell>
          <cell r="L50">
            <v>22087.7890625</v>
          </cell>
          <cell r="M50">
            <v>0</v>
          </cell>
          <cell r="N50">
            <v>67790.6015625</v>
          </cell>
          <cell r="O50">
            <v>0</v>
          </cell>
          <cell r="P50">
            <v>0</v>
          </cell>
          <cell r="Q50">
            <v>0</v>
          </cell>
          <cell r="R50">
            <v>617289.375</v>
          </cell>
          <cell r="S50">
            <v>0</v>
          </cell>
          <cell r="T50">
            <v>0</v>
          </cell>
          <cell r="U50">
            <v>0</v>
          </cell>
        </row>
        <row r="51">
          <cell r="C51">
            <v>7.5525779724121103</v>
          </cell>
          <cell r="D51">
            <v>68422.5234375</v>
          </cell>
          <cell r="E51">
            <v>96.22371196746829</v>
          </cell>
          <cell r="F51">
            <v>2900.12182617188</v>
          </cell>
          <cell r="G51">
            <v>192.44741821289099</v>
          </cell>
          <cell r="H51">
            <v>632857.4375</v>
          </cell>
          <cell r="I51">
            <v>0</v>
          </cell>
          <cell r="J51">
            <v>130.62063598632801</v>
          </cell>
          <cell r="K51">
            <v>132.04502868652301</v>
          </cell>
          <cell r="L51">
            <v>21903.396484375</v>
          </cell>
          <cell r="M51">
            <v>0</v>
          </cell>
          <cell r="N51">
            <v>68422.5234375</v>
          </cell>
          <cell r="O51">
            <v>0</v>
          </cell>
          <cell r="P51">
            <v>0</v>
          </cell>
          <cell r="Q51">
            <v>0</v>
          </cell>
          <cell r="R51">
            <v>632857.4375</v>
          </cell>
          <cell r="S51">
            <v>0</v>
          </cell>
          <cell r="T51">
            <v>0</v>
          </cell>
          <cell r="U51">
            <v>0</v>
          </cell>
        </row>
        <row r="52">
          <cell r="C52">
            <v>7.6362967491149902</v>
          </cell>
          <cell r="D52">
            <v>69048.7890625</v>
          </cell>
          <cell r="E52">
            <v>96.181851625442505</v>
          </cell>
          <cell r="F52">
            <v>3043.4208984375</v>
          </cell>
          <cell r="G52">
            <v>192.36370849609401</v>
          </cell>
          <cell r="H52">
            <v>648611.1875</v>
          </cell>
          <cell r="I52">
            <v>0</v>
          </cell>
          <cell r="J52">
            <v>130.11715698242199</v>
          </cell>
          <cell r="K52">
            <v>131.54722595214801</v>
          </cell>
          <cell r="L52">
            <v>23240.46484375</v>
          </cell>
          <cell r="M52">
            <v>0</v>
          </cell>
          <cell r="N52">
            <v>69048.7890625</v>
          </cell>
          <cell r="O52">
            <v>0</v>
          </cell>
          <cell r="P52">
            <v>0</v>
          </cell>
          <cell r="Q52">
            <v>0</v>
          </cell>
          <cell r="R52">
            <v>648611.1875</v>
          </cell>
          <cell r="S52">
            <v>0</v>
          </cell>
          <cell r="T52">
            <v>0</v>
          </cell>
          <cell r="U52">
            <v>0</v>
          </cell>
        </row>
        <row r="53">
          <cell r="C53">
            <v>7.5894279479980504</v>
          </cell>
          <cell r="D53">
            <v>69676.359375</v>
          </cell>
          <cell r="E53">
            <v>96.205288171768203</v>
          </cell>
          <cell r="F53">
            <v>3061.46044921875</v>
          </cell>
          <cell r="G53">
            <v>192.410568237305</v>
          </cell>
          <cell r="H53">
            <v>664543.625</v>
          </cell>
          <cell r="I53">
            <v>0</v>
          </cell>
          <cell r="J53">
            <v>129.61698913574199</v>
          </cell>
          <cell r="K53">
            <v>131.04562377929699</v>
          </cell>
          <cell r="L53">
            <v>23234.734375</v>
          </cell>
          <cell r="M53">
            <v>0</v>
          </cell>
          <cell r="N53">
            <v>69676.359375</v>
          </cell>
          <cell r="O53">
            <v>0</v>
          </cell>
          <cell r="P53">
            <v>0</v>
          </cell>
          <cell r="Q53">
            <v>0</v>
          </cell>
          <cell r="R53">
            <v>664543.625</v>
          </cell>
          <cell r="S53">
            <v>0</v>
          </cell>
          <cell r="T53">
            <v>0</v>
          </cell>
          <cell r="U53">
            <v>0</v>
          </cell>
        </row>
        <row r="54">
          <cell r="C54">
            <v>7.4351706504821804</v>
          </cell>
          <cell r="D54">
            <v>70295.9453125</v>
          </cell>
          <cell r="E54">
            <v>96.282416582107501</v>
          </cell>
          <cell r="F54">
            <v>2916.88330078125</v>
          </cell>
          <cell r="G54">
            <v>192.56483459472699</v>
          </cell>
          <cell r="H54">
            <v>680484.0625</v>
          </cell>
          <cell r="I54">
            <v>0</v>
          </cell>
          <cell r="J54">
            <v>129.13613891601599</v>
          </cell>
          <cell r="K54">
            <v>130.55593872070301</v>
          </cell>
          <cell r="L54">
            <v>21687.525390625</v>
          </cell>
          <cell r="M54">
            <v>0</v>
          </cell>
          <cell r="N54">
            <v>70295.9453125</v>
          </cell>
          <cell r="O54">
            <v>0</v>
          </cell>
          <cell r="P54">
            <v>0</v>
          </cell>
          <cell r="Q54">
            <v>0</v>
          </cell>
          <cell r="R54">
            <v>680484.0625</v>
          </cell>
          <cell r="S54">
            <v>0</v>
          </cell>
          <cell r="T54">
            <v>0</v>
          </cell>
          <cell r="U54">
            <v>0</v>
          </cell>
        </row>
        <row r="55">
          <cell r="C55">
            <v>7.4379196166992196</v>
          </cell>
          <cell r="D55">
            <v>70898.421875</v>
          </cell>
          <cell r="E55">
            <v>96.281039714813204</v>
          </cell>
          <cell r="F55">
            <v>3053.71264648438</v>
          </cell>
          <cell r="G55">
            <v>192.562088012695</v>
          </cell>
          <cell r="H55">
            <v>696081.5625</v>
          </cell>
          <cell r="I55">
            <v>0</v>
          </cell>
          <cell r="J55">
            <v>128.64088439941401</v>
          </cell>
          <cell r="K55">
            <v>130.06373596191401</v>
          </cell>
          <cell r="L55">
            <v>22713.26953125</v>
          </cell>
          <cell r="M55">
            <v>0</v>
          </cell>
          <cell r="N55">
            <v>70898.421875</v>
          </cell>
          <cell r="O55">
            <v>0</v>
          </cell>
          <cell r="P55">
            <v>0</v>
          </cell>
          <cell r="Q55">
            <v>0</v>
          </cell>
          <cell r="R55">
            <v>696081.5625</v>
          </cell>
          <cell r="S55">
            <v>0</v>
          </cell>
          <cell r="T55">
            <v>0</v>
          </cell>
          <cell r="U55">
            <v>0</v>
          </cell>
        </row>
        <row r="56">
          <cell r="C56">
            <v>7.3518781661987296</v>
          </cell>
          <cell r="D56">
            <v>71505.5703125</v>
          </cell>
          <cell r="E56">
            <v>96.324062347412095</v>
          </cell>
          <cell r="F56">
            <v>3105.88720703125</v>
          </cell>
          <cell r="G56">
            <v>192.64811706543</v>
          </cell>
          <cell r="H56">
            <v>711854.4375</v>
          </cell>
          <cell r="I56">
            <v>0</v>
          </cell>
          <cell r="J56">
            <v>128.14649963378901</v>
          </cell>
          <cell r="K56">
            <v>129.565185546875</v>
          </cell>
          <cell r="L56">
            <v>22834.103515625</v>
          </cell>
          <cell r="M56">
            <v>0</v>
          </cell>
          <cell r="N56">
            <v>71505.5703125</v>
          </cell>
          <cell r="O56">
            <v>0</v>
          </cell>
          <cell r="P56">
            <v>0</v>
          </cell>
          <cell r="Q56">
            <v>0</v>
          </cell>
          <cell r="R56">
            <v>711854.4375</v>
          </cell>
          <cell r="S56">
            <v>0</v>
          </cell>
          <cell r="T56">
            <v>0</v>
          </cell>
          <cell r="U56">
            <v>0</v>
          </cell>
        </row>
        <row r="57">
          <cell r="C57">
            <v>7.3083233833312997</v>
          </cell>
          <cell r="D57">
            <v>72110.4296875</v>
          </cell>
          <cell r="E57">
            <v>96.345835924148602</v>
          </cell>
          <cell r="F57">
            <v>3118.99291992188</v>
          </cell>
          <cell r="G57">
            <v>192.69168090820301</v>
          </cell>
          <cell r="H57">
            <v>727809.5625</v>
          </cell>
          <cell r="I57">
            <v>0</v>
          </cell>
          <cell r="J57">
            <v>127.65225982666</v>
          </cell>
          <cell r="K57">
            <v>129.06965637207</v>
          </cell>
          <cell r="L57">
            <v>22794.607421875</v>
          </cell>
          <cell r="M57">
            <v>0</v>
          </cell>
          <cell r="N57">
            <v>72110.4296875</v>
          </cell>
          <cell r="O57">
            <v>0</v>
          </cell>
          <cell r="P57">
            <v>0</v>
          </cell>
          <cell r="Q57">
            <v>0</v>
          </cell>
          <cell r="R57">
            <v>727809.5625</v>
          </cell>
          <cell r="S57">
            <v>0</v>
          </cell>
          <cell r="T57">
            <v>0</v>
          </cell>
          <cell r="U57">
            <v>0</v>
          </cell>
        </row>
        <row r="58">
          <cell r="C58">
            <v>7.2378454208373997</v>
          </cell>
          <cell r="D58">
            <v>72710.7421875</v>
          </cell>
          <cell r="E58">
            <v>96.381080150604205</v>
          </cell>
          <cell r="F58">
            <v>3113.07543945313</v>
          </cell>
          <cell r="G58">
            <v>192.76216125488301</v>
          </cell>
          <cell r="H58">
            <v>743769.25</v>
          </cell>
          <cell r="I58">
            <v>0</v>
          </cell>
          <cell r="J58">
            <v>127.164688110352</v>
          </cell>
          <cell r="K58">
            <v>128.579025268555</v>
          </cell>
          <cell r="L58">
            <v>22531.958984375</v>
          </cell>
          <cell r="M58">
            <v>0</v>
          </cell>
          <cell r="N58">
            <v>72710.7421875</v>
          </cell>
          <cell r="O58">
            <v>0</v>
          </cell>
          <cell r="P58">
            <v>0</v>
          </cell>
          <cell r="Q58">
            <v>0</v>
          </cell>
          <cell r="R58">
            <v>743769.25</v>
          </cell>
          <cell r="S58">
            <v>0</v>
          </cell>
          <cell r="T58">
            <v>0</v>
          </cell>
          <cell r="U58">
            <v>0</v>
          </cell>
        </row>
        <row r="59">
          <cell r="C59">
            <v>7.1675448417663601</v>
          </cell>
          <cell r="D59">
            <v>73292.84375</v>
          </cell>
          <cell r="E59">
            <v>96.416229009628296</v>
          </cell>
          <cell r="F59">
            <v>3113.21484375</v>
          </cell>
          <cell r="G59">
            <v>192.83245849609401</v>
          </cell>
          <cell r="H59">
            <v>759387.125</v>
          </cell>
          <cell r="I59">
            <v>0</v>
          </cell>
          <cell r="J59">
            <v>126.68936920166</v>
          </cell>
          <cell r="K59">
            <v>128.10028076171901</v>
          </cell>
          <cell r="L59">
            <v>22314.10546875</v>
          </cell>
          <cell r="M59">
            <v>0</v>
          </cell>
          <cell r="N59">
            <v>73292.84375</v>
          </cell>
          <cell r="O59">
            <v>0</v>
          </cell>
          <cell r="P59">
            <v>0</v>
          </cell>
          <cell r="Q59">
            <v>0</v>
          </cell>
          <cell r="R59">
            <v>759387.125</v>
          </cell>
          <cell r="S59">
            <v>0</v>
          </cell>
          <cell r="T59">
            <v>0</v>
          </cell>
          <cell r="U59">
            <v>0</v>
          </cell>
        </row>
        <row r="60">
          <cell r="C60">
            <v>7.0950794219970703</v>
          </cell>
          <cell r="D60">
            <v>73876.859375</v>
          </cell>
          <cell r="E60">
            <v>96.452462673187298</v>
          </cell>
          <cell r="F60">
            <v>3119.00634765625</v>
          </cell>
          <cell r="G60">
            <v>192.90492248535199</v>
          </cell>
          <cell r="H60">
            <v>775183.125</v>
          </cell>
          <cell r="I60">
            <v>0</v>
          </cell>
          <cell r="J60">
            <v>126.203079223633</v>
          </cell>
          <cell r="K60">
            <v>127.61068725585901</v>
          </cell>
          <cell r="L60">
            <v>22129.59765625</v>
          </cell>
          <cell r="M60">
            <v>0</v>
          </cell>
          <cell r="N60">
            <v>73876.859375</v>
          </cell>
          <cell r="O60">
            <v>0</v>
          </cell>
          <cell r="P60">
            <v>0</v>
          </cell>
          <cell r="Q60">
            <v>0</v>
          </cell>
          <cell r="R60">
            <v>775183.125</v>
          </cell>
          <cell r="S60">
            <v>0</v>
          </cell>
          <cell r="T60">
            <v>0</v>
          </cell>
          <cell r="U60">
            <v>0</v>
          </cell>
        </row>
        <row r="61">
          <cell r="C61">
            <v>7.0275912284851101</v>
          </cell>
          <cell r="D61">
            <v>74458.75</v>
          </cell>
          <cell r="E61">
            <v>96.486204862594604</v>
          </cell>
          <cell r="F61">
            <v>3071.49584960938</v>
          </cell>
          <cell r="G61">
            <v>192.972412109375</v>
          </cell>
          <cell r="H61">
            <v>791161.25</v>
          </cell>
          <cell r="I61">
            <v>0</v>
          </cell>
          <cell r="J61">
            <v>125.739181518555</v>
          </cell>
          <cell r="K61">
            <v>127.14337921142599</v>
          </cell>
          <cell r="L61">
            <v>21585.216796875</v>
          </cell>
          <cell r="M61">
            <v>0</v>
          </cell>
          <cell r="N61">
            <v>74458.75</v>
          </cell>
          <cell r="O61">
            <v>0</v>
          </cell>
          <cell r="P61">
            <v>0</v>
          </cell>
          <cell r="Q61">
            <v>0</v>
          </cell>
          <cell r="R61">
            <v>791161.25</v>
          </cell>
          <cell r="S61">
            <v>0</v>
          </cell>
          <cell r="T61">
            <v>0</v>
          </cell>
          <cell r="U61">
            <v>0</v>
          </cell>
        </row>
        <row r="62">
          <cell r="C62">
            <v>7.0092906951904297</v>
          </cell>
          <cell r="D62">
            <v>75041.9921875</v>
          </cell>
          <cell r="E62">
            <v>96.495354175567599</v>
          </cell>
          <cell r="F62">
            <v>3230.75732421875</v>
          </cell>
          <cell r="G62">
            <v>192.99070739746099</v>
          </cell>
          <cell r="H62">
            <v>807138</v>
          </cell>
          <cell r="I62">
            <v>0</v>
          </cell>
          <cell r="J62">
            <v>125.22824859619099</v>
          </cell>
          <cell r="K62">
            <v>126.633346557617</v>
          </cell>
          <cell r="L62">
            <v>22645.31640625</v>
          </cell>
          <cell r="M62">
            <v>0</v>
          </cell>
          <cell r="N62">
            <v>75041.9921875</v>
          </cell>
          <cell r="O62">
            <v>0</v>
          </cell>
          <cell r="P62">
            <v>0</v>
          </cell>
          <cell r="Q62">
            <v>0</v>
          </cell>
          <cell r="R62">
            <v>807138</v>
          </cell>
          <cell r="S62">
            <v>0</v>
          </cell>
          <cell r="T62">
            <v>0</v>
          </cell>
          <cell r="U62">
            <v>0</v>
          </cell>
        </row>
        <row r="63">
          <cell r="C63">
            <v>6.9310317039489702</v>
          </cell>
          <cell r="D63">
            <v>75609.6484375</v>
          </cell>
          <cell r="E63">
            <v>96.534484624862699</v>
          </cell>
          <cell r="F63">
            <v>3203.39965820313</v>
          </cell>
          <cell r="G63">
            <v>193.06896972656301</v>
          </cell>
          <cell r="H63">
            <v>822950.3125</v>
          </cell>
          <cell r="I63">
            <v>0</v>
          </cell>
          <cell r="J63">
            <v>124.753044128418</v>
          </cell>
          <cell r="K63">
            <v>126.15451812744099</v>
          </cell>
          <cell r="L63">
            <v>22202.865234375</v>
          </cell>
          <cell r="M63">
            <v>0</v>
          </cell>
          <cell r="N63">
            <v>75609.6484375</v>
          </cell>
          <cell r="O63">
            <v>0</v>
          </cell>
          <cell r="P63">
            <v>0</v>
          </cell>
          <cell r="Q63">
            <v>0</v>
          </cell>
          <cell r="R63">
            <v>822950.3125</v>
          </cell>
          <cell r="S63">
            <v>0</v>
          </cell>
          <cell r="T63">
            <v>0</v>
          </cell>
          <cell r="U63">
            <v>0</v>
          </cell>
        </row>
        <row r="64">
          <cell r="C64">
            <v>6.8912386894226101</v>
          </cell>
          <cell r="D64">
            <v>76173.3046875</v>
          </cell>
          <cell r="E64">
            <v>96.554380655288696</v>
          </cell>
          <cell r="F64">
            <v>3201.35595703125</v>
          </cell>
          <cell r="G64">
            <v>193.10876464843801</v>
          </cell>
          <cell r="H64">
            <v>838766.6875</v>
          </cell>
          <cell r="I64">
            <v>0</v>
          </cell>
          <cell r="J64">
            <v>124.27569580078099</v>
          </cell>
          <cell r="K64">
            <v>125.67596435546901</v>
          </cell>
          <cell r="L64">
            <v>22061.30859375</v>
          </cell>
          <cell r="M64">
            <v>0</v>
          </cell>
          <cell r="N64">
            <v>76173.3046875</v>
          </cell>
          <cell r="O64">
            <v>0</v>
          </cell>
          <cell r="P64">
            <v>0</v>
          </cell>
          <cell r="Q64">
            <v>0</v>
          </cell>
          <cell r="R64">
            <v>838766.6875</v>
          </cell>
          <cell r="S64">
            <v>0</v>
          </cell>
          <cell r="T64">
            <v>0</v>
          </cell>
          <cell r="U64">
            <v>0</v>
          </cell>
        </row>
        <row r="65">
          <cell r="C65">
            <v>6.8373789787292498</v>
          </cell>
          <cell r="D65">
            <v>76740.375</v>
          </cell>
          <cell r="E65">
            <v>96.581310033798189</v>
          </cell>
          <cell r="F65">
            <v>3239.306640625</v>
          </cell>
          <cell r="G65">
            <v>193.16262817382801</v>
          </cell>
          <cell r="H65">
            <v>854759.625</v>
          </cell>
          <cell r="I65">
            <v>0</v>
          </cell>
          <cell r="J65">
            <v>123.79499053955099</v>
          </cell>
          <cell r="K65">
            <v>125.19313812255901</v>
          </cell>
          <cell r="L65">
            <v>22148.3671875</v>
          </cell>
          <cell r="M65">
            <v>0</v>
          </cell>
          <cell r="N65">
            <v>76740.375</v>
          </cell>
          <cell r="O65">
            <v>0</v>
          </cell>
          <cell r="P65">
            <v>0</v>
          </cell>
          <cell r="Q65">
            <v>0</v>
          </cell>
          <cell r="R65">
            <v>854759.625</v>
          </cell>
          <cell r="S65">
            <v>0</v>
          </cell>
          <cell r="T65">
            <v>0</v>
          </cell>
          <cell r="U65">
            <v>0</v>
          </cell>
        </row>
        <row r="66">
          <cell r="C66">
            <v>6.7668342590331996</v>
          </cell>
          <cell r="D66">
            <v>77300.6640625</v>
          </cell>
          <cell r="E66">
            <v>96.616584062576308</v>
          </cell>
          <cell r="F66">
            <v>3214.87109375</v>
          </cell>
          <cell r="G66">
            <v>193.23316955566401</v>
          </cell>
          <cell r="H66">
            <v>870759.3125</v>
          </cell>
          <cell r="I66">
            <v>0</v>
          </cell>
          <cell r="J66">
            <v>123.32423400878901</v>
          </cell>
          <cell r="K66">
            <v>124.71868133544901</v>
          </cell>
          <cell r="L66">
            <v>21754.5</v>
          </cell>
          <cell r="M66">
            <v>0</v>
          </cell>
          <cell r="N66">
            <v>77300.6640625</v>
          </cell>
          <cell r="O66">
            <v>0</v>
          </cell>
          <cell r="P66">
            <v>0</v>
          </cell>
          <cell r="Q66">
            <v>0</v>
          </cell>
          <cell r="R66">
            <v>870759.3125</v>
          </cell>
          <cell r="S66">
            <v>0</v>
          </cell>
          <cell r="T66">
            <v>0</v>
          </cell>
          <cell r="U66">
            <v>0</v>
          </cell>
        </row>
        <row r="67"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</row>
        <row r="68"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</row>
        <row r="69"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</row>
        <row r="70"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</row>
        <row r="71"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</row>
        <row r="72"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</row>
        <row r="73"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</row>
        <row r="74">
          <cell r="C74">
            <v>184.38236999511699</v>
          </cell>
          <cell r="D74">
            <v>9867.9443359375</v>
          </cell>
          <cell r="E74">
            <v>7.8088156878948194</v>
          </cell>
          <cell r="F74">
            <v>152.26908874511699</v>
          </cell>
          <cell r="G74">
            <v>15.6176309585571</v>
          </cell>
          <cell r="H74">
            <v>1112.05578613281</v>
          </cell>
          <cell r="I74">
            <v>0</v>
          </cell>
          <cell r="J74">
            <v>159.50532531738301</v>
          </cell>
          <cell r="K74">
            <v>161.33322143554699</v>
          </cell>
          <cell r="L74">
            <v>28075.734375</v>
          </cell>
          <cell r="M74">
            <v>0</v>
          </cell>
          <cell r="N74">
            <v>9867.9443359375</v>
          </cell>
          <cell r="O74">
            <v>0</v>
          </cell>
          <cell r="P74">
            <v>0</v>
          </cell>
          <cell r="Q74">
            <v>0</v>
          </cell>
          <cell r="R74">
            <v>1112.05578613281</v>
          </cell>
          <cell r="S74">
            <v>0</v>
          </cell>
          <cell r="T74">
            <v>0</v>
          </cell>
          <cell r="U74">
            <v>0</v>
          </cell>
        </row>
        <row r="75">
          <cell r="C75">
            <v>123.130722045898</v>
          </cell>
          <cell r="D75">
            <v>22975.92578125</v>
          </cell>
          <cell r="E75">
            <v>38.434639573097201</v>
          </cell>
          <cell r="F75">
            <v>1207.52014160156</v>
          </cell>
          <cell r="G75">
            <v>76.869277954101605</v>
          </cell>
          <cell r="H75">
            <v>4564.07421875</v>
          </cell>
          <cell r="I75">
            <v>0</v>
          </cell>
          <cell r="J75">
            <v>157.37449645996099</v>
          </cell>
          <cell r="K75">
            <v>159.86663818359401</v>
          </cell>
          <cell r="L75">
            <v>148682.828125</v>
          </cell>
          <cell r="M75">
            <v>0</v>
          </cell>
          <cell r="N75">
            <v>22975.92578125</v>
          </cell>
          <cell r="O75">
            <v>0</v>
          </cell>
          <cell r="P75">
            <v>0</v>
          </cell>
          <cell r="Q75">
            <v>0</v>
          </cell>
          <cell r="R75">
            <v>4564.07421875</v>
          </cell>
          <cell r="S75">
            <v>0</v>
          </cell>
          <cell r="T75">
            <v>0</v>
          </cell>
          <cell r="U75">
            <v>0</v>
          </cell>
        </row>
        <row r="76">
          <cell r="C76">
            <v>60.718746185302699</v>
          </cell>
          <cell r="D76">
            <v>29322.583984375</v>
          </cell>
          <cell r="E76">
            <v>69.640624523162799</v>
          </cell>
          <cell r="F76">
            <v>2221.25756835938</v>
          </cell>
          <cell r="G76">
            <v>139.28125</v>
          </cell>
          <cell r="H76">
            <v>14417.4140625</v>
          </cell>
          <cell r="I76">
            <v>0</v>
          </cell>
          <cell r="J76">
            <v>156.08865356445301</v>
          </cell>
          <cell r="K76">
            <v>158.359451293945</v>
          </cell>
          <cell r="L76">
            <v>134871.96875</v>
          </cell>
          <cell r="M76">
            <v>0</v>
          </cell>
          <cell r="N76">
            <v>29322.583984375</v>
          </cell>
          <cell r="O76">
            <v>0</v>
          </cell>
          <cell r="P76">
            <v>0</v>
          </cell>
          <cell r="Q76">
            <v>0</v>
          </cell>
          <cell r="R76">
            <v>14417.4140625</v>
          </cell>
          <cell r="S76">
            <v>0</v>
          </cell>
          <cell r="T76">
            <v>0</v>
          </cell>
          <cell r="U76">
            <v>0</v>
          </cell>
        </row>
        <row r="77">
          <cell r="C77">
            <v>38.065971374511697</v>
          </cell>
          <cell r="D77">
            <v>33056.01953125</v>
          </cell>
          <cell r="E77">
            <v>80.967015027999906</v>
          </cell>
          <cell r="F77">
            <v>2808.24536132813</v>
          </cell>
          <cell r="G77">
            <v>161.93402099609401</v>
          </cell>
          <cell r="H77">
            <v>27063.978515625</v>
          </cell>
          <cell r="I77">
            <v>0</v>
          </cell>
          <cell r="J77">
            <v>154.97106933593801</v>
          </cell>
          <cell r="K77">
            <v>157.01055908203099</v>
          </cell>
          <cell r="L77">
            <v>106898.59375</v>
          </cell>
          <cell r="M77">
            <v>0</v>
          </cell>
          <cell r="N77">
            <v>33056.01953125</v>
          </cell>
          <cell r="O77">
            <v>0</v>
          </cell>
          <cell r="P77">
            <v>0</v>
          </cell>
          <cell r="Q77">
            <v>0</v>
          </cell>
          <cell r="R77">
            <v>27063.978515625</v>
          </cell>
          <cell r="S77">
            <v>0</v>
          </cell>
          <cell r="T77">
            <v>0</v>
          </cell>
          <cell r="U77">
            <v>0</v>
          </cell>
        </row>
        <row r="78">
          <cell r="C78">
            <v>29.235786437988299</v>
          </cell>
          <cell r="D78">
            <v>35745.1328125</v>
          </cell>
          <cell r="E78">
            <v>85.382103919982896</v>
          </cell>
          <cell r="F78">
            <v>3207.97509765625</v>
          </cell>
          <cell r="G78">
            <v>170.76422119140599</v>
          </cell>
          <cell r="H78">
            <v>40934.86328125</v>
          </cell>
          <cell r="I78">
            <v>0</v>
          </cell>
          <cell r="J78">
            <v>153.78291320800801</v>
          </cell>
          <cell r="K78">
            <v>155.67355346679699</v>
          </cell>
          <cell r="L78">
            <v>93787.671875</v>
          </cell>
          <cell r="M78">
            <v>0</v>
          </cell>
          <cell r="N78">
            <v>35745.1328125</v>
          </cell>
          <cell r="O78">
            <v>0</v>
          </cell>
          <cell r="P78">
            <v>0</v>
          </cell>
          <cell r="Q78">
            <v>0</v>
          </cell>
          <cell r="R78">
            <v>40934.86328125</v>
          </cell>
          <cell r="S78">
            <v>0</v>
          </cell>
          <cell r="T78">
            <v>0</v>
          </cell>
          <cell r="U78">
            <v>0</v>
          </cell>
        </row>
        <row r="79">
          <cell r="C79">
            <v>24.100074768066399</v>
          </cell>
          <cell r="D79">
            <v>37898.23828125</v>
          </cell>
          <cell r="E79">
            <v>87.949961423873901</v>
          </cell>
          <cell r="F79">
            <v>3502.87133789063</v>
          </cell>
          <cell r="G79">
            <v>175.89991760253901</v>
          </cell>
          <cell r="H79">
            <v>55341.7578125</v>
          </cell>
          <cell r="I79">
            <v>0</v>
          </cell>
          <cell r="J79">
            <v>152.62847900390599</v>
          </cell>
          <cell r="K79">
            <v>154.41752624511699</v>
          </cell>
          <cell r="L79">
            <v>84419.4609375</v>
          </cell>
          <cell r="M79">
            <v>0</v>
          </cell>
          <cell r="N79">
            <v>37898.23828125</v>
          </cell>
          <cell r="O79">
            <v>0</v>
          </cell>
          <cell r="P79">
            <v>0</v>
          </cell>
          <cell r="Q79">
            <v>0</v>
          </cell>
          <cell r="R79">
            <v>55341.7578125</v>
          </cell>
          <cell r="S79">
            <v>0</v>
          </cell>
          <cell r="T79">
            <v>0</v>
          </cell>
          <cell r="U79">
            <v>0</v>
          </cell>
        </row>
        <row r="80">
          <cell r="C80">
            <v>20.8085041046143</v>
          </cell>
          <cell r="D80">
            <v>39701.23046875</v>
          </cell>
          <cell r="E80">
            <v>89.595746994018597</v>
          </cell>
          <cell r="F80">
            <v>3722.28051757813</v>
          </cell>
          <cell r="G80">
            <v>179.19149780273401</v>
          </cell>
          <cell r="H80">
            <v>69918.765625</v>
          </cell>
          <cell r="I80">
            <v>0</v>
          </cell>
          <cell r="J80">
            <v>151.497314453125</v>
          </cell>
          <cell r="K80">
            <v>153.21878051757801</v>
          </cell>
          <cell r="L80">
            <v>77455.09375</v>
          </cell>
          <cell r="M80">
            <v>0</v>
          </cell>
          <cell r="N80">
            <v>39701.23046875</v>
          </cell>
          <cell r="O80">
            <v>0</v>
          </cell>
          <cell r="P80">
            <v>0</v>
          </cell>
          <cell r="Q80">
            <v>0</v>
          </cell>
          <cell r="R80">
            <v>69918.765625</v>
          </cell>
          <cell r="S80">
            <v>0</v>
          </cell>
          <cell r="T80">
            <v>0</v>
          </cell>
          <cell r="U80">
            <v>0</v>
          </cell>
        </row>
        <row r="81">
          <cell r="C81">
            <v>18.4008693695068</v>
          </cell>
          <cell r="D81">
            <v>41284.97265625</v>
          </cell>
          <cell r="E81">
            <v>90.799564123153701</v>
          </cell>
          <cell r="F81">
            <v>3802.17138671875</v>
          </cell>
          <cell r="G81">
            <v>181.59913635253901</v>
          </cell>
          <cell r="H81">
            <v>84715.0234375</v>
          </cell>
          <cell r="I81">
            <v>0</v>
          </cell>
          <cell r="J81">
            <v>150.440017700195</v>
          </cell>
          <cell r="K81">
            <v>152.10836791992199</v>
          </cell>
          <cell r="L81">
            <v>69963.265625</v>
          </cell>
          <cell r="M81">
            <v>0</v>
          </cell>
          <cell r="N81">
            <v>41284.97265625</v>
          </cell>
          <cell r="O81">
            <v>0</v>
          </cell>
          <cell r="P81">
            <v>0</v>
          </cell>
          <cell r="Q81">
            <v>0</v>
          </cell>
          <cell r="R81">
            <v>84715.0234375</v>
          </cell>
          <cell r="S81">
            <v>0</v>
          </cell>
          <cell r="T81">
            <v>0</v>
          </cell>
          <cell r="U81">
            <v>0</v>
          </cell>
        </row>
        <row r="82">
          <cell r="C82">
            <v>16.733863830566399</v>
          </cell>
          <cell r="D82">
            <v>42715.16796875</v>
          </cell>
          <cell r="E82">
            <v>91.6330695152283</v>
          </cell>
          <cell r="F82">
            <v>3798.14453125</v>
          </cell>
          <cell r="G82">
            <v>183.26614379882801</v>
          </cell>
          <cell r="H82">
            <v>99844.828125</v>
          </cell>
          <cell r="I82">
            <v>0</v>
          </cell>
          <cell r="J82">
            <v>149.52357482910199</v>
          </cell>
          <cell r="K82">
            <v>151.15270996093801</v>
          </cell>
          <cell r="L82">
            <v>63557.6328125</v>
          </cell>
          <cell r="M82">
            <v>0</v>
          </cell>
          <cell r="N82">
            <v>42715.16796875</v>
          </cell>
          <cell r="O82">
            <v>0</v>
          </cell>
          <cell r="P82">
            <v>0</v>
          </cell>
          <cell r="Q82">
            <v>0</v>
          </cell>
          <cell r="R82">
            <v>99844.828125</v>
          </cell>
          <cell r="S82">
            <v>0</v>
          </cell>
          <cell r="T82">
            <v>0</v>
          </cell>
          <cell r="U82">
            <v>0</v>
          </cell>
        </row>
        <row r="83">
          <cell r="C83">
            <v>15.5146398544312</v>
          </cell>
          <cell r="D83">
            <v>44021.23828125</v>
          </cell>
          <cell r="E83">
            <v>92.242681980133099</v>
          </cell>
          <cell r="F83">
            <v>3653.77856445313</v>
          </cell>
          <cell r="G83">
            <v>184.48536682128901</v>
          </cell>
          <cell r="H83">
            <v>115098.7578125</v>
          </cell>
          <cell r="I83">
            <v>0</v>
          </cell>
          <cell r="J83">
            <v>148.75868225097699</v>
          </cell>
          <cell r="K83">
            <v>150.35467529296901</v>
          </cell>
          <cell r="L83">
            <v>56687.05859375</v>
          </cell>
          <cell r="M83">
            <v>0</v>
          </cell>
          <cell r="N83">
            <v>44021.23828125</v>
          </cell>
          <cell r="O83">
            <v>0</v>
          </cell>
          <cell r="P83">
            <v>0</v>
          </cell>
          <cell r="Q83">
            <v>0</v>
          </cell>
          <cell r="R83">
            <v>115098.7578125</v>
          </cell>
          <cell r="S83">
            <v>0</v>
          </cell>
          <cell r="T83">
            <v>0</v>
          </cell>
          <cell r="U83">
            <v>0</v>
          </cell>
        </row>
        <row r="84">
          <cell r="C84">
            <v>14.556006431579601</v>
          </cell>
          <cell r="D84">
            <v>45226.40625</v>
          </cell>
          <cell r="E84">
            <v>92.721998691558809</v>
          </cell>
          <cell r="F84">
            <v>3496.2685546875</v>
          </cell>
          <cell r="G84">
            <v>185.44400024414099</v>
          </cell>
          <cell r="H84">
            <v>130093.59375</v>
          </cell>
          <cell r="I84">
            <v>0</v>
          </cell>
          <cell r="J84">
            <v>148.07998657226599</v>
          </cell>
          <cell r="K84">
            <v>149.64576721191401</v>
          </cell>
          <cell r="L84">
            <v>50891.70703125</v>
          </cell>
          <cell r="M84">
            <v>0</v>
          </cell>
          <cell r="N84">
            <v>45226.40625</v>
          </cell>
          <cell r="O84">
            <v>0</v>
          </cell>
          <cell r="P84">
            <v>0</v>
          </cell>
          <cell r="Q84">
            <v>0</v>
          </cell>
          <cell r="R84">
            <v>130093.59375</v>
          </cell>
          <cell r="S84">
            <v>0</v>
          </cell>
          <cell r="T84">
            <v>0</v>
          </cell>
          <cell r="U84">
            <v>0</v>
          </cell>
        </row>
        <row r="85">
          <cell r="C85">
            <v>13.865678787231399</v>
          </cell>
          <cell r="D85">
            <v>46362.00390625</v>
          </cell>
          <cell r="E85">
            <v>93.067163228988605</v>
          </cell>
          <cell r="F85">
            <v>3354.24194335938</v>
          </cell>
          <cell r="G85">
            <v>186.13432312011699</v>
          </cell>
          <cell r="H85">
            <v>145337.984375</v>
          </cell>
          <cell r="I85">
            <v>0</v>
          </cell>
          <cell r="J85">
            <v>147.47723388671901</v>
          </cell>
          <cell r="K85">
            <v>149.01530456543</v>
          </cell>
          <cell r="L85">
            <v>46508.83984375</v>
          </cell>
          <cell r="M85">
            <v>0</v>
          </cell>
          <cell r="N85">
            <v>46362.00390625</v>
          </cell>
          <cell r="O85">
            <v>0</v>
          </cell>
          <cell r="P85">
            <v>0</v>
          </cell>
          <cell r="Q85">
            <v>0</v>
          </cell>
          <cell r="R85">
            <v>145337.984375</v>
          </cell>
          <cell r="S85">
            <v>0</v>
          </cell>
          <cell r="T85">
            <v>0</v>
          </cell>
          <cell r="U85">
            <v>0</v>
          </cell>
        </row>
        <row r="86">
          <cell r="C86">
            <v>13.335108757019</v>
          </cell>
          <cell r="D86">
            <v>47466.15234375</v>
          </cell>
          <cell r="E86">
            <v>93.332445621490507</v>
          </cell>
          <cell r="F86">
            <v>3402.5595703125</v>
          </cell>
          <cell r="G86">
            <v>186.66488647460901</v>
          </cell>
          <cell r="H86">
            <v>160793.84375</v>
          </cell>
          <cell r="I86">
            <v>0</v>
          </cell>
          <cell r="J86">
            <v>146.83329772949199</v>
          </cell>
          <cell r="K86">
            <v>148.35290527343801</v>
          </cell>
          <cell r="L86">
            <v>45373.50390625</v>
          </cell>
          <cell r="M86">
            <v>0</v>
          </cell>
          <cell r="N86">
            <v>47466.15234375</v>
          </cell>
          <cell r="O86">
            <v>0</v>
          </cell>
          <cell r="P86">
            <v>0</v>
          </cell>
          <cell r="Q86">
            <v>0</v>
          </cell>
          <cell r="R86">
            <v>160793.84375</v>
          </cell>
          <cell r="S86">
            <v>0</v>
          </cell>
          <cell r="T86">
            <v>0</v>
          </cell>
          <cell r="U86">
            <v>0</v>
          </cell>
        </row>
        <row r="87">
          <cell r="C87">
            <v>12.812137603759799</v>
          </cell>
          <cell r="D87">
            <v>48538.36328125</v>
          </cell>
          <cell r="E87">
            <v>93.593931198120089</v>
          </cell>
          <cell r="F87">
            <v>3433.53955078125</v>
          </cell>
          <cell r="G87">
            <v>187.18786621093801</v>
          </cell>
          <cell r="H87">
            <v>176281.625</v>
          </cell>
          <cell r="I87">
            <v>0</v>
          </cell>
          <cell r="J87">
            <v>146.228927612305</v>
          </cell>
          <cell r="K87">
            <v>147.73117065429699</v>
          </cell>
          <cell r="L87">
            <v>43990.98046875</v>
          </cell>
          <cell r="M87">
            <v>0</v>
          </cell>
          <cell r="N87">
            <v>48538.36328125</v>
          </cell>
          <cell r="O87">
            <v>0</v>
          </cell>
          <cell r="P87">
            <v>0</v>
          </cell>
          <cell r="Q87">
            <v>0</v>
          </cell>
          <cell r="R87">
            <v>176281.625</v>
          </cell>
          <cell r="S87">
            <v>0</v>
          </cell>
          <cell r="T87">
            <v>0</v>
          </cell>
          <cell r="U87">
            <v>0</v>
          </cell>
        </row>
        <row r="88">
          <cell r="C88">
            <v>12.410127639770501</v>
          </cell>
          <cell r="D88">
            <v>49543.5859375</v>
          </cell>
          <cell r="E88">
            <v>93.794935941696195</v>
          </cell>
          <cell r="F88">
            <v>3462.21215820313</v>
          </cell>
          <cell r="G88">
            <v>187.58987426757801</v>
          </cell>
          <cell r="H88">
            <v>191476.40625</v>
          </cell>
          <cell r="I88">
            <v>0</v>
          </cell>
          <cell r="J88">
            <v>145.65678405761699</v>
          </cell>
          <cell r="K88">
            <v>147.14541625976599</v>
          </cell>
          <cell r="L88">
            <v>42966.4921875</v>
          </cell>
          <cell r="M88">
            <v>0</v>
          </cell>
          <cell r="N88">
            <v>49543.5859375</v>
          </cell>
          <cell r="O88">
            <v>0</v>
          </cell>
          <cell r="P88">
            <v>0</v>
          </cell>
          <cell r="Q88">
            <v>0</v>
          </cell>
          <cell r="R88">
            <v>191476.40625</v>
          </cell>
          <cell r="S88">
            <v>0</v>
          </cell>
          <cell r="T88">
            <v>0</v>
          </cell>
          <cell r="U88">
            <v>0</v>
          </cell>
        </row>
        <row r="89">
          <cell r="C89">
            <v>11.900920867919901</v>
          </cell>
          <cell r="D89">
            <v>50527.3984375</v>
          </cell>
          <cell r="E89">
            <v>94.049537181854205</v>
          </cell>
          <cell r="F89">
            <v>3184.44506835938</v>
          </cell>
          <cell r="G89">
            <v>188.09907531738301</v>
          </cell>
          <cell r="H89">
            <v>206872.59375</v>
          </cell>
          <cell r="I89">
            <v>0</v>
          </cell>
          <cell r="J89">
            <v>145.097900390625</v>
          </cell>
          <cell r="K89">
            <v>146.55921936035199</v>
          </cell>
          <cell r="L89">
            <v>37897.828125</v>
          </cell>
          <cell r="M89">
            <v>0</v>
          </cell>
          <cell r="N89">
            <v>50527.3984375</v>
          </cell>
          <cell r="O89">
            <v>0</v>
          </cell>
          <cell r="P89">
            <v>0</v>
          </cell>
          <cell r="Q89">
            <v>0</v>
          </cell>
          <cell r="R89">
            <v>206872.59375</v>
          </cell>
          <cell r="S89">
            <v>0</v>
          </cell>
          <cell r="T89">
            <v>0</v>
          </cell>
          <cell r="U89">
            <v>0</v>
          </cell>
        </row>
        <row r="90">
          <cell r="C90">
            <v>11.6616821289063</v>
          </cell>
          <cell r="D90">
            <v>51498.40234375</v>
          </cell>
          <cell r="E90">
            <v>94.169157743454008</v>
          </cell>
          <cell r="F90">
            <v>3315.4296875</v>
          </cell>
          <cell r="G90">
            <v>188.33831787109401</v>
          </cell>
          <cell r="H90">
            <v>222461.59375</v>
          </cell>
          <cell r="I90">
            <v>0</v>
          </cell>
          <cell r="J90">
            <v>144.50337219238301</v>
          </cell>
          <cell r="K90">
            <v>145.95957946777301</v>
          </cell>
          <cell r="L90">
            <v>38663.48828125</v>
          </cell>
          <cell r="M90">
            <v>0</v>
          </cell>
          <cell r="N90">
            <v>51498.40234375</v>
          </cell>
          <cell r="O90">
            <v>0</v>
          </cell>
          <cell r="P90">
            <v>0</v>
          </cell>
          <cell r="Q90">
            <v>0</v>
          </cell>
          <cell r="R90">
            <v>222461.59375</v>
          </cell>
          <cell r="S90">
            <v>0</v>
          </cell>
          <cell r="T90">
            <v>0</v>
          </cell>
          <cell r="U90">
            <v>0</v>
          </cell>
        </row>
        <row r="91">
          <cell r="C91">
            <v>11.342176437377899</v>
          </cell>
          <cell r="D91">
            <v>52437.53515625</v>
          </cell>
          <cell r="E91">
            <v>94.32891011238101</v>
          </cell>
          <cell r="F91">
            <v>3303.16650390625</v>
          </cell>
          <cell r="G91">
            <v>188.65782165527301</v>
          </cell>
          <cell r="H91">
            <v>238082.453125</v>
          </cell>
          <cell r="I91">
            <v>0</v>
          </cell>
          <cell r="J91">
            <v>143.95431518554699</v>
          </cell>
          <cell r="K91">
            <v>145.39898681640599</v>
          </cell>
          <cell r="L91">
            <v>37465.09765625</v>
          </cell>
          <cell r="M91">
            <v>0</v>
          </cell>
          <cell r="N91">
            <v>52437.53515625</v>
          </cell>
          <cell r="O91">
            <v>0</v>
          </cell>
          <cell r="P91">
            <v>0</v>
          </cell>
          <cell r="Q91">
            <v>0</v>
          </cell>
          <cell r="R91">
            <v>238082.453125</v>
          </cell>
          <cell r="S91">
            <v>0</v>
          </cell>
          <cell r="T91">
            <v>0</v>
          </cell>
          <cell r="U91">
            <v>0</v>
          </cell>
        </row>
        <row r="92">
          <cell r="C92">
            <v>11.112775802612299</v>
          </cell>
          <cell r="D92">
            <v>53337.66796875</v>
          </cell>
          <cell r="E92">
            <v>94.443613290786701</v>
          </cell>
          <cell r="F92">
            <v>3379.2080078125</v>
          </cell>
          <cell r="G92">
            <v>188.88722229003901</v>
          </cell>
          <cell r="H92">
            <v>253382.328125</v>
          </cell>
          <cell r="I92">
            <v>0</v>
          </cell>
          <cell r="J92">
            <v>143.37901306152301</v>
          </cell>
          <cell r="K92">
            <v>144.816970825195</v>
          </cell>
          <cell r="L92">
            <v>37552.3828125</v>
          </cell>
          <cell r="M92">
            <v>0</v>
          </cell>
          <cell r="N92">
            <v>53337.66796875</v>
          </cell>
          <cell r="O92">
            <v>0</v>
          </cell>
          <cell r="P92">
            <v>0</v>
          </cell>
          <cell r="Q92">
            <v>0</v>
          </cell>
          <cell r="R92">
            <v>253382.328125</v>
          </cell>
          <cell r="S92">
            <v>0</v>
          </cell>
          <cell r="T92">
            <v>0</v>
          </cell>
          <cell r="U92">
            <v>0</v>
          </cell>
        </row>
        <row r="93">
          <cell r="C93">
            <v>10.8259792327881</v>
          </cell>
          <cell r="D93">
            <v>54230.60546875</v>
          </cell>
          <cell r="E93">
            <v>94.587010145187406</v>
          </cell>
          <cell r="F93">
            <v>3295.13305664063</v>
          </cell>
          <cell r="G93">
            <v>189.17402648925801</v>
          </cell>
          <cell r="H93">
            <v>268869.375</v>
          </cell>
          <cell r="I93">
            <v>0</v>
          </cell>
          <cell r="J93">
            <v>142.81840515136699</v>
          </cell>
          <cell r="K93">
            <v>144.24481201171901</v>
          </cell>
          <cell r="L93">
            <v>35673.04296875</v>
          </cell>
          <cell r="M93">
            <v>0</v>
          </cell>
          <cell r="N93">
            <v>54230.60546875</v>
          </cell>
          <cell r="O93">
            <v>0</v>
          </cell>
          <cell r="P93">
            <v>0</v>
          </cell>
          <cell r="Q93">
            <v>0</v>
          </cell>
          <cell r="R93">
            <v>268869.375</v>
          </cell>
          <cell r="S93">
            <v>0</v>
          </cell>
          <cell r="T93">
            <v>0</v>
          </cell>
          <cell r="U93">
            <v>0</v>
          </cell>
        </row>
        <row r="94">
          <cell r="C94">
            <v>10.6102752685547</v>
          </cell>
          <cell r="D94">
            <v>55114.74609375</v>
          </cell>
          <cell r="E94">
            <v>94.694864749908405</v>
          </cell>
          <cell r="F94">
            <v>3278.52392578125</v>
          </cell>
          <cell r="G94">
            <v>189.389724731445</v>
          </cell>
          <cell r="H94">
            <v>284545.25</v>
          </cell>
          <cell r="I94">
            <v>0</v>
          </cell>
          <cell r="J94">
            <v>142.25628662109401</v>
          </cell>
          <cell r="K94">
            <v>143.673583984375</v>
          </cell>
          <cell r="L94">
            <v>34786.04296875</v>
          </cell>
          <cell r="M94">
            <v>0</v>
          </cell>
          <cell r="N94">
            <v>55114.74609375</v>
          </cell>
          <cell r="O94">
            <v>0</v>
          </cell>
          <cell r="P94">
            <v>0</v>
          </cell>
          <cell r="Q94">
            <v>0</v>
          </cell>
          <cell r="R94">
            <v>284545.25</v>
          </cell>
          <cell r="S94">
            <v>0</v>
          </cell>
          <cell r="T94">
            <v>0</v>
          </cell>
          <cell r="U94">
            <v>0</v>
          </cell>
        </row>
        <row r="95">
          <cell r="C95">
            <v>10.436882019043001</v>
          </cell>
          <cell r="D95">
            <v>55978.91796875</v>
          </cell>
          <cell r="E95">
            <v>94.781559705734296</v>
          </cell>
          <cell r="F95">
            <v>3273.43530273438</v>
          </cell>
          <cell r="G95">
            <v>189.56312561035199</v>
          </cell>
          <cell r="H95">
            <v>300241.0625</v>
          </cell>
          <cell r="I95">
            <v>0</v>
          </cell>
          <cell r="J95">
            <v>141.69876098632801</v>
          </cell>
          <cell r="K95">
            <v>143.10981750488301</v>
          </cell>
          <cell r="L95">
            <v>34164.45703125</v>
          </cell>
          <cell r="M95">
            <v>0</v>
          </cell>
          <cell r="N95">
            <v>55978.91796875</v>
          </cell>
          <cell r="O95">
            <v>0</v>
          </cell>
          <cell r="P95">
            <v>0</v>
          </cell>
          <cell r="Q95">
            <v>0</v>
          </cell>
          <cell r="R95">
            <v>300241.0625</v>
          </cell>
          <cell r="S95">
            <v>0</v>
          </cell>
          <cell r="T95">
            <v>0</v>
          </cell>
          <cell r="U95">
            <v>0</v>
          </cell>
        </row>
        <row r="96">
          <cell r="C96">
            <v>10.254814147949199</v>
          </cell>
          <cell r="D96">
            <v>56829.31640625</v>
          </cell>
          <cell r="E96">
            <v>94.872593879699693</v>
          </cell>
          <cell r="F96">
            <v>3385.94970703125</v>
          </cell>
          <cell r="G96">
            <v>189.74517822265599</v>
          </cell>
          <cell r="H96">
            <v>315770.6875</v>
          </cell>
          <cell r="I96">
            <v>0</v>
          </cell>
          <cell r="J96">
            <v>141.12771606445301</v>
          </cell>
          <cell r="K96">
            <v>142.53564453125</v>
          </cell>
          <cell r="L96">
            <v>34722.28515625</v>
          </cell>
          <cell r="M96">
            <v>0</v>
          </cell>
          <cell r="N96">
            <v>56829.31640625</v>
          </cell>
          <cell r="O96">
            <v>0</v>
          </cell>
          <cell r="P96">
            <v>0</v>
          </cell>
          <cell r="Q96">
            <v>0</v>
          </cell>
          <cell r="R96">
            <v>315770.6875</v>
          </cell>
          <cell r="S96">
            <v>0</v>
          </cell>
          <cell r="T96">
            <v>0</v>
          </cell>
          <cell r="U96">
            <v>0</v>
          </cell>
        </row>
        <row r="97">
          <cell r="C97">
            <v>10.0132751464844</v>
          </cell>
          <cell r="D97">
            <v>57649.40234375</v>
          </cell>
          <cell r="E97">
            <v>94.993364810943604</v>
          </cell>
          <cell r="F97">
            <v>3051.7158203125</v>
          </cell>
          <cell r="G97">
            <v>189.98672485351599</v>
          </cell>
          <cell r="H97">
            <v>331330.59375</v>
          </cell>
          <cell r="I97">
            <v>0</v>
          </cell>
          <cell r="J97">
            <v>140.63188171386699</v>
          </cell>
          <cell r="K97">
            <v>142.02310180664099</v>
          </cell>
          <cell r="L97">
            <v>30557.671875</v>
          </cell>
          <cell r="M97">
            <v>0</v>
          </cell>
          <cell r="N97">
            <v>57649.40234375</v>
          </cell>
          <cell r="O97">
            <v>0</v>
          </cell>
          <cell r="P97">
            <v>0</v>
          </cell>
          <cell r="Q97">
            <v>0</v>
          </cell>
          <cell r="R97">
            <v>331330.59375</v>
          </cell>
          <cell r="S97">
            <v>0</v>
          </cell>
          <cell r="T97">
            <v>0</v>
          </cell>
          <cell r="U97">
            <v>0</v>
          </cell>
        </row>
        <row r="98">
          <cell r="C98">
            <v>9.9606628417968803</v>
          </cell>
          <cell r="D98">
            <v>58484.25390625</v>
          </cell>
          <cell r="E98">
            <v>95.019668340682998</v>
          </cell>
          <cell r="F98">
            <v>3210.298828125</v>
          </cell>
          <cell r="G98">
            <v>190.03933715820301</v>
          </cell>
          <cell r="H98">
            <v>347055.75</v>
          </cell>
          <cell r="I98">
            <v>0</v>
          </cell>
          <cell r="J98">
            <v>140.03561401367199</v>
          </cell>
          <cell r="K98">
            <v>141.42576599121099</v>
          </cell>
          <cell r="L98">
            <v>31976.703125</v>
          </cell>
          <cell r="M98">
            <v>0</v>
          </cell>
          <cell r="N98">
            <v>58484.25390625</v>
          </cell>
          <cell r="O98">
            <v>0</v>
          </cell>
          <cell r="P98">
            <v>0</v>
          </cell>
          <cell r="Q98">
            <v>0</v>
          </cell>
          <cell r="R98">
            <v>347055.75</v>
          </cell>
          <cell r="S98">
            <v>0</v>
          </cell>
          <cell r="T98">
            <v>0</v>
          </cell>
          <cell r="U98">
            <v>0</v>
          </cell>
        </row>
        <row r="99">
          <cell r="C99">
            <v>9.8500785827636701</v>
          </cell>
          <cell r="D99">
            <v>59302.17578125</v>
          </cell>
          <cell r="E99">
            <v>95.074957609176607</v>
          </cell>
          <cell r="F99">
            <v>3287.927734375</v>
          </cell>
          <cell r="G99">
            <v>190.14991760253901</v>
          </cell>
          <cell r="H99">
            <v>362797.8125</v>
          </cell>
          <cell r="I99">
            <v>0</v>
          </cell>
          <cell r="J99">
            <v>139.49362182617199</v>
          </cell>
          <cell r="K99">
            <v>140.88345336914099</v>
          </cell>
          <cell r="L99">
            <v>32386.34765625</v>
          </cell>
          <cell r="M99">
            <v>0</v>
          </cell>
          <cell r="N99">
            <v>59302.17578125</v>
          </cell>
          <cell r="O99">
            <v>0</v>
          </cell>
          <cell r="P99">
            <v>0</v>
          </cell>
          <cell r="Q99">
            <v>0</v>
          </cell>
          <cell r="R99">
            <v>362797.8125</v>
          </cell>
          <cell r="S99">
            <v>0</v>
          </cell>
          <cell r="T99">
            <v>0</v>
          </cell>
          <cell r="U99">
            <v>0</v>
          </cell>
        </row>
        <row r="100">
          <cell r="C100">
            <v>9.7148656845092791</v>
          </cell>
          <cell r="D100">
            <v>60093.44140625</v>
          </cell>
          <cell r="E100">
            <v>95.14256715774539</v>
          </cell>
          <cell r="F100">
            <v>3317.22778320313</v>
          </cell>
          <cell r="G100">
            <v>190.28514099121099</v>
          </cell>
          <cell r="H100">
            <v>378206.5625</v>
          </cell>
          <cell r="I100">
            <v>0</v>
          </cell>
          <cell r="J100">
            <v>138.96075439453099</v>
          </cell>
          <cell r="K100">
            <v>140.34652709960901</v>
          </cell>
          <cell r="L100">
            <v>32226.421875</v>
          </cell>
          <cell r="M100">
            <v>0</v>
          </cell>
          <cell r="N100">
            <v>60093.44140625</v>
          </cell>
          <cell r="O100">
            <v>0</v>
          </cell>
          <cell r="P100">
            <v>0</v>
          </cell>
          <cell r="Q100">
            <v>0</v>
          </cell>
          <cell r="R100">
            <v>378206.5625</v>
          </cell>
          <cell r="S100">
            <v>0</v>
          </cell>
          <cell r="T100">
            <v>0</v>
          </cell>
          <cell r="U100">
            <v>0</v>
          </cell>
        </row>
        <row r="101">
          <cell r="C101">
            <v>9.5739383697509801</v>
          </cell>
          <cell r="D101">
            <v>60880.4765625</v>
          </cell>
          <cell r="E101">
            <v>95.2130317687988</v>
          </cell>
          <cell r="F101">
            <v>3275.44287109375</v>
          </cell>
          <cell r="G101">
            <v>190.42605590820301</v>
          </cell>
          <cell r="H101">
            <v>393799.5</v>
          </cell>
          <cell r="I101">
            <v>0</v>
          </cell>
          <cell r="J101">
            <v>138.43577575683599</v>
          </cell>
          <cell r="K101">
            <v>139.81573486328099</v>
          </cell>
          <cell r="L101">
            <v>31358.888671875</v>
          </cell>
          <cell r="M101">
            <v>0</v>
          </cell>
          <cell r="N101">
            <v>60880.4765625</v>
          </cell>
          <cell r="O101">
            <v>0</v>
          </cell>
          <cell r="P101">
            <v>0</v>
          </cell>
          <cell r="Q101">
            <v>0</v>
          </cell>
          <cell r="R101">
            <v>393799.5</v>
          </cell>
          <cell r="S101">
            <v>0</v>
          </cell>
          <cell r="T101">
            <v>0</v>
          </cell>
          <cell r="U101">
            <v>0</v>
          </cell>
        </row>
        <row r="102">
          <cell r="C102">
            <v>9.4580221176147496</v>
          </cell>
          <cell r="D102">
            <v>61666.98828125</v>
          </cell>
          <cell r="E102">
            <v>95.27099132537839</v>
          </cell>
          <cell r="F102">
            <v>3293.36450195313</v>
          </cell>
          <cell r="G102">
            <v>190.54197692871099</v>
          </cell>
          <cell r="H102">
            <v>409573</v>
          </cell>
          <cell r="I102">
            <v>0</v>
          </cell>
          <cell r="J102">
            <v>137.89140319824199</v>
          </cell>
          <cell r="K102">
            <v>139.26756286621099</v>
          </cell>
          <cell r="L102">
            <v>31148.716796875</v>
          </cell>
          <cell r="M102">
            <v>0</v>
          </cell>
          <cell r="N102">
            <v>61666.98828125</v>
          </cell>
          <cell r="O102">
            <v>0</v>
          </cell>
          <cell r="P102">
            <v>0</v>
          </cell>
          <cell r="Q102">
            <v>0</v>
          </cell>
          <cell r="R102">
            <v>409573</v>
          </cell>
          <cell r="S102">
            <v>0</v>
          </cell>
          <cell r="T102">
            <v>0</v>
          </cell>
          <cell r="U102">
            <v>0</v>
          </cell>
        </row>
        <row r="103">
          <cell r="C103">
            <v>9.3537521362304705</v>
          </cell>
          <cell r="D103">
            <v>62443.80078125</v>
          </cell>
          <cell r="E103">
            <v>95.323121547699003</v>
          </cell>
          <cell r="F103">
            <v>3305.3193359375</v>
          </cell>
          <cell r="G103">
            <v>190.64625549316401</v>
          </cell>
          <cell r="H103">
            <v>425356.1875</v>
          </cell>
          <cell r="I103">
            <v>0</v>
          </cell>
          <cell r="J103">
            <v>137.35928344726599</v>
          </cell>
          <cell r="K103">
            <v>138.73176574707</v>
          </cell>
          <cell r="L103">
            <v>30917.13671875</v>
          </cell>
          <cell r="M103">
            <v>0</v>
          </cell>
          <cell r="N103">
            <v>62443.80078125</v>
          </cell>
          <cell r="O103">
            <v>0</v>
          </cell>
          <cell r="P103">
            <v>0</v>
          </cell>
          <cell r="Q103">
            <v>0</v>
          </cell>
          <cell r="R103">
            <v>425356.1875</v>
          </cell>
          <cell r="S103">
            <v>0</v>
          </cell>
          <cell r="T103">
            <v>0</v>
          </cell>
          <cell r="U103">
            <v>0</v>
          </cell>
        </row>
        <row r="104">
          <cell r="C104">
            <v>9.2425498962402308</v>
          </cell>
          <cell r="D104">
            <v>63192.4453125</v>
          </cell>
          <cell r="E104">
            <v>95.378726720809908</v>
          </cell>
          <cell r="F104">
            <v>3290.2265625</v>
          </cell>
          <cell r="G104">
            <v>190.75744628906301</v>
          </cell>
          <cell r="H104">
            <v>440807.53125</v>
          </cell>
          <cell r="I104">
            <v>0</v>
          </cell>
          <cell r="J104">
            <v>136.84901428222699</v>
          </cell>
          <cell r="K104">
            <v>138.21731567382801</v>
          </cell>
          <cell r="L104">
            <v>30410.083984375</v>
          </cell>
          <cell r="M104">
            <v>0</v>
          </cell>
          <cell r="N104">
            <v>63192.4453125</v>
          </cell>
          <cell r="O104">
            <v>0</v>
          </cell>
          <cell r="P104">
            <v>0</v>
          </cell>
          <cell r="Q104">
            <v>0</v>
          </cell>
          <cell r="R104">
            <v>440807.53125</v>
          </cell>
          <cell r="S104">
            <v>0</v>
          </cell>
          <cell r="T104">
            <v>0</v>
          </cell>
          <cell r="U104">
            <v>0</v>
          </cell>
        </row>
        <row r="105">
          <cell r="C105">
            <v>9.1327533721923793</v>
          </cell>
          <cell r="D105">
            <v>63940.41796875</v>
          </cell>
          <cell r="E105">
            <v>95.4336225986481</v>
          </cell>
          <cell r="F105">
            <v>3273.46264648438</v>
          </cell>
          <cell r="G105">
            <v>190.86724853515599</v>
          </cell>
          <cell r="H105">
            <v>456439.5625</v>
          </cell>
          <cell r="I105">
            <v>0</v>
          </cell>
          <cell r="J105">
            <v>136.33181762695301</v>
          </cell>
          <cell r="K105">
            <v>137.69551086425801</v>
          </cell>
          <cell r="L105">
            <v>29895.728515625</v>
          </cell>
          <cell r="M105">
            <v>0</v>
          </cell>
          <cell r="N105">
            <v>63940.41796875</v>
          </cell>
          <cell r="O105">
            <v>0</v>
          </cell>
          <cell r="P105">
            <v>0</v>
          </cell>
          <cell r="Q105">
            <v>0</v>
          </cell>
          <cell r="R105">
            <v>456439.5625</v>
          </cell>
          <cell r="S105">
            <v>0</v>
          </cell>
          <cell r="T105">
            <v>0</v>
          </cell>
          <cell r="U105">
            <v>0</v>
          </cell>
        </row>
        <row r="106">
          <cell r="C106">
            <v>9.0499525070190394</v>
          </cell>
          <cell r="D106">
            <v>64693.12890625</v>
          </cell>
          <cell r="E106">
            <v>95.4750239849091</v>
          </cell>
          <cell r="F106">
            <v>3376.75756835938</v>
          </cell>
          <cell r="G106">
            <v>190.95004272460901</v>
          </cell>
          <cell r="H106">
            <v>472246.84375</v>
          </cell>
          <cell r="I106">
            <v>0</v>
          </cell>
          <cell r="J106">
            <v>135.78591918945301</v>
          </cell>
          <cell r="K106">
            <v>137.149169921875</v>
          </cell>
          <cell r="L106">
            <v>30559.49609375</v>
          </cell>
          <cell r="M106">
            <v>0</v>
          </cell>
          <cell r="N106">
            <v>64693.12890625</v>
          </cell>
          <cell r="O106">
            <v>0</v>
          </cell>
          <cell r="P106">
            <v>0</v>
          </cell>
          <cell r="Q106">
            <v>0</v>
          </cell>
          <cell r="R106">
            <v>472246.84375</v>
          </cell>
          <cell r="S106">
            <v>0</v>
          </cell>
          <cell r="T106">
            <v>0</v>
          </cell>
          <cell r="U106">
            <v>0</v>
          </cell>
        </row>
        <row r="107">
          <cell r="C107">
            <v>8.8970375061035192</v>
          </cell>
          <cell r="D107">
            <v>65429.8046875</v>
          </cell>
          <cell r="E107">
            <v>95.551478862762494</v>
          </cell>
          <cell r="F107">
            <v>3205.4580078125</v>
          </cell>
          <cell r="G107">
            <v>191.10296630859401</v>
          </cell>
          <cell r="H107">
            <v>488070.1875</v>
          </cell>
          <cell r="I107">
            <v>0</v>
          </cell>
          <cell r="J107">
            <v>135.29916381835901</v>
          </cell>
          <cell r="K107">
            <v>136.65338134765599</v>
          </cell>
          <cell r="L107">
            <v>28519.080078125</v>
          </cell>
          <cell r="M107">
            <v>0</v>
          </cell>
          <cell r="N107">
            <v>65429.8046875</v>
          </cell>
          <cell r="O107">
            <v>0</v>
          </cell>
          <cell r="P107">
            <v>0</v>
          </cell>
          <cell r="Q107">
            <v>0</v>
          </cell>
          <cell r="R107">
            <v>488070.1875</v>
          </cell>
          <cell r="S107">
            <v>0</v>
          </cell>
          <cell r="T107">
            <v>0</v>
          </cell>
          <cell r="U107">
            <v>0</v>
          </cell>
        </row>
        <row r="108">
          <cell r="C108">
            <v>8.8523683547973597</v>
          </cell>
          <cell r="D108">
            <v>66152.1328125</v>
          </cell>
          <cell r="E108">
            <v>95.573818683624296</v>
          </cell>
          <cell r="F108">
            <v>3358.5849609375</v>
          </cell>
          <cell r="G108">
            <v>191.14762878418</v>
          </cell>
          <cell r="H108">
            <v>503547.84375</v>
          </cell>
          <cell r="I108">
            <v>0</v>
          </cell>
          <cell r="J108">
            <v>134.76220703125</v>
          </cell>
          <cell r="K108">
            <v>136.11755371093801</v>
          </cell>
          <cell r="L108">
            <v>29731.431640625</v>
          </cell>
          <cell r="M108">
            <v>0</v>
          </cell>
          <cell r="N108">
            <v>66152.1328125</v>
          </cell>
          <cell r="O108">
            <v>0</v>
          </cell>
          <cell r="P108">
            <v>0</v>
          </cell>
          <cell r="Q108">
            <v>0</v>
          </cell>
          <cell r="R108">
            <v>503547.84375</v>
          </cell>
          <cell r="S108">
            <v>0</v>
          </cell>
          <cell r="T108">
            <v>0</v>
          </cell>
          <cell r="U108">
            <v>0</v>
          </cell>
        </row>
        <row r="109">
          <cell r="C109">
            <v>8.7358283996581996</v>
          </cell>
          <cell r="D109">
            <v>66867.59375</v>
          </cell>
          <cell r="E109">
            <v>95.632088184356704</v>
          </cell>
          <cell r="F109">
            <v>3267.98388671875</v>
          </cell>
          <cell r="G109">
            <v>191.26417541503901</v>
          </cell>
          <cell r="H109">
            <v>519212.375</v>
          </cell>
          <cell r="I109">
            <v>0</v>
          </cell>
          <cell r="J109">
            <v>134.26766967773401</v>
          </cell>
          <cell r="K109">
            <v>135.61712646484401</v>
          </cell>
          <cell r="L109">
            <v>28548.546875</v>
          </cell>
          <cell r="M109">
            <v>0</v>
          </cell>
          <cell r="N109">
            <v>66867.59375</v>
          </cell>
          <cell r="O109">
            <v>0</v>
          </cell>
          <cell r="P109">
            <v>0</v>
          </cell>
          <cell r="Q109">
            <v>0</v>
          </cell>
          <cell r="R109">
            <v>519212.375</v>
          </cell>
          <cell r="S109">
            <v>0</v>
          </cell>
          <cell r="T109">
            <v>0</v>
          </cell>
          <cell r="U109">
            <v>0</v>
          </cell>
        </row>
        <row r="110">
          <cell r="C110">
            <v>8.6651487350463903</v>
          </cell>
          <cell r="D110">
            <v>67587.9921875</v>
          </cell>
          <cell r="E110">
            <v>95.66742777824399</v>
          </cell>
          <cell r="F110">
            <v>3325.41455078125</v>
          </cell>
          <cell r="G110">
            <v>191.33485412597699</v>
          </cell>
          <cell r="H110">
            <v>535052</v>
          </cell>
          <cell r="I110">
            <v>0</v>
          </cell>
          <cell r="J110">
            <v>133.73945617675801</v>
          </cell>
          <cell r="K110">
            <v>135.08737182617199</v>
          </cell>
          <cell r="L110">
            <v>28815.2109375</v>
          </cell>
          <cell r="M110">
            <v>0</v>
          </cell>
          <cell r="N110">
            <v>67587.9921875</v>
          </cell>
          <cell r="O110">
            <v>0</v>
          </cell>
          <cell r="P110">
            <v>0</v>
          </cell>
          <cell r="Q110">
            <v>0</v>
          </cell>
          <cell r="R110">
            <v>535052</v>
          </cell>
          <cell r="S110">
            <v>0</v>
          </cell>
          <cell r="T110">
            <v>0</v>
          </cell>
          <cell r="U110">
            <v>0</v>
          </cell>
        </row>
        <row r="111">
          <cell r="C111">
            <v>8.5702981948852504</v>
          </cell>
          <cell r="D111">
            <v>68300.5546875</v>
          </cell>
          <cell r="E111">
            <v>95.714849233627291</v>
          </cell>
          <cell r="F111">
            <v>3300.07080078125</v>
          </cell>
          <cell r="G111">
            <v>191.42970275878901</v>
          </cell>
          <cell r="H111">
            <v>550899.4375</v>
          </cell>
          <cell r="I111">
            <v>0</v>
          </cell>
          <cell r="J111">
            <v>133.22671508789099</v>
          </cell>
          <cell r="K111">
            <v>134.57058715820301</v>
          </cell>
          <cell r="L111">
            <v>28282.591796875</v>
          </cell>
          <cell r="M111">
            <v>0</v>
          </cell>
          <cell r="N111">
            <v>68300.5546875</v>
          </cell>
          <cell r="O111">
            <v>0</v>
          </cell>
          <cell r="P111">
            <v>0</v>
          </cell>
          <cell r="Q111">
            <v>0</v>
          </cell>
          <cell r="R111">
            <v>550899.4375</v>
          </cell>
          <cell r="S111">
            <v>0</v>
          </cell>
          <cell r="T111">
            <v>0</v>
          </cell>
          <cell r="U111">
            <v>0</v>
          </cell>
        </row>
        <row r="112">
          <cell r="C112">
            <v>8.5250816345214808</v>
          </cell>
          <cell r="D112">
            <v>68997.5546875</v>
          </cell>
          <cell r="E112">
            <v>95.737457275390597</v>
          </cell>
          <cell r="F112">
            <v>3323.14404296875</v>
          </cell>
          <cell r="G112">
            <v>191.47491455078099</v>
          </cell>
          <cell r="H112">
            <v>566582.4375</v>
          </cell>
          <cell r="I112">
            <v>0</v>
          </cell>
          <cell r="J112">
            <v>132.72302246093801</v>
          </cell>
          <cell r="K112">
            <v>134.06504821777301</v>
          </cell>
          <cell r="L112">
            <v>28330.07421875</v>
          </cell>
          <cell r="M112">
            <v>0</v>
          </cell>
          <cell r="N112">
            <v>68997.5546875</v>
          </cell>
          <cell r="O112">
            <v>0</v>
          </cell>
          <cell r="P112">
            <v>0</v>
          </cell>
          <cell r="Q112">
            <v>0</v>
          </cell>
          <cell r="R112">
            <v>566582.4375</v>
          </cell>
          <cell r="S112">
            <v>0</v>
          </cell>
          <cell r="T112">
            <v>0</v>
          </cell>
          <cell r="U112">
            <v>0</v>
          </cell>
        </row>
        <row r="113">
          <cell r="C113">
            <v>8.4032096862793004</v>
          </cell>
          <cell r="D113">
            <v>69689.953125</v>
          </cell>
          <cell r="E113">
            <v>95.798397064208999</v>
          </cell>
          <cell r="F113">
            <v>3328.65063476563</v>
          </cell>
          <cell r="G113">
            <v>191.59678649902301</v>
          </cell>
          <cell r="H113">
            <v>582270</v>
          </cell>
          <cell r="I113">
            <v>0</v>
          </cell>
          <cell r="J113">
            <v>132.21887207031301</v>
          </cell>
          <cell r="K113">
            <v>133.557540893555</v>
          </cell>
          <cell r="L113">
            <v>27971.349609375</v>
          </cell>
          <cell r="M113">
            <v>0</v>
          </cell>
          <cell r="N113">
            <v>69689.953125</v>
          </cell>
          <cell r="O113">
            <v>0</v>
          </cell>
          <cell r="P113">
            <v>0</v>
          </cell>
          <cell r="Q113">
            <v>0</v>
          </cell>
          <cell r="R113">
            <v>582270</v>
          </cell>
          <cell r="S113">
            <v>0</v>
          </cell>
          <cell r="T113">
            <v>0</v>
          </cell>
          <cell r="U113">
            <v>0</v>
          </cell>
        </row>
        <row r="114">
          <cell r="C114">
            <v>8.3448667526245099</v>
          </cell>
          <cell r="D114">
            <v>70382.4453125</v>
          </cell>
          <cell r="E114">
            <v>95.827567577362103</v>
          </cell>
          <cell r="F114">
            <v>3339.23779296875</v>
          </cell>
          <cell r="G114">
            <v>191.65513610839801</v>
          </cell>
          <cell r="H114">
            <v>598137.5625</v>
          </cell>
          <cell r="I114">
            <v>0</v>
          </cell>
          <cell r="J114">
            <v>131.70935058593801</v>
          </cell>
          <cell r="K114">
            <v>133.04577636718801</v>
          </cell>
          <cell r="L114">
            <v>27865.49609375</v>
          </cell>
          <cell r="M114">
            <v>0</v>
          </cell>
          <cell r="N114">
            <v>70382.4453125</v>
          </cell>
          <cell r="O114">
            <v>0</v>
          </cell>
          <cell r="P114">
            <v>0</v>
          </cell>
          <cell r="Q114">
            <v>0</v>
          </cell>
          <cell r="R114">
            <v>598137.5625</v>
          </cell>
          <cell r="S114">
            <v>0</v>
          </cell>
          <cell r="T114">
            <v>0</v>
          </cell>
          <cell r="U114">
            <v>0</v>
          </cell>
        </row>
        <row r="115">
          <cell r="C115">
            <v>8.1905097961425799</v>
          </cell>
          <cell r="D115">
            <v>71060.6171875</v>
          </cell>
          <cell r="E115">
            <v>95.904743671417208</v>
          </cell>
          <cell r="F115">
            <v>3037.89428710938</v>
          </cell>
          <cell r="G115">
            <v>191.809494018555</v>
          </cell>
          <cell r="H115">
            <v>614019.375</v>
          </cell>
          <cell r="I115">
            <v>0</v>
          </cell>
          <cell r="J115">
            <v>131.26283264160199</v>
          </cell>
          <cell r="K115">
            <v>132.58802795410199</v>
          </cell>
          <cell r="L115">
            <v>24881.90234375</v>
          </cell>
          <cell r="M115">
            <v>0</v>
          </cell>
          <cell r="N115">
            <v>71060.6171875</v>
          </cell>
          <cell r="O115">
            <v>0</v>
          </cell>
          <cell r="P115">
            <v>0</v>
          </cell>
          <cell r="Q115">
            <v>0</v>
          </cell>
          <cell r="R115">
            <v>614019.375</v>
          </cell>
          <cell r="S115">
            <v>0</v>
          </cell>
          <cell r="T115">
            <v>0</v>
          </cell>
          <cell r="U115">
            <v>0</v>
          </cell>
        </row>
        <row r="116">
          <cell r="C116">
            <v>8.0825004577636701</v>
          </cell>
          <cell r="D116">
            <v>71734.6328125</v>
          </cell>
          <cell r="E116">
            <v>95.958751440048189</v>
          </cell>
          <cell r="F116">
            <v>3434.02368164063</v>
          </cell>
          <cell r="G116">
            <v>191.91749572753901</v>
          </cell>
          <cell r="H116">
            <v>629545.375</v>
          </cell>
          <cell r="I116">
            <v>0</v>
          </cell>
          <cell r="J116">
            <v>130.70559692382801</v>
          </cell>
          <cell r="K116">
            <v>132.03634643554699</v>
          </cell>
          <cell r="L116">
            <v>27755.498046875</v>
          </cell>
          <cell r="M116">
            <v>0</v>
          </cell>
          <cell r="N116">
            <v>71734.6328125</v>
          </cell>
          <cell r="O116">
            <v>0</v>
          </cell>
          <cell r="P116">
            <v>0</v>
          </cell>
          <cell r="Q116">
            <v>0</v>
          </cell>
          <cell r="R116">
            <v>629545.375</v>
          </cell>
          <cell r="S116">
            <v>0</v>
          </cell>
          <cell r="T116">
            <v>0</v>
          </cell>
          <cell r="U116">
            <v>0</v>
          </cell>
        </row>
        <row r="117">
          <cell r="C117">
            <v>8.1170616149902308</v>
          </cell>
          <cell r="D117">
            <v>72397.921875</v>
          </cell>
          <cell r="E117">
            <v>95.941472053527804</v>
          </cell>
          <cell r="F117">
            <v>3312.94091796875</v>
          </cell>
          <cell r="G117">
            <v>191.88293457031301</v>
          </cell>
          <cell r="H117">
            <v>645262.0625</v>
          </cell>
          <cell r="I117">
            <v>0</v>
          </cell>
          <cell r="J117">
            <v>130.21543884277301</v>
          </cell>
          <cell r="K117">
            <v>131.542724609375</v>
          </cell>
          <cell r="L117">
            <v>26891.345703125</v>
          </cell>
          <cell r="M117">
            <v>0</v>
          </cell>
          <cell r="N117">
            <v>72397.921875</v>
          </cell>
          <cell r="O117">
            <v>0</v>
          </cell>
          <cell r="P117">
            <v>0</v>
          </cell>
          <cell r="Q117">
            <v>0</v>
          </cell>
          <cell r="R117">
            <v>645262.0625</v>
          </cell>
          <cell r="S117">
            <v>0</v>
          </cell>
          <cell r="T117">
            <v>0</v>
          </cell>
          <cell r="U117">
            <v>0</v>
          </cell>
        </row>
        <row r="118">
          <cell r="C118">
            <v>8.0387830734252894</v>
          </cell>
          <cell r="D118">
            <v>73066.640625</v>
          </cell>
          <cell r="E118">
            <v>95.980608463287396</v>
          </cell>
          <cell r="F118">
            <v>3338.6748046875</v>
          </cell>
          <cell r="G118">
            <v>191.96121215820301</v>
          </cell>
          <cell r="H118">
            <v>661153.3125</v>
          </cell>
          <cell r="I118">
            <v>0</v>
          </cell>
          <cell r="J118">
            <v>129.71643066406301</v>
          </cell>
          <cell r="K118">
            <v>131.04151916503901</v>
          </cell>
          <cell r="L118">
            <v>26838.880859375</v>
          </cell>
          <cell r="M118">
            <v>0</v>
          </cell>
          <cell r="N118">
            <v>73066.640625</v>
          </cell>
          <cell r="O118">
            <v>0</v>
          </cell>
          <cell r="P118">
            <v>0</v>
          </cell>
          <cell r="Q118">
            <v>0</v>
          </cell>
          <cell r="R118">
            <v>661153.3125</v>
          </cell>
          <cell r="S118">
            <v>0</v>
          </cell>
          <cell r="T118">
            <v>0</v>
          </cell>
          <cell r="U118">
            <v>0</v>
          </cell>
        </row>
        <row r="119">
          <cell r="C119">
            <v>7.96175336837769</v>
          </cell>
          <cell r="D119">
            <v>73727.515625</v>
          </cell>
          <cell r="E119">
            <v>96.019124984741197</v>
          </cell>
          <cell r="F119">
            <v>3303.31665039063</v>
          </cell>
          <cell r="G119">
            <v>192.03825378418</v>
          </cell>
          <cell r="H119">
            <v>677052.4375</v>
          </cell>
          <cell r="I119">
            <v>0</v>
          </cell>
          <cell r="J119">
            <v>129.22804260253901</v>
          </cell>
          <cell r="K119">
            <v>130.54963684082</v>
          </cell>
          <cell r="L119">
            <v>26300.193359375</v>
          </cell>
          <cell r="M119">
            <v>0</v>
          </cell>
          <cell r="N119">
            <v>73727.515625</v>
          </cell>
          <cell r="O119">
            <v>0</v>
          </cell>
          <cell r="P119">
            <v>0</v>
          </cell>
          <cell r="Q119">
            <v>0</v>
          </cell>
          <cell r="R119">
            <v>677052.4375</v>
          </cell>
          <cell r="S119">
            <v>0</v>
          </cell>
          <cell r="T119">
            <v>0</v>
          </cell>
          <cell r="U119">
            <v>0</v>
          </cell>
        </row>
        <row r="120">
          <cell r="C120">
            <v>7.91088771820068</v>
          </cell>
          <cell r="D120">
            <v>74368.296875</v>
          </cell>
          <cell r="E120">
            <v>96.044558286666899</v>
          </cell>
          <cell r="F120">
            <v>3341.74169921875</v>
          </cell>
          <cell r="G120">
            <v>192.089111328125</v>
          </cell>
          <cell r="H120">
            <v>692611.6875</v>
          </cell>
          <cell r="I120">
            <v>0</v>
          </cell>
          <cell r="J120">
            <v>128.74011230468801</v>
          </cell>
          <cell r="K120">
            <v>130.06040954589801</v>
          </cell>
          <cell r="L120">
            <v>26436.14453125</v>
          </cell>
          <cell r="M120">
            <v>0</v>
          </cell>
          <cell r="N120">
            <v>74368.296875</v>
          </cell>
          <cell r="O120">
            <v>0</v>
          </cell>
          <cell r="P120">
            <v>0</v>
          </cell>
          <cell r="Q120">
            <v>0</v>
          </cell>
          <cell r="R120">
            <v>692611.6875</v>
          </cell>
          <cell r="S120">
            <v>0</v>
          </cell>
          <cell r="T120">
            <v>0</v>
          </cell>
          <cell r="U120">
            <v>0</v>
          </cell>
        </row>
        <row r="121">
          <cell r="C121">
            <v>7.82826852798462</v>
          </cell>
          <cell r="D121">
            <v>75012.8203125</v>
          </cell>
          <cell r="E121">
            <v>96.085864305496202</v>
          </cell>
          <cell r="F121">
            <v>3351.48828125</v>
          </cell>
          <cell r="G121">
            <v>192.17173767089801</v>
          </cell>
          <cell r="H121">
            <v>708347.125</v>
          </cell>
          <cell r="I121">
            <v>0</v>
          </cell>
          <cell r="J121">
            <v>128.24232482910199</v>
          </cell>
          <cell r="K121">
            <v>129.56016540527301</v>
          </cell>
          <cell r="L121">
            <v>26236.349609375</v>
          </cell>
          <cell r="M121">
            <v>0</v>
          </cell>
          <cell r="N121">
            <v>75012.8203125</v>
          </cell>
          <cell r="O121">
            <v>0</v>
          </cell>
          <cell r="P121">
            <v>0</v>
          </cell>
          <cell r="Q121">
            <v>0</v>
          </cell>
          <cell r="R121">
            <v>708347.125</v>
          </cell>
          <cell r="S121">
            <v>0</v>
          </cell>
          <cell r="T121">
            <v>0</v>
          </cell>
          <cell r="U121">
            <v>0</v>
          </cell>
        </row>
        <row r="122">
          <cell r="C122">
            <v>7.7875962257385298</v>
          </cell>
          <cell r="D122">
            <v>75658.2890625</v>
          </cell>
          <cell r="E122">
            <v>96.106201410293608</v>
          </cell>
          <cell r="F122">
            <v>3372.57104492188</v>
          </cell>
          <cell r="G122">
            <v>192.21240234375</v>
          </cell>
          <cell r="H122">
            <v>724261.6875</v>
          </cell>
          <cell r="I122">
            <v>0</v>
          </cell>
          <cell r="J122">
            <v>127.748947143555</v>
          </cell>
          <cell r="K122">
            <v>129.065185546875</v>
          </cell>
          <cell r="L122">
            <v>26264.220703125</v>
          </cell>
          <cell r="M122">
            <v>0</v>
          </cell>
          <cell r="N122">
            <v>75658.2890625</v>
          </cell>
          <cell r="O122">
            <v>0</v>
          </cell>
          <cell r="P122">
            <v>0</v>
          </cell>
          <cell r="Q122">
            <v>0</v>
          </cell>
          <cell r="R122">
            <v>724261.6875</v>
          </cell>
          <cell r="S122">
            <v>0</v>
          </cell>
          <cell r="T122">
            <v>0</v>
          </cell>
          <cell r="U122">
            <v>0</v>
          </cell>
        </row>
        <row r="123">
          <cell r="C123">
            <v>7.7216591835021999</v>
          </cell>
          <cell r="D123">
            <v>76298.4140625</v>
          </cell>
          <cell r="E123">
            <v>96.139168739318805</v>
          </cell>
          <cell r="F123">
            <v>3356.02978515625</v>
          </cell>
          <cell r="G123">
            <v>192.27833557128901</v>
          </cell>
          <cell r="H123">
            <v>740181.5625</v>
          </cell>
          <cell r="I123">
            <v>0</v>
          </cell>
          <cell r="J123">
            <v>127.26174163818401</v>
          </cell>
          <cell r="K123">
            <v>128.57510375976599</v>
          </cell>
          <cell r="L123">
            <v>25914.1171875</v>
          </cell>
          <cell r="M123">
            <v>0</v>
          </cell>
          <cell r="N123">
            <v>76298.4140625</v>
          </cell>
          <cell r="O123">
            <v>0</v>
          </cell>
          <cell r="P123">
            <v>0</v>
          </cell>
          <cell r="Q123">
            <v>0</v>
          </cell>
          <cell r="R123">
            <v>740181.5625</v>
          </cell>
          <cell r="S123">
            <v>0</v>
          </cell>
          <cell r="T123">
            <v>0</v>
          </cell>
          <cell r="U123">
            <v>0</v>
          </cell>
        </row>
        <row r="124">
          <cell r="C124">
            <v>7.6223568916320801</v>
          </cell>
          <cell r="D124">
            <v>76918.390625</v>
          </cell>
          <cell r="E124">
            <v>96.188819408416705</v>
          </cell>
          <cell r="F124">
            <v>3299.84887695313</v>
          </cell>
          <cell r="G124">
            <v>192.37763977050801</v>
          </cell>
          <cell r="H124">
            <v>755761.5625</v>
          </cell>
          <cell r="I124">
            <v>0</v>
          </cell>
          <cell r="J124">
            <v>126.787719726563</v>
          </cell>
          <cell r="K124">
            <v>128.09684753418</v>
          </cell>
          <cell r="L124">
            <v>25152.625</v>
          </cell>
          <cell r="M124">
            <v>0</v>
          </cell>
          <cell r="N124">
            <v>76918.390625</v>
          </cell>
          <cell r="O124">
            <v>0</v>
          </cell>
          <cell r="P124">
            <v>0</v>
          </cell>
          <cell r="Q124">
            <v>0</v>
          </cell>
          <cell r="R124">
            <v>755761.5625</v>
          </cell>
          <cell r="S124">
            <v>0</v>
          </cell>
          <cell r="T124">
            <v>0</v>
          </cell>
          <cell r="U124">
            <v>0</v>
          </cell>
        </row>
        <row r="125">
          <cell r="C125">
            <v>7.5848579406738299</v>
          </cell>
          <cell r="D125">
            <v>77542.8046875</v>
          </cell>
          <cell r="E125">
            <v>96.2075710296631</v>
          </cell>
          <cell r="F125">
            <v>3403.05688476563</v>
          </cell>
          <cell r="G125">
            <v>192.41514587402301</v>
          </cell>
          <cell r="H125">
            <v>771517.1875</v>
          </cell>
          <cell r="I125">
            <v>0</v>
          </cell>
          <cell r="J125">
            <v>126.29502105712901</v>
          </cell>
          <cell r="K125">
            <v>127.604690551758</v>
          </cell>
          <cell r="L125">
            <v>25811.703125</v>
          </cell>
          <cell r="M125">
            <v>0</v>
          </cell>
          <cell r="N125">
            <v>77542.8046875</v>
          </cell>
          <cell r="O125">
            <v>0</v>
          </cell>
          <cell r="P125">
            <v>0</v>
          </cell>
          <cell r="Q125">
            <v>0</v>
          </cell>
          <cell r="R125">
            <v>771517.1875</v>
          </cell>
          <cell r="S125">
            <v>0</v>
          </cell>
          <cell r="T125">
            <v>0</v>
          </cell>
          <cell r="U125">
            <v>0</v>
          </cell>
        </row>
        <row r="126">
          <cell r="C126">
            <v>7.4946374893188503</v>
          </cell>
          <cell r="D126">
            <v>78163.3671875</v>
          </cell>
          <cell r="E126">
            <v>96.252679824829102</v>
          </cell>
          <cell r="F126">
            <v>3261.43701171875</v>
          </cell>
          <cell r="G126">
            <v>192.50535583496099</v>
          </cell>
          <cell r="H126">
            <v>787456.625</v>
          </cell>
          <cell r="I126">
            <v>0</v>
          </cell>
          <cell r="J126">
            <v>125.83596038818401</v>
          </cell>
          <cell r="K126">
            <v>127.139724731445</v>
          </cell>
          <cell r="L126">
            <v>24443.287109375</v>
          </cell>
          <cell r="M126">
            <v>0</v>
          </cell>
          <cell r="N126">
            <v>78163.3671875</v>
          </cell>
          <cell r="O126">
            <v>0</v>
          </cell>
          <cell r="P126">
            <v>0</v>
          </cell>
          <cell r="Q126">
            <v>0</v>
          </cell>
          <cell r="R126">
            <v>787456.625</v>
          </cell>
          <cell r="S126">
            <v>0</v>
          </cell>
          <cell r="T126">
            <v>0</v>
          </cell>
          <cell r="U126">
            <v>0</v>
          </cell>
        </row>
        <row r="127">
          <cell r="C127">
            <v>7.4705266952514604</v>
          </cell>
          <cell r="D127">
            <v>78785.28125</v>
          </cell>
          <cell r="E127">
            <v>96.264737844467192</v>
          </cell>
          <cell r="F127">
            <v>3446.4052734375</v>
          </cell>
          <cell r="G127">
            <v>192.52947998046901</v>
          </cell>
          <cell r="H127">
            <v>803394.6875</v>
          </cell>
          <cell r="I127">
            <v>0</v>
          </cell>
          <cell r="J127">
            <v>125.32167816162099</v>
          </cell>
          <cell r="K127">
            <v>126.627655029297</v>
          </cell>
          <cell r="L127">
            <v>25746.462890625</v>
          </cell>
          <cell r="M127">
            <v>0</v>
          </cell>
          <cell r="N127">
            <v>78785.28125</v>
          </cell>
          <cell r="O127">
            <v>0</v>
          </cell>
          <cell r="P127">
            <v>0</v>
          </cell>
          <cell r="Q127">
            <v>0</v>
          </cell>
          <cell r="R127">
            <v>803394.6875</v>
          </cell>
          <cell r="S127">
            <v>0</v>
          </cell>
          <cell r="T127">
            <v>0</v>
          </cell>
          <cell r="U127">
            <v>0</v>
          </cell>
        </row>
        <row r="128">
          <cell r="C128">
            <v>7.3973712921142596</v>
          </cell>
          <cell r="D128">
            <v>79391.125</v>
          </cell>
          <cell r="E128">
            <v>96.301317214965792</v>
          </cell>
          <cell r="F128">
            <v>3401.79516601563</v>
          </cell>
          <cell r="G128">
            <v>192.60263061523401</v>
          </cell>
          <cell r="H128">
            <v>819168.875</v>
          </cell>
          <cell r="I128">
            <v>0</v>
          </cell>
          <cell r="J128">
            <v>124.84700012207</v>
          </cell>
          <cell r="K128">
            <v>126.149444580078</v>
          </cell>
          <cell r="L128">
            <v>25164.341796875</v>
          </cell>
          <cell r="M128">
            <v>0</v>
          </cell>
          <cell r="N128">
            <v>79391.125</v>
          </cell>
          <cell r="O128">
            <v>0</v>
          </cell>
          <cell r="P128">
            <v>0</v>
          </cell>
          <cell r="Q128">
            <v>0</v>
          </cell>
          <cell r="R128">
            <v>819168.875</v>
          </cell>
          <cell r="S128">
            <v>0</v>
          </cell>
          <cell r="T128">
            <v>0</v>
          </cell>
          <cell r="U128">
            <v>0</v>
          </cell>
        </row>
        <row r="129">
          <cell r="C129">
            <v>7.3429245948791504</v>
          </cell>
          <cell r="D129">
            <v>79994.796875</v>
          </cell>
          <cell r="E129">
            <v>96.328538656234699</v>
          </cell>
          <cell r="F129">
            <v>3413.27001953125</v>
          </cell>
          <cell r="G129">
            <v>192.65707397460901</v>
          </cell>
          <cell r="H129">
            <v>834945.1875</v>
          </cell>
          <cell r="I129">
            <v>0</v>
          </cell>
          <cell r="J129">
            <v>124.37164306640599</v>
          </cell>
          <cell r="K129">
            <v>125.67201995849599</v>
          </cell>
          <cell r="L129">
            <v>25063.384765625</v>
          </cell>
          <cell r="M129">
            <v>0</v>
          </cell>
          <cell r="N129">
            <v>79994.796875</v>
          </cell>
          <cell r="O129">
            <v>0</v>
          </cell>
          <cell r="P129">
            <v>0</v>
          </cell>
          <cell r="Q129">
            <v>0</v>
          </cell>
          <cell r="R129">
            <v>834945.1875</v>
          </cell>
          <cell r="S129">
            <v>0</v>
          </cell>
          <cell r="T129">
            <v>0</v>
          </cell>
          <cell r="U129">
            <v>0</v>
          </cell>
        </row>
        <row r="130">
          <cell r="C130">
            <v>7.2908482551574698</v>
          </cell>
          <cell r="D130">
            <v>80598.78125</v>
          </cell>
          <cell r="E130">
            <v>96.354573965072603</v>
          </cell>
          <cell r="F130">
            <v>3399.23168945313</v>
          </cell>
          <cell r="G130">
            <v>192.70915222168</v>
          </cell>
          <cell r="H130">
            <v>850901.1875</v>
          </cell>
          <cell r="I130">
            <v>0</v>
          </cell>
          <cell r="J130">
            <v>123.890998840332</v>
          </cell>
          <cell r="K130">
            <v>125.18894958496099</v>
          </cell>
          <cell r="L130">
            <v>24783.28125</v>
          </cell>
          <cell r="M130">
            <v>0</v>
          </cell>
          <cell r="N130">
            <v>80598.78125</v>
          </cell>
          <cell r="O130">
            <v>0</v>
          </cell>
          <cell r="P130">
            <v>0</v>
          </cell>
          <cell r="Q130">
            <v>0</v>
          </cell>
          <cell r="R130">
            <v>850901.1875</v>
          </cell>
          <cell r="S130">
            <v>0</v>
          </cell>
          <cell r="T130">
            <v>0</v>
          </cell>
          <cell r="U130">
            <v>0</v>
          </cell>
        </row>
        <row r="131">
          <cell r="C131">
            <v>7.2151751518249503</v>
          </cell>
          <cell r="D131">
            <v>81196.203125</v>
          </cell>
          <cell r="E131">
            <v>96.392410993576007</v>
          </cell>
          <cell r="F131">
            <v>3339.05590820313</v>
          </cell>
          <cell r="G131">
            <v>192.78482055664099</v>
          </cell>
          <cell r="H131">
            <v>866863.75</v>
          </cell>
          <cell r="I131">
            <v>0</v>
          </cell>
          <cell r="J131">
            <v>123.420486450195</v>
          </cell>
          <cell r="K131">
            <v>124.714721679688</v>
          </cell>
          <cell r="L131">
            <v>24091.873046875</v>
          </cell>
          <cell r="M131">
            <v>0</v>
          </cell>
          <cell r="N131">
            <v>81196.203125</v>
          </cell>
          <cell r="O131">
            <v>0</v>
          </cell>
          <cell r="P131">
            <v>0</v>
          </cell>
          <cell r="Q131">
            <v>0</v>
          </cell>
          <cell r="R131">
            <v>866863.75</v>
          </cell>
          <cell r="S131">
            <v>0</v>
          </cell>
          <cell r="T131">
            <v>0</v>
          </cell>
          <cell r="U131">
            <v>0</v>
          </cell>
        </row>
        <row r="132"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</row>
        <row r="133">
          <cell r="C133">
            <v>0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</row>
        <row r="134">
          <cell r="C134">
            <v>0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</row>
        <row r="135">
          <cell r="C135">
            <v>0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</row>
        <row r="136">
          <cell r="C136">
            <v>0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</row>
        <row r="137">
          <cell r="C137">
            <v>0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</row>
        <row r="138">
          <cell r="C138">
            <v>0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</row>
        <row r="139">
          <cell r="C139">
            <v>152.60775756835901</v>
          </cell>
          <cell r="D139">
            <v>9121.095703125</v>
          </cell>
          <cell r="E139">
            <v>23.6961185932159</v>
          </cell>
          <cell r="F139">
            <v>53.266178131103501</v>
          </cell>
          <cell r="G139">
            <v>47.392238616943402</v>
          </cell>
          <cell r="H139">
            <v>1858.90356445313</v>
          </cell>
          <cell r="I139">
            <v>0</v>
          </cell>
          <cell r="J139">
            <v>158.91809082031301</v>
          </cell>
          <cell r="K139">
            <v>161.07209777832</v>
          </cell>
          <cell r="L139">
            <v>8128.83203125</v>
          </cell>
          <cell r="M139">
            <v>0</v>
          </cell>
          <cell r="N139">
            <v>9121.095703125</v>
          </cell>
          <cell r="O139">
            <v>0</v>
          </cell>
          <cell r="P139">
            <v>0</v>
          </cell>
          <cell r="Q139">
            <v>0</v>
          </cell>
          <cell r="R139">
            <v>1858.90356445313</v>
          </cell>
          <cell r="S139">
            <v>0</v>
          </cell>
          <cell r="T139">
            <v>0</v>
          </cell>
          <cell r="U139">
            <v>0</v>
          </cell>
        </row>
        <row r="140">
          <cell r="C140">
            <v>61.2951049804688</v>
          </cell>
          <cell r="D140">
            <v>16699.970703125</v>
          </cell>
          <cell r="E140">
            <v>69.352447986602812</v>
          </cell>
          <cell r="F140">
            <v>54.2622680664063</v>
          </cell>
          <cell r="G140">
            <v>138.70489501953099</v>
          </cell>
          <cell r="H140">
            <v>10840.029296875</v>
          </cell>
          <cell r="I140">
            <v>0</v>
          </cell>
          <cell r="J140">
            <v>157.84072875976599</v>
          </cell>
          <cell r="K140">
            <v>159.76748657226599</v>
          </cell>
          <cell r="L140">
            <v>3326.01147460938</v>
          </cell>
          <cell r="M140">
            <v>0</v>
          </cell>
          <cell r="N140">
            <v>16699.970703125</v>
          </cell>
          <cell r="O140">
            <v>0</v>
          </cell>
          <cell r="P140">
            <v>0</v>
          </cell>
          <cell r="Q140">
            <v>0</v>
          </cell>
          <cell r="R140">
            <v>10840.029296875</v>
          </cell>
          <cell r="S140">
            <v>0</v>
          </cell>
          <cell r="T140">
            <v>0</v>
          </cell>
          <cell r="U140">
            <v>0</v>
          </cell>
        </row>
        <row r="141">
          <cell r="C141">
            <v>41.292995452880902</v>
          </cell>
          <cell r="D141">
            <v>20488.078125</v>
          </cell>
          <cell r="E141">
            <v>79.353505373001099</v>
          </cell>
          <cell r="F141">
            <v>54.222869873046903</v>
          </cell>
          <cell r="G141">
            <v>158.70700073242199</v>
          </cell>
          <cell r="H141">
            <v>23251.919921875</v>
          </cell>
          <cell r="I141">
            <v>0</v>
          </cell>
          <cell r="J141">
            <v>156.50413513183599</v>
          </cell>
          <cell r="K141">
            <v>158.22256469726599</v>
          </cell>
          <cell r="L141">
            <v>2239.02465820313</v>
          </cell>
          <cell r="M141">
            <v>0</v>
          </cell>
          <cell r="N141">
            <v>20488.078125</v>
          </cell>
          <cell r="O141">
            <v>0</v>
          </cell>
          <cell r="P141">
            <v>0</v>
          </cell>
          <cell r="Q141">
            <v>0</v>
          </cell>
          <cell r="R141">
            <v>23251.919921875</v>
          </cell>
          <cell r="S141">
            <v>0</v>
          </cell>
          <cell r="T141">
            <v>0</v>
          </cell>
          <cell r="U141">
            <v>0</v>
          </cell>
        </row>
        <row r="142">
          <cell r="C142">
            <v>33.214195251464801</v>
          </cell>
          <cell r="D142">
            <v>23437.759765625</v>
          </cell>
          <cell r="E142">
            <v>83.392900228500395</v>
          </cell>
          <cell r="F142">
            <v>53.551956176757798</v>
          </cell>
          <cell r="G142">
            <v>166.78579711914099</v>
          </cell>
          <cell r="H142">
            <v>36682.23828125</v>
          </cell>
          <cell r="I142">
            <v>0</v>
          </cell>
          <cell r="J142">
            <v>155.22027587890599</v>
          </cell>
          <cell r="K142">
            <v>156.84112548828099</v>
          </cell>
          <cell r="L142">
            <v>1778.68518066406</v>
          </cell>
          <cell r="M142">
            <v>0</v>
          </cell>
          <cell r="N142">
            <v>23437.759765625</v>
          </cell>
          <cell r="O142">
            <v>0</v>
          </cell>
          <cell r="P142">
            <v>0</v>
          </cell>
          <cell r="Q142">
            <v>0</v>
          </cell>
          <cell r="R142">
            <v>36682.23828125</v>
          </cell>
          <cell r="S142">
            <v>0</v>
          </cell>
          <cell r="T142">
            <v>0</v>
          </cell>
          <cell r="U142">
            <v>0</v>
          </cell>
        </row>
        <row r="143">
          <cell r="C143">
            <v>29.177661895751999</v>
          </cell>
          <cell r="D143">
            <v>25979.134765625</v>
          </cell>
          <cell r="E143">
            <v>85.411167144775405</v>
          </cell>
          <cell r="F143">
            <v>53.3061714172363</v>
          </cell>
          <cell r="G143">
            <v>170.822341918945</v>
          </cell>
          <cell r="H143">
            <v>50700.86328125</v>
          </cell>
          <cell r="I143">
            <v>0</v>
          </cell>
          <cell r="J143">
            <v>153.93971252441401</v>
          </cell>
          <cell r="K143">
            <v>155.48855590820301</v>
          </cell>
          <cell r="L143">
            <v>1555.34948730469</v>
          </cell>
          <cell r="M143">
            <v>0</v>
          </cell>
          <cell r="N143">
            <v>25979.134765625</v>
          </cell>
          <cell r="O143">
            <v>0</v>
          </cell>
          <cell r="P143">
            <v>0</v>
          </cell>
          <cell r="Q143">
            <v>0</v>
          </cell>
          <cell r="R143">
            <v>50700.86328125</v>
          </cell>
          <cell r="S143">
            <v>0</v>
          </cell>
          <cell r="T143">
            <v>0</v>
          </cell>
          <cell r="U143">
            <v>0</v>
          </cell>
        </row>
        <row r="144">
          <cell r="C144">
            <v>26.5197944641113</v>
          </cell>
          <cell r="D144">
            <v>28259.232421875</v>
          </cell>
          <cell r="E144">
            <v>86.740100383758502</v>
          </cell>
          <cell r="F144">
            <v>52.964942932128899</v>
          </cell>
          <cell r="G144">
            <v>173.48020935058599</v>
          </cell>
          <cell r="H144">
            <v>64980.765625</v>
          </cell>
          <cell r="I144">
            <v>0</v>
          </cell>
          <cell r="J144">
            <v>152.72686767578099</v>
          </cell>
          <cell r="K144">
            <v>154.22229003906301</v>
          </cell>
          <cell r="L144">
            <v>1404.61950683594</v>
          </cell>
          <cell r="M144">
            <v>0</v>
          </cell>
          <cell r="N144">
            <v>28259.232421875</v>
          </cell>
          <cell r="O144">
            <v>0</v>
          </cell>
          <cell r="P144">
            <v>0</v>
          </cell>
          <cell r="Q144">
            <v>0</v>
          </cell>
          <cell r="R144">
            <v>64980.765625</v>
          </cell>
          <cell r="S144">
            <v>0</v>
          </cell>
          <cell r="T144">
            <v>0</v>
          </cell>
          <cell r="U144">
            <v>0</v>
          </cell>
        </row>
        <row r="145">
          <cell r="C145">
            <v>24.4837131500244</v>
          </cell>
          <cell r="D145">
            <v>30330.32421875</v>
          </cell>
          <cell r="E145">
            <v>87.758141756057697</v>
          </cell>
          <cell r="F145">
            <v>52.788078308105497</v>
          </cell>
          <cell r="G145">
            <v>175.51628112793</v>
          </cell>
          <cell r="H145">
            <v>79289.671875</v>
          </cell>
          <cell r="I145">
            <v>0</v>
          </cell>
          <cell r="J145">
            <v>151.56167602539099</v>
          </cell>
          <cell r="K145">
            <v>153.01686096191401</v>
          </cell>
          <cell r="L145">
            <v>1292.44812011719</v>
          </cell>
          <cell r="M145">
            <v>0</v>
          </cell>
          <cell r="N145">
            <v>30330.32421875</v>
          </cell>
          <cell r="O145">
            <v>0</v>
          </cell>
          <cell r="P145">
            <v>0</v>
          </cell>
          <cell r="Q145">
            <v>0</v>
          </cell>
          <cell r="R145">
            <v>79289.671875</v>
          </cell>
          <cell r="S145">
            <v>0</v>
          </cell>
          <cell r="T145">
            <v>0</v>
          </cell>
          <cell r="U145">
            <v>0</v>
          </cell>
        </row>
        <row r="146">
          <cell r="C146">
            <v>22.601444244384801</v>
          </cell>
          <cell r="D146">
            <v>32246.09375</v>
          </cell>
          <cell r="E146">
            <v>88.699275255203204</v>
          </cell>
          <cell r="F146">
            <v>52.330532073974602</v>
          </cell>
          <cell r="G146">
            <v>177.39855957031301</v>
          </cell>
          <cell r="H146">
            <v>93753.90625</v>
          </cell>
          <cell r="I146">
            <v>0</v>
          </cell>
          <cell r="J146">
            <v>150.50288391113301</v>
          </cell>
          <cell r="K146">
            <v>151.92231750488301</v>
          </cell>
          <cell r="L146">
            <v>1182.74560546875</v>
          </cell>
          <cell r="M146">
            <v>0</v>
          </cell>
          <cell r="N146">
            <v>32246.09375</v>
          </cell>
          <cell r="O146">
            <v>0</v>
          </cell>
          <cell r="P146">
            <v>0</v>
          </cell>
          <cell r="Q146">
            <v>0</v>
          </cell>
          <cell r="R146">
            <v>93753.90625</v>
          </cell>
          <cell r="S146">
            <v>0</v>
          </cell>
          <cell r="T146">
            <v>0</v>
          </cell>
          <cell r="U146">
            <v>0</v>
          </cell>
        </row>
        <row r="147">
          <cell r="C147">
            <v>20.1220378875732</v>
          </cell>
          <cell r="D147">
            <v>33988.58984375</v>
          </cell>
          <cell r="E147">
            <v>89.938980340957599</v>
          </cell>
          <cell r="F147">
            <v>65.601188659667997</v>
          </cell>
          <cell r="G147">
            <v>179.87796020507801</v>
          </cell>
          <cell r="H147">
            <v>108571.40625</v>
          </cell>
          <cell r="I147">
            <v>0</v>
          </cell>
          <cell r="J147">
            <v>149.61122131347699</v>
          </cell>
          <cell r="K147">
            <v>150.98765563964801</v>
          </cell>
          <cell r="L147">
            <v>1320.02954101563</v>
          </cell>
          <cell r="M147">
            <v>0</v>
          </cell>
          <cell r="N147">
            <v>33988.58984375</v>
          </cell>
          <cell r="O147">
            <v>0</v>
          </cell>
          <cell r="P147">
            <v>0</v>
          </cell>
          <cell r="Q147">
            <v>0</v>
          </cell>
          <cell r="R147">
            <v>108571.40625</v>
          </cell>
          <cell r="S147">
            <v>0</v>
          </cell>
          <cell r="T147">
            <v>0</v>
          </cell>
          <cell r="U147">
            <v>0</v>
          </cell>
        </row>
        <row r="148">
          <cell r="C148">
            <v>17.7210807800293</v>
          </cell>
          <cell r="D148">
            <v>35502.73046875</v>
          </cell>
          <cell r="E148">
            <v>91.139459609985394</v>
          </cell>
          <cell r="F148">
            <v>81.935264587402301</v>
          </cell>
          <cell r="G148">
            <v>182.27891540527301</v>
          </cell>
          <cell r="H148">
            <v>123617.265625</v>
          </cell>
          <cell r="I148">
            <v>0</v>
          </cell>
          <cell r="J148">
            <v>148.86636352539099</v>
          </cell>
          <cell r="K148">
            <v>150.20123291015599</v>
          </cell>
          <cell r="L148">
            <v>1451.9814453125</v>
          </cell>
          <cell r="M148">
            <v>0</v>
          </cell>
          <cell r="N148">
            <v>35502.73046875</v>
          </cell>
          <cell r="O148">
            <v>0</v>
          </cell>
          <cell r="P148">
            <v>0</v>
          </cell>
          <cell r="Q148">
            <v>0</v>
          </cell>
          <cell r="R148">
            <v>123617.265625</v>
          </cell>
          <cell r="S148">
            <v>0</v>
          </cell>
          <cell r="T148">
            <v>0</v>
          </cell>
          <cell r="U148">
            <v>0</v>
          </cell>
        </row>
        <row r="149">
          <cell r="C149">
            <v>15.843111991882299</v>
          </cell>
          <cell r="D149">
            <v>36833.44140625</v>
          </cell>
          <cell r="E149">
            <v>92.078441381454496</v>
          </cell>
          <cell r="F149">
            <v>93.892105102539105</v>
          </cell>
          <cell r="G149">
            <v>184.15689086914099</v>
          </cell>
          <cell r="H149">
            <v>138486.5625</v>
          </cell>
          <cell r="I149">
            <v>0</v>
          </cell>
          <cell r="J149">
            <v>148.20632934570301</v>
          </cell>
          <cell r="K149">
            <v>149.50750732421901</v>
          </cell>
          <cell r="L149">
            <v>1487.54309082031</v>
          </cell>
          <cell r="M149">
            <v>0</v>
          </cell>
          <cell r="N149">
            <v>36833.44140625</v>
          </cell>
          <cell r="O149">
            <v>0</v>
          </cell>
          <cell r="P149">
            <v>0</v>
          </cell>
          <cell r="Q149">
            <v>0</v>
          </cell>
          <cell r="R149">
            <v>138486.5625</v>
          </cell>
          <cell r="S149">
            <v>0</v>
          </cell>
          <cell r="T149">
            <v>0</v>
          </cell>
          <cell r="U149">
            <v>0</v>
          </cell>
        </row>
        <row r="150">
          <cell r="C150">
            <v>14.532169342041</v>
          </cell>
          <cell r="D150">
            <v>38023.625</v>
          </cell>
          <cell r="E150">
            <v>92.73391366004941</v>
          </cell>
          <cell r="F150">
            <v>103.181594848633</v>
          </cell>
          <cell r="G150">
            <v>185.46783447265599</v>
          </cell>
          <cell r="H150">
            <v>153676.375</v>
          </cell>
          <cell r="I150">
            <v>0</v>
          </cell>
          <cell r="J150">
            <v>147.59619140625</v>
          </cell>
          <cell r="K150">
            <v>148.87428283691401</v>
          </cell>
          <cell r="L150">
            <v>1499.45239257813</v>
          </cell>
          <cell r="M150">
            <v>0</v>
          </cell>
          <cell r="N150">
            <v>38023.625</v>
          </cell>
          <cell r="O150">
            <v>0</v>
          </cell>
          <cell r="P150">
            <v>0</v>
          </cell>
          <cell r="Q150">
            <v>0</v>
          </cell>
          <cell r="R150">
            <v>153676.375</v>
          </cell>
          <cell r="S150">
            <v>0</v>
          </cell>
          <cell r="T150">
            <v>0</v>
          </cell>
          <cell r="U150">
            <v>0</v>
          </cell>
        </row>
        <row r="151">
          <cell r="C151">
            <v>13.5012359619141</v>
          </cell>
          <cell r="D151">
            <v>39141.52734375</v>
          </cell>
          <cell r="E151">
            <v>93.249380588531508</v>
          </cell>
          <cell r="F151">
            <v>112.801811218262</v>
          </cell>
          <cell r="G151">
            <v>186.49876403808599</v>
          </cell>
          <cell r="H151">
            <v>169118.46875</v>
          </cell>
          <cell r="I151">
            <v>0</v>
          </cell>
          <cell r="J151">
            <v>146.94770812988301</v>
          </cell>
          <cell r="K151">
            <v>148.20738220214801</v>
          </cell>
          <cell r="L151">
            <v>1522.9638671875</v>
          </cell>
          <cell r="M151">
            <v>0</v>
          </cell>
          <cell r="N151">
            <v>39141.52734375</v>
          </cell>
          <cell r="O151">
            <v>0</v>
          </cell>
          <cell r="P151">
            <v>0</v>
          </cell>
          <cell r="Q151">
            <v>0</v>
          </cell>
          <cell r="R151">
            <v>169118.46875</v>
          </cell>
          <cell r="S151">
            <v>0</v>
          </cell>
          <cell r="T151">
            <v>0</v>
          </cell>
          <cell r="U151">
            <v>0</v>
          </cell>
        </row>
        <row r="152">
          <cell r="C152">
            <v>12.613700866699199</v>
          </cell>
          <cell r="D152">
            <v>40201.96484375</v>
          </cell>
          <cell r="E152">
            <v>93.693149089813204</v>
          </cell>
          <cell r="F152">
            <v>121.17327117919901</v>
          </cell>
          <cell r="G152">
            <v>187.386306762695</v>
          </cell>
          <cell r="H152">
            <v>184618.03125</v>
          </cell>
          <cell r="I152">
            <v>0</v>
          </cell>
          <cell r="J152">
            <v>146.36131286621099</v>
          </cell>
          <cell r="K152">
            <v>147.60380554199199</v>
          </cell>
          <cell r="L152">
            <v>1528.443359375</v>
          </cell>
          <cell r="M152">
            <v>0</v>
          </cell>
          <cell r="N152">
            <v>40201.96484375</v>
          </cell>
          <cell r="O152">
            <v>0</v>
          </cell>
          <cell r="P152">
            <v>0</v>
          </cell>
          <cell r="Q152">
            <v>0</v>
          </cell>
          <cell r="R152">
            <v>184618.03125</v>
          </cell>
          <cell r="S152">
            <v>0</v>
          </cell>
          <cell r="T152">
            <v>0</v>
          </cell>
          <cell r="U152">
            <v>0</v>
          </cell>
        </row>
        <row r="153">
          <cell r="C153">
            <v>12.007637977600099</v>
          </cell>
          <cell r="D153">
            <v>41174.5859375</v>
          </cell>
          <cell r="E153">
            <v>93.99617910385129</v>
          </cell>
          <cell r="F153">
            <v>126.982917785645</v>
          </cell>
          <cell r="G153">
            <v>187.99235534668</v>
          </cell>
          <cell r="H153">
            <v>199845.40625</v>
          </cell>
          <cell r="I153">
            <v>0</v>
          </cell>
          <cell r="J153">
            <v>145.78732299804699</v>
          </cell>
          <cell r="K153">
            <v>147.01443481445301</v>
          </cell>
          <cell r="L153">
            <v>1524.76489257813</v>
          </cell>
          <cell r="M153">
            <v>0</v>
          </cell>
          <cell r="N153">
            <v>41174.5859375</v>
          </cell>
          <cell r="O153">
            <v>0</v>
          </cell>
          <cell r="P153">
            <v>0</v>
          </cell>
          <cell r="Q153">
            <v>0</v>
          </cell>
          <cell r="R153">
            <v>199845.40625</v>
          </cell>
          <cell r="S153">
            <v>0</v>
          </cell>
          <cell r="T153">
            <v>0</v>
          </cell>
          <cell r="U153">
            <v>0</v>
          </cell>
        </row>
        <row r="154">
          <cell r="C154">
            <v>11.470930099487299</v>
          </cell>
          <cell r="D154">
            <v>42127.48828125</v>
          </cell>
          <cell r="E154">
            <v>94.264537096023602</v>
          </cell>
          <cell r="F154">
            <v>134.21122741699199</v>
          </cell>
          <cell r="G154">
            <v>188.52906799316401</v>
          </cell>
          <cell r="H154">
            <v>215272.5</v>
          </cell>
          <cell r="I154">
            <v>0</v>
          </cell>
          <cell r="J154">
            <v>145.199630737305</v>
          </cell>
          <cell r="K154">
            <v>146.41116333007801</v>
          </cell>
          <cell r="L154">
            <v>1539.52770996094</v>
          </cell>
          <cell r="M154">
            <v>0</v>
          </cell>
          <cell r="N154">
            <v>42127.48828125</v>
          </cell>
          <cell r="O154">
            <v>0</v>
          </cell>
          <cell r="P154">
            <v>0</v>
          </cell>
          <cell r="Q154">
            <v>0</v>
          </cell>
          <cell r="R154">
            <v>215272.5</v>
          </cell>
          <cell r="S154">
            <v>0</v>
          </cell>
          <cell r="T154">
            <v>0</v>
          </cell>
          <cell r="U154">
            <v>0</v>
          </cell>
        </row>
        <row r="155">
          <cell r="C155">
            <v>10.9879446029663</v>
          </cell>
          <cell r="D155">
            <v>43046.8125</v>
          </cell>
          <cell r="E155">
            <v>94.506025314331097</v>
          </cell>
          <cell r="F155">
            <v>141.57464599609401</v>
          </cell>
          <cell r="G155">
            <v>189.01205444335901</v>
          </cell>
          <cell r="H155">
            <v>230913.171875</v>
          </cell>
          <cell r="I155">
            <v>0</v>
          </cell>
          <cell r="J155">
            <v>144.622802734375</v>
          </cell>
          <cell r="K155">
            <v>145.81890869140599</v>
          </cell>
          <cell r="L155">
            <v>1555.61437988281</v>
          </cell>
          <cell r="M155">
            <v>0</v>
          </cell>
          <cell r="N155">
            <v>43046.8125</v>
          </cell>
          <cell r="O155">
            <v>0</v>
          </cell>
          <cell r="P155">
            <v>0</v>
          </cell>
          <cell r="Q155">
            <v>0</v>
          </cell>
          <cell r="R155">
            <v>230913.171875</v>
          </cell>
          <cell r="S155">
            <v>0</v>
          </cell>
          <cell r="T155">
            <v>0</v>
          </cell>
          <cell r="U155">
            <v>0</v>
          </cell>
        </row>
        <row r="156">
          <cell r="C156">
            <v>10.6161699295044</v>
          </cell>
          <cell r="D156">
            <v>43925.83203125</v>
          </cell>
          <cell r="E156">
            <v>94.691914319992094</v>
          </cell>
          <cell r="F156">
            <v>145.90023803710901</v>
          </cell>
          <cell r="G156">
            <v>189.38383483886699</v>
          </cell>
          <cell r="H156">
            <v>246594.15625</v>
          </cell>
          <cell r="I156">
            <v>0</v>
          </cell>
          <cell r="J156">
            <v>144.07165527343801</v>
          </cell>
          <cell r="K156">
            <v>145.25547790527301</v>
          </cell>
          <cell r="L156">
            <v>1548.90173339844</v>
          </cell>
          <cell r="M156">
            <v>0</v>
          </cell>
          <cell r="N156">
            <v>43925.83203125</v>
          </cell>
          <cell r="O156">
            <v>0</v>
          </cell>
          <cell r="P156">
            <v>0</v>
          </cell>
          <cell r="Q156">
            <v>0</v>
          </cell>
          <cell r="R156">
            <v>246594.15625</v>
          </cell>
          <cell r="S156">
            <v>0</v>
          </cell>
          <cell r="T156">
            <v>0</v>
          </cell>
          <cell r="U156">
            <v>0</v>
          </cell>
        </row>
        <row r="157">
          <cell r="C157">
            <v>10.31813621521</v>
          </cell>
          <cell r="D157">
            <v>44761.6015625</v>
          </cell>
          <cell r="E157">
            <v>94.840931892394991</v>
          </cell>
          <cell r="F157">
            <v>151.16003417968801</v>
          </cell>
          <cell r="G157">
            <v>189.68186950683599</v>
          </cell>
          <cell r="H157">
            <v>261958.390625</v>
          </cell>
          <cell r="I157">
            <v>0</v>
          </cell>
          <cell r="J157">
            <v>143.50231933593801</v>
          </cell>
          <cell r="K157">
            <v>144.67607116699199</v>
          </cell>
          <cell r="L157">
            <v>1559.68981933594</v>
          </cell>
          <cell r="M157">
            <v>0</v>
          </cell>
          <cell r="N157">
            <v>44761.6015625</v>
          </cell>
          <cell r="O157">
            <v>0</v>
          </cell>
          <cell r="P157">
            <v>0</v>
          </cell>
          <cell r="Q157">
            <v>0</v>
          </cell>
          <cell r="R157">
            <v>261958.390625</v>
          </cell>
          <cell r="S157">
            <v>0</v>
          </cell>
          <cell r="T157">
            <v>0</v>
          </cell>
          <cell r="U157">
            <v>0</v>
          </cell>
        </row>
        <row r="158">
          <cell r="C158">
            <v>10.0436925888062</v>
          </cell>
          <cell r="D158">
            <v>45589.296875</v>
          </cell>
          <cell r="E158">
            <v>94.978153705596895</v>
          </cell>
          <cell r="F158">
            <v>155.96684265136699</v>
          </cell>
          <cell r="G158">
            <v>189.95631408691401</v>
          </cell>
          <cell r="H158">
            <v>277510.6875</v>
          </cell>
          <cell r="I158">
            <v>0</v>
          </cell>
          <cell r="J158">
            <v>142.93766784668</v>
          </cell>
          <cell r="K158">
            <v>144.101974487305</v>
          </cell>
          <cell r="L158">
            <v>1566.48303222656</v>
          </cell>
          <cell r="M158">
            <v>0</v>
          </cell>
          <cell r="N158">
            <v>45589.296875</v>
          </cell>
          <cell r="O158">
            <v>0</v>
          </cell>
          <cell r="P158">
            <v>0</v>
          </cell>
          <cell r="Q158">
            <v>0</v>
          </cell>
          <cell r="R158">
            <v>277510.6875</v>
          </cell>
          <cell r="S158">
            <v>0</v>
          </cell>
          <cell r="T158">
            <v>0</v>
          </cell>
          <cell r="U158">
            <v>0</v>
          </cell>
        </row>
        <row r="159">
          <cell r="C159">
            <v>9.8102703094482404</v>
          </cell>
          <cell r="D159">
            <v>46406.265625</v>
          </cell>
          <cell r="E159">
            <v>95.094865560531602</v>
          </cell>
          <cell r="F159">
            <v>159.58529663085901</v>
          </cell>
          <cell r="G159">
            <v>190.18972778320301</v>
          </cell>
          <cell r="H159">
            <v>293253.71875</v>
          </cell>
          <cell r="I159">
            <v>0</v>
          </cell>
          <cell r="J159">
            <v>142.37327575683599</v>
          </cell>
          <cell r="K159">
            <v>143.52941894531301</v>
          </cell>
          <cell r="L159">
            <v>1565.57495117188</v>
          </cell>
          <cell r="M159">
            <v>0</v>
          </cell>
          <cell r="N159">
            <v>46406.265625</v>
          </cell>
          <cell r="O159">
            <v>0</v>
          </cell>
          <cell r="P159">
            <v>0</v>
          </cell>
          <cell r="Q159">
            <v>0</v>
          </cell>
          <cell r="R159">
            <v>293253.71875</v>
          </cell>
          <cell r="S159">
            <v>0</v>
          </cell>
          <cell r="T159">
            <v>0</v>
          </cell>
          <cell r="U159">
            <v>0</v>
          </cell>
        </row>
        <row r="160">
          <cell r="C160">
            <v>9.6128358840942401</v>
          </cell>
          <cell r="D160">
            <v>47202.2109375</v>
          </cell>
          <cell r="E160">
            <v>95.19358277320859</v>
          </cell>
          <cell r="F160">
            <v>162.97579956054699</v>
          </cell>
          <cell r="G160">
            <v>190.38716125488301</v>
          </cell>
          <cell r="H160">
            <v>309017.78125</v>
          </cell>
          <cell r="I160">
            <v>0</v>
          </cell>
          <cell r="J160">
            <v>141.81163024902301</v>
          </cell>
          <cell r="K160">
            <v>142.96096801757801</v>
          </cell>
          <cell r="L160">
            <v>1566.65966796875</v>
          </cell>
          <cell r="M160">
            <v>0</v>
          </cell>
          <cell r="N160">
            <v>47202.2109375</v>
          </cell>
          <cell r="O160">
            <v>0</v>
          </cell>
          <cell r="P160">
            <v>0</v>
          </cell>
          <cell r="Q160">
            <v>0</v>
          </cell>
          <cell r="R160">
            <v>309017.78125</v>
          </cell>
          <cell r="S160">
            <v>0</v>
          </cell>
          <cell r="T160">
            <v>0</v>
          </cell>
          <cell r="U160">
            <v>0</v>
          </cell>
        </row>
        <row r="161">
          <cell r="C161">
            <v>9.4284944534301793</v>
          </cell>
          <cell r="D161">
            <v>47979.5546875</v>
          </cell>
          <cell r="E161">
            <v>95.285755395889311</v>
          </cell>
          <cell r="F161">
            <v>166.135009765625</v>
          </cell>
          <cell r="G161">
            <v>190.57150268554699</v>
          </cell>
          <cell r="H161">
            <v>324620.4375</v>
          </cell>
          <cell r="I161">
            <v>0</v>
          </cell>
          <cell r="J161">
            <v>141.25074768066401</v>
          </cell>
          <cell r="K161">
            <v>142.39344787597699</v>
          </cell>
          <cell r="L161">
            <v>1566.40307617188</v>
          </cell>
          <cell r="M161">
            <v>0</v>
          </cell>
          <cell r="N161">
            <v>47979.5546875</v>
          </cell>
          <cell r="O161">
            <v>0</v>
          </cell>
          <cell r="P161">
            <v>0</v>
          </cell>
          <cell r="Q161">
            <v>0</v>
          </cell>
          <cell r="R161">
            <v>324620.4375</v>
          </cell>
          <cell r="S161">
            <v>0</v>
          </cell>
          <cell r="T161">
            <v>0</v>
          </cell>
          <cell r="U161">
            <v>0</v>
          </cell>
        </row>
        <row r="162">
          <cell r="C162">
            <v>9.2750425338745099</v>
          </cell>
          <cell r="D162">
            <v>48739.1796875</v>
          </cell>
          <cell r="E162">
            <v>95.362478494644193</v>
          </cell>
          <cell r="F162">
            <v>167.68698120117199</v>
          </cell>
          <cell r="G162">
            <v>190.72496032714801</v>
          </cell>
          <cell r="H162">
            <v>340240.8125</v>
          </cell>
          <cell r="I162">
            <v>0</v>
          </cell>
          <cell r="J162">
            <v>140.73117065429699</v>
          </cell>
          <cell r="K162">
            <v>141.86801147460901</v>
          </cell>
          <cell r="L162">
            <v>1555.30395507813</v>
          </cell>
          <cell r="M162">
            <v>0</v>
          </cell>
          <cell r="N162">
            <v>48739.1796875</v>
          </cell>
          <cell r="O162">
            <v>0</v>
          </cell>
          <cell r="P162">
            <v>0</v>
          </cell>
          <cell r="Q162">
            <v>0</v>
          </cell>
          <cell r="R162">
            <v>340240.8125</v>
          </cell>
          <cell r="S162">
            <v>0</v>
          </cell>
          <cell r="T162">
            <v>0</v>
          </cell>
          <cell r="U162">
            <v>0</v>
          </cell>
        </row>
        <row r="163">
          <cell r="C163">
            <v>9.1283426284790004</v>
          </cell>
          <cell r="D163">
            <v>49499.63671875</v>
          </cell>
          <cell r="E163">
            <v>95.435827970504803</v>
          </cell>
          <cell r="F163">
            <v>170.91488647460901</v>
          </cell>
          <cell r="G163">
            <v>190.871658325195</v>
          </cell>
          <cell r="H163">
            <v>356040.34375</v>
          </cell>
          <cell r="I163">
            <v>0</v>
          </cell>
          <cell r="J163">
            <v>140.14981079101599</v>
          </cell>
          <cell r="K163">
            <v>141.28073120117199</v>
          </cell>
          <cell r="L163">
            <v>1560.16955566406</v>
          </cell>
          <cell r="M163">
            <v>0</v>
          </cell>
          <cell r="N163">
            <v>49499.63671875</v>
          </cell>
          <cell r="O163">
            <v>0</v>
          </cell>
          <cell r="P163">
            <v>0</v>
          </cell>
          <cell r="Q163">
            <v>0</v>
          </cell>
          <cell r="R163">
            <v>356040.34375</v>
          </cell>
          <cell r="S163">
            <v>0</v>
          </cell>
          <cell r="T163">
            <v>0</v>
          </cell>
          <cell r="U163">
            <v>0</v>
          </cell>
        </row>
        <row r="164">
          <cell r="C164">
            <v>8.9954156875610405</v>
          </cell>
          <cell r="D164">
            <v>50247.1640625</v>
          </cell>
          <cell r="E164">
            <v>95.502293109893799</v>
          </cell>
          <cell r="F164">
            <v>172.86582946777301</v>
          </cell>
          <cell r="G164">
            <v>191.00457763671901</v>
          </cell>
          <cell r="H164">
            <v>371852.8125</v>
          </cell>
          <cell r="I164">
            <v>0</v>
          </cell>
          <cell r="J164">
            <v>139.61170959472699</v>
          </cell>
          <cell r="K164">
            <v>140.73735046386699</v>
          </cell>
          <cell r="L164">
            <v>1554.99987792969</v>
          </cell>
          <cell r="M164">
            <v>0</v>
          </cell>
          <cell r="N164">
            <v>50247.1640625</v>
          </cell>
          <cell r="O164">
            <v>0</v>
          </cell>
          <cell r="P164">
            <v>0</v>
          </cell>
          <cell r="Q164">
            <v>0</v>
          </cell>
          <cell r="R164">
            <v>371852.8125</v>
          </cell>
          <cell r="S164">
            <v>0</v>
          </cell>
          <cell r="T164">
            <v>0</v>
          </cell>
          <cell r="U164">
            <v>0</v>
          </cell>
        </row>
        <row r="165">
          <cell r="C165">
            <v>8.8746500015258807</v>
          </cell>
          <cell r="D165">
            <v>50969.7578125</v>
          </cell>
          <cell r="E165">
            <v>95.562672615051298</v>
          </cell>
          <cell r="F165">
            <v>174.95535278320301</v>
          </cell>
          <cell r="G165">
            <v>191.12535095214801</v>
          </cell>
          <cell r="H165">
            <v>387330.21875</v>
          </cell>
          <cell r="I165">
            <v>0</v>
          </cell>
          <cell r="J165">
            <v>139.07997131347699</v>
          </cell>
          <cell r="K165">
            <v>140.20082092285199</v>
          </cell>
          <cell r="L165">
            <v>1552.66748046875</v>
          </cell>
          <cell r="M165">
            <v>0</v>
          </cell>
          <cell r="N165">
            <v>50969.7578125</v>
          </cell>
          <cell r="O165">
            <v>0</v>
          </cell>
          <cell r="P165">
            <v>0</v>
          </cell>
          <cell r="Q165">
            <v>0</v>
          </cell>
          <cell r="R165">
            <v>387330.21875</v>
          </cell>
          <cell r="S165">
            <v>0</v>
          </cell>
          <cell r="T165">
            <v>0</v>
          </cell>
          <cell r="U165">
            <v>0</v>
          </cell>
        </row>
        <row r="166">
          <cell r="C166">
            <v>8.7589902877807599</v>
          </cell>
          <cell r="D166">
            <v>51689.3046875</v>
          </cell>
          <cell r="E166">
            <v>95.620507001876803</v>
          </cell>
          <cell r="F166">
            <v>175.53727722168</v>
          </cell>
          <cell r="G166">
            <v>191.24101257324199</v>
          </cell>
          <cell r="H166">
            <v>402990.6875</v>
          </cell>
          <cell r="I166">
            <v>0</v>
          </cell>
          <cell r="J166">
            <v>138.55178833007801</v>
          </cell>
          <cell r="K166">
            <v>139.66806030273401</v>
          </cell>
          <cell r="L166">
            <v>1537.52941894531</v>
          </cell>
          <cell r="M166">
            <v>0</v>
          </cell>
          <cell r="N166">
            <v>51689.3046875</v>
          </cell>
          <cell r="O166">
            <v>0</v>
          </cell>
          <cell r="P166">
            <v>0</v>
          </cell>
          <cell r="Q166">
            <v>0</v>
          </cell>
          <cell r="R166">
            <v>402990.6875</v>
          </cell>
          <cell r="S166">
            <v>0</v>
          </cell>
          <cell r="T166">
            <v>0</v>
          </cell>
          <cell r="U166">
            <v>0</v>
          </cell>
        </row>
        <row r="167">
          <cell r="C167">
            <v>8.6456832885742205</v>
          </cell>
          <cell r="D167">
            <v>52407.30078125</v>
          </cell>
          <cell r="E167">
            <v>95.677161216735797</v>
          </cell>
          <cell r="F167">
            <v>177.67295837402301</v>
          </cell>
          <cell r="G167">
            <v>191.35432434082</v>
          </cell>
          <cell r="H167">
            <v>418832.6875</v>
          </cell>
          <cell r="I167">
            <v>0</v>
          </cell>
          <cell r="J167">
            <v>138.01097106933599</v>
          </cell>
          <cell r="K167">
            <v>139.12275695800801</v>
          </cell>
          <cell r="L167">
            <v>1536.10412597656</v>
          </cell>
          <cell r="M167">
            <v>0</v>
          </cell>
          <cell r="N167">
            <v>52407.30078125</v>
          </cell>
          <cell r="O167">
            <v>0</v>
          </cell>
          <cell r="P167">
            <v>0</v>
          </cell>
          <cell r="Q167">
            <v>0</v>
          </cell>
          <cell r="R167">
            <v>418832.6875</v>
          </cell>
          <cell r="S167">
            <v>0</v>
          </cell>
          <cell r="T167">
            <v>0</v>
          </cell>
          <cell r="U167">
            <v>0</v>
          </cell>
        </row>
        <row r="168">
          <cell r="C168">
            <v>8.5398159027099592</v>
          </cell>
          <cell r="D168">
            <v>53116.59375</v>
          </cell>
          <cell r="E168">
            <v>95.730090141296401</v>
          </cell>
          <cell r="F168">
            <v>179.63433837890599</v>
          </cell>
          <cell r="G168">
            <v>191.46018981933599</v>
          </cell>
          <cell r="H168">
            <v>434683.40625</v>
          </cell>
          <cell r="I168">
            <v>0</v>
          </cell>
          <cell r="J168">
            <v>137.47891235351599</v>
          </cell>
          <cell r="K168">
            <v>138.58648681640599</v>
          </cell>
          <cell r="L168">
            <v>1534.04406738281</v>
          </cell>
          <cell r="M168">
            <v>0</v>
          </cell>
          <cell r="N168">
            <v>53116.59375</v>
          </cell>
          <cell r="O168">
            <v>0</v>
          </cell>
          <cell r="P168">
            <v>0</v>
          </cell>
          <cell r="Q168">
            <v>0</v>
          </cell>
          <cell r="R168">
            <v>434683.40625</v>
          </cell>
          <cell r="S168">
            <v>0</v>
          </cell>
          <cell r="T168">
            <v>0</v>
          </cell>
          <cell r="U168">
            <v>0</v>
          </cell>
        </row>
        <row r="169">
          <cell r="C169">
            <v>8.4360246658325195</v>
          </cell>
          <cell r="D169">
            <v>53799.9140625</v>
          </cell>
          <cell r="E169">
            <v>95.781987905502291</v>
          </cell>
          <cell r="F169">
            <v>181.26065063476599</v>
          </cell>
          <cell r="G169">
            <v>191.56398010253901</v>
          </cell>
          <cell r="H169">
            <v>450200.0625</v>
          </cell>
          <cell r="I169">
            <v>0</v>
          </cell>
          <cell r="J169">
            <v>136.96740722656301</v>
          </cell>
          <cell r="K169">
            <v>138.07089233398401</v>
          </cell>
          <cell r="L169">
            <v>1529.11926269531</v>
          </cell>
          <cell r="M169">
            <v>0</v>
          </cell>
          <cell r="N169">
            <v>53799.9140625</v>
          </cell>
          <cell r="O169">
            <v>0</v>
          </cell>
          <cell r="P169">
            <v>0</v>
          </cell>
          <cell r="Q169">
            <v>0</v>
          </cell>
          <cell r="R169">
            <v>450200.0625</v>
          </cell>
          <cell r="S169">
            <v>0</v>
          </cell>
          <cell r="T169">
            <v>0</v>
          </cell>
          <cell r="U169">
            <v>0</v>
          </cell>
        </row>
        <row r="170">
          <cell r="C170">
            <v>8.3355035781860405</v>
          </cell>
          <cell r="D170">
            <v>54482.58984375</v>
          </cell>
          <cell r="E170">
            <v>95.8322465419769</v>
          </cell>
          <cell r="F170">
            <v>183.19172668457</v>
          </cell>
          <cell r="G170">
            <v>191.66448974609401</v>
          </cell>
          <cell r="H170">
            <v>465897.40625</v>
          </cell>
          <cell r="I170">
            <v>0</v>
          </cell>
          <cell r="J170">
            <v>136.44891357421901</v>
          </cell>
          <cell r="K170">
            <v>137.548416137695</v>
          </cell>
          <cell r="L170">
            <v>1526.99536132813</v>
          </cell>
          <cell r="M170">
            <v>0</v>
          </cell>
          <cell r="N170">
            <v>54482.58984375</v>
          </cell>
          <cell r="O170">
            <v>0</v>
          </cell>
          <cell r="P170">
            <v>0</v>
          </cell>
          <cell r="Q170">
            <v>0</v>
          </cell>
          <cell r="R170">
            <v>465897.40625</v>
          </cell>
          <cell r="S170">
            <v>0</v>
          </cell>
          <cell r="T170">
            <v>0</v>
          </cell>
          <cell r="U170">
            <v>0</v>
          </cell>
        </row>
        <row r="171">
          <cell r="C171">
            <v>8.2383565902709996</v>
          </cell>
          <cell r="D171">
            <v>55167.1953125</v>
          </cell>
          <cell r="E171">
            <v>95.8808243274689</v>
          </cell>
          <cell r="F171">
            <v>185.87825012207</v>
          </cell>
          <cell r="G171">
            <v>191.761642456055</v>
          </cell>
          <cell r="H171">
            <v>481772.78125</v>
          </cell>
          <cell r="I171">
            <v>0</v>
          </cell>
          <cell r="J171">
            <v>135.91285705566401</v>
          </cell>
          <cell r="K171">
            <v>137.00846862793</v>
          </cell>
          <cell r="L171">
            <v>1531.33129882813</v>
          </cell>
          <cell r="M171">
            <v>0</v>
          </cell>
          <cell r="N171">
            <v>55167.1953125</v>
          </cell>
          <cell r="O171">
            <v>0</v>
          </cell>
          <cell r="P171">
            <v>0</v>
          </cell>
          <cell r="Q171">
            <v>0</v>
          </cell>
          <cell r="R171">
            <v>481772.78125</v>
          </cell>
          <cell r="S171">
            <v>0</v>
          </cell>
          <cell r="T171">
            <v>0</v>
          </cell>
          <cell r="U171">
            <v>0</v>
          </cell>
        </row>
        <row r="172">
          <cell r="C172">
            <v>8.1409053802490199</v>
          </cell>
          <cell r="D172">
            <v>55841.26171875</v>
          </cell>
          <cell r="E172">
            <v>95.929545164108305</v>
          </cell>
          <cell r="F172">
            <v>186.52320861816401</v>
          </cell>
          <cell r="G172">
            <v>191.85910034179699</v>
          </cell>
          <cell r="H172">
            <v>497658.71875</v>
          </cell>
          <cell r="I172">
            <v>0</v>
          </cell>
          <cell r="J172">
            <v>135.41294860839801</v>
          </cell>
          <cell r="K172">
            <v>136.50471496582</v>
          </cell>
          <cell r="L172">
            <v>1518.4677734375</v>
          </cell>
          <cell r="M172">
            <v>0</v>
          </cell>
          <cell r="N172">
            <v>55841.26171875</v>
          </cell>
          <cell r="O172">
            <v>0</v>
          </cell>
          <cell r="P172">
            <v>0</v>
          </cell>
          <cell r="Q172">
            <v>0</v>
          </cell>
          <cell r="R172">
            <v>497658.71875</v>
          </cell>
          <cell r="S172">
            <v>0</v>
          </cell>
          <cell r="T172">
            <v>0</v>
          </cell>
          <cell r="U172">
            <v>0</v>
          </cell>
        </row>
        <row r="173">
          <cell r="C173">
            <v>8.03540134429932</v>
          </cell>
          <cell r="D173">
            <v>56494.9609375</v>
          </cell>
          <cell r="E173">
            <v>95.982301235199003</v>
          </cell>
          <cell r="F173">
            <v>191.40936279296901</v>
          </cell>
          <cell r="G173">
            <v>191.964599609375</v>
          </cell>
          <cell r="H173">
            <v>513205.03125</v>
          </cell>
          <cell r="I173">
            <v>0</v>
          </cell>
          <cell r="J173">
            <v>134.88494873046901</v>
          </cell>
          <cell r="K173">
            <v>135.972732543945</v>
          </cell>
          <cell r="L173">
            <v>1538.05114746094</v>
          </cell>
          <cell r="M173">
            <v>0</v>
          </cell>
          <cell r="N173">
            <v>56494.9609375</v>
          </cell>
          <cell r="O173">
            <v>0</v>
          </cell>
          <cell r="P173">
            <v>0</v>
          </cell>
          <cell r="Q173">
            <v>0</v>
          </cell>
          <cell r="R173">
            <v>513205.03125</v>
          </cell>
          <cell r="S173">
            <v>0</v>
          </cell>
          <cell r="T173">
            <v>0</v>
          </cell>
          <cell r="U173">
            <v>0</v>
          </cell>
        </row>
        <row r="174">
          <cell r="C174">
            <v>7.95719242095947</v>
          </cell>
          <cell r="D174">
            <v>57146.65234375</v>
          </cell>
          <cell r="E174">
            <v>96.021401882171602</v>
          </cell>
          <cell r="F174">
            <v>190.56434631347699</v>
          </cell>
          <cell r="G174">
            <v>192.04280090332</v>
          </cell>
          <cell r="H174">
            <v>528933.3125</v>
          </cell>
          <cell r="I174">
            <v>0</v>
          </cell>
          <cell r="J174">
            <v>134.38540649414099</v>
          </cell>
          <cell r="K174">
            <v>135.46986389160199</v>
          </cell>
          <cell r="L174">
            <v>1516.35717773438</v>
          </cell>
          <cell r="M174">
            <v>0</v>
          </cell>
          <cell r="N174">
            <v>57146.65234375</v>
          </cell>
          <cell r="O174">
            <v>0</v>
          </cell>
          <cell r="P174">
            <v>0</v>
          </cell>
          <cell r="Q174">
            <v>0</v>
          </cell>
          <cell r="R174">
            <v>528933.3125</v>
          </cell>
          <cell r="S174">
            <v>0</v>
          </cell>
          <cell r="T174">
            <v>0</v>
          </cell>
          <cell r="U174">
            <v>0</v>
          </cell>
        </row>
        <row r="175">
          <cell r="C175">
            <v>7.87547063827515</v>
          </cell>
          <cell r="D175">
            <v>57800.47265625</v>
          </cell>
          <cell r="E175">
            <v>96.06226682662961</v>
          </cell>
          <cell r="F175">
            <v>192.58277893066401</v>
          </cell>
          <cell r="G175">
            <v>192.12452697753901</v>
          </cell>
          <cell r="H175">
            <v>544839.5</v>
          </cell>
          <cell r="I175">
            <v>0</v>
          </cell>
          <cell r="J175">
            <v>133.86105346679699</v>
          </cell>
          <cell r="K175">
            <v>134.94189453125</v>
          </cell>
          <cell r="L175">
            <v>1516.67993164063</v>
          </cell>
          <cell r="M175">
            <v>0</v>
          </cell>
          <cell r="N175">
            <v>57800.47265625</v>
          </cell>
          <cell r="O175">
            <v>0</v>
          </cell>
          <cell r="P175">
            <v>0</v>
          </cell>
          <cell r="Q175">
            <v>0</v>
          </cell>
          <cell r="R175">
            <v>544839.5</v>
          </cell>
          <cell r="S175">
            <v>0</v>
          </cell>
          <cell r="T175">
            <v>0</v>
          </cell>
          <cell r="U175">
            <v>0</v>
          </cell>
        </row>
        <row r="176">
          <cell r="C176">
            <v>7.7831039428710902</v>
          </cell>
          <cell r="D176">
            <v>58447.51171875</v>
          </cell>
          <cell r="E176">
            <v>96.108448505401597</v>
          </cell>
          <cell r="F176">
            <v>195.281661987305</v>
          </cell>
          <cell r="G176">
            <v>192.21688842773401</v>
          </cell>
          <cell r="H176">
            <v>560752.5</v>
          </cell>
          <cell r="I176">
            <v>0</v>
          </cell>
          <cell r="J176">
            <v>133.34600830078099</v>
          </cell>
          <cell r="K176">
            <v>134.42280578613301</v>
          </cell>
          <cell r="L176">
            <v>1519.8974609375</v>
          </cell>
          <cell r="M176">
            <v>0</v>
          </cell>
          <cell r="N176">
            <v>58447.51171875</v>
          </cell>
          <cell r="O176">
            <v>0</v>
          </cell>
          <cell r="P176">
            <v>0</v>
          </cell>
          <cell r="Q176">
            <v>0</v>
          </cell>
          <cell r="R176">
            <v>560752.5</v>
          </cell>
          <cell r="S176">
            <v>0</v>
          </cell>
          <cell r="T176">
            <v>0</v>
          </cell>
          <cell r="U176">
            <v>0</v>
          </cell>
        </row>
        <row r="177">
          <cell r="C177">
            <v>7.6990809440612802</v>
          </cell>
          <cell r="D177">
            <v>59079.76171875</v>
          </cell>
          <cell r="E177">
            <v>96.150457859039292</v>
          </cell>
          <cell r="F177">
            <v>197.05734252929699</v>
          </cell>
          <cell r="G177">
            <v>192.30091857910199</v>
          </cell>
          <cell r="H177">
            <v>576500.25</v>
          </cell>
          <cell r="I177">
            <v>0</v>
          </cell>
          <cell r="J177">
            <v>132.84446716308599</v>
          </cell>
          <cell r="K177">
            <v>133.91757202148401</v>
          </cell>
          <cell r="L177">
            <v>1517.16040039063</v>
          </cell>
          <cell r="M177">
            <v>0</v>
          </cell>
          <cell r="N177">
            <v>59079.76171875</v>
          </cell>
          <cell r="O177">
            <v>0</v>
          </cell>
          <cell r="P177">
            <v>0</v>
          </cell>
          <cell r="Q177">
            <v>0</v>
          </cell>
          <cell r="R177">
            <v>576500.25</v>
          </cell>
          <cell r="S177">
            <v>0</v>
          </cell>
          <cell r="T177">
            <v>0</v>
          </cell>
          <cell r="U177">
            <v>0</v>
          </cell>
        </row>
        <row r="178">
          <cell r="C178">
            <v>7.6179018020629901</v>
          </cell>
          <cell r="D178">
            <v>59705.6953125</v>
          </cell>
          <cell r="E178">
            <v>96.191048622131305</v>
          </cell>
          <cell r="F178">
            <v>198.35673522949199</v>
          </cell>
          <cell r="G178">
            <v>192.38209533691401</v>
          </cell>
          <cell r="H178">
            <v>592254.3125</v>
          </cell>
          <cell r="I178">
            <v>0</v>
          </cell>
          <cell r="J178">
            <v>132.34086608886699</v>
          </cell>
          <cell r="K178">
            <v>133.41033935546901</v>
          </cell>
          <cell r="L178">
            <v>1511.06213378906</v>
          </cell>
          <cell r="M178">
            <v>0</v>
          </cell>
          <cell r="N178">
            <v>59705.6953125</v>
          </cell>
          <cell r="O178">
            <v>0</v>
          </cell>
          <cell r="P178">
            <v>0</v>
          </cell>
          <cell r="Q178">
            <v>0</v>
          </cell>
          <cell r="R178">
            <v>592254.3125</v>
          </cell>
          <cell r="S178">
            <v>0</v>
          </cell>
          <cell r="T178">
            <v>0</v>
          </cell>
          <cell r="U178">
            <v>0</v>
          </cell>
        </row>
        <row r="179">
          <cell r="C179">
            <v>7.5385570526123002</v>
          </cell>
          <cell r="D179">
            <v>60332.375</v>
          </cell>
          <cell r="E179">
            <v>96.230721473693805</v>
          </cell>
          <cell r="F179">
            <v>200.07539367675801</v>
          </cell>
          <cell r="G179">
            <v>192.46144104003901</v>
          </cell>
          <cell r="H179">
            <v>608187.625</v>
          </cell>
          <cell r="I179">
            <v>0</v>
          </cell>
          <cell r="J179">
            <v>131.83332824707</v>
          </cell>
          <cell r="K179">
            <v>132.89927673339801</v>
          </cell>
          <cell r="L179">
            <v>1508.27978515625</v>
          </cell>
          <cell r="M179">
            <v>0</v>
          </cell>
          <cell r="N179">
            <v>60332.375</v>
          </cell>
          <cell r="O179">
            <v>0</v>
          </cell>
          <cell r="P179">
            <v>0</v>
          </cell>
          <cell r="Q179">
            <v>0</v>
          </cell>
          <cell r="R179">
            <v>608187.625</v>
          </cell>
          <cell r="S179">
            <v>0</v>
          </cell>
          <cell r="T179">
            <v>0</v>
          </cell>
          <cell r="U179">
            <v>0</v>
          </cell>
        </row>
        <row r="180">
          <cell r="C180">
            <v>7.4618062973022496</v>
          </cell>
          <cell r="D180">
            <v>60950.2109375</v>
          </cell>
          <cell r="E180">
            <v>96.269094944000202</v>
          </cell>
          <cell r="F180">
            <v>199.66424560546901</v>
          </cell>
          <cell r="G180">
            <v>192.53819274902301</v>
          </cell>
          <cell r="H180">
            <v>624129.75</v>
          </cell>
          <cell r="I180">
            <v>0</v>
          </cell>
          <cell r="J180">
            <v>131.368240356445</v>
          </cell>
          <cell r="K180">
            <v>132.4306640625</v>
          </cell>
          <cell r="L180">
            <v>1489.85595703125</v>
          </cell>
          <cell r="M180">
            <v>0</v>
          </cell>
          <cell r="N180">
            <v>60950.2109375</v>
          </cell>
          <cell r="O180">
            <v>0</v>
          </cell>
          <cell r="P180">
            <v>0</v>
          </cell>
          <cell r="Q180">
            <v>0</v>
          </cell>
          <cell r="R180">
            <v>624129.75</v>
          </cell>
          <cell r="S180">
            <v>0</v>
          </cell>
          <cell r="T180">
            <v>0</v>
          </cell>
          <cell r="U180">
            <v>0</v>
          </cell>
        </row>
        <row r="181">
          <cell r="C181">
            <v>7.3864908218383798</v>
          </cell>
          <cell r="D181">
            <v>61550.7734375</v>
          </cell>
          <cell r="E181">
            <v>96.306753158569308</v>
          </cell>
          <cell r="F181">
            <v>202.806564331055</v>
          </cell>
          <cell r="G181">
            <v>192.61351013183599</v>
          </cell>
          <cell r="H181">
            <v>639729.1875</v>
          </cell>
          <cell r="I181">
            <v>0</v>
          </cell>
          <cell r="J181">
            <v>130.83314514160199</v>
          </cell>
          <cell r="K181">
            <v>131.89224243164099</v>
          </cell>
          <cell r="L181">
            <v>1498.02880859375</v>
          </cell>
          <cell r="M181">
            <v>0</v>
          </cell>
          <cell r="N181">
            <v>61550.7734375</v>
          </cell>
          <cell r="O181">
            <v>0</v>
          </cell>
          <cell r="P181">
            <v>0</v>
          </cell>
          <cell r="Q181">
            <v>0</v>
          </cell>
          <cell r="R181">
            <v>639729.1875</v>
          </cell>
          <cell r="S181">
            <v>0</v>
          </cell>
          <cell r="T181">
            <v>0</v>
          </cell>
          <cell r="U181">
            <v>0</v>
          </cell>
        </row>
        <row r="182">
          <cell r="C182">
            <v>7.3136186599731401</v>
          </cell>
          <cell r="D182">
            <v>62151.8515625</v>
          </cell>
          <cell r="E182">
            <v>96.343189477920504</v>
          </cell>
          <cell r="F182">
            <v>204.560791015625</v>
          </cell>
          <cell r="G182">
            <v>192.68638610839801</v>
          </cell>
          <cell r="H182">
            <v>655508.125</v>
          </cell>
          <cell r="I182">
            <v>0</v>
          </cell>
          <cell r="J182">
            <v>130.33914184570301</v>
          </cell>
          <cell r="K182">
            <v>131.39505004882801</v>
          </cell>
          <cell r="L182">
            <v>1496.07958984375</v>
          </cell>
          <cell r="M182">
            <v>0</v>
          </cell>
          <cell r="N182">
            <v>62151.8515625</v>
          </cell>
          <cell r="O182">
            <v>0</v>
          </cell>
          <cell r="P182">
            <v>0</v>
          </cell>
          <cell r="Q182">
            <v>0</v>
          </cell>
          <cell r="R182">
            <v>655508.125</v>
          </cell>
          <cell r="S182">
            <v>0</v>
          </cell>
          <cell r="T182">
            <v>0</v>
          </cell>
          <cell r="U182">
            <v>0</v>
          </cell>
        </row>
        <row r="183">
          <cell r="C183">
            <v>7.2416415214538601</v>
          </cell>
          <cell r="D183">
            <v>62753.7109375</v>
          </cell>
          <cell r="E183">
            <v>96.379178762435899</v>
          </cell>
          <cell r="F183">
            <v>206.05876159668</v>
          </cell>
          <cell r="G183">
            <v>192.75836181640599</v>
          </cell>
          <cell r="H183">
            <v>671466.25</v>
          </cell>
          <cell r="I183">
            <v>0</v>
          </cell>
          <cell r="J183">
            <v>129.84063720703099</v>
          </cell>
          <cell r="K183">
            <v>130.89334106445301</v>
          </cell>
          <cell r="L183">
            <v>1492.20373535156</v>
          </cell>
          <cell r="M183">
            <v>0</v>
          </cell>
          <cell r="N183">
            <v>62753.7109375</v>
          </cell>
          <cell r="O183">
            <v>0</v>
          </cell>
          <cell r="P183">
            <v>0</v>
          </cell>
          <cell r="Q183">
            <v>0</v>
          </cell>
          <cell r="R183">
            <v>671466.25</v>
          </cell>
          <cell r="S183">
            <v>0</v>
          </cell>
          <cell r="T183">
            <v>0</v>
          </cell>
          <cell r="U183">
            <v>0</v>
          </cell>
        </row>
        <row r="184">
          <cell r="C184">
            <v>7.1714534759521502</v>
          </cell>
          <cell r="D184">
            <v>63348.94921875</v>
          </cell>
          <cell r="E184">
            <v>96.414273977279692</v>
          </cell>
          <cell r="F184">
            <v>206.981201171875</v>
          </cell>
          <cell r="G184">
            <v>192.82855224609401</v>
          </cell>
          <cell r="H184">
            <v>687431</v>
          </cell>
          <cell r="I184">
            <v>0</v>
          </cell>
          <cell r="J184">
            <v>129.347091674805</v>
          </cell>
          <cell r="K184">
            <v>130.39666748046901</v>
          </cell>
          <cell r="L184">
            <v>1484.35607910156</v>
          </cell>
          <cell r="M184">
            <v>0</v>
          </cell>
          <cell r="N184">
            <v>63348.94921875</v>
          </cell>
          <cell r="O184">
            <v>0</v>
          </cell>
          <cell r="P184">
            <v>0</v>
          </cell>
          <cell r="Q184">
            <v>0</v>
          </cell>
          <cell r="R184">
            <v>687431</v>
          </cell>
          <cell r="S184">
            <v>0</v>
          </cell>
          <cell r="T184">
            <v>0</v>
          </cell>
          <cell r="U184">
            <v>0</v>
          </cell>
        </row>
        <row r="185">
          <cell r="C185">
            <v>7.1044411659240696</v>
          </cell>
          <cell r="D185">
            <v>63924.41015625</v>
          </cell>
          <cell r="E185">
            <v>96.447777748107896</v>
          </cell>
          <cell r="F185">
            <v>208.35227966308599</v>
          </cell>
          <cell r="G185">
            <v>192.89555358886699</v>
          </cell>
          <cell r="H185">
            <v>703055.5625</v>
          </cell>
          <cell r="I185">
            <v>0</v>
          </cell>
          <cell r="J185">
            <v>128.86441040039099</v>
          </cell>
          <cell r="K185">
            <v>129.91098022460901</v>
          </cell>
          <cell r="L185">
            <v>1480.2265625</v>
          </cell>
          <cell r="M185">
            <v>0</v>
          </cell>
          <cell r="N185">
            <v>63924.41015625</v>
          </cell>
          <cell r="O185">
            <v>0</v>
          </cell>
          <cell r="P185">
            <v>0</v>
          </cell>
          <cell r="Q185">
            <v>0</v>
          </cell>
          <cell r="R185">
            <v>703055.5625</v>
          </cell>
          <cell r="S185">
            <v>0</v>
          </cell>
          <cell r="T185">
            <v>0</v>
          </cell>
          <cell r="U185">
            <v>0</v>
          </cell>
        </row>
        <row r="186">
          <cell r="C186">
            <v>7.0371794700622603</v>
          </cell>
          <cell r="D186">
            <v>64502.5859375</v>
          </cell>
          <cell r="E186">
            <v>96.481412649154692</v>
          </cell>
          <cell r="F186">
            <v>209.81561279296901</v>
          </cell>
          <cell r="G186">
            <v>192.962814331055</v>
          </cell>
          <cell r="H186">
            <v>718857.375</v>
          </cell>
          <cell r="I186">
            <v>0</v>
          </cell>
          <cell r="J186">
            <v>128.37025451660199</v>
          </cell>
          <cell r="K186">
            <v>129.41374206543</v>
          </cell>
          <cell r="L186">
            <v>1476.51013183594</v>
          </cell>
          <cell r="M186">
            <v>0</v>
          </cell>
          <cell r="N186">
            <v>64502.5859375</v>
          </cell>
          <cell r="O186">
            <v>0</v>
          </cell>
          <cell r="P186">
            <v>0</v>
          </cell>
          <cell r="Q186">
            <v>0</v>
          </cell>
          <cell r="R186">
            <v>718857.375</v>
          </cell>
          <cell r="S186">
            <v>0</v>
          </cell>
          <cell r="T186">
            <v>0</v>
          </cell>
          <cell r="U186">
            <v>0</v>
          </cell>
        </row>
        <row r="187">
          <cell r="C187">
            <v>6.9705057144165004</v>
          </cell>
          <cell r="D187">
            <v>65081.55078125</v>
          </cell>
          <cell r="E187">
            <v>96.514749526977496</v>
          </cell>
          <cell r="F187">
            <v>211.24971008300801</v>
          </cell>
          <cell r="G187">
            <v>193.02949523925801</v>
          </cell>
          <cell r="H187">
            <v>734838.4375</v>
          </cell>
          <cell r="I187">
            <v>0</v>
          </cell>
          <cell r="J187">
            <v>127.875617980957</v>
          </cell>
          <cell r="K187">
            <v>128.91615295410199</v>
          </cell>
          <cell r="L187">
            <v>1472.51721191406</v>
          </cell>
          <cell r="M187">
            <v>0</v>
          </cell>
          <cell r="N187">
            <v>65081.55078125</v>
          </cell>
          <cell r="O187">
            <v>0</v>
          </cell>
          <cell r="P187">
            <v>0</v>
          </cell>
          <cell r="Q187">
            <v>0</v>
          </cell>
          <cell r="R187">
            <v>734838.4375</v>
          </cell>
          <cell r="S187">
            <v>0</v>
          </cell>
          <cell r="T187">
            <v>0</v>
          </cell>
          <cell r="U187">
            <v>0</v>
          </cell>
        </row>
        <row r="188">
          <cell r="C188">
            <v>6.9047522544860804</v>
          </cell>
          <cell r="D188">
            <v>65655.34375</v>
          </cell>
          <cell r="E188">
            <v>96.547621488571195</v>
          </cell>
          <cell r="F188">
            <v>212.30538940429699</v>
          </cell>
          <cell r="G188">
            <v>193.09524536132801</v>
          </cell>
          <cell r="H188">
            <v>750824.625</v>
          </cell>
          <cell r="I188">
            <v>0</v>
          </cell>
          <cell r="J188">
            <v>127.388130187988</v>
          </cell>
          <cell r="K188">
            <v>128.42568969726599</v>
          </cell>
          <cell r="L188">
            <v>1465.916015625</v>
          </cell>
          <cell r="M188">
            <v>0</v>
          </cell>
          <cell r="N188">
            <v>65655.34375</v>
          </cell>
          <cell r="O188">
            <v>0</v>
          </cell>
          <cell r="P188">
            <v>0</v>
          </cell>
          <cell r="Q188">
            <v>0</v>
          </cell>
          <cell r="R188">
            <v>750824.625</v>
          </cell>
          <cell r="S188">
            <v>0</v>
          </cell>
          <cell r="T188">
            <v>0</v>
          </cell>
          <cell r="U188">
            <v>0</v>
          </cell>
        </row>
        <row r="189">
          <cell r="C189">
            <v>6.8413214683532697</v>
          </cell>
          <cell r="D189">
            <v>66210.765625</v>
          </cell>
          <cell r="E189">
            <v>96.579337120056195</v>
          </cell>
          <cell r="F189">
            <v>213.34823608398401</v>
          </cell>
          <cell r="G189">
            <v>193.15867614746099</v>
          </cell>
          <cell r="H189">
            <v>766469.1875</v>
          </cell>
          <cell r="I189">
            <v>0</v>
          </cell>
          <cell r="J189">
            <v>126.90866851806599</v>
          </cell>
          <cell r="K189">
            <v>127.943435668945</v>
          </cell>
          <cell r="L189">
            <v>1459.58386230469</v>
          </cell>
          <cell r="M189">
            <v>0</v>
          </cell>
          <cell r="N189">
            <v>66210.765625</v>
          </cell>
          <cell r="O189">
            <v>0</v>
          </cell>
          <cell r="P189">
            <v>0</v>
          </cell>
          <cell r="Q189">
            <v>0</v>
          </cell>
          <cell r="R189">
            <v>766469.1875</v>
          </cell>
          <cell r="S189">
            <v>0</v>
          </cell>
          <cell r="T189">
            <v>0</v>
          </cell>
          <cell r="U189">
            <v>0</v>
          </cell>
        </row>
        <row r="190">
          <cell r="C190">
            <v>6.77840280532837</v>
          </cell>
          <cell r="D190">
            <v>66767.3515625</v>
          </cell>
          <cell r="E190">
            <v>96.610796451568604</v>
          </cell>
          <cell r="F190">
            <v>214.38255310058599</v>
          </cell>
          <cell r="G190">
            <v>193.221603393555</v>
          </cell>
          <cell r="H190">
            <v>782292.625</v>
          </cell>
          <cell r="I190">
            <v>0</v>
          </cell>
          <cell r="J190">
            <v>126.42624664306599</v>
          </cell>
          <cell r="K190">
            <v>127.45806884765599</v>
          </cell>
          <cell r="L190">
            <v>1453.17126464844</v>
          </cell>
          <cell r="M190">
            <v>0</v>
          </cell>
          <cell r="N190">
            <v>66767.3515625</v>
          </cell>
          <cell r="O190">
            <v>0</v>
          </cell>
          <cell r="P190">
            <v>0</v>
          </cell>
          <cell r="Q190">
            <v>0</v>
          </cell>
          <cell r="R190">
            <v>782292.625</v>
          </cell>
          <cell r="S190">
            <v>0</v>
          </cell>
          <cell r="T190">
            <v>0</v>
          </cell>
          <cell r="U190">
            <v>0</v>
          </cell>
        </row>
        <row r="191">
          <cell r="C191">
            <v>6.7163786888122603</v>
          </cell>
          <cell r="D191">
            <v>67323.46875</v>
          </cell>
          <cell r="E191">
            <v>96.641808748245197</v>
          </cell>
          <cell r="F191">
            <v>214.580978393555</v>
          </cell>
          <cell r="G191">
            <v>193.283615112305</v>
          </cell>
          <cell r="H191">
            <v>798296.5</v>
          </cell>
          <cell r="I191">
            <v>0</v>
          </cell>
          <cell r="J191">
            <v>125.95817565918</v>
          </cell>
          <cell r="K191">
            <v>126.987174987793</v>
          </cell>
          <cell r="L191">
            <v>1441.20703125</v>
          </cell>
          <cell r="M191">
            <v>0</v>
          </cell>
          <cell r="N191">
            <v>67323.46875</v>
          </cell>
          <cell r="O191">
            <v>0</v>
          </cell>
          <cell r="P191">
            <v>0</v>
          </cell>
          <cell r="Q191">
            <v>0</v>
          </cell>
          <cell r="R191">
            <v>798296.5</v>
          </cell>
          <cell r="S191">
            <v>0</v>
          </cell>
          <cell r="T191">
            <v>0</v>
          </cell>
          <cell r="U191">
            <v>0</v>
          </cell>
        </row>
        <row r="192">
          <cell r="C192">
            <v>6.6549816131591797</v>
          </cell>
          <cell r="D192">
            <v>67875.75</v>
          </cell>
          <cell r="E192">
            <v>96.672511100769</v>
          </cell>
          <cell r="F192">
            <v>216.81871032714801</v>
          </cell>
          <cell r="G192">
            <v>193.34501647949199</v>
          </cell>
          <cell r="H192">
            <v>814304.25</v>
          </cell>
          <cell r="I192">
            <v>0</v>
          </cell>
          <cell r="J192">
            <v>125.45473480224599</v>
          </cell>
          <cell r="K192">
            <v>126.48105621337901</v>
          </cell>
          <cell r="L192">
            <v>1442.92456054688</v>
          </cell>
          <cell r="M192">
            <v>0</v>
          </cell>
          <cell r="N192">
            <v>67875.75</v>
          </cell>
          <cell r="O192">
            <v>0</v>
          </cell>
          <cell r="P192">
            <v>0</v>
          </cell>
          <cell r="Q192">
            <v>0</v>
          </cell>
          <cell r="R192">
            <v>814304.25</v>
          </cell>
          <cell r="S192">
            <v>0</v>
          </cell>
          <cell r="T192">
            <v>0</v>
          </cell>
          <cell r="U192">
            <v>0</v>
          </cell>
        </row>
        <row r="193">
          <cell r="C193">
            <v>6.5956406593322798</v>
          </cell>
          <cell r="D193">
            <v>68415.9375</v>
          </cell>
          <cell r="E193">
            <v>96.702182292938204</v>
          </cell>
          <cell r="F193">
            <v>217.65675354003901</v>
          </cell>
          <cell r="G193">
            <v>193.40435791015599</v>
          </cell>
          <cell r="H193">
            <v>830144.0625</v>
          </cell>
          <cell r="I193">
            <v>0</v>
          </cell>
          <cell r="J193">
            <v>124.97802734375</v>
          </cell>
          <cell r="K193">
            <v>126.00163269043</v>
          </cell>
          <cell r="L193">
            <v>1435.58569335938</v>
          </cell>
          <cell r="M193">
            <v>0</v>
          </cell>
          <cell r="N193">
            <v>68415.9375</v>
          </cell>
          <cell r="O193">
            <v>0</v>
          </cell>
          <cell r="P193">
            <v>0</v>
          </cell>
          <cell r="Q193">
            <v>0</v>
          </cell>
          <cell r="R193">
            <v>830144.0625</v>
          </cell>
          <cell r="S193">
            <v>0</v>
          </cell>
          <cell r="T193">
            <v>0</v>
          </cell>
          <cell r="U193">
            <v>0</v>
          </cell>
        </row>
        <row r="194">
          <cell r="C194">
            <v>6.5372347831726101</v>
          </cell>
          <cell r="D194">
            <v>68953.15625</v>
          </cell>
          <cell r="E194">
            <v>96.731382608413696</v>
          </cell>
          <cell r="F194">
            <v>218.66534423828099</v>
          </cell>
          <cell r="G194">
            <v>193.46276855468801</v>
          </cell>
          <cell r="H194">
            <v>845986.8125</v>
          </cell>
          <cell r="I194">
            <v>0</v>
          </cell>
          <cell r="J194">
            <v>124.50172424316401</v>
          </cell>
          <cell r="K194">
            <v>125.522659301758</v>
          </cell>
          <cell r="L194">
            <v>1429.46667480469</v>
          </cell>
          <cell r="M194">
            <v>0</v>
          </cell>
          <cell r="N194">
            <v>68953.15625</v>
          </cell>
          <cell r="O194">
            <v>0</v>
          </cell>
          <cell r="P194">
            <v>0</v>
          </cell>
          <cell r="Q194">
            <v>0</v>
          </cell>
          <cell r="R194">
            <v>845986.8125</v>
          </cell>
          <cell r="S194">
            <v>0</v>
          </cell>
          <cell r="T194">
            <v>0</v>
          </cell>
          <cell r="U194">
            <v>0</v>
          </cell>
        </row>
        <row r="195">
          <cell r="C195">
            <v>6.4794006347656303</v>
          </cell>
          <cell r="D195">
            <v>69490.84375</v>
          </cell>
          <cell r="E195">
            <v>96.76029682159421</v>
          </cell>
          <cell r="F195">
            <v>219.65948486328099</v>
          </cell>
          <cell r="G195">
            <v>193.52059936523401</v>
          </cell>
          <cell r="H195">
            <v>862009.125</v>
          </cell>
          <cell r="I195">
            <v>0</v>
          </cell>
          <cell r="J195">
            <v>124.02131652832</v>
          </cell>
          <cell r="K195">
            <v>125.03964996337901</v>
          </cell>
          <cell r="L195">
            <v>1423.26184082031</v>
          </cell>
          <cell r="M195">
            <v>0</v>
          </cell>
          <cell r="N195">
            <v>69490.84375</v>
          </cell>
          <cell r="O195">
            <v>0</v>
          </cell>
          <cell r="P195">
            <v>0</v>
          </cell>
          <cell r="Q195">
            <v>0</v>
          </cell>
          <cell r="R195">
            <v>862009.125</v>
          </cell>
          <cell r="S195">
            <v>0</v>
          </cell>
          <cell r="T195">
            <v>0</v>
          </cell>
          <cell r="U195">
            <v>0</v>
          </cell>
        </row>
        <row r="196">
          <cell r="C196">
            <v>6.4227566719055202</v>
          </cell>
          <cell r="D196">
            <v>70022.6484375</v>
          </cell>
          <cell r="E196">
            <v>96.788620948791504</v>
          </cell>
          <cell r="F196">
            <v>220.13792419433599</v>
          </cell>
          <cell r="G196">
            <v>193.57723999023401</v>
          </cell>
          <cell r="H196">
            <v>878037.3125</v>
          </cell>
          <cell r="I196">
            <v>0</v>
          </cell>
          <cell r="J196">
            <v>123.547401428223</v>
          </cell>
          <cell r="K196">
            <v>124.563179016113</v>
          </cell>
          <cell r="L196">
            <v>1413.89221191406</v>
          </cell>
          <cell r="M196">
            <v>0</v>
          </cell>
          <cell r="N196">
            <v>70022.6484375</v>
          </cell>
          <cell r="O196">
            <v>0</v>
          </cell>
          <cell r="P196">
            <v>0</v>
          </cell>
          <cell r="Q196">
            <v>0</v>
          </cell>
          <cell r="R196">
            <v>878037.3125</v>
          </cell>
          <cell r="S196">
            <v>0</v>
          </cell>
          <cell r="T196">
            <v>0</v>
          </cell>
          <cell r="U196">
            <v>0</v>
          </cell>
        </row>
        <row r="197">
          <cell r="C197">
            <v>0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</row>
        <row r="198">
          <cell r="C198">
            <v>0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</row>
        <row r="199">
          <cell r="C199">
            <v>0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</row>
        <row r="200">
          <cell r="C200">
            <v>0</v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</row>
        <row r="201">
          <cell r="C201">
            <v>0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</row>
        <row r="202">
          <cell r="C202">
            <v>0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</row>
        <row r="203">
          <cell r="C203">
            <v>0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</row>
        <row r="204">
          <cell r="C204">
            <v>180.05390930175801</v>
          </cell>
          <cell r="D204">
            <v>9718.8828125</v>
          </cell>
          <cell r="E204">
            <v>9.9730439484119398</v>
          </cell>
          <cell r="F204">
            <v>53.3931884765625</v>
          </cell>
          <cell r="G204">
            <v>19.946088790893601</v>
          </cell>
          <cell r="H204">
            <v>1261.11730957031</v>
          </cell>
          <cell r="I204">
            <v>0</v>
          </cell>
          <cell r="J204">
            <v>159.188400268555</v>
          </cell>
          <cell r="K204">
            <v>161.11457824707</v>
          </cell>
          <cell r="L204">
            <v>9613.65234375</v>
          </cell>
          <cell r="M204">
            <v>0</v>
          </cell>
          <cell r="N204">
            <v>9718.8828125</v>
          </cell>
          <cell r="O204">
            <v>0</v>
          </cell>
          <cell r="P204">
            <v>0</v>
          </cell>
          <cell r="Q204">
            <v>0</v>
          </cell>
          <cell r="R204">
            <v>1261.11730957031</v>
          </cell>
          <cell r="S204">
            <v>0</v>
          </cell>
          <cell r="T204">
            <v>0</v>
          </cell>
          <cell r="U204">
            <v>0</v>
          </cell>
        </row>
        <row r="205">
          <cell r="C205">
            <v>110.092399597168</v>
          </cell>
          <cell r="D205">
            <v>21845.001953125</v>
          </cell>
          <cell r="E205">
            <v>44.953799247741699</v>
          </cell>
          <cell r="F205">
            <v>518.66204833984398</v>
          </cell>
          <cell r="G205">
            <v>89.907600402832003</v>
          </cell>
          <cell r="H205">
            <v>5694.99658203125</v>
          </cell>
          <cell r="I205">
            <v>0</v>
          </cell>
          <cell r="J205">
            <v>157.42091369628901</v>
          </cell>
          <cell r="K205">
            <v>159.82305908203099</v>
          </cell>
          <cell r="L205">
            <v>57100.75390625</v>
          </cell>
          <cell r="M205">
            <v>0</v>
          </cell>
          <cell r="N205">
            <v>21845.001953125</v>
          </cell>
          <cell r="O205">
            <v>0</v>
          </cell>
          <cell r="P205">
            <v>0</v>
          </cell>
          <cell r="Q205">
            <v>0</v>
          </cell>
          <cell r="R205">
            <v>5694.99658203125</v>
          </cell>
          <cell r="S205">
            <v>0</v>
          </cell>
          <cell r="T205">
            <v>0</v>
          </cell>
          <cell r="U205">
            <v>0</v>
          </cell>
        </row>
        <row r="206">
          <cell r="C206">
            <v>58.170078277587898</v>
          </cell>
          <cell r="D206">
            <v>27733.1953125</v>
          </cell>
          <cell r="E206">
            <v>70.91495990753171</v>
          </cell>
          <cell r="F206">
            <v>827.77679443359398</v>
          </cell>
          <cell r="G206">
            <v>141.82992553710901</v>
          </cell>
          <cell r="H206">
            <v>16006.8037109375</v>
          </cell>
          <cell r="I206">
            <v>0</v>
          </cell>
          <cell r="J206">
            <v>156.10974121093801</v>
          </cell>
          <cell r="K206">
            <v>158.281326293945</v>
          </cell>
          <cell r="L206">
            <v>48151.84375</v>
          </cell>
          <cell r="M206">
            <v>0</v>
          </cell>
          <cell r="N206">
            <v>27733.1953125</v>
          </cell>
          <cell r="O206">
            <v>0</v>
          </cell>
          <cell r="P206">
            <v>0</v>
          </cell>
          <cell r="Q206">
            <v>0</v>
          </cell>
          <cell r="R206">
            <v>16006.8037109375</v>
          </cell>
          <cell r="S206">
            <v>0</v>
          </cell>
          <cell r="T206">
            <v>0</v>
          </cell>
          <cell r="U206">
            <v>0</v>
          </cell>
        </row>
        <row r="207">
          <cell r="C207">
            <v>38.260528564453097</v>
          </cell>
          <cell r="D207">
            <v>31428.416015625</v>
          </cell>
          <cell r="E207">
            <v>80.869734287261991</v>
          </cell>
          <cell r="F207">
            <v>1055.85363769531</v>
          </cell>
          <cell r="G207">
            <v>161.73947143554699</v>
          </cell>
          <cell r="H207">
            <v>28691.58203125</v>
          </cell>
          <cell r="I207">
            <v>0</v>
          </cell>
          <cell r="J207">
            <v>154.92646789550801</v>
          </cell>
          <cell r="K207">
            <v>156.9072265625</v>
          </cell>
          <cell r="L207">
            <v>40397.51953125</v>
          </cell>
          <cell r="M207">
            <v>0</v>
          </cell>
          <cell r="N207">
            <v>31428.416015625</v>
          </cell>
          <cell r="O207">
            <v>0</v>
          </cell>
          <cell r="P207">
            <v>0</v>
          </cell>
          <cell r="Q207">
            <v>0</v>
          </cell>
          <cell r="R207">
            <v>28691.58203125</v>
          </cell>
          <cell r="S207">
            <v>0</v>
          </cell>
          <cell r="T207">
            <v>0</v>
          </cell>
          <cell r="U207">
            <v>0</v>
          </cell>
        </row>
        <row r="208">
          <cell r="C208">
            <v>29.6540851593018</v>
          </cell>
          <cell r="D208">
            <v>34138.9140625</v>
          </cell>
          <cell r="E208">
            <v>85.172957181930499</v>
          </cell>
          <cell r="F208">
            <v>1238.14172363281</v>
          </cell>
          <cell r="G208">
            <v>170.34591674804699</v>
          </cell>
          <cell r="H208">
            <v>42541.08203125</v>
          </cell>
          <cell r="I208">
            <v>0</v>
          </cell>
          <cell r="J208">
            <v>153.69241333007801</v>
          </cell>
          <cell r="K208">
            <v>155.55575561523401</v>
          </cell>
          <cell r="L208">
            <v>36715.9609375</v>
          </cell>
          <cell r="M208">
            <v>0</v>
          </cell>
          <cell r="N208">
            <v>34138.9140625</v>
          </cell>
          <cell r="O208">
            <v>0</v>
          </cell>
          <cell r="P208">
            <v>0</v>
          </cell>
          <cell r="Q208">
            <v>0</v>
          </cell>
          <cell r="R208">
            <v>42541.08203125</v>
          </cell>
          <cell r="S208">
            <v>0</v>
          </cell>
          <cell r="T208">
            <v>0</v>
          </cell>
          <cell r="U208">
            <v>0</v>
          </cell>
        </row>
        <row r="209">
          <cell r="C209">
            <v>24.722764968872099</v>
          </cell>
          <cell r="D209">
            <v>36338.97265625</v>
          </cell>
          <cell r="E209">
            <v>87.638616561889606</v>
          </cell>
          <cell r="F209">
            <v>1339.80688476563</v>
          </cell>
          <cell r="G209">
            <v>175.27723693847699</v>
          </cell>
          <cell r="H209">
            <v>56901.0234375</v>
          </cell>
          <cell r="I209">
            <v>0</v>
          </cell>
          <cell r="J209">
            <v>152.51449584960901</v>
          </cell>
          <cell r="K209">
            <v>154.29168701171901</v>
          </cell>
          <cell r="L209">
            <v>33123.73046875</v>
          </cell>
          <cell r="M209">
            <v>0</v>
          </cell>
          <cell r="N209">
            <v>36338.97265625</v>
          </cell>
          <cell r="O209">
            <v>0</v>
          </cell>
          <cell r="P209">
            <v>0</v>
          </cell>
          <cell r="Q209">
            <v>0</v>
          </cell>
          <cell r="R209">
            <v>56901.0234375</v>
          </cell>
          <cell r="S209">
            <v>0</v>
          </cell>
          <cell r="T209">
            <v>0</v>
          </cell>
          <cell r="U209">
            <v>0</v>
          </cell>
        </row>
        <row r="210">
          <cell r="C210">
            <v>21.330009460449201</v>
          </cell>
          <cell r="D210">
            <v>38190.62890625</v>
          </cell>
          <cell r="E210">
            <v>89.334994554519696</v>
          </cell>
          <cell r="F210">
            <v>1443.50842285156</v>
          </cell>
          <cell r="G210">
            <v>178.66998291015599</v>
          </cell>
          <cell r="H210">
            <v>71429.3671875</v>
          </cell>
          <cell r="I210">
            <v>0</v>
          </cell>
          <cell r="J210">
            <v>151.37454223632801</v>
          </cell>
          <cell r="K210">
            <v>153.08822631835901</v>
          </cell>
          <cell r="L210">
            <v>30790.048828125</v>
          </cell>
          <cell r="M210">
            <v>0</v>
          </cell>
          <cell r="N210">
            <v>38190.62890625</v>
          </cell>
          <cell r="O210">
            <v>0</v>
          </cell>
          <cell r="P210">
            <v>0</v>
          </cell>
          <cell r="Q210">
            <v>0</v>
          </cell>
          <cell r="R210">
            <v>71429.3671875</v>
          </cell>
          <cell r="S210">
            <v>0</v>
          </cell>
          <cell r="T210">
            <v>0</v>
          </cell>
          <cell r="U210">
            <v>0</v>
          </cell>
        </row>
        <row r="211">
          <cell r="C211">
            <v>18.834077835083001</v>
          </cell>
          <cell r="D211">
            <v>39809.859375</v>
          </cell>
          <cell r="E211">
            <v>90.582960844039889</v>
          </cell>
          <cell r="F211">
            <v>1537.58654785156</v>
          </cell>
          <cell r="G211">
            <v>181.16592407226599</v>
          </cell>
          <cell r="H211">
            <v>86190.140625</v>
          </cell>
          <cell r="I211">
            <v>0</v>
          </cell>
          <cell r="J211">
            <v>150.32911682128901</v>
          </cell>
          <cell r="K211">
            <v>151.99484252929699</v>
          </cell>
          <cell r="L211">
            <v>28959.02734375</v>
          </cell>
          <cell r="M211">
            <v>0</v>
          </cell>
          <cell r="N211">
            <v>39809.859375</v>
          </cell>
          <cell r="O211">
            <v>0</v>
          </cell>
          <cell r="P211">
            <v>0</v>
          </cell>
          <cell r="Q211">
            <v>0</v>
          </cell>
          <cell r="R211">
            <v>86190.140625</v>
          </cell>
          <cell r="S211">
            <v>0</v>
          </cell>
          <cell r="T211">
            <v>0</v>
          </cell>
          <cell r="U211">
            <v>0</v>
          </cell>
        </row>
        <row r="212">
          <cell r="C212">
            <v>17.042791366577099</v>
          </cell>
          <cell r="D212">
            <v>41269.79296875</v>
          </cell>
          <cell r="E212">
            <v>91.478604078292804</v>
          </cell>
          <cell r="F212">
            <v>1637.07580566406</v>
          </cell>
          <cell r="G212">
            <v>182.95721435546901</v>
          </cell>
          <cell r="H212">
            <v>101290.203125</v>
          </cell>
          <cell r="I212">
            <v>0</v>
          </cell>
          <cell r="J212">
            <v>149.42910766601599</v>
          </cell>
          <cell r="K212">
            <v>151.06077575683599</v>
          </cell>
          <cell r="L212">
            <v>27900.341796875</v>
          </cell>
          <cell r="M212">
            <v>0</v>
          </cell>
          <cell r="N212">
            <v>41269.79296875</v>
          </cell>
          <cell r="O212">
            <v>0</v>
          </cell>
          <cell r="P212">
            <v>0</v>
          </cell>
          <cell r="Q212">
            <v>0</v>
          </cell>
          <cell r="R212">
            <v>101290.203125</v>
          </cell>
          <cell r="S212">
            <v>0</v>
          </cell>
          <cell r="T212">
            <v>0</v>
          </cell>
          <cell r="U212">
            <v>0</v>
          </cell>
        </row>
        <row r="213">
          <cell r="C213">
            <v>15.7730913162231</v>
          </cell>
          <cell r="D213">
            <v>42600.0546875</v>
          </cell>
          <cell r="E213">
            <v>92.113453149795504</v>
          </cell>
          <cell r="F213">
            <v>1756.46508789063</v>
          </cell>
          <cell r="G213">
            <v>184.22691345214801</v>
          </cell>
          <cell r="H213">
            <v>116519.9375</v>
          </cell>
          <cell r="I213">
            <v>0</v>
          </cell>
          <cell r="J213">
            <v>148.66780090332</v>
          </cell>
          <cell r="K213">
            <v>150.27626037597699</v>
          </cell>
          <cell r="L213">
            <v>27704.884765625</v>
          </cell>
          <cell r="M213">
            <v>0</v>
          </cell>
          <cell r="N213">
            <v>42600.0546875</v>
          </cell>
          <cell r="O213">
            <v>0</v>
          </cell>
          <cell r="P213">
            <v>0</v>
          </cell>
          <cell r="Q213">
            <v>0</v>
          </cell>
          <cell r="R213">
            <v>116519.9375</v>
          </cell>
          <cell r="S213">
            <v>0</v>
          </cell>
          <cell r="T213">
            <v>0</v>
          </cell>
          <cell r="U213">
            <v>0</v>
          </cell>
        </row>
        <row r="214">
          <cell r="C214">
            <v>14.6872301101685</v>
          </cell>
          <cell r="D214">
            <v>43819.17578125</v>
          </cell>
          <cell r="E214">
            <v>92.656385898590102</v>
          </cell>
          <cell r="F214">
            <v>1828.13818359375</v>
          </cell>
          <cell r="G214">
            <v>185.31277465820301</v>
          </cell>
          <cell r="H214">
            <v>131500.8125</v>
          </cell>
          <cell r="I214">
            <v>0</v>
          </cell>
          <cell r="J214">
            <v>147.99481201171901</v>
          </cell>
          <cell r="K214">
            <v>149.58216857910199</v>
          </cell>
          <cell r="L214">
            <v>26850.28515625</v>
          </cell>
          <cell r="M214">
            <v>0</v>
          </cell>
          <cell r="N214">
            <v>43819.17578125</v>
          </cell>
          <cell r="O214">
            <v>0</v>
          </cell>
          <cell r="P214">
            <v>0</v>
          </cell>
          <cell r="Q214">
            <v>0</v>
          </cell>
          <cell r="R214">
            <v>131500.8125</v>
          </cell>
          <cell r="S214">
            <v>0</v>
          </cell>
          <cell r="T214">
            <v>0</v>
          </cell>
          <cell r="U214">
            <v>0</v>
          </cell>
        </row>
        <row r="215">
          <cell r="C215">
            <v>13.9023027420044</v>
          </cell>
          <cell r="D215">
            <v>44957.77734375</v>
          </cell>
          <cell r="E215">
            <v>93.048846721649198</v>
          </cell>
          <cell r="F215">
            <v>1863.07946777344</v>
          </cell>
          <cell r="G215">
            <v>186.09770202636699</v>
          </cell>
          <cell r="H215">
            <v>146742.21875</v>
          </cell>
          <cell r="I215">
            <v>0</v>
          </cell>
          <cell r="J215">
            <v>147.38064575195301</v>
          </cell>
          <cell r="K215">
            <v>148.95007324218801</v>
          </cell>
          <cell r="L215">
            <v>25901.095703125</v>
          </cell>
          <cell r="M215">
            <v>0</v>
          </cell>
          <cell r="N215">
            <v>44957.77734375</v>
          </cell>
          <cell r="O215">
            <v>0</v>
          </cell>
          <cell r="P215">
            <v>0</v>
          </cell>
          <cell r="Q215">
            <v>0</v>
          </cell>
          <cell r="R215">
            <v>146742.21875</v>
          </cell>
          <cell r="S215">
            <v>0</v>
          </cell>
          <cell r="T215">
            <v>0</v>
          </cell>
          <cell r="U215">
            <v>0</v>
          </cell>
        </row>
        <row r="216">
          <cell r="C216">
            <v>13.2867317199707</v>
          </cell>
          <cell r="D216">
            <v>46057.91796875</v>
          </cell>
          <cell r="E216">
            <v>93.356633186340304</v>
          </cell>
          <cell r="F216">
            <v>1905.34033203125</v>
          </cell>
          <cell r="G216">
            <v>186.71327209472699</v>
          </cell>
          <cell r="H216">
            <v>162202.078125</v>
          </cell>
          <cell r="I216">
            <v>0</v>
          </cell>
          <cell r="J216">
            <v>146.72978210449199</v>
          </cell>
          <cell r="K216">
            <v>148.28205871582</v>
          </cell>
          <cell r="L216">
            <v>25315.74609375</v>
          </cell>
          <cell r="M216">
            <v>0</v>
          </cell>
          <cell r="N216">
            <v>46057.91796875</v>
          </cell>
          <cell r="O216">
            <v>0</v>
          </cell>
          <cell r="P216">
            <v>0</v>
          </cell>
          <cell r="Q216">
            <v>0</v>
          </cell>
          <cell r="R216">
            <v>162202.078125</v>
          </cell>
          <cell r="S216">
            <v>0</v>
          </cell>
          <cell r="T216">
            <v>0</v>
          </cell>
          <cell r="U216">
            <v>0</v>
          </cell>
        </row>
        <row r="217">
          <cell r="C217">
            <v>12.768550872802701</v>
          </cell>
          <cell r="D217">
            <v>47123.84765625</v>
          </cell>
          <cell r="E217">
            <v>93.61572265625</v>
          </cell>
          <cell r="F217">
            <v>1952.53491210938</v>
          </cell>
          <cell r="G217">
            <v>187.2314453125</v>
          </cell>
          <cell r="H217">
            <v>177696.140625</v>
          </cell>
          <cell r="I217">
            <v>0</v>
          </cell>
          <cell r="J217">
            <v>146.14413452148401</v>
          </cell>
          <cell r="K217">
            <v>147.68193054199199</v>
          </cell>
          <cell r="L217">
            <v>24931.0390625</v>
          </cell>
          <cell r="M217">
            <v>0</v>
          </cell>
          <cell r="N217">
            <v>47123.84765625</v>
          </cell>
          <cell r="O217">
            <v>0</v>
          </cell>
          <cell r="P217">
            <v>0</v>
          </cell>
          <cell r="Q217">
            <v>0</v>
          </cell>
          <cell r="R217">
            <v>177696.140625</v>
          </cell>
          <cell r="S217">
            <v>0</v>
          </cell>
          <cell r="T217">
            <v>0</v>
          </cell>
          <cell r="U217">
            <v>0</v>
          </cell>
        </row>
        <row r="218">
          <cell r="C218">
            <v>12.333111763000501</v>
          </cell>
          <cell r="D218">
            <v>48122.828125</v>
          </cell>
          <cell r="E218">
            <v>93.833446502685504</v>
          </cell>
          <cell r="F218">
            <v>1977.05725097656</v>
          </cell>
          <cell r="G218">
            <v>187.66688537597699</v>
          </cell>
          <cell r="H218">
            <v>192897.171875</v>
          </cell>
          <cell r="I218">
            <v>0</v>
          </cell>
          <cell r="J218">
            <v>145.56799316406301</v>
          </cell>
          <cell r="K218">
            <v>147.09257507324199</v>
          </cell>
          <cell r="L218">
            <v>24383.267578125</v>
          </cell>
          <cell r="M218">
            <v>0</v>
          </cell>
          <cell r="N218">
            <v>48122.828125</v>
          </cell>
          <cell r="O218">
            <v>0</v>
          </cell>
          <cell r="P218">
            <v>0</v>
          </cell>
          <cell r="Q218">
            <v>0</v>
          </cell>
          <cell r="R218">
            <v>192897.171875</v>
          </cell>
          <cell r="S218">
            <v>0</v>
          </cell>
          <cell r="T218">
            <v>0</v>
          </cell>
          <cell r="U218">
            <v>0</v>
          </cell>
        </row>
        <row r="219">
          <cell r="C219">
            <v>11.9210052490234</v>
          </cell>
          <cell r="D219">
            <v>49108.39453125</v>
          </cell>
          <cell r="E219">
            <v>94.039499759674101</v>
          </cell>
          <cell r="F219">
            <v>1973.86743164063</v>
          </cell>
          <cell r="G219">
            <v>188.07899475097699</v>
          </cell>
          <cell r="H219">
            <v>208291.59375</v>
          </cell>
          <cell r="I219">
            <v>0</v>
          </cell>
          <cell r="J219">
            <v>144.97692871093801</v>
          </cell>
          <cell r="K219">
            <v>146.48716735839801</v>
          </cell>
          <cell r="L219">
            <v>23530.484375</v>
          </cell>
          <cell r="M219">
            <v>0</v>
          </cell>
          <cell r="N219">
            <v>49108.39453125</v>
          </cell>
          <cell r="O219">
            <v>0</v>
          </cell>
          <cell r="P219">
            <v>0</v>
          </cell>
          <cell r="Q219">
            <v>0</v>
          </cell>
          <cell r="R219">
            <v>208291.59375</v>
          </cell>
          <cell r="S219">
            <v>0</v>
          </cell>
          <cell r="T219">
            <v>0</v>
          </cell>
          <cell r="U219">
            <v>0</v>
          </cell>
        </row>
        <row r="220">
          <cell r="C220">
            <v>11.5799198150635</v>
          </cell>
          <cell r="D220">
            <v>50074.234375</v>
          </cell>
          <cell r="E220">
            <v>94.210040569305392</v>
          </cell>
          <cell r="F220">
            <v>2008.01770019531</v>
          </cell>
          <cell r="G220">
            <v>188.42007446289099</v>
          </cell>
          <cell r="H220">
            <v>223885.765625</v>
          </cell>
          <cell r="I220">
            <v>0</v>
          </cell>
          <cell r="J220">
            <v>144.39694213867199</v>
          </cell>
          <cell r="K220">
            <v>145.89587402343801</v>
          </cell>
          <cell r="L220">
            <v>23252.685546875</v>
          </cell>
          <cell r="M220">
            <v>0</v>
          </cell>
          <cell r="N220">
            <v>50074.234375</v>
          </cell>
          <cell r="O220">
            <v>0</v>
          </cell>
          <cell r="P220">
            <v>0</v>
          </cell>
          <cell r="Q220">
            <v>0</v>
          </cell>
          <cell r="R220">
            <v>223885.765625</v>
          </cell>
          <cell r="S220">
            <v>0</v>
          </cell>
          <cell r="T220">
            <v>0</v>
          </cell>
          <cell r="U220">
            <v>0</v>
          </cell>
        </row>
        <row r="221">
          <cell r="C221">
            <v>11.2615671157837</v>
          </cell>
          <cell r="D221">
            <v>51006.69140625</v>
          </cell>
          <cell r="E221">
            <v>94.369214773178101</v>
          </cell>
          <cell r="F221">
            <v>2008.16577148438</v>
          </cell>
          <cell r="G221">
            <v>188.73843383789099</v>
          </cell>
          <cell r="H221">
            <v>239513.296875</v>
          </cell>
          <cell r="I221">
            <v>0</v>
          </cell>
          <cell r="J221">
            <v>143.84548950195301</v>
          </cell>
          <cell r="K221">
            <v>145.33317565918</v>
          </cell>
          <cell r="L221">
            <v>22615.091796875</v>
          </cell>
          <cell r="M221">
            <v>0</v>
          </cell>
          <cell r="N221">
            <v>51006.69140625</v>
          </cell>
          <cell r="O221">
            <v>0</v>
          </cell>
          <cell r="P221">
            <v>0</v>
          </cell>
          <cell r="Q221">
            <v>0</v>
          </cell>
          <cell r="R221">
            <v>239513.296875</v>
          </cell>
          <cell r="S221">
            <v>0</v>
          </cell>
          <cell r="T221">
            <v>0</v>
          </cell>
          <cell r="U221">
            <v>0</v>
          </cell>
        </row>
        <row r="222">
          <cell r="C222">
            <v>11.0100564956665</v>
          </cell>
          <cell r="D222">
            <v>51898.5078125</v>
          </cell>
          <cell r="E222">
            <v>94.494974613189697</v>
          </cell>
          <cell r="F222">
            <v>2034.94946289063</v>
          </cell>
          <cell r="G222">
            <v>188.98994445800801</v>
          </cell>
          <cell r="H222">
            <v>254821.484375</v>
          </cell>
          <cell r="I222">
            <v>0</v>
          </cell>
          <cell r="J222">
            <v>143.27528381347699</v>
          </cell>
          <cell r="K222">
            <v>144.75465393066401</v>
          </cell>
          <cell r="L222">
            <v>22404.908203125</v>
          </cell>
          <cell r="M222">
            <v>0</v>
          </cell>
          <cell r="N222">
            <v>51898.5078125</v>
          </cell>
          <cell r="O222">
            <v>0</v>
          </cell>
          <cell r="P222">
            <v>0</v>
          </cell>
          <cell r="Q222">
            <v>0</v>
          </cell>
          <cell r="R222">
            <v>254821.484375</v>
          </cell>
          <cell r="S222">
            <v>0</v>
          </cell>
          <cell r="T222">
            <v>0</v>
          </cell>
          <cell r="U222">
            <v>0</v>
          </cell>
        </row>
        <row r="223">
          <cell r="C223">
            <v>10.7823705673218</v>
          </cell>
          <cell r="D223">
            <v>52787.203125</v>
          </cell>
          <cell r="E223">
            <v>94.608813524246202</v>
          </cell>
          <cell r="F223">
            <v>2090.40625</v>
          </cell>
          <cell r="G223">
            <v>189.21763610839801</v>
          </cell>
          <cell r="H223">
            <v>270312.78125</v>
          </cell>
          <cell r="I223">
            <v>0</v>
          </cell>
          <cell r="J223">
            <v>142.705642700195</v>
          </cell>
          <cell r="K223">
            <v>144.17823791503901</v>
          </cell>
          <cell r="L223">
            <v>22539.53515625</v>
          </cell>
          <cell r="M223">
            <v>0</v>
          </cell>
          <cell r="N223">
            <v>52787.203125</v>
          </cell>
          <cell r="O223">
            <v>0</v>
          </cell>
          <cell r="P223">
            <v>0</v>
          </cell>
          <cell r="Q223">
            <v>0</v>
          </cell>
          <cell r="R223">
            <v>270312.78125</v>
          </cell>
          <cell r="S223">
            <v>0</v>
          </cell>
          <cell r="T223">
            <v>0</v>
          </cell>
          <cell r="U223">
            <v>0</v>
          </cell>
        </row>
        <row r="224">
          <cell r="C224">
            <v>10.5439615249634</v>
          </cell>
          <cell r="D224">
            <v>53665.87890625</v>
          </cell>
          <cell r="E224">
            <v>94.728016853332491</v>
          </cell>
          <cell r="F224">
            <v>2089.1396484375</v>
          </cell>
          <cell r="G224">
            <v>189.45603942871099</v>
          </cell>
          <cell r="H224">
            <v>285994.125</v>
          </cell>
          <cell r="I224">
            <v>0</v>
          </cell>
          <cell r="J224">
            <v>142.14260864257801</v>
          </cell>
          <cell r="K224">
            <v>143.60688781738301</v>
          </cell>
          <cell r="L224">
            <v>22027.80859375</v>
          </cell>
          <cell r="M224">
            <v>0</v>
          </cell>
          <cell r="N224">
            <v>53665.87890625</v>
          </cell>
          <cell r="O224">
            <v>0</v>
          </cell>
          <cell r="P224">
            <v>0</v>
          </cell>
          <cell r="Q224">
            <v>0</v>
          </cell>
          <cell r="R224">
            <v>285994.125</v>
          </cell>
          <cell r="S224">
            <v>0</v>
          </cell>
          <cell r="T224">
            <v>0</v>
          </cell>
          <cell r="U224">
            <v>0</v>
          </cell>
        </row>
        <row r="225">
          <cell r="C225">
            <v>10.3261003494263</v>
          </cell>
          <cell r="D225">
            <v>54520.8828125</v>
          </cell>
          <cell r="E225">
            <v>94.836950302123995</v>
          </cell>
          <cell r="F225">
            <v>2049.205078125</v>
          </cell>
          <cell r="G225">
            <v>189.673904418945</v>
          </cell>
          <cell r="H225">
            <v>301699.09375</v>
          </cell>
          <cell r="I225">
            <v>0</v>
          </cell>
          <cell r="J225">
            <v>141.58233642578099</v>
          </cell>
          <cell r="K225">
            <v>143.03796386718801</v>
          </cell>
          <cell r="L225">
            <v>21160.298828125</v>
          </cell>
          <cell r="M225">
            <v>0</v>
          </cell>
          <cell r="N225">
            <v>54520.8828125</v>
          </cell>
          <cell r="O225">
            <v>0</v>
          </cell>
          <cell r="P225">
            <v>0</v>
          </cell>
          <cell r="Q225">
            <v>0</v>
          </cell>
          <cell r="R225">
            <v>301699.09375</v>
          </cell>
          <cell r="S225">
            <v>0</v>
          </cell>
          <cell r="T225">
            <v>0</v>
          </cell>
          <cell r="U225">
            <v>0</v>
          </cell>
        </row>
        <row r="226">
          <cell r="C226">
            <v>10.207576751709</v>
          </cell>
          <cell r="D226">
            <v>55364.68359375</v>
          </cell>
          <cell r="E226">
            <v>94.896209239959688</v>
          </cell>
          <cell r="F226">
            <v>2161.66357421875</v>
          </cell>
          <cell r="G226">
            <v>189.79241943359401</v>
          </cell>
          <cell r="H226">
            <v>317235.3125</v>
          </cell>
          <cell r="I226">
            <v>0</v>
          </cell>
          <cell r="J226">
            <v>141.01797485351599</v>
          </cell>
          <cell r="K226">
            <v>142.47218322753901</v>
          </cell>
          <cell r="L226">
            <v>22065.34765625</v>
          </cell>
          <cell r="M226">
            <v>0</v>
          </cell>
          <cell r="N226">
            <v>55364.68359375</v>
          </cell>
          <cell r="O226">
            <v>0</v>
          </cell>
          <cell r="P226">
            <v>0</v>
          </cell>
          <cell r="Q226">
            <v>0</v>
          </cell>
          <cell r="R226">
            <v>317235.3125</v>
          </cell>
          <cell r="S226">
            <v>0</v>
          </cell>
          <cell r="T226">
            <v>0</v>
          </cell>
          <cell r="U226">
            <v>0</v>
          </cell>
        </row>
        <row r="227">
          <cell r="C227">
            <v>10.006497383117701</v>
          </cell>
          <cell r="D227">
            <v>56184.21484375</v>
          </cell>
          <cell r="E227">
            <v>94.996750354766803</v>
          </cell>
          <cell r="F227">
            <v>2108.74853515625</v>
          </cell>
          <cell r="G227">
            <v>189.99349975585901</v>
          </cell>
          <cell r="H227">
            <v>332795.78125</v>
          </cell>
          <cell r="I227">
            <v>0</v>
          </cell>
          <cell r="J227">
            <v>140.49874877929699</v>
          </cell>
          <cell r="K227">
            <v>141.94459533691401</v>
          </cell>
          <cell r="L227">
            <v>21101.1875</v>
          </cell>
          <cell r="M227">
            <v>0</v>
          </cell>
          <cell r="N227">
            <v>56184.21484375</v>
          </cell>
          <cell r="O227">
            <v>0</v>
          </cell>
          <cell r="P227">
            <v>0</v>
          </cell>
          <cell r="Q227">
            <v>0</v>
          </cell>
          <cell r="R227">
            <v>332795.78125</v>
          </cell>
          <cell r="S227">
            <v>0</v>
          </cell>
          <cell r="T227">
            <v>0</v>
          </cell>
          <cell r="U227">
            <v>0</v>
          </cell>
        </row>
        <row r="228">
          <cell r="C228">
            <v>9.8657007217407209</v>
          </cell>
          <cell r="D228">
            <v>57008.015625</v>
          </cell>
          <cell r="E228">
            <v>95.067149400711102</v>
          </cell>
          <cell r="F228">
            <v>2145.97119140625</v>
          </cell>
          <cell r="G228">
            <v>190.13429260253901</v>
          </cell>
          <cell r="H228">
            <v>348531.96875</v>
          </cell>
          <cell r="I228">
            <v>0</v>
          </cell>
          <cell r="J228">
            <v>139.91613769531301</v>
          </cell>
          <cell r="K228">
            <v>141.35787963867199</v>
          </cell>
          <cell r="L228">
            <v>21171.5078125</v>
          </cell>
          <cell r="M228">
            <v>0</v>
          </cell>
          <cell r="N228">
            <v>57008.015625</v>
          </cell>
          <cell r="O228">
            <v>0</v>
          </cell>
          <cell r="P228">
            <v>0</v>
          </cell>
          <cell r="Q228">
            <v>0</v>
          </cell>
          <cell r="R228">
            <v>348531.96875</v>
          </cell>
          <cell r="S228">
            <v>0</v>
          </cell>
          <cell r="T228">
            <v>0</v>
          </cell>
          <cell r="U228">
            <v>0</v>
          </cell>
        </row>
        <row r="229">
          <cell r="C229">
            <v>9.7303867340087908</v>
          </cell>
          <cell r="D229">
            <v>57815.53125</v>
          </cell>
          <cell r="E229">
            <v>95.134806632995605</v>
          </cell>
          <cell r="F229">
            <v>2131.99780273438</v>
          </cell>
          <cell r="G229">
            <v>190.269607543945</v>
          </cell>
          <cell r="H229">
            <v>364284.46875</v>
          </cell>
          <cell r="I229">
            <v>0</v>
          </cell>
          <cell r="J229">
            <v>139.3779296875</v>
          </cell>
          <cell r="K229">
            <v>140.814697265625</v>
          </cell>
          <cell r="L229">
            <v>20745.1640625</v>
          </cell>
          <cell r="M229">
            <v>0</v>
          </cell>
          <cell r="N229">
            <v>57815.53125</v>
          </cell>
          <cell r="O229">
            <v>0</v>
          </cell>
          <cell r="P229">
            <v>0</v>
          </cell>
          <cell r="Q229">
            <v>0</v>
          </cell>
          <cell r="R229">
            <v>364284.46875</v>
          </cell>
          <cell r="S229">
            <v>0</v>
          </cell>
          <cell r="T229">
            <v>0</v>
          </cell>
          <cell r="U229">
            <v>0</v>
          </cell>
        </row>
        <row r="230">
          <cell r="C230">
            <v>9.6122665405273402</v>
          </cell>
          <cell r="D230">
            <v>58597.96484375</v>
          </cell>
          <cell r="E230">
            <v>95.193868875503497</v>
          </cell>
          <cell r="F230">
            <v>2147.10229492188</v>
          </cell>
          <cell r="G230">
            <v>190.38772583007801</v>
          </cell>
          <cell r="H230">
            <v>379702.03125</v>
          </cell>
          <cell r="I230">
            <v>0</v>
          </cell>
          <cell r="J230">
            <v>138.84585571289099</v>
          </cell>
          <cell r="K230">
            <v>140.27879333496099</v>
          </cell>
          <cell r="L230">
            <v>20638.51953125</v>
          </cell>
          <cell r="M230">
            <v>0</v>
          </cell>
          <cell r="N230">
            <v>58597.96484375</v>
          </cell>
          <cell r="O230">
            <v>0</v>
          </cell>
          <cell r="P230">
            <v>0</v>
          </cell>
          <cell r="Q230">
            <v>0</v>
          </cell>
          <cell r="R230">
            <v>379702.03125</v>
          </cell>
          <cell r="S230">
            <v>0</v>
          </cell>
          <cell r="T230">
            <v>0</v>
          </cell>
          <cell r="U230">
            <v>0</v>
          </cell>
        </row>
        <row r="231">
          <cell r="C231">
            <v>9.48529052734375</v>
          </cell>
          <cell r="D231">
            <v>59377.35546875</v>
          </cell>
          <cell r="E231">
            <v>95.257353782653794</v>
          </cell>
          <cell r="F231">
            <v>2141.60986328125</v>
          </cell>
          <cell r="G231">
            <v>190.51470947265599</v>
          </cell>
          <cell r="H231">
            <v>395302.625</v>
          </cell>
          <cell r="I231">
            <v>0</v>
          </cell>
          <cell r="J231">
            <v>138.317306518555</v>
          </cell>
          <cell r="K231">
            <v>139.74580383300801</v>
          </cell>
          <cell r="L231">
            <v>20313.791015625</v>
          </cell>
          <cell r="M231">
            <v>0</v>
          </cell>
          <cell r="N231">
            <v>59377.35546875</v>
          </cell>
          <cell r="O231">
            <v>0</v>
          </cell>
          <cell r="P231">
            <v>0</v>
          </cell>
          <cell r="Q231">
            <v>0</v>
          </cell>
          <cell r="R231">
            <v>395302.625</v>
          </cell>
          <cell r="S231">
            <v>0</v>
          </cell>
          <cell r="T231">
            <v>0</v>
          </cell>
          <cell r="U231">
            <v>0</v>
          </cell>
        </row>
        <row r="232">
          <cell r="C232">
            <v>9.3723077774047905</v>
          </cell>
          <cell r="D232">
            <v>60155.86328125</v>
          </cell>
          <cell r="E232">
            <v>95.313847064971895</v>
          </cell>
          <cell r="F232">
            <v>2146.95068359375</v>
          </cell>
          <cell r="G232">
            <v>190.627685546875</v>
          </cell>
          <cell r="H232">
            <v>411084.125</v>
          </cell>
          <cell r="I232">
            <v>0</v>
          </cell>
          <cell r="J232">
            <v>137.77606201171901</v>
          </cell>
          <cell r="K232">
            <v>139.200759887695</v>
          </cell>
          <cell r="L232">
            <v>20121.884765625</v>
          </cell>
          <cell r="M232">
            <v>0</v>
          </cell>
          <cell r="N232">
            <v>60155.86328125</v>
          </cell>
          <cell r="O232">
            <v>0</v>
          </cell>
          <cell r="P232">
            <v>0</v>
          </cell>
          <cell r="Q232">
            <v>0</v>
          </cell>
          <cell r="R232">
            <v>411084.125</v>
          </cell>
          <cell r="S232">
            <v>0</v>
          </cell>
          <cell r="T232">
            <v>0</v>
          </cell>
          <cell r="U232">
            <v>0</v>
          </cell>
        </row>
        <row r="233">
          <cell r="C233">
            <v>9.2662620544433594</v>
          </cell>
          <cell r="D233">
            <v>60925.15625</v>
          </cell>
          <cell r="E233">
            <v>95.366871356964097</v>
          </cell>
          <cell r="F233">
            <v>2150.40087890625</v>
          </cell>
          <cell r="G233">
            <v>190.73373413085901</v>
          </cell>
          <cell r="H233">
            <v>426874.84375</v>
          </cell>
          <cell r="I233">
            <v>0</v>
          </cell>
          <cell r="J233">
            <v>137.24366760253901</v>
          </cell>
          <cell r="K233">
            <v>138.66474914550801</v>
          </cell>
          <cell r="L233">
            <v>19926.177734375</v>
          </cell>
          <cell r="M233">
            <v>0</v>
          </cell>
          <cell r="N233">
            <v>60925.15625</v>
          </cell>
          <cell r="O233">
            <v>0</v>
          </cell>
          <cell r="P233">
            <v>0</v>
          </cell>
          <cell r="Q233">
            <v>0</v>
          </cell>
          <cell r="R233">
            <v>426874.84375</v>
          </cell>
          <cell r="S233">
            <v>0</v>
          </cell>
          <cell r="T233">
            <v>0</v>
          </cell>
          <cell r="U233">
            <v>0</v>
          </cell>
        </row>
        <row r="234">
          <cell r="C234">
            <v>9.1585359573364293</v>
          </cell>
          <cell r="D234">
            <v>61667</v>
          </cell>
          <cell r="E234">
            <v>95.420730113983197</v>
          </cell>
          <cell r="F234">
            <v>2143.28173828125</v>
          </cell>
          <cell r="G234">
            <v>190.84146118164099</v>
          </cell>
          <cell r="H234">
            <v>442333</v>
          </cell>
          <cell r="I234">
            <v>0</v>
          </cell>
          <cell r="J234">
            <v>136.73229980468801</v>
          </cell>
          <cell r="K234">
            <v>138.14956665039099</v>
          </cell>
          <cell r="L234">
            <v>19629.32421875</v>
          </cell>
          <cell r="M234">
            <v>0</v>
          </cell>
          <cell r="N234">
            <v>61667</v>
          </cell>
          <cell r="O234">
            <v>0</v>
          </cell>
          <cell r="P234">
            <v>0</v>
          </cell>
          <cell r="Q234">
            <v>0</v>
          </cell>
          <cell r="R234">
            <v>442333</v>
          </cell>
          <cell r="S234">
            <v>0</v>
          </cell>
          <cell r="T234">
            <v>0</v>
          </cell>
          <cell r="U234">
            <v>0</v>
          </cell>
        </row>
        <row r="235">
          <cell r="C235">
            <v>9.0624637603759801</v>
          </cell>
          <cell r="D235">
            <v>62409.21484375</v>
          </cell>
          <cell r="E235">
            <v>95.468765497207599</v>
          </cell>
          <cell r="F235">
            <v>2150.54443359375</v>
          </cell>
          <cell r="G235">
            <v>190.93753051757801</v>
          </cell>
          <cell r="H235">
            <v>457970.78125</v>
          </cell>
          <cell r="I235">
            <v>0</v>
          </cell>
          <cell r="J235">
            <v>136.212890625</v>
          </cell>
          <cell r="K235">
            <v>137.62701416015599</v>
          </cell>
          <cell r="L235">
            <v>19489.23046875</v>
          </cell>
          <cell r="M235">
            <v>0</v>
          </cell>
          <cell r="N235">
            <v>62409.21484375</v>
          </cell>
          <cell r="O235">
            <v>0</v>
          </cell>
          <cell r="P235">
            <v>0</v>
          </cell>
          <cell r="Q235">
            <v>0</v>
          </cell>
          <cell r="R235">
            <v>457970.78125</v>
          </cell>
          <cell r="S235">
            <v>0</v>
          </cell>
          <cell r="T235">
            <v>0</v>
          </cell>
          <cell r="U235">
            <v>0</v>
          </cell>
        </row>
        <row r="236">
          <cell r="C236">
            <v>8.9846591949462908</v>
          </cell>
          <cell r="D236">
            <v>63154.8203125</v>
          </cell>
          <cell r="E236">
            <v>95.507669448852496</v>
          </cell>
          <cell r="F236">
            <v>2189.07641601563</v>
          </cell>
          <cell r="G236">
            <v>191.01533508300801</v>
          </cell>
          <cell r="H236">
            <v>473785.15625</v>
          </cell>
          <cell r="I236">
            <v>0</v>
          </cell>
          <cell r="J236">
            <v>135.67492675781301</v>
          </cell>
          <cell r="K236">
            <v>137.08700561523401</v>
          </cell>
          <cell r="L236">
            <v>19668.103515625</v>
          </cell>
          <cell r="M236">
            <v>0</v>
          </cell>
          <cell r="N236">
            <v>63154.8203125</v>
          </cell>
          <cell r="O236">
            <v>0</v>
          </cell>
          <cell r="P236">
            <v>0</v>
          </cell>
          <cell r="Q236">
            <v>0</v>
          </cell>
          <cell r="R236">
            <v>473785.15625</v>
          </cell>
          <cell r="S236">
            <v>0</v>
          </cell>
          <cell r="T236">
            <v>0</v>
          </cell>
          <cell r="U236">
            <v>0</v>
          </cell>
        </row>
        <row r="237">
          <cell r="C237">
            <v>8.8495197296142596</v>
          </cell>
          <cell r="D237">
            <v>63887.5625</v>
          </cell>
          <cell r="E237">
            <v>95.575237274169893</v>
          </cell>
          <cell r="F237">
            <v>2135.69653320313</v>
          </cell>
          <cell r="G237">
            <v>191.15048217773401</v>
          </cell>
          <cell r="H237">
            <v>489612.4375</v>
          </cell>
          <cell r="I237">
            <v>0</v>
          </cell>
          <cell r="J237">
            <v>135.17689514160199</v>
          </cell>
          <cell r="K237">
            <v>136.58332824707</v>
          </cell>
          <cell r="L237">
            <v>18899.888671875</v>
          </cell>
          <cell r="M237">
            <v>0</v>
          </cell>
          <cell r="N237">
            <v>63887.5625</v>
          </cell>
          <cell r="O237">
            <v>0</v>
          </cell>
          <cell r="P237">
            <v>0</v>
          </cell>
          <cell r="Q237">
            <v>0</v>
          </cell>
          <cell r="R237">
            <v>489612.4375</v>
          </cell>
          <cell r="S237">
            <v>0</v>
          </cell>
          <cell r="T237">
            <v>0</v>
          </cell>
          <cell r="U237">
            <v>0</v>
          </cell>
        </row>
        <row r="238">
          <cell r="C238">
            <v>8.7853212356567401</v>
          </cell>
          <cell r="D238">
            <v>64602.8515625</v>
          </cell>
          <cell r="E238">
            <v>95.607340335845905</v>
          </cell>
          <cell r="F238">
            <v>2196.14672851563</v>
          </cell>
          <cell r="G238">
            <v>191.21467590332</v>
          </cell>
          <cell r="H238">
            <v>505097.125</v>
          </cell>
          <cell r="I238">
            <v>0</v>
          </cell>
          <cell r="J238">
            <v>134.646408081055</v>
          </cell>
          <cell r="K238">
            <v>136.05180358886699</v>
          </cell>
          <cell r="L238">
            <v>19293.853515625</v>
          </cell>
          <cell r="M238">
            <v>0</v>
          </cell>
          <cell r="N238">
            <v>64602.8515625</v>
          </cell>
          <cell r="O238">
            <v>0</v>
          </cell>
          <cell r="P238">
            <v>0</v>
          </cell>
          <cell r="Q238">
            <v>0</v>
          </cell>
          <cell r="R238">
            <v>505097.125</v>
          </cell>
          <cell r="S238">
            <v>0</v>
          </cell>
          <cell r="T238">
            <v>0</v>
          </cell>
          <cell r="U238">
            <v>0</v>
          </cell>
        </row>
        <row r="239">
          <cell r="C239">
            <v>8.6760225296020508</v>
          </cell>
          <cell r="D239">
            <v>65313.41796875</v>
          </cell>
          <cell r="E239">
            <v>95.661985874175997</v>
          </cell>
          <cell r="F239">
            <v>2174.26416015625</v>
          </cell>
          <cell r="G239">
            <v>191.323974609375</v>
          </cell>
          <cell r="H239">
            <v>520766.5625</v>
          </cell>
          <cell r="I239">
            <v>0</v>
          </cell>
          <cell r="J239">
            <v>134.14788818359401</v>
          </cell>
          <cell r="K239">
            <v>135.54895019531301</v>
          </cell>
          <cell r="L239">
            <v>18863.96484375</v>
          </cell>
          <cell r="M239">
            <v>0</v>
          </cell>
          <cell r="N239">
            <v>65313.41796875</v>
          </cell>
          <cell r="O239">
            <v>0</v>
          </cell>
          <cell r="P239">
            <v>0</v>
          </cell>
          <cell r="Q239">
            <v>0</v>
          </cell>
          <cell r="R239">
            <v>520766.5625</v>
          </cell>
          <cell r="S239">
            <v>0</v>
          </cell>
          <cell r="T239">
            <v>0</v>
          </cell>
          <cell r="U239">
            <v>0</v>
          </cell>
        </row>
        <row r="240">
          <cell r="C240">
            <v>8.5932893753051793</v>
          </cell>
          <cell r="D240">
            <v>66027.2734375</v>
          </cell>
          <cell r="E240">
            <v>95.703357458114596</v>
          </cell>
          <cell r="F240">
            <v>2191.45874023438</v>
          </cell>
          <cell r="G240">
            <v>191.40670776367199</v>
          </cell>
          <cell r="H240">
            <v>536612.6875</v>
          </cell>
          <cell r="I240">
            <v>0</v>
          </cell>
          <cell r="J240">
            <v>133.62271118164099</v>
          </cell>
          <cell r="K240">
            <v>135.02110290527301</v>
          </cell>
          <cell r="L240">
            <v>18831.83984375</v>
          </cell>
          <cell r="M240">
            <v>0</v>
          </cell>
          <cell r="N240">
            <v>66027.2734375</v>
          </cell>
          <cell r="O240">
            <v>0</v>
          </cell>
          <cell r="P240">
            <v>0</v>
          </cell>
          <cell r="Q240">
            <v>0</v>
          </cell>
          <cell r="R240">
            <v>536612.6875</v>
          </cell>
          <cell r="S240">
            <v>0</v>
          </cell>
          <cell r="T240">
            <v>0</v>
          </cell>
          <cell r="U240">
            <v>0</v>
          </cell>
        </row>
        <row r="241">
          <cell r="C241">
            <v>8.5019893646240199</v>
          </cell>
          <cell r="D241">
            <v>66734.625</v>
          </cell>
          <cell r="E241">
            <v>95.74900269508359</v>
          </cell>
          <cell r="F241">
            <v>2200.55615234375</v>
          </cell>
          <cell r="G241">
            <v>191.49801635742199</v>
          </cell>
          <cell r="H241">
            <v>552465.375</v>
          </cell>
          <cell r="I241">
            <v>0</v>
          </cell>
          <cell r="J241">
            <v>133.10650634765599</v>
          </cell>
          <cell r="K241">
            <v>134.501876831055</v>
          </cell>
          <cell r="L241">
            <v>18709.10546875</v>
          </cell>
          <cell r="M241">
            <v>0</v>
          </cell>
          <cell r="N241">
            <v>66734.625</v>
          </cell>
          <cell r="O241">
            <v>0</v>
          </cell>
          <cell r="P241">
            <v>0</v>
          </cell>
          <cell r="Q241">
            <v>0</v>
          </cell>
          <cell r="R241">
            <v>552465.375</v>
          </cell>
          <cell r="S241">
            <v>0</v>
          </cell>
          <cell r="T241">
            <v>0</v>
          </cell>
          <cell r="U241">
            <v>0</v>
          </cell>
        </row>
        <row r="242">
          <cell r="C242">
            <v>8.4285068511962908</v>
          </cell>
          <cell r="D242">
            <v>67425.3984375</v>
          </cell>
          <cell r="E242">
            <v>95.785748958587604</v>
          </cell>
          <cell r="F242">
            <v>2208.62841796875</v>
          </cell>
          <cell r="G242">
            <v>191.57148742675801</v>
          </cell>
          <cell r="H242">
            <v>568154.5625</v>
          </cell>
          <cell r="I242">
            <v>0</v>
          </cell>
          <cell r="J242">
            <v>132.60388183593801</v>
          </cell>
          <cell r="K242">
            <v>133.99671936035199</v>
          </cell>
          <cell r="L242">
            <v>18615.44140625</v>
          </cell>
          <cell r="M242">
            <v>0</v>
          </cell>
          <cell r="N242">
            <v>67425.3984375</v>
          </cell>
          <cell r="O242">
            <v>0</v>
          </cell>
          <cell r="P242">
            <v>0</v>
          </cell>
          <cell r="Q242">
            <v>0</v>
          </cell>
          <cell r="R242">
            <v>568154.5625</v>
          </cell>
          <cell r="S242">
            <v>0</v>
          </cell>
          <cell r="T242">
            <v>0</v>
          </cell>
          <cell r="U242">
            <v>0</v>
          </cell>
        </row>
        <row r="243">
          <cell r="C243">
            <v>8.3337650299072301</v>
          </cell>
          <cell r="D243">
            <v>68110.7109375</v>
          </cell>
          <cell r="E243">
            <v>95.833116769790607</v>
          </cell>
          <cell r="F243">
            <v>2209.42602539063</v>
          </cell>
          <cell r="G243">
            <v>191.66622924804699</v>
          </cell>
          <cell r="H243">
            <v>583849.25</v>
          </cell>
          <cell r="I243">
            <v>0</v>
          </cell>
          <cell r="J243">
            <v>132.09996032714801</v>
          </cell>
          <cell r="K243">
            <v>133.48954772949199</v>
          </cell>
          <cell r="L243">
            <v>18412.837890625</v>
          </cell>
          <cell r="M243">
            <v>0</v>
          </cell>
          <cell r="N243">
            <v>68110.7109375</v>
          </cell>
          <cell r="O243">
            <v>0</v>
          </cell>
          <cell r="P243">
            <v>0</v>
          </cell>
          <cell r="Q243">
            <v>0</v>
          </cell>
          <cell r="R243">
            <v>583849.25</v>
          </cell>
          <cell r="S243">
            <v>0</v>
          </cell>
          <cell r="T243">
            <v>0</v>
          </cell>
          <cell r="U243">
            <v>0</v>
          </cell>
        </row>
        <row r="244">
          <cell r="C244">
            <v>8.2538986206054705</v>
          </cell>
          <cell r="D244">
            <v>68796.578125</v>
          </cell>
          <cell r="E244">
            <v>95.873051881790204</v>
          </cell>
          <cell r="F244">
            <v>2216.97412109375</v>
          </cell>
          <cell r="G244">
            <v>191.74610900878901</v>
          </cell>
          <cell r="H244">
            <v>599723.4375</v>
          </cell>
          <cell r="I244">
            <v>0</v>
          </cell>
          <cell r="J244">
            <v>131.591796875</v>
          </cell>
          <cell r="K244">
            <v>132.97863769531301</v>
          </cell>
          <cell r="L244">
            <v>18298.6796875</v>
          </cell>
          <cell r="M244">
            <v>0</v>
          </cell>
          <cell r="N244">
            <v>68796.578125</v>
          </cell>
          <cell r="O244">
            <v>0</v>
          </cell>
          <cell r="P244">
            <v>0</v>
          </cell>
          <cell r="Q244">
            <v>0</v>
          </cell>
          <cell r="R244">
            <v>599723.4375</v>
          </cell>
          <cell r="S244">
            <v>0</v>
          </cell>
          <cell r="T244">
            <v>0</v>
          </cell>
          <cell r="U244">
            <v>0</v>
          </cell>
        </row>
        <row r="245">
          <cell r="C245">
            <v>8.1213502883911097</v>
          </cell>
          <cell r="D245">
            <v>69469.0234375</v>
          </cell>
          <cell r="E245">
            <v>95.93932628631589</v>
          </cell>
          <cell r="F245">
            <v>2105.77587890625</v>
          </cell>
          <cell r="G245">
            <v>191.87864685058599</v>
          </cell>
          <cell r="H245">
            <v>615610.9375</v>
          </cell>
          <cell r="I245">
            <v>0</v>
          </cell>
          <cell r="J245">
            <v>131.13038635253901</v>
          </cell>
          <cell r="K245">
            <v>132.51043701171901</v>
          </cell>
          <cell r="L245">
            <v>17101.74609375</v>
          </cell>
          <cell r="M245">
            <v>0</v>
          </cell>
          <cell r="N245">
            <v>69469.0234375</v>
          </cell>
          <cell r="O245">
            <v>0</v>
          </cell>
          <cell r="P245">
            <v>0</v>
          </cell>
          <cell r="Q245">
            <v>0</v>
          </cell>
          <cell r="R245">
            <v>615610.9375</v>
          </cell>
          <cell r="S245">
            <v>0</v>
          </cell>
          <cell r="T245">
            <v>0</v>
          </cell>
          <cell r="U245">
            <v>0</v>
          </cell>
        </row>
        <row r="246">
          <cell r="C246">
            <v>8.0864419937133807</v>
          </cell>
          <cell r="D246">
            <v>70133.4375</v>
          </cell>
          <cell r="E246">
            <v>95.956778526306195</v>
          </cell>
          <cell r="F246">
            <v>2261.79077148438</v>
          </cell>
          <cell r="G246">
            <v>191.91355895996099</v>
          </cell>
          <cell r="H246">
            <v>631146.5625</v>
          </cell>
          <cell r="I246">
            <v>0</v>
          </cell>
          <cell r="J246">
            <v>130.58990478515599</v>
          </cell>
          <cell r="K246">
            <v>131.97193908691401</v>
          </cell>
          <cell r="L246">
            <v>18289.83984375</v>
          </cell>
          <cell r="M246">
            <v>0</v>
          </cell>
          <cell r="N246">
            <v>70133.4375</v>
          </cell>
          <cell r="O246">
            <v>0</v>
          </cell>
          <cell r="P246">
            <v>0</v>
          </cell>
          <cell r="Q246">
            <v>0</v>
          </cell>
          <cell r="R246">
            <v>631146.5625</v>
          </cell>
          <cell r="S246">
            <v>0</v>
          </cell>
          <cell r="T246">
            <v>0</v>
          </cell>
          <cell r="U246">
            <v>0</v>
          </cell>
        </row>
        <row r="247">
          <cell r="C247">
            <v>8.0052089691162092</v>
          </cell>
          <cell r="D247">
            <v>70790.796875</v>
          </cell>
          <cell r="E247">
            <v>95.997393131256104</v>
          </cell>
          <cell r="F247">
            <v>2230.30908203125</v>
          </cell>
          <cell r="G247">
            <v>191.99479675293</v>
          </cell>
          <cell r="H247">
            <v>646869.1875</v>
          </cell>
          <cell r="I247">
            <v>0</v>
          </cell>
          <cell r="J247">
            <v>130.09613037109401</v>
          </cell>
          <cell r="K247">
            <v>131.47430419921901</v>
          </cell>
          <cell r="L247">
            <v>17854.08984375</v>
          </cell>
          <cell r="M247">
            <v>0</v>
          </cell>
          <cell r="N247">
            <v>70790.796875</v>
          </cell>
          <cell r="O247">
            <v>0</v>
          </cell>
          <cell r="P247">
            <v>0</v>
          </cell>
          <cell r="Q247">
            <v>0</v>
          </cell>
          <cell r="R247">
            <v>646869.1875</v>
          </cell>
          <cell r="S247">
            <v>0</v>
          </cell>
          <cell r="T247">
            <v>0</v>
          </cell>
          <cell r="U247">
            <v>0</v>
          </cell>
        </row>
        <row r="248">
          <cell r="C248">
            <v>7.9382081031799299</v>
          </cell>
          <cell r="D248">
            <v>71450.25</v>
          </cell>
          <cell r="E248">
            <v>96.030896902084393</v>
          </cell>
          <cell r="F248">
            <v>2235.5849609375</v>
          </cell>
          <cell r="G248">
            <v>192.06179809570301</v>
          </cell>
          <cell r="H248">
            <v>662769.75</v>
          </cell>
          <cell r="I248">
            <v>0</v>
          </cell>
          <cell r="J248">
            <v>129.59703063964801</v>
          </cell>
          <cell r="K248">
            <v>130.97286987304699</v>
          </cell>
          <cell r="L248">
            <v>17746.5390625</v>
          </cell>
          <cell r="M248">
            <v>0</v>
          </cell>
          <cell r="N248">
            <v>71450.25</v>
          </cell>
          <cell r="O248">
            <v>0</v>
          </cell>
          <cell r="P248">
            <v>0</v>
          </cell>
          <cell r="Q248">
            <v>0</v>
          </cell>
          <cell r="R248">
            <v>662769.75</v>
          </cell>
          <cell r="S248">
            <v>0</v>
          </cell>
          <cell r="T248">
            <v>0</v>
          </cell>
          <cell r="U248">
            <v>0</v>
          </cell>
        </row>
        <row r="249">
          <cell r="C249">
            <v>7.8474259376525897</v>
          </cell>
          <cell r="D249">
            <v>72102.046875</v>
          </cell>
          <cell r="E249">
            <v>96.076285839080796</v>
          </cell>
          <cell r="F249">
            <v>2210.97973632813</v>
          </cell>
          <cell r="G249">
            <v>192.15257263183599</v>
          </cell>
          <cell r="H249">
            <v>678677.9375</v>
          </cell>
          <cell r="I249">
            <v>0</v>
          </cell>
          <cell r="J249">
            <v>129.10363769531301</v>
          </cell>
          <cell r="K249">
            <v>130.47593688964801</v>
          </cell>
          <cell r="L249">
            <v>17350.5</v>
          </cell>
          <cell r="M249">
            <v>0</v>
          </cell>
          <cell r="N249">
            <v>72102.046875</v>
          </cell>
          <cell r="O249">
            <v>0</v>
          </cell>
          <cell r="P249">
            <v>0</v>
          </cell>
          <cell r="Q249">
            <v>0</v>
          </cell>
          <cell r="R249">
            <v>678677.9375</v>
          </cell>
          <cell r="S249">
            <v>0</v>
          </cell>
          <cell r="T249">
            <v>0</v>
          </cell>
          <cell r="U249">
            <v>0</v>
          </cell>
        </row>
        <row r="250">
          <cell r="C250">
            <v>7.7865614891052202</v>
          </cell>
          <cell r="D250">
            <v>72732.7578125</v>
          </cell>
          <cell r="E250">
            <v>96.106719970703097</v>
          </cell>
          <cell r="F250">
            <v>2220.96459960938</v>
          </cell>
          <cell r="G250">
            <v>192.21343994140599</v>
          </cell>
          <cell r="H250">
            <v>694247.25</v>
          </cell>
          <cell r="I250">
            <v>0</v>
          </cell>
          <cell r="J250">
            <v>128.62054443359401</v>
          </cell>
          <cell r="K250">
            <v>129.99070739746099</v>
          </cell>
          <cell r="L250">
            <v>17293.677734375</v>
          </cell>
          <cell r="M250">
            <v>0</v>
          </cell>
          <cell r="N250">
            <v>72732.7578125</v>
          </cell>
          <cell r="O250">
            <v>0</v>
          </cell>
          <cell r="P250">
            <v>0</v>
          </cell>
          <cell r="Q250">
            <v>0</v>
          </cell>
          <cell r="R250">
            <v>694247.25</v>
          </cell>
          <cell r="S250">
            <v>0</v>
          </cell>
          <cell r="T250">
            <v>0</v>
          </cell>
          <cell r="U250">
            <v>0</v>
          </cell>
        </row>
        <row r="251">
          <cell r="C251">
            <v>7.7321004867553702</v>
          </cell>
          <cell r="D251">
            <v>73368.546875</v>
          </cell>
          <cell r="E251">
            <v>96.133947372436495</v>
          </cell>
          <cell r="F251">
            <v>2262.52416992188</v>
          </cell>
          <cell r="G251">
            <v>192.26789855957</v>
          </cell>
          <cell r="H251">
            <v>709991.4375</v>
          </cell>
          <cell r="I251">
            <v>0</v>
          </cell>
          <cell r="J251">
            <v>128.12408447265599</v>
          </cell>
          <cell r="K251">
            <v>129.49302673339801</v>
          </cell>
          <cell r="L251">
            <v>17494.064453125</v>
          </cell>
          <cell r="M251">
            <v>0</v>
          </cell>
          <cell r="N251">
            <v>73368.546875</v>
          </cell>
          <cell r="O251">
            <v>0</v>
          </cell>
          <cell r="P251">
            <v>0</v>
          </cell>
          <cell r="Q251">
            <v>0</v>
          </cell>
          <cell r="R251">
            <v>709991.4375</v>
          </cell>
          <cell r="S251">
            <v>0</v>
          </cell>
          <cell r="T251">
            <v>0</v>
          </cell>
          <cell r="U251">
            <v>0</v>
          </cell>
        </row>
        <row r="252">
          <cell r="C252">
            <v>7.6549735069274902</v>
          </cell>
          <cell r="D252">
            <v>74003.953125</v>
          </cell>
          <cell r="E252">
            <v>96.172511577606201</v>
          </cell>
          <cell r="F252">
            <v>2251.51611328125</v>
          </cell>
          <cell r="G252">
            <v>192.34503173828099</v>
          </cell>
          <cell r="H252">
            <v>725916</v>
          </cell>
          <cell r="I252">
            <v>0</v>
          </cell>
          <cell r="J252">
            <v>127.63006591796901</v>
          </cell>
          <cell r="K252">
            <v>128.99557495117199</v>
          </cell>
          <cell r="L252">
            <v>17235.296875</v>
          </cell>
          <cell r="M252">
            <v>0</v>
          </cell>
          <cell r="N252">
            <v>74003.953125</v>
          </cell>
          <cell r="O252">
            <v>0</v>
          </cell>
          <cell r="P252">
            <v>0</v>
          </cell>
          <cell r="Q252">
            <v>0</v>
          </cell>
          <cell r="R252">
            <v>725916</v>
          </cell>
          <cell r="S252">
            <v>0</v>
          </cell>
          <cell r="T252">
            <v>0</v>
          </cell>
          <cell r="U252">
            <v>0</v>
          </cell>
        </row>
        <row r="253">
          <cell r="C253">
            <v>7.5874810218811</v>
          </cell>
          <cell r="D253">
            <v>74633.7109375</v>
          </cell>
          <cell r="E253">
            <v>96.206259727477999</v>
          </cell>
          <cell r="F253">
            <v>2243.16040039063</v>
          </cell>
          <cell r="G253">
            <v>192.412521362305</v>
          </cell>
          <cell r="H253">
            <v>741846.25</v>
          </cell>
          <cell r="I253">
            <v>0</v>
          </cell>
          <cell r="J253">
            <v>127.14248657226599</v>
          </cell>
          <cell r="K253">
            <v>128.50531005859401</v>
          </cell>
          <cell r="L253">
            <v>17019.9375</v>
          </cell>
          <cell r="M253">
            <v>0</v>
          </cell>
          <cell r="N253">
            <v>74633.7109375</v>
          </cell>
          <cell r="O253">
            <v>0</v>
          </cell>
          <cell r="P253">
            <v>0</v>
          </cell>
          <cell r="Q253">
            <v>0</v>
          </cell>
          <cell r="R253">
            <v>741846.25</v>
          </cell>
          <cell r="S253">
            <v>0</v>
          </cell>
          <cell r="T253">
            <v>0</v>
          </cell>
          <cell r="U253">
            <v>0</v>
          </cell>
        </row>
        <row r="254">
          <cell r="C254">
            <v>7.5171966552734402</v>
          </cell>
          <cell r="D254">
            <v>75244.03125</v>
          </cell>
          <cell r="E254">
            <v>96.241402626037598</v>
          </cell>
          <cell r="F254">
            <v>2242.91479492188</v>
          </cell>
          <cell r="G254">
            <v>192.48280334472699</v>
          </cell>
          <cell r="H254">
            <v>757435.9375</v>
          </cell>
          <cell r="I254">
            <v>0</v>
          </cell>
          <cell r="J254">
            <v>126.662437438965</v>
          </cell>
          <cell r="K254">
            <v>128.02233886718801</v>
          </cell>
          <cell r="L254">
            <v>16860.431640625</v>
          </cell>
          <cell r="M254">
            <v>0</v>
          </cell>
          <cell r="N254">
            <v>75244.03125</v>
          </cell>
          <cell r="O254">
            <v>0</v>
          </cell>
          <cell r="P254">
            <v>0</v>
          </cell>
          <cell r="Q254">
            <v>0</v>
          </cell>
          <cell r="R254">
            <v>757435.9375</v>
          </cell>
          <cell r="S254">
            <v>0</v>
          </cell>
          <cell r="T254">
            <v>0</v>
          </cell>
          <cell r="U254">
            <v>0</v>
          </cell>
        </row>
        <row r="255">
          <cell r="C255">
            <v>7.4534111022949201</v>
          </cell>
          <cell r="D255">
            <v>75856.0390625</v>
          </cell>
          <cell r="E255">
            <v>96.273297071456895</v>
          </cell>
          <cell r="F255">
            <v>2251.36010742188</v>
          </cell>
          <cell r="G255">
            <v>192.54658508300801</v>
          </cell>
          <cell r="H255">
            <v>773203.9375</v>
          </cell>
          <cell r="I255">
            <v>0</v>
          </cell>
          <cell r="J255">
            <v>126.180633544922</v>
          </cell>
          <cell r="K255">
            <v>127.538131713867</v>
          </cell>
          <cell r="L255">
            <v>16780.3125</v>
          </cell>
          <cell r="M255">
            <v>0</v>
          </cell>
          <cell r="N255">
            <v>75856.0390625</v>
          </cell>
          <cell r="O255">
            <v>0</v>
          </cell>
          <cell r="P255">
            <v>0</v>
          </cell>
          <cell r="Q255">
            <v>0</v>
          </cell>
          <cell r="R255">
            <v>773203.9375</v>
          </cell>
          <cell r="S255">
            <v>0</v>
          </cell>
          <cell r="T255">
            <v>0</v>
          </cell>
          <cell r="U255">
            <v>0</v>
          </cell>
        </row>
        <row r="256">
          <cell r="C256">
            <v>7.3710455894470197</v>
          </cell>
          <cell r="D256">
            <v>76466.359375</v>
          </cell>
          <cell r="E256">
            <v>96.314477920532198</v>
          </cell>
          <cell r="F256">
            <v>2198.89379882813</v>
          </cell>
          <cell r="G256">
            <v>192.62895202636699</v>
          </cell>
          <cell r="H256">
            <v>789153.625</v>
          </cell>
          <cell r="I256">
            <v>0</v>
          </cell>
          <cell r="J256">
            <v>125.71369934082</v>
          </cell>
          <cell r="K256">
            <v>127.067008972168</v>
          </cell>
          <cell r="L256">
            <v>16208.146484375</v>
          </cell>
          <cell r="M256">
            <v>0</v>
          </cell>
          <cell r="N256">
            <v>76466.359375</v>
          </cell>
          <cell r="O256">
            <v>0</v>
          </cell>
          <cell r="P256">
            <v>0</v>
          </cell>
          <cell r="Q256">
            <v>0</v>
          </cell>
          <cell r="R256">
            <v>789153.625</v>
          </cell>
          <cell r="S256">
            <v>0</v>
          </cell>
          <cell r="T256">
            <v>0</v>
          </cell>
          <cell r="U256">
            <v>0</v>
          </cell>
        </row>
        <row r="257">
          <cell r="C257">
            <v>7.3314757347106898</v>
          </cell>
          <cell r="D257">
            <v>77075.9765625</v>
          </cell>
          <cell r="E257">
            <v>96.334260702133207</v>
          </cell>
          <cell r="F257">
            <v>2268.11059570313</v>
          </cell>
          <cell r="G257">
            <v>192.66851806640599</v>
          </cell>
          <cell r="H257">
            <v>805104</v>
          </cell>
          <cell r="I257">
            <v>0</v>
          </cell>
          <cell r="J257">
            <v>125.208656311035</v>
          </cell>
          <cell r="K257">
            <v>126.56153869628901</v>
          </cell>
          <cell r="L257">
            <v>16628.59765625</v>
          </cell>
          <cell r="M257">
            <v>0</v>
          </cell>
          <cell r="N257">
            <v>77075.9765625</v>
          </cell>
          <cell r="O257">
            <v>0</v>
          </cell>
          <cell r="P257">
            <v>0</v>
          </cell>
          <cell r="Q257">
            <v>0</v>
          </cell>
          <cell r="R257">
            <v>805104</v>
          </cell>
          <cell r="S257">
            <v>0</v>
          </cell>
          <cell r="T257">
            <v>0</v>
          </cell>
          <cell r="U257">
            <v>0</v>
          </cell>
        </row>
        <row r="258">
          <cell r="C258">
            <v>7.2645807266235396</v>
          </cell>
          <cell r="D258">
            <v>77670.9453125</v>
          </cell>
          <cell r="E258">
            <v>96.3677108287811</v>
          </cell>
          <cell r="F258">
            <v>2258.3623046875</v>
          </cell>
          <cell r="G258">
            <v>192.73541259765599</v>
          </cell>
          <cell r="H258">
            <v>820889.0625</v>
          </cell>
          <cell r="I258">
            <v>0</v>
          </cell>
          <cell r="J258">
            <v>124.731575012207</v>
          </cell>
          <cell r="K258">
            <v>126.08168792724599</v>
          </cell>
          <cell r="L258">
            <v>16406.0546875</v>
          </cell>
          <cell r="M258">
            <v>0</v>
          </cell>
          <cell r="N258">
            <v>77670.9453125</v>
          </cell>
          <cell r="O258">
            <v>0</v>
          </cell>
          <cell r="P258">
            <v>0</v>
          </cell>
          <cell r="Q258">
            <v>0</v>
          </cell>
          <cell r="R258">
            <v>820889.0625</v>
          </cell>
          <cell r="S258">
            <v>0</v>
          </cell>
          <cell r="T258">
            <v>0</v>
          </cell>
          <cell r="U258">
            <v>0</v>
          </cell>
        </row>
        <row r="259">
          <cell r="C259">
            <v>7.2044839859008798</v>
          </cell>
          <cell r="D259">
            <v>78263.15625</v>
          </cell>
          <cell r="E259">
            <v>96.397757530212402</v>
          </cell>
          <cell r="F259">
            <v>2254.54052734375</v>
          </cell>
          <cell r="G259">
            <v>192.79551696777301</v>
          </cell>
          <cell r="H259">
            <v>836676.8125</v>
          </cell>
          <cell r="I259">
            <v>0</v>
          </cell>
          <cell r="J259">
            <v>124.255020141602</v>
          </cell>
          <cell r="K259">
            <v>125.602668762207</v>
          </cell>
          <cell r="L259">
            <v>16242.80078125</v>
          </cell>
          <cell r="M259">
            <v>0</v>
          </cell>
          <cell r="N259">
            <v>78263.15625</v>
          </cell>
          <cell r="O259">
            <v>0</v>
          </cell>
          <cell r="P259">
            <v>0</v>
          </cell>
          <cell r="Q259">
            <v>0</v>
          </cell>
          <cell r="R259">
            <v>836676.8125</v>
          </cell>
          <cell r="S259">
            <v>0</v>
          </cell>
          <cell r="T259">
            <v>0</v>
          </cell>
          <cell r="U259">
            <v>0</v>
          </cell>
        </row>
        <row r="260">
          <cell r="C260">
            <v>7.1466517448425302</v>
          </cell>
          <cell r="D260">
            <v>78855.859375</v>
          </cell>
          <cell r="E260">
            <v>96.426671743392902</v>
          </cell>
          <cell r="F260">
            <v>2256.1904296875</v>
          </cell>
          <cell r="G260">
            <v>192.85334777832</v>
          </cell>
          <cell r="H260">
            <v>852644.125</v>
          </cell>
          <cell r="I260">
            <v>0</v>
          </cell>
          <cell r="J260">
            <v>123.774124145508</v>
          </cell>
          <cell r="K260">
            <v>125.11953735351599</v>
          </cell>
          <cell r="L260">
            <v>16124.20703125</v>
          </cell>
          <cell r="M260">
            <v>0</v>
          </cell>
          <cell r="N260">
            <v>78855.859375</v>
          </cell>
          <cell r="O260">
            <v>0</v>
          </cell>
          <cell r="P260">
            <v>0</v>
          </cell>
          <cell r="Q260">
            <v>0</v>
          </cell>
          <cell r="R260">
            <v>852644.125</v>
          </cell>
          <cell r="S260">
            <v>0</v>
          </cell>
          <cell r="T260">
            <v>0</v>
          </cell>
          <cell r="U260">
            <v>0</v>
          </cell>
        </row>
        <row r="261">
          <cell r="C261">
            <v>7.0821127891540501</v>
          </cell>
          <cell r="D261">
            <v>79442.2578125</v>
          </cell>
          <cell r="E261">
            <v>96.458941698074298</v>
          </cell>
          <cell r="F261">
            <v>2237.22338867188</v>
          </cell>
          <cell r="G261">
            <v>192.917892456055</v>
          </cell>
          <cell r="H261">
            <v>868617.6875</v>
          </cell>
          <cell r="I261">
            <v>0</v>
          </cell>
          <cell r="J261">
            <v>123.30029296875</v>
          </cell>
          <cell r="K261">
            <v>124.64289855957</v>
          </cell>
          <cell r="L261">
            <v>15844.26953125</v>
          </cell>
          <cell r="M261">
            <v>0</v>
          </cell>
          <cell r="N261">
            <v>79442.2578125</v>
          </cell>
          <cell r="O261">
            <v>0</v>
          </cell>
          <cell r="P261">
            <v>0</v>
          </cell>
          <cell r="Q261">
            <v>0</v>
          </cell>
          <cell r="R261">
            <v>868617.6875</v>
          </cell>
          <cell r="S261">
            <v>0</v>
          </cell>
          <cell r="T261">
            <v>0</v>
          </cell>
          <cell r="U261">
            <v>0</v>
          </cell>
        </row>
        <row r="262">
          <cell r="C262">
            <v>0</v>
          </cell>
          <cell r="D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T262">
            <v>0</v>
          </cell>
          <cell r="U262">
            <v>0</v>
          </cell>
        </row>
        <row r="263">
          <cell r="C263">
            <v>0</v>
          </cell>
          <cell r="D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>
            <v>0</v>
          </cell>
          <cell r="S263">
            <v>0</v>
          </cell>
          <cell r="T263">
            <v>0</v>
          </cell>
          <cell r="U263">
            <v>0</v>
          </cell>
        </row>
        <row r="264">
          <cell r="C264">
            <v>0</v>
          </cell>
          <cell r="D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</row>
        <row r="265">
          <cell r="C265">
            <v>0</v>
          </cell>
          <cell r="D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</row>
        <row r="266">
          <cell r="C266">
            <v>0</v>
          </cell>
          <cell r="D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</row>
        <row r="267">
          <cell r="C267">
            <v>0</v>
          </cell>
          <cell r="D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</row>
        <row r="268">
          <cell r="C268">
            <v>0</v>
          </cell>
          <cell r="D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</row>
        <row r="269">
          <cell r="C269">
            <v>177.45008850097699</v>
          </cell>
          <cell r="D269">
            <v>9587.267578125</v>
          </cell>
          <cell r="E269">
            <v>11.274958401918401</v>
          </cell>
          <cell r="F269">
            <v>53.318710327148402</v>
          </cell>
          <cell r="G269">
            <v>22.5499172210693</v>
          </cell>
          <cell r="H269">
            <v>1392.73205566406</v>
          </cell>
          <cell r="I269">
            <v>0</v>
          </cell>
          <cell r="J269">
            <v>159.45391845703099</v>
          </cell>
          <cell r="K269">
            <v>161.34295654296901</v>
          </cell>
          <cell r="L269">
            <v>9461.41015625</v>
          </cell>
          <cell r="M269">
            <v>0</v>
          </cell>
          <cell r="N269">
            <v>9587.267578125</v>
          </cell>
          <cell r="O269">
            <v>0</v>
          </cell>
          <cell r="P269">
            <v>0</v>
          </cell>
          <cell r="Q269">
            <v>0</v>
          </cell>
          <cell r="R269">
            <v>1392.73205566406</v>
          </cell>
          <cell r="S269">
            <v>0</v>
          </cell>
          <cell r="T269">
            <v>0</v>
          </cell>
          <cell r="U269">
            <v>0</v>
          </cell>
        </row>
        <row r="270">
          <cell r="C270">
            <v>113.51341247558599</v>
          </cell>
          <cell r="D270">
            <v>21770.080078125</v>
          </cell>
          <cell r="E270">
            <v>43.243291974067702</v>
          </cell>
          <cell r="F270">
            <v>726.43078613281295</v>
          </cell>
          <cell r="G270">
            <v>86.486587524414105</v>
          </cell>
          <cell r="H270">
            <v>5769.91845703125</v>
          </cell>
          <cell r="I270">
            <v>0</v>
          </cell>
          <cell r="J270">
            <v>157.73878479003901</v>
          </cell>
          <cell r="K270">
            <v>160.10134887695301</v>
          </cell>
          <cell r="L270">
            <v>82459.640625</v>
          </cell>
          <cell r="M270">
            <v>0</v>
          </cell>
          <cell r="N270">
            <v>21770.080078125</v>
          </cell>
          <cell r="O270">
            <v>0</v>
          </cell>
          <cell r="P270">
            <v>0</v>
          </cell>
          <cell r="Q270">
            <v>0</v>
          </cell>
          <cell r="R270">
            <v>5769.91845703125</v>
          </cell>
          <cell r="S270">
            <v>0</v>
          </cell>
          <cell r="T270">
            <v>0</v>
          </cell>
          <cell r="U270">
            <v>0</v>
          </cell>
        </row>
        <row r="271">
          <cell r="C271">
            <v>59.337047576904297</v>
          </cell>
          <cell r="D271">
            <v>27839.349609375</v>
          </cell>
          <cell r="E271">
            <v>70.331478118896499</v>
          </cell>
          <cell r="F271">
            <v>1465.69775390625</v>
          </cell>
          <cell r="G271">
            <v>140.66294860839801</v>
          </cell>
          <cell r="H271">
            <v>15900.6494140625</v>
          </cell>
          <cell r="I271">
            <v>0</v>
          </cell>
          <cell r="J271">
            <v>156.36361694335901</v>
          </cell>
          <cell r="K271">
            <v>158.52879333496099</v>
          </cell>
          <cell r="L271">
            <v>86970.171875</v>
          </cell>
          <cell r="M271">
            <v>0</v>
          </cell>
          <cell r="N271">
            <v>27839.349609375</v>
          </cell>
          <cell r="O271">
            <v>0</v>
          </cell>
          <cell r="P271">
            <v>0</v>
          </cell>
          <cell r="Q271">
            <v>0</v>
          </cell>
          <cell r="R271">
            <v>15900.6494140625</v>
          </cell>
          <cell r="S271">
            <v>0</v>
          </cell>
          <cell r="T271">
            <v>0</v>
          </cell>
          <cell r="U271">
            <v>0</v>
          </cell>
        </row>
        <row r="272">
          <cell r="C272">
            <v>37.551021575927699</v>
          </cell>
          <cell r="D272">
            <v>31508.31640625</v>
          </cell>
          <cell r="E272">
            <v>81.224489212036104</v>
          </cell>
          <cell r="F272">
            <v>1699.68969726563</v>
          </cell>
          <cell r="G272">
            <v>162.448974609375</v>
          </cell>
          <cell r="H272">
            <v>28611.681640625</v>
          </cell>
          <cell r="I272">
            <v>0</v>
          </cell>
          <cell r="J272">
            <v>155.22557067871099</v>
          </cell>
          <cell r="K272">
            <v>157.154861450195</v>
          </cell>
          <cell r="L272">
            <v>63825.08203125</v>
          </cell>
          <cell r="M272">
            <v>0</v>
          </cell>
          <cell r="N272">
            <v>31508.31640625</v>
          </cell>
          <cell r="O272">
            <v>0</v>
          </cell>
          <cell r="P272">
            <v>0</v>
          </cell>
          <cell r="Q272">
            <v>0</v>
          </cell>
          <cell r="R272">
            <v>28611.681640625</v>
          </cell>
          <cell r="S272">
            <v>0</v>
          </cell>
          <cell r="T272">
            <v>0</v>
          </cell>
          <cell r="U272">
            <v>0</v>
          </cell>
        </row>
        <row r="273">
          <cell r="C273">
            <v>28.714370727539102</v>
          </cell>
          <cell r="D273">
            <v>34161.22265625</v>
          </cell>
          <cell r="E273">
            <v>85.642814636230497</v>
          </cell>
          <cell r="F273">
            <v>1898.32214355469</v>
          </cell>
          <cell r="G273">
            <v>171.28562927246099</v>
          </cell>
          <cell r="H273">
            <v>42518.77734375</v>
          </cell>
          <cell r="I273">
            <v>0</v>
          </cell>
          <cell r="J273">
            <v>154.00947570800801</v>
          </cell>
          <cell r="K273">
            <v>155.80039978027301</v>
          </cell>
          <cell r="L273">
            <v>54509.125</v>
          </cell>
          <cell r="M273">
            <v>0</v>
          </cell>
          <cell r="N273">
            <v>34161.22265625</v>
          </cell>
          <cell r="O273">
            <v>0</v>
          </cell>
          <cell r="P273">
            <v>0</v>
          </cell>
          <cell r="Q273">
            <v>0</v>
          </cell>
          <cell r="R273">
            <v>42518.77734375</v>
          </cell>
          <cell r="S273">
            <v>0</v>
          </cell>
          <cell r="T273">
            <v>0</v>
          </cell>
          <cell r="U273">
            <v>0</v>
          </cell>
        </row>
        <row r="274">
          <cell r="C274">
            <v>23.541217803955099</v>
          </cell>
          <cell r="D274">
            <v>36267.875</v>
          </cell>
          <cell r="E274">
            <v>88.229393959045396</v>
          </cell>
          <cell r="F274">
            <v>1926.95959472656</v>
          </cell>
          <cell r="G274">
            <v>176.45878601074199</v>
          </cell>
          <cell r="H274">
            <v>56972.125</v>
          </cell>
          <cell r="I274">
            <v>0</v>
          </cell>
          <cell r="J274">
            <v>152.85086059570301</v>
          </cell>
          <cell r="K274">
            <v>154.53552246093801</v>
          </cell>
          <cell r="L274">
            <v>45362.9765625</v>
          </cell>
          <cell r="M274">
            <v>0</v>
          </cell>
          <cell r="N274">
            <v>36267.875</v>
          </cell>
          <cell r="O274">
            <v>0</v>
          </cell>
          <cell r="P274">
            <v>0</v>
          </cell>
          <cell r="Q274">
            <v>0</v>
          </cell>
          <cell r="R274">
            <v>56972.125</v>
          </cell>
          <cell r="S274">
            <v>0</v>
          </cell>
          <cell r="T274">
            <v>0</v>
          </cell>
          <cell r="U274">
            <v>0</v>
          </cell>
        </row>
        <row r="275">
          <cell r="C275">
            <v>20.2528781890869</v>
          </cell>
          <cell r="D275">
            <v>38020.92578125</v>
          </cell>
          <cell r="E275">
            <v>89.873558282852201</v>
          </cell>
          <cell r="F275">
            <v>1886.73266601563</v>
          </cell>
          <cell r="G275">
            <v>179.74711608886699</v>
          </cell>
          <cell r="H275">
            <v>71599.0703125</v>
          </cell>
          <cell r="I275">
            <v>0</v>
          </cell>
          <cell r="J275">
            <v>151.72024536132801</v>
          </cell>
          <cell r="K275">
            <v>153.33311462402301</v>
          </cell>
          <cell r="L275">
            <v>38211.765625</v>
          </cell>
          <cell r="M275">
            <v>0</v>
          </cell>
          <cell r="N275">
            <v>38020.92578125</v>
          </cell>
          <cell r="O275">
            <v>0</v>
          </cell>
          <cell r="P275">
            <v>0</v>
          </cell>
          <cell r="Q275">
            <v>0</v>
          </cell>
          <cell r="R275">
            <v>71599.0703125</v>
          </cell>
          <cell r="S275">
            <v>0</v>
          </cell>
          <cell r="T275">
            <v>0</v>
          </cell>
          <cell r="U275">
            <v>0</v>
          </cell>
        </row>
        <row r="276">
          <cell r="C276">
            <v>17.354429244995099</v>
          </cell>
          <cell r="D276">
            <v>39535.2109375</v>
          </cell>
          <cell r="E276">
            <v>91.322785615920992</v>
          </cell>
          <cell r="F276">
            <v>1658.86547851563</v>
          </cell>
          <cell r="G276">
            <v>182.64556884765599</v>
          </cell>
          <cell r="H276">
            <v>86464.7890625</v>
          </cell>
          <cell r="I276">
            <v>0</v>
          </cell>
          <cell r="J276">
            <v>150.71723937988301</v>
          </cell>
          <cell r="K276">
            <v>152.26121520996099</v>
          </cell>
          <cell r="L276">
            <v>28788.6640625</v>
          </cell>
          <cell r="M276">
            <v>0</v>
          </cell>
          <cell r="N276">
            <v>39535.2109375</v>
          </cell>
          <cell r="O276">
            <v>0</v>
          </cell>
          <cell r="P276">
            <v>0</v>
          </cell>
          <cell r="Q276">
            <v>0</v>
          </cell>
          <cell r="R276">
            <v>86464.7890625</v>
          </cell>
          <cell r="S276">
            <v>0</v>
          </cell>
          <cell r="T276">
            <v>0</v>
          </cell>
          <cell r="U276">
            <v>0</v>
          </cell>
        </row>
        <row r="277">
          <cell r="C277">
            <v>15.429612159729</v>
          </cell>
          <cell r="D277">
            <v>40865.5078125</v>
          </cell>
          <cell r="E277">
            <v>92.285192012786894</v>
          </cell>
          <cell r="F277">
            <v>1444.07934570313</v>
          </cell>
          <cell r="G277">
            <v>184.570388793945</v>
          </cell>
          <cell r="H277">
            <v>101694.4921875</v>
          </cell>
          <cell r="I277">
            <v>0</v>
          </cell>
          <cell r="J277">
            <v>149.85122680664099</v>
          </cell>
          <cell r="K277">
            <v>151.34770202636699</v>
          </cell>
          <cell r="L277">
            <v>22281.5859375</v>
          </cell>
          <cell r="M277">
            <v>0</v>
          </cell>
          <cell r="N277">
            <v>40865.5078125</v>
          </cell>
          <cell r="O277">
            <v>0</v>
          </cell>
          <cell r="P277">
            <v>0</v>
          </cell>
          <cell r="Q277">
            <v>0</v>
          </cell>
          <cell r="R277">
            <v>101694.4921875</v>
          </cell>
          <cell r="S277">
            <v>0</v>
          </cell>
          <cell r="T277">
            <v>0</v>
          </cell>
          <cell r="U277">
            <v>0</v>
          </cell>
        </row>
        <row r="278">
          <cell r="C278">
            <v>13.8513031005859</v>
          </cell>
          <cell r="D278">
            <v>42039.77734375</v>
          </cell>
          <cell r="E278">
            <v>93.07434558868411</v>
          </cell>
          <cell r="F278">
            <v>1156.12756347656</v>
          </cell>
          <cell r="G278">
            <v>186.14869689941401</v>
          </cell>
          <cell r="H278">
            <v>117080.21875</v>
          </cell>
          <cell r="I278">
            <v>0</v>
          </cell>
          <cell r="J278">
            <v>149.12973022460901</v>
          </cell>
          <cell r="K278">
            <v>150.58367919921901</v>
          </cell>
          <cell r="L278">
            <v>16013.873046875</v>
          </cell>
          <cell r="M278">
            <v>0</v>
          </cell>
          <cell r="N278">
            <v>42039.77734375</v>
          </cell>
          <cell r="O278">
            <v>0</v>
          </cell>
          <cell r="P278">
            <v>0</v>
          </cell>
          <cell r="Q278">
            <v>0</v>
          </cell>
          <cell r="R278">
            <v>117080.21875</v>
          </cell>
          <cell r="S278">
            <v>0</v>
          </cell>
          <cell r="T278">
            <v>0</v>
          </cell>
          <cell r="U278">
            <v>0</v>
          </cell>
        </row>
        <row r="279">
          <cell r="C279">
            <v>12.547961235046399</v>
          </cell>
          <cell r="D279">
            <v>43093.5859375</v>
          </cell>
          <cell r="E279">
            <v>93.726021051406903</v>
          </cell>
          <cell r="F279">
            <v>1016.09655761719</v>
          </cell>
          <cell r="G279">
            <v>187.45204162597699</v>
          </cell>
          <cell r="H279">
            <v>132226.40625</v>
          </cell>
          <cell r="I279">
            <v>0</v>
          </cell>
          <cell r="J279">
            <v>148.48815917968801</v>
          </cell>
          <cell r="K279">
            <v>149.90635681152301</v>
          </cell>
          <cell r="L279">
            <v>12749.9404296875</v>
          </cell>
          <cell r="M279">
            <v>0</v>
          </cell>
          <cell r="N279">
            <v>43093.5859375</v>
          </cell>
          <cell r="O279">
            <v>0</v>
          </cell>
          <cell r="P279">
            <v>0</v>
          </cell>
          <cell r="Q279">
            <v>0</v>
          </cell>
          <cell r="R279">
            <v>132226.40625</v>
          </cell>
          <cell r="S279">
            <v>0</v>
          </cell>
          <cell r="T279">
            <v>0</v>
          </cell>
          <cell r="U279">
            <v>0</v>
          </cell>
        </row>
        <row r="280">
          <cell r="C280">
            <v>11.7036275863647</v>
          </cell>
          <cell r="D280">
            <v>44052.11328125</v>
          </cell>
          <cell r="E280">
            <v>94.148188829421997</v>
          </cell>
          <cell r="F280">
            <v>906.970703125</v>
          </cell>
          <cell r="G280">
            <v>188.29637145996099</v>
          </cell>
          <cell r="H280">
            <v>147647.875</v>
          </cell>
          <cell r="I280">
            <v>0</v>
          </cell>
          <cell r="J280">
            <v>147.88246154785199</v>
          </cell>
          <cell r="K280">
            <v>149.275955200195</v>
          </cell>
          <cell r="L280">
            <v>10614.84765625</v>
          </cell>
          <cell r="M280">
            <v>0</v>
          </cell>
          <cell r="N280">
            <v>44052.11328125</v>
          </cell>
          <cell r="O280">
            <v>0</v>
          </cell>
          <cell r="P280">
            <v>0</v>
          </cell>
          <cell r="Q280">
            <v>0</v>
          </cell>
          <cell r="R280">
            <v>147647.875</v>
          </cell>
          <cell r="S280">
            <v>0</v>
          </cell>
          <cell r="T280">
            <v>0</v>
          </cell>
          <cell r="U280">
            <v>0</v>
          </cell>
        </row>
        <row r="281">
          <cell r="C281">
            <v>11.247956275939901</v>
          </cell>
          <cell r="D281">
            <v>44983.4453125</v>
          </cell>
          <cell r="E281">
            <v>94.376021623611493</v>
          </cell>
          <cell r="F281">
            <v>963.20812988281295</v>
          </cell>
          <cell r="G281">
            <v>188.75204467773401</v>
          </cell>
          <cell r="H281">
            <v>163276.546875</v>
          </cell>
          <cell r="I281">
            <v>0</v>
          </cell>
          <cell r="J281">
            <v>147.21838378906301</v>
          </cell>
          <cell r="K281">
            <v>148.60276794433599</v>
          </cell>
          <cell r="L281">
            <v>10834.123046875</v>
          </cell>
          <cell r="M281">
            <v>0</v>
          </cell>
          <cell r="N281">
            <v>44983.4453125</v>
          </cell>
          <cell r="O281">
            <v>0</v>
          </cell>
          <cell r="P281">
            <v>0</v>
          </cell>
          <cell r="Q281">
            <v>0</v>
          </cell>
          <cell r="R281">
            <v>163276.546875</v>
          </cell>
          <cell r="S281">
            <v>0</v>
          </cell>
          <cell r="T281">
            <v>0</v>
          </cell>
          <cell r="U281">
            <v>0</v>
          </cell>
        </row>
        <row r="282">
          <cell r="C282">
            <v>10.466773986816399</v>
          </cell>
          <cell r="D282">
            <v>45852.19140625</v>
          </cell>
          <cell r="E282">
            <v>94.766610860824599</v>
          </cell>
          <cell r="F282">
            <v>684.4716796875</v>
          </cell>
          <cell r="G282">
            <v>189.53323364257801</v>
          </cell>
          <cell r="H282">
            <v>178967.796875</v>
          </cell>
          <cell r="I282">
            <v>0</v>
          </cell>
          <cell r="J282">
            <v>146.66453552246099</v>
          </cell>
          <cell r="K282">
            <v>148.01989746093801</v>
          </cell>
          <cell r="L282">
            <v>7164.2099609375</v>
          </cell>
          <cell r="M282">
            <v>0</v>
          </cell>
          <cell r="N282">
            <v>45852.19140625</v>
          </cell>
          <cell r="O282">
            <v>0</v>
          </cell>
          <cell r="P282">
            <v>0</v>
          </cell>
          <cell r="Q282">
            <v>0</v>
          </cell>
          <cell r="R282">
            <v>178967.796875</v>
          </cell>
          <cell r="S282">
            <v>0</v>
          </cell>
          <cell r="T282">
            <v>0</v>
          </cell>
          <cell r="U282">
            <v>0</v>
          </cell>
        </row>
        <row r="283">
          <cell r="C283">
            <v>10.5316486358643</v>
          </cell>
          <cell r="D283">
            <v>46705.2578125</v>
          </cell>
          <cell r="E283">
            <v>94.734174013137789</v>
          </cell>
          <cell r="F283">
            <v>663.89849853515602</v>
          </cell>
          <cell r="G283">
            <v>189.46835327148401</v>
          </cell>
          <cell r="H283">
            <v>194314.734375</v>
          </cell>
          <cell r="I283">
            <v>0</v>
          </cell>
          <cell r="J283">
            <v>146.06822204589801</v>
          </cell>
          <cell r="K283">
            <v>147.427658081055</v>
          </cell>
          <cell r="L283">
            <v>6991.94580078125</v>
          </cell>
          <cell r="M283">
            <v>0</v>
          </cell>
          <cell r="N283">
            <v>46705.2578125</v>
          </cell>
          <cell r="O283">
            <v>0</v>
          </cell>
          <cell r="P283">
            <v>0</v>
          </cell>
          <cell r="Q283">
            <v>0</v>
          </cell>
          <cell r="R283">
            <v>194314.734375</v>
          </cell>
          <cell r="S283">
            <v>0</v>
          </cell>
          <cell r="T283">
            <v>0</v>
          </cell>
          <cell r="U283">
            <v>0</v>
          </cell>
        </row>
        <row r="284">
          <cell r="C284">
            <v>10.4608516693115</v>
          </cell>
          <cell r="D284">
            <v>47567.75</v>
          </cell>
          <cell r="E284">
            <v>94.769573211669893</v>
          </cell>
          <cell r="F284">
            <v>752.2314453125</v>
          </cell>
          <cell r="G284">
            <v>189.53915405273401</v>
          </cell>
          <cell r="H284">
            <v>209832.25</v>
          </cell>
          <cell r="I284">
            <v>0</v>
          </cell>
          <cell r="J284">
            <v>145.454345703125</v>
          </cell>
          <cell r="K284">
            <v>146.81463623046901</v>
          </cell>
          <cell r="L284">
            <v>7868.9814453125</v>
          </cell>
          <cell r="M284">
            <v>0</v>
          </cell>
          <cell r="N284">
            <v>47567.75</v>
          </cell>
          <cell r="O284">
            <v>0</v>
          </cell>
          <cell r="P284">
            <v>0</v>
          </cell>
          <cell r="Q284">
            <v>0</v>
          </cell>
          <cell r="R284">
            <v>209832.25</v>
          </cell>
          <cell r="S284">
            <v>0</v>
          </cell>
          <cell r="T284">
            <v>0</v>
          </cell>
          <cell r="U284">
            <v>0</v>
          </cell>
        </row>
        <row r="285">
          <cell r="C285">
            <v>10.118332862854</v>
          </cell>
          <cell r="D285">
            <v>48412.140625</v>
          </cell>
          <cell r="E285">
            <v>94.940835237503094</v>
          </cell>
          <cell r="F285">
            <v>692.24200439453102</v>
          </cell>
          <cell r="G285">
            <v>189.88166809082</v>
          </cell>
          <cell r="H285">
            <v>225547.84375</v>
          </cell>
          <cell r="I285">
            <v>0</v>
          </cell>
          <cell r="J285">
            <v>144.88192749023401</v>
          </cell>
          <cell r="K285">
            <v>146.22639465332</v>
          </cell>
          <cell r="L285">
            <v>7004.33447265625</v>
          </cell>
          <cell r="M285">
            <v>0</v>
          </cell>
          <cell r="N285">
            <v>48412.140625</v>
          </cell>
          <cell r="O285">
            <v>0</v>
          </cell>
          <cell r="P285">
            <v>0</v>
          </cell>
          <cell r="Q285">
            <v>0</v>
          </cell>
          <cell r="R285">
            <v>225547.84375</v>
          </cell>
          <cell r="S285">
            <v>0</v>
          </cell>
          <cell r="T285">
            <v>0</v>
          </cell>
          <cell r="U285">
            <v>0</v>
          </cell>
        </row>
        <row r="286">
          <cell r="C286">
            <v>9.8482589721679705</v>
          </cell>
          <cell r="D286">
            <v>49227.578125</v>
          </cell>
          <cell r="E286">
            <v>95.075869560241699</v>
          </cell>
          <cell r="F286">
            <v>623.70080566406295</v>
          </cell>
          <cell r="G286">
            <v>190.15174865722699</v>
          </cell>
          <cell r="H286">
            <v>241292.421875</v>
          </cell>
          <cell r="I286">
            <v>0</v>
          </cell>
          <cell r="J286">
            <v>144.330078125</v>
          </cell>
          <cell r="K286">
            <v>145.66183471679699</v>
          </cell>
          <cell r="L286">
            <v>6142.36669921875</v>
          </cell>
          <cell r="M286">
            <v>0</v>
          </cell>
          <cell r="N286">
            <v>49227.578125</v>
          </cell>
          <cell r="O286">
            <v>0</v>
          </cell>
          <cell r="P286">
            <v>0</v>
          </cell>
          <cell r="Q286">
            <v>0</v>
          </cell>
          <cell r="R286">
            <v>241292.421875</v>
          </cell>
          <cell r="S286">
            <v>0</v>
          </cell>
          <cell r="T286">
            <v>0</v>
          </cell>
          <cell r="U286">
            <v>0</v>
          </cell>
        </row>
        <row r="287">
          <cell r="C287">
            <v>9.6330480575561506</v>
          </cell>
          <cell r="D287">
            <v>50007.85546875</v>
          </cell>
          <cell r="E287">
            <v>95.183473825454698</v>
          </cell>
          <cell r="F287">
            <v>618.77734375</v>
          </cell>
          <cell r="G287">
            <v>190.36695861816401</v>
          </cell>
          <cell r="H287">
            <v>256712.140625</v>
          </cell>
          <cell r="I287">
            <v>0</v>
          </cell>
          <cell r="J287">
            <v>143.76094055175801</v>
          </cell>
          <cell r="K287">
            <v>145.08326721191401</v>
          </cell>
          <cell r="L287">
            <v>5960.7119140625</v>
          </cell>
          <cell r="M287">
            <v>0</v>
          </cell>
          <cell r="N287">
            <v>50007.85546875</v>
          </cell>
          <cell r="O287">
            <v>0</v>
          </cell>
          <cell r="P287">
            <v>0</v>
          </cell>
          <cell r="Q287">
            <v>0</v>
          </cell>
          <cell r="R287">
            <v>256712.140625</v>
          </cell>
          <cell r="S287">
            <v>0</v>
          </cell>
          <cell r="T287">
            <v>0</v>
          </cell>
          <cell r="U287">
            <v>0</v>
          </cell>
        </row>
        <row r="288">
          <cell r="C288">
            <v>9.3986454010009801</v>
          </cell>
          <cell r="D288">
            <v>50783.22265625</v>
          </cell>
          <cell r="E288">
            <v>95.300680398940997</v>
          </cell>
          <cell r="F288">
            <v>597.59967041015602</v>
          </cell>
          <cell r="G288">
            <v>190.60134887695301</v>
          </cell>
          <cell r="H288">
            <v>272316.78125</v>
          </cell>
          <cell r="I288">
            <v>0</v>
          </cell>
          <cell r="J288">
            <v>143.19833374023401</v>
          </cell>
          <cell r="K288">
            <v>144.51010131835901</v>
          </cell>
          <cell r="L288">
            <v>5616.626953125</v>
          </cell>
          <cell r="M288">
            <v>0</v>
          </cell>
          <cell r="N288">
            <v>50783.22265625</v>
          </cell>
          <cell r="O288">
            <v>0</v>
          </cell>
          <cell r="P288">
            <v>0</v>
          </cell>
          <cell r="Q288">
            <v>0</v>
          </cell>
          <cell r="R288">
            <v>272316.78125</v>
          </cell>
          <cell r="S288">
            <v>0</v>
          </cell>
          <cell r="T288">
            <v>0</v>
          </cell>
          <cell r="U288">
            <v>0</v>
          </cell>
        </row>
        <row r="289">
          <cell r="C289">
            <v>9.2164802551269496</v>
          </cell>
          <cell r="D289">
            <v>51551.6171875</v>
          </cell>
          <cell r="E289">
            <v>95.3917622566223</v>
          </cell>
          <cell r="F289">
            <v>575.23968505859398</v>
          </cell>
          <cell r="G289">
            <v>190.78352355957</v>
          </cell>
          <cell r="H289">
            <v>288108.375</v>
          </cell>
          <cell r="I289">
            <v>0</v>
          </cell>
          <cell r="J289">
            <v>142.63298034668</v>
          </cell>
          <cell r="K289">
            <v>143.936279296875</v>
          </cell>
          <cell r="L289">
            <v>5301.68505859375</v>
          </cell>
          <cell r="M289">
            <v>0</v>
          </cell>
          <cell r="N289">
            <v>51551.6171875</v>
          </cell>
          <cell r="O289">
            <v>0</v>
          </cell>
          <cell r="P289">
            <v>0</v>
          </cell>
          <cell r="Q289">
            <v>0</v>
          </cell>
          <cell r="R289">
            <v>288108.375</v>
          </cell>
          <cell r="S289">
            <v>0</v>
          </cell>
          <cell r="T289">
            <v>0</v>
          </cell>
          <cell r="U289">
            <v>0</v>
          </cell>
        </row>
        <row r="290">
          <cell r="C290">
            <v>9.1628599166870099</v>
          </cell>
          <cell r="D290">
            <v>52310.3046875</v>
          </cell>
          <cell r="E290">
            <v>95.418572425842299</v>
          </cell>
          <cell r="F290">
            <v>685.92004394531295</v>
          </cell>
          <cell r="G290">
            <v>190.83714294433599</v>
          </cell>
          <cell r="H290">
            <v>303909.6875</v>
          </cell>
          <cell r="I290">
            <v>0</v>
          </cell>
          <cell r="J290">
            <v>142.05439758300801</v>
          </cell>
          <cell r="K290">
            <v>143.35755920410199</v>
          </cell>
          <cell r="L290">
            <v>6284.9892578125</v>
          </cell>
          <cell r="M290">
            <v>0</v>
          </cell>
          <cell r="N290">
            <v>52310.3046875</v>
          </cell>
          <cell r="O290">
            <v>0</v>
          </cell>
          <cell r="P290">
            <v>0</v>
          </cell>
          <cell r="Q290">
            <v>0</v>
          </cell>
          <cell r="R290">
            <v>303909.6875</v>
          </cell>
          <cell r="S290">
            <v>0</v>
          </cell>
          <cell r="T290">
            <v>0</v>
          </cell>
          <cell r="U290">
            <v>0</v>
          </cell>
        </row>
        <row r="291">
          <cell r="C291">
            <v>8.7581377029418892</v>
          </cell>
          <cell r="D291">
            <v>53027.08984375</v>
          </cell>
          <cell r="E291">
            <v>95.620930194854708</v>
          </cell>
          <cell r="F291">
            <v>423.76458740234398</v>
          </cell>
          <cell r="G291">
            <v>191.24186706543</v>
          </cell>
          <cell r="H291">
            <v>319572.90625</v>
          </cell>
          <cell r="I291">
            <v>0</v>
          </cell>
          <cell r="J291">
            <v>141.52320861816401</v>
          </cell>
          <cell r="K291">
            <v>142.803955078125</v>
          </cell>
          <cell r="L291">
            <v>3711.38842773438</v>
          </cell>
          <cell r="M291">
            <v>0</v>
          </cell>
          <cell r="N291">
            <v>53027.08984375</v>
          </cell>
          <cell r="O291">
            <v>0</v>
          </cell>
          <cell r="P291">
            <v>0</v>
          </cell>
          <cell r="Q291">
            <v>0</v>
          </cell>
          <cell r="R291">
            <v>319572.90625</v>
          </cell>
          <cell r="S291">
            <v>0</v>
          </cell>
          <cell r="T291">
            <v>0</v>
          </cell>
          <cell r="U291">
            <v>0</v>
          </cell>
        </row>
        <row r="292">
          <cell r="C292">
            <v>8.6825904846191406</v>
          </cell>
          <cell r="D292">
            <v>53738.1953125</v>
          </cell>
          <cell r="E292">
            <v>95.658701658248901</v>
          </cell>
          <cell r="F292">
            <v>437.12954711914102</v>
          </cell>
          <cell r="G292">
            <v>191.31741333007801</v>
          </cell>
          <cell r="H292">
            <v>335241.78125</v>
          </cell>
          <cell r="I292">
            <v>0</v>
          </cell>
          <cell r="J292">
            <v>140.99258422851599</v>
          </cell>
          <cell r="K292">
            <v>142.27005004882801</v>
          </cell>
          <cell r="L292">
            <v>3795.4169921875</v>
          </cell>
          <cell r="M292">
            <v>0</v>
          </cell>
          <cell r="N292">
            <v>53738.1953125</v>
          </cell>
          <cell r="O292">
            <v>0</v>
          </cell>
          <cell r="P292">
            <v>0</v>
          </cell>
          <cell r="Q292">
            <v>0</v>
          </cell>
          <cell r="R292">
            <v>335241.78125</v>
          </cell>
          <cell r="S292">
            <v>0</v>
          </cell>
          <cell r="T292">
            <v>0</v>
          </cell>
          <cell r="U292">
            <v>0</v>
          </cell>
        </row>
        <row r="293">
          <cell r="C293">
            <v>8.6149120330810494</v>
          </cell>
          <cell r="D293">
            <v>54460.16015625</v>
          </cell>
          <cell r="E293">
            <v>95.692545175552397</v>
          </cell>
          <cell r="F293">
            <v>503.47961425781301</v>
          </cell>
          <cell r="G293">
            <v>191.38508605957</v>
          </cell>
          <cell r="H293">
            <v>351079.84375</v>
          </cell>
          <cell r="I293">
            <v>0</v>
          </cell>
          <cell r="J293">
            <v>140.41061401367199</v>
          </cell>
          <cell r="K293">
            <v>141.68615722656301</v>
          </cell>
          <cell r="L293">
            <v>4337.4326171875</v>
          </cell>
          <cell r="M293">
            <v>0</v>
          </cell>
          <cell r="N293">
            <v>54460.16015625</v>
          </cell>
          <cell r="O293">
            <v>0</v>
          </cell>
          <cell r="P293">
            <v>0</v>
          </cell>
          <cell r="Q293">
            <v>0</v>
          </cell>
          <cell r="R293">
            <v>351079.84375</v>
          </cell>
          <cell r="S293">
            <v>0</v>
          </cell>
          <cell r="T293">
            <v>0</v>
          </cell>
          <cell r="U293">
            <v>0</v>
          </cell>
        </row>
        <row r="294">
          <cell r="C294">
            <v>8.3545827865600604</v>
          </cell>
          <cell r="D294">
            <v>55155.94921875</v>
          </cell>
          <cell r="E294">
            <v>95.822709798812895</v>
          </cell>
          <cell r="F294">
            <v>387.39645385742199</v>
          </cell>
          <cell r="G294">
            <v>191.64541625976599</v>
          </cell>
          <cell r="H294">
            <v>366944.03125</v>
          </cell>
          <cell r="I294">
            <v>0</v>
          </cell>
          <cell r="J294">
            <v>139.88261413574199</v>
          </cell>
          <cell r="K294">
            <v>141.14442443847699</v>
          </cell>
          <cell r="L294">
            <v>3236.53564453125</v>
          </cell>
          <cell r="M294">
            <v>0</v>
          </cell>
          <cell r="N294">
            <v>55155.94921875</v>
          </cell>
          <cell r="O294">
            <v>0</v>
          </cell>
          <cell r="P294">
            <v>0</v>
          </cell>
          <cell r="Q294">
            <v>0</v>
          </cell>
          <cell r="R294">
            <v>366944.03125</v>
          </cell>
          <cell r="S294">
            <v>0</v>
          </cell>
          <cell r="T294">
            <v>0</v>
          </cell>
          <cell r="U294">
            <v>0</v>
          </cell>
        </row>
        <row r="295">
          <cell r="C295">
            <v>8.2852649688720703</v>
          </cell>
          <cell r="D295">
            <v>55827.83984375</v>
          </cell>
          <cell r="E295">
            <v>95.857369899749798</v>
          </cell>
          <cell r="F295">
            <v>368.12094116210898</v>
          </cell>
          <cell r="G295">
            <v>191.71473693847699</v>
          </cell>
          <cell r="H295">
            <v>382472.15625</v>
          </cell>
          <cell r="I295">
            <v>0</v>
          </cell>
          <cell r="J295">
            <v>139.34925842285199</v>
          </cell>
          <cell r="K295">
            <v>140.60791015625</v>
          </cell>
          <cell r="L295">
            <v>3049.97973632813</v>
          </cell>
          <cell r="M295">
            <v>0</v>
          </cell>
          <cell r="N295">
            <v>55827.83984375</v>
          </cell>
          <cell r="O295">
            <v>0</v>
          </cell>
          <cell r="P295">
            <v>0</v>
          </cell>
          <cell r="Q295">
            <v>0</v>
          </cell>
          <cell r="R295">
            <v>382472.15625</v>
          </cell>
          <cell r="S295">
            <v>0</v>
          </cell>
          <cell r="T295">
            <v>0</v>
          </cell>
          <cell r="U295">
            <v>0</v>
          </cell>
        </row>
        <row r="296">
          <cell r="C296">
            <v>8.1709613800048793</v>
          </cell>
          <cell r="D296">
            <v>56497.93359375</v>
          </cell>
          <cell r="E296">
            <v>95.9145188331604</v>
          </cell>
          <cell r="F296">
            <v>331.03533935546898</v>
          </cell>
          <cell r="G296">
            <v>191.82904052734401</v>
          </cell>
          <cell r="H296">
            <v>398182.0625</v>
          </cell>
          <cell r="I296">
            <v>0</v>
          </cell>
          <cell r="J296">
            <v>138.82069396972699</v>
          </cell>
          <cell r="K296">
            <v>140.073974609375</v>
          </cell>
          <cell r="L296">
            <v>2704.876953125</v>
          </cell>
          <cell r="M296">
            <v>0</v>
          </cell>
          <cell r="N296">
            <v>56497.93359375</v>
          </cell>
          <cell r="O296">
            <v>0</v>
          </cell>
          <cell r="P296">
            <v>0</v>
          </cell>
          <cell r="Q296">
            <v>0</v>
          </cell>
          <cell r="R296">
            <v>398182.0625</v>
          </cell>
          <cell r="S296">
            <v>0</v>
          </cell>
          <cell r="T296">
            <v>0</v>
          </cell>
          <cell r="U296">
            <v>0</v>
          </cell>
        </row>
        <row r="297">
          <cell r="C297">
            <v>8.0591831207275408</v>
          </cell>
          <cell r="D297">
            <v>57168.06640625</v>
          </cell>
          <cell r="E297">
            <v>95.970410108566298</v>
          </cell>
          <cell r="F297">
            <v>303.71145629882801</v>
          </cell>
          <cell r="G297">
            <v>191.94081115722699</v>
          </cell>
          <cell r="H297">
            <v>414071.90625</v>
          </cell>
          <cell r="I297">
            <v>0</v>
          </cell>
          <cell r="J297">
            <v>138.28248596191401</v>
          </cell>
          <cell r="K297">
            <v>139.53053283691401</v>
          </cell>
          <cell r="L297">
            <v>2447.66625976563</v>
          </cell>
          <cell r="M297">
            <v>0</v>
          </cell>
          <cell r="N297">
            <v>57168.06640625</v>
          </cell>
          <cell r="O297">
            <v>0</v>
          </cell>
          <cell r="P297">
            <v>0</v>
          </cell>
          <cell r="Q297">
            <v>0</v>
          </cell>
          <cell r="R297">
            <v>414071.90625</v>
          </cell>
          <cell r="S297">
            <v>0</v>
          </cell>
          <cell r="T297">
            <v>0</v>
          </cell>
          <cell r="U297">
            <v>0</v>
          </cell>
        </row>
        <row r="298">
          <cell r="C298">
            <v>7.9227881431579599</v>
          </cell>
          <cell r="D298">
            <v>57826.46875</v>
          </cell>
          <cell r="E298">
            <v>96.038603782653794</v>
          </cell>
          <cell r="F298">
            <v>242.70335388183599</v>
          </cell>
          <cell r="G298">
            <v>192.07720947265599</v>
          </cell>
          <cell r="H298">
            <v>429973.53125</v>
          </cell>
          <cell r="I298">
            <v>0</v>
          </cell>
          <cell r="J298">
            <v>137.75410461425801</v>
          </cell>
          <cell r="K298">
            <v>138.995361328125</v>
          </cell>
          <cell r="L298">
            <v>1922.88720703125</v>
          </cell>
          <cell r="M298">
            <v>0</v>
          </cell>
          <cell r="N298">
            <v>57826.46875</v>
          </cell>
          <cell r="O298">
            <v>0</v>
          </cell>
          <cell r="P298">
            <v>0</v>
          </cell>
          <cell r="Q298">
            <v>0</v>
          </cell>
          <cell r="R298">
            <v>429973.53125</v>
          </cell>
          <cell r="S298">
            <v>0</v>
          </cell>
          <cell r="T298">
            <v>0</v>
          </cell>
          <cell r="U298">
            <v>0</v>
          </cell>
        </row>
        <row r="299">
          <cell r="C299">
            <v>7.8173699378967303</v>
          </cell>
          <cell r="D299">
            <v>58459.67578125</v>
          </cell>
          <cell r="E299">
            <v>96.091312170028701</v>
          </cell>
          <cell r="F299">
            <v>192.57579040527301</v>
          </cell>
          <cell r="G299">
            <v>192.18263244628901</v>
          </cell>
          <cell r="H299">
            <v>445540.3125</v>
          </cell>
          <cell r="I299">
            <v>0</v>
          </cell>
          <cell r="J299">
            <v>137.24374389648401</v>
          </cell>
          <cell r="K299">
            <v>138.47969055175801</v>
          </cell>
          <cell r="L299">
            <v>1505.43615722656</v>
          </cell>
          <cell r="M299">
            <v>0</v>
          </cell>
          <cell r="N299">
            <v>58459.67578125</v>
          </cell>
          <cell r="O299">
            <v>0</v>
          </cell>
          <cell r="P299">
            <v>0</v>
          </cell>
          <cell r="Q299">
            <v>0</v>
          </cell>
          <cell r="R299">
            <v>445540.3125</v>
          </cell>
          <cell r="S299">
            <v>0</v>
          </cell>
          <cell r="T299">
            <v>0</v>
          </cell>
          <cell r="U299">
            <v>0</v>
          </cell>
        </row>
        <row r="300">
          <cell r="C300">
            <v>7.7315673828125</v>
          </cell>
          <cell r="D300">
            <v>59092.890625</v>
          </cell>
          <cell r="E300">
            <v>96.134215593337998</v>
          </cell>
          <cell r="F300">
            <v>155.60696411132801</v>
          </cell>
          <cell r="G300">
            <v>192.26843261718801</v>
          </cell>
          <cell r="H300">
            <v>461287.09375</v>
          </cell>
          <cell r="I300">
            <v>0</v>
          </cell>
          <cell r="J300">
            <v>136.72554016113301</v>
          </cell>
          <cell r="K300">
            <v>137.95732116699199</v>
          </cell>
          <cell r="L300">
            <v>1203.08569335938</v>
          </cell>
          <cell r="M300">
            <v>0</v>
          </cell>
          <cell r="N300">
            <v>59092.890625</v>
          </cell>
          <cell r="O300">
            <v>0</v>
          </cell>
          <cell r="P300">
            <v>0</v>
          </cell>
          <cell r="Q300">
            <v>0</v>
          </cell>
          <cell r="R300">
            <v>461287.09375</v>
          </cell>
          <cell r="S300">
            <v>0</v>
          </cell>
          <cell r="T300">
            <v>0</v>
          </cell>
          <cell r="U300">
            <v>0</v>
          </cell>
        </row>
        <row r="301">
          <cell r="C301">
            <v>7.7388849258422896</v>
          </cell>
          <cell r="D301">
            <v>59735.5546875</v>
          </cell>
          <cell r="E301">
            <v>96.130555868148804</v>
          </cell>
          <cell r="F301">
            <v>209.99769592285199</v>
          </cell>
          <cell r="G301">
            <v>192.26110839843801</v>
          </cell>
          <cell r="H301">
            <v>477204.4375</v>
          </cell>
          <cell r="I301">
            <v>0</v>
          </cell>
          <cell r="J301">
            <v>136.18629455566401</v>
          </cell>
          <cell r="K301">
            <v>137.41925048828099</v>
          </cell>
          <cell r="L301">
            <v>1625.14794921875</v>
          </cell>
          <cell r="M301">
            <v>0</v>
          </cell>
          <cell r="N301">
            <v>59735.5546875</v>
          </cell>
          <cell r="O301">
            <v>0</v>
          </cell>
          <cell r="P301">
            <v>0</v>
          </cell>
          <cell r="Q301">
            <v>0</v>
          </cell>
          <cell r="R301">
            <v>477204.4375</v>
          </cell>
          <cell r="S301">
            <v>0</v>
          </cell>
          <cell r="T301">
            <v>0</v>
          </cell>
          <cell r="U301">
            <v>0</v>
          </cell>
        </row>
        <row r="302">
          <cell r="C302">
            <v>7.5938959121704102</v>
          </cell>
          <cell r="D302">
            <v>60364.328125</v>
          </cell>
          <cell r="E302">
            <v>96.203052997589097</v>
          </cell>
          <cell r="F302">
            <v>138.46469116210901</v>
          </cell>
          <cell r="G302">
            <v>192.40609741210901</v>
          </cell>
          <cell r="H302">
            <v>493135.65625</v>
          </cell>
          <cell r="I302">
            <v>0</v>
          </cell>
          <cell r="J302">
            <v>135.68620300293</v>
          </cell>
          <cell r="K302">
            <v>136.911697387695</v>
          </cell>
          <cell r="L302">
            <v>1051.48645019531</v>
          </cell>
          <cell r="M302">
            <v>0</v>
          </cell>
          <cell r="N302">
            <v>60364.328125</v>
          </cell>
          <cell r="O302">
            <v>0</v>
          </cell>
          <cell r="P302">
            <v>0</v>
          </cell>
          <cell r="Q302">
            <v>0</v>
          </cell>
          <cell r="R302">
            <v>493135.65625</v>
          </cell>
          <cell r="S302">
            <v>0</v>
          </cell>
          <cell r="T302">
            <v>0</v>
          </cell>
          <cell r="U302">
            <v>0</v>
          </cell>
        </row>
        <row r="303">
          <cell r="C303">
            <v>7.50557661056519</v>
          </cell>
          <cell r="D303">
            <v>60977.5234375</v>
          </cell>
          <cell r="E303">
            <v>96.247214078903198</v>
          </cell>
          <cell r="F303">
            <v>110.13124847412099</v>
          </cell>
          <cell r="G303">
            <v>192.49443054199199</v>
          </cell>
          <cell r="H303">
            <v>508722.46875</v>
          </cell>
          <cell r="I303">
            <v>0</v>
          </cell>
          <cell r="J303">
            <v>135.16233825683599</v>
          </cell>
          <cell r="K303">
            <v>136.38388061523401</v>
          </cell>
          <cell r="L303">
            <v>826.59851074218795</v>
          </cell>
          <cell r="M303">
            <v>0</v>
          </cell>
          <cell r="N303">
            <v>60977.5234375</v>
          </cell>
          <cell r="O303">
            <v>0</v>
          </cell>
          <cell r="P303">
            <v>0</v>
          </cell>
          <cell r="Q303">
            <v>0</v>
          </cell>
          <cell r="R303">
            <v>508722.46875</v>
          </cell>
          <cell r="S303">
            <v>0</v>
          </cell>
          <cell r="T303">
            <v>0</v>
          </cell>
          <cell r="U303">
            <v>0</v>
          </cell>
        </row>
        <row r="304">
          <cell r="C304">
            <v>7.4194855690002397</v>
          </cell>
          <cell r="D304">
            <v>61585.1796875</v>
          </cell>
          <cell r="E304">
            <v>96.290254592895494</v>
          </cell>
          <cell r="F304">
            <v>64.742904663085895</v>
          </cell>
          <cell r="G304">
            <v>192.58052062988301</v>
          </cell>
          <cell r="H304">
            <v>524494.8125</v>
          </cell>
          <cell r="I304">
            <v>0</v>
          </cell>
          <cell r="J304">
            <v>134.66183471679699</v>
          </cell>
          <cell r="K304">
            <v>135.87908935546901</v>
          </cell>
          <cell r="L304">
            <v>480.35906982421898</v>
          </cell>
          <cell r="M304">
            <v>0</v>
          </cell>
          <cell r="N304">
            <v>61585.1796875</v>
          </cell>
          <cell r="O304">
            <v>0</v>
          </cell>
          <cell r="P304">
            <v>0</v>
          </cell>
          <cell r="Q304">
            <v>0</v>
          </cell>
          <cell r="R304">
            <v>524494.8125</v>
          </cell>
          <cell r="S304">
            <v>0</v>
          </cell>
          <cell r="T304">
            <v>0</v>
          </cell>
          <cell r="U304">
            <v>0</v>
          </cell>
        </row>
        <row r="305">
          <cell r="C305">
            <v>7.4017901420593297</v>
          </cell>
          <cell r="D305">
            <v>62199.30859375</v>
          </cell>
          <cell r="E305">
            <v>96.299105882644696</v>
          </cell>
          <cell r="F305">
            <v>91.398124694824205</v>
          </cell>
          <cell r="G305">
            <v>192.59820556640599</v>
          </cell>
          <cell r="H305">
            <v>540440.6875</v>
          </cell>
          <cell r="I305">
            <v>0</v>
          </cell>
          <cell r="J305">
            <v>134.13436889648401</v>
          </cell>
          <cell r="K305">
            <v>135.35122680664099</v>
          </cell>
          <cell r="L305">
            <v>676.50970458984398</v>
          </cell>
          <cell r="M305">
            <v>0</v>
          </cell>
          <cell r="N305">
            <v>62199.30859375</v>
          </cell>
          <cell r="O305">
            <v>0</v>
          </cell>
          <cell r="P305">
            <v>0</v>
          </cell>
          <cell r="Q305">
            <v>0</v>
          </cell>
          <cell r="R305">
            <v>540440.6875</v>
          </cell>
          <cell r="S305">
            <v>0</v>
          </cell>
          <cell r="T305">
            <v>0</v>
          </cell>
          <cell r="U305">
            <v>0</v>
          </cell>
        </row>
        <row r="306">
          <cell r="C306">
            <v>7.3119254112243697</v>
          </cell>
          <cell r="D306">
            <v>62809.75390625</v>
          </cell>
          <cell r="E306">
            <v>96.3440358638763</v>
          </cell>
          <cell r="F306">
            <v>74.711334228515597</v>
          </cell>
          <cell r="G306">
            <v>192.68807983398401</v>
          </cell>
          <cell r="H306">
            <v>556390.25</v>
          </cell>
          <cell r="I306">
            <v>0</v>
          </cell>
          <cell r="J306">
            <v>133.61915588378901</v>
          </cell>
          <cell r="K306">
            <v>134.83201599121099</v>
          </cell>
          <cell r="L306">
            <v>546.28369140625</v>
          </cell>
          <cell r="M306">
            <v>0</v>
          </cell>
          <cell r="N306">
            <v>62809.75390625</v>
          </cell>
          <cell r="O306">
            <v>0</v>
          </cell>
          <cell r="P306">
            <v>0</v>
          </cell>
          <cell r="Q306">
            <v>0</v>
          </cell>
          <cell r="R306">
            <v>556390.25</v>
          </cell>
          <cell r="S306">
            <v>0</v>
          </cell>
          <cell r="T306">
            <v>0</v>
          </cell>
          <cell r="U306">
            <v>0</v>
          </cell>
        </row>
        <row r="307">
          <cell r="C307">
            <v>7.2262897491455096</v>
          </cell>
          <cell r="D307">
            <v>63402.16796875</v>
          </cell>
          <cell r="E307">
            <v>96.386855840682998</v>
          </cell>
          <cell r="F307">
            <v>46.754005432128899</v>
          </cell>
          <cell r="G307">
            <v>192.77371215820301</v>
          </cell>
          <cell r="H307">
            <v>572177.8125</v>
          </cell>
          <cell r="I307">
            <v>0</v>
          </cell>
          <cell r="J307">
            <v>133.118728637695</v>
          </cell>
          <cell r="K307">
            <v>134.32748413085901</v>
          </cell>
          <cell r="L307">
            <v>337.85800170898398</v>
          </cell>
          <cell r="M307">
            <v>0</v>
          </cell>
          <cell r="N307">
            <v>63402.16796875</v>
          </cell>
          <cell r="O307">
            <v>0</v>
          </cell>
          <cell r="P307">
            <v>0</v>
          </cell>
          <cell r="Q307">
            <v>0</v>
          </cell>
          <cell r="R307">
            <v>572177.8125</v>
          </cell>
          <cell r="S307">
            <v>0</v>
          </cell>
          <cell r="T307">
            <v>0</v>
          </cell>
          <cell r="U307">
            <v>0</v>
          </cell>
        </row>
        <row r="308">
          <cell r="C308">
            <v>7.1565113067626998</v>
          </cell>
          <cell r="D308">
            <v>63990.09375</v>
          </cell>
          <cell r="E308">
            <v>96.421742439269991</v>
          </cell>
          <cell r="F308">
            <v>46.538230895996101</v>
          </cell>
          <cell r="G308">
            <v>192.84349060058599</v>
          </cell>
          <cell r="H308">
            <v>587969.875</v>
          </cell>
          <cell r="I308">
            <v>0</v>
          </cell>
          <cell r="J308">
            <v>132.61408996582</v>
          </cell>
          <cell r="K308">
            <v>133.81982421875</v>
          </cell>
          <cell r="L308">
            <v>333.05136108398398</v>
          </cell>
          <cell r="M308">
            <v>0</v>
          </cell>
          <cell r="N308">
            <v>63990.09375</v>
          </cell>
          <cell r="O308">
            <v>0</v>
          </cell>
          <cell r="P308">
            <v>0</v>
          </cell>
          <cell r="Q308">
            <v>0</v>
          </cell>
          <cell r="R308">
            <v>587969.875</v>
          </cell>
          <cell r="S308">
            <v>0</v>
          </cell>
          <cell r="T308">
            <v>0</v>
          </cell>
          <cell r="U308">
            <v>0</v>
          </cell>
        </row>
        <row r="309">
          <cell r="C309">
            <v>7.0845665931701696</v>
          </cell>
          <cell r="D309">
            <v>64579.359375</v>
          </cell>
          <cell r="E309">
            <v>96.457713842391996</v>
          </cell>
          <cell r="F309">
            <v>46.398277282714801</v>
          </cell>
          <cell r="G309">
            <v>192.91543579101599</v>
          </cell>
          <cell r="H309">
            <v>603940.625</v>
          </cell>
          <cell r="I309">
            <v>0</v>
          </cell>
          <cell r="J309">
            <v>132.10690307617199</v>
          </cell>
          <cell r="K309">
            <v>133.30947875976599</v>
          </cell>
          <cell r="L309">
            <v>328.71170043945301</v>
          </cell>
          <cell r="M309">
            <v>0</v>
          </cell>
          <cell r="N309">
            <v>64579.359375</v>
          </cell>
          <cell r="O309">
            <v>0</v>
          </cell>
          <cell r="P309">
            <v>0</v>
          </cell>
          <cell r="Q309">
            <v>0</v>
          </cell>
          <cell r="R309">
            <v>603940.625</v>
          </cell>
          <cell r="S309">
            <v>0</v>
          </cell>
          <cell r="T309">
            <v>0</v>
          </cell>
          <cell r="U309">
            <v>0</v>
          </cell>
        </row>
        <row r="310">
          <cell r="C310">
            <v>6.9289088249206499</v>
          </cell>
          <cell r="D310">
            <v>65153.07421875</v>
          </cell>
          <cell r="E310">
            <v>96.535545587539701</v>
          </cell>
          <cell r="F310">
            <v>45.012241363525398</v>
          </cell>
          <cell r="G310">
            <v>193.07109069824199</v>
          </cell>
          <cell r="H310">
            <v>619926.9375</v>
          </cell>
          <cell r="I310">
            <v>0</v>
          </cell>
          <cell r="J310">
            <v>131.63909912109401</v>
          </cell>
          <cell r="K310">
            <v>132.83430480957</v>
          </cell>
          <cell r="L310">
            <v>311.88571166992199</v>
          </cell>
          <cell r="M310">
            <v>0</v>
          </cell>
          <cell r="N310">
            <v>65153.07421875</v>
          </cell>
          <cell r="O310">
            <v>0</v>
          </cell>
          <cell r="P310">
            <v>0</v>
          </cell>
          <cell r="Q310">
            <v>0</v>
          </cell>
          <cell r="R310">
            <v>619926.9375</v>
          </cell>
          <cell r="S310">
            <v>0</v>
          </cell>
          <cell r="T310">
            <v>0</v>
          </cell>
          <cell r="U310">
            <v>0</v>
          </cell>
        </row>
        <row r="311">
          <cell r="C311">
            <v>7.0065670013427699</v>
          </cell>
          <cell r="D311">
            <v>65726.8984375</v>
          </cell>
          <cell r="E311">
            <v>96.496719121932998</v>
          </cell>
          <cell r="F311">
            <v>47.317085266113303</v>
          </cell>
          <cell r="G311">
            <v>192.99343872070301</v>
          </cell>
          <cell r="H311">
            <v>635553.0625</v>
          </cell>
          <cell r="I311">
            <v>0</v>
          </cell>
          <cell r="J311">
            <v>131.10438537597699</v>
          </cell>
          <cell r="K311">
            <v>132.303634643555</v>
          </cell>
          <cell r="L311">
            <v>331.53033447265602</v>
          </cell>
          <cell r="M311">
            <v>0</v>
          </cell>
          <cell r="N311">
            <v>65726.8984375</v>
          </cell>
          <cell r="O311">
            <v>0</v>
          </cell>
          <cell r="P311">
            <v>0</v>
          </cell>
          <cell r="Q311">
            <v>0</v>
          </cell>
          <cell r="R311">
            <v>635553.0625</v>
          </cell>
          <cell r="S311">
            <v>0</v>
          </cell>
          <cell r="T311">
            <v>0</v>
          </cell>
          <cell r="U311">
            <v>0</v>
          </cell>
        </row>
        <row r="312">
          <cell r="C312">
            <v>6.8391141891479501</v>
          </cell>
          <cell r="D312">
            <v>66290.1015625</v>
          </cell>
          <cell r="E312">
            <v>96.580445766449003</v>
          </cell>
          <cell r="F312">
            <v>45.927978515625</v>
          </cell>
          <cell r="G312">
            <v>193.160888671875</v>
          </cell>
          <cell r="H312">
            <v>651369.875</v>
          </cell>
          <cell r="I312">
            <v>0</v>
          </cell>
          <cell r="J312">
            <v>130.61373901367199</v>
          </cell>
          <cell r="K312">
            <v>131.80528259277301</v>
          </cell>
          <cell r="L312">
            <v>314.106689453125</v>
          </cell>
          <cell r="M312">
            <v>0</v>
          </cell>
          <cell r="N312">
            <v>66290.1015625</v>
          </cell>
          <cell r="O312">
            <v>0</v>
          </cell>
          <cell r="P312">
            <v>0</v>
          </cell>
          <cell r="Q312">
            <v>0</v>
          </cell>
          <cell r="R312">
            <v>651369.875</v>
          </cell>
          <cell r="S312">
            <v>0</v>
          </cell>
          <cell r="T312">
            <v>0</v>
          </cell>
          <cell r="U312">
            <v>0</v>
          </cell>
        </row>
        <row r="313">
          <cell r="C313">
            <v>6.7917642593383798</v>
          </cell>
          <cell r="D313">
            <v>66854.8515625</v>
          </cell>
          <cell r="E313">
            <v>96.604120731353802</v>
          </cell>
          <cell r="F313">
            <v>45.797920227050803</v>
          </cell>
          <cell r="G313">
            <v>193.20823669433599</v>
          </cell>
          <cell r="H313">
            <v>667365.125</v>
          </cell>
          <cell r="I313">
            <v>0</v>
          </cell>
          <cell r="J313">
            <v>130.114334106445</v>
          </cell>
          <cell r="K313">
            <v>131.30372619628901</v>
          </cell>
          <cell r="L313">
            <v>311.04867553710898</v>
          </cell>
          <cell r="M313">
            <v>0</v>
          </cell>
          <cell r="N313">
            <v>66854.8515625</v>
          </cell>
          <cell r="O313">
            <v>0</v>
          </cell>
          <cell r="P313">
            <v>0</v>
          </cell>
          <cell r="Q313">
            <v>0</v>
          </cell>
          <cell r="R313">
            <v>667365.125</v>
          </cell>
          <cell r="S313">
            <v>0</v>
          </cell>
          <cell r="T313">
            <v>0</v>
          </cell>
          <cell r="U313">
            <v>0</v>
          </cell>
        </row>
        <row r="314">
          <cell r="C314">
            <v>6.7384552955627397</v>
          </cell>
          <cell r="D314">
            <v>67413.0234375</v>
          </cell>
          <cell r="E314">
            <v>96.630769968032808</v>
          </cell>
          <cell r="F314">
            <v>45.688220977783203</v>
          </cell>
          <cell r="G314">
            <v>193.26155090332</v>
          </cell>
          <cell r="H314">
            <v>683366.9375</v>
          </cell>
          <cell r="I314">
            <v>0</v>
          </cell>
          <cell r="J314">
            <v>129.61560058593801</v>
          </cell>
          <cell r="K314">
            <v>130.80282592773401</v>
          </cell>
          <cell r="L314">
            <v>307.86804199218801</v>
          </cell>
          <cell r="M314">
            <v>0</v>
          </cell>
          <cell r="N314">
            <v>67413.0234375</v>
          </cell>
          <cell r="O314">
            <v>0</v>
          </cell>
          <cell r="P314">
            <v>0</v>
          </cell>
          <cell r="Q314">
            <v>0</v>
          </cell>
          <cell r="R314">
            <v>683366.9375</v>
          </cell>
          <cell r="S314">
            <v>0</v>
          </cell>
          <cell r="T314">
            <v>0</v>
          </cell>
          <cell r="U314">
            <v>0</v>
          </cell>
        </row>
        <row r="315">
          <cell r="C315">
            <v>6.6521449089050302</v>
          </cell>
          <cell r="D315">
            <v>67951.84375</v>
          </cell>
          <cell r="E315">
            <v>96.673929691314697</v>
          </cell>
          <cell r="F315">
            <v>45.471508026122997</v>
          </cell>
          <cell r="G315">
            <v>193.34785461425801</v>
          </cell>
          <cell r="H315">
            <v>699028.125</v>
          </cell>
          <cell r="I315">
            <v>0</v>
          </cell>
          <cell r="J315">
            <v>129.13743591308599</v>
          </cell>
          <cell r="K315">
            <v>130.32070922851599</v>
          </cell>
          <cell r="L315">
            <v>302.48306274414102</v>
          </cell>
          <cell r="M315">
            <v>0</v>
          </cell>
          <cell r="N315">
            <v>67951.84375</v>
          </cell>
          <cell r="O315">
            <v>0</v>
          </cell>
          <cell r="P315">
            <v>0</v>
          </cell>
          <cell r="Q315">
            <v>0</v>
          </cell>
          <cell r="R315">
            <v>699028.125</v>
          </cell>
          <cell r="S315">
            <v>0</v>
          </cell>
          <cell r="T315">
            <v>0</v>
          </cell>
          <cell r="U315">
            <v>0</v>
          </cell>
        </row>
        <row r="316">
          <cell r="C316">
            <v>6.5667314529418901</v>
          </cell>
          <cell r="D316">
            <v>68492.8046875</v>
          </cell>
          <cell r="E316">
            <v>96.716636419296293</v>
          </cell>
          <cell r="F316">
            <v>45.3592720031738</v>
          </cell>
          <cell r="G316">
            <v>193.43327331543</v>
          </cell>
          <cell r="H316">
            <v>714867.1875</v>
          </cell>
          <cell r="I316">
            <v>0</v>
          </cell>
          <cell r="J316">
            <v>128.64653015136699</v>
          </cell>
          <cell r="K316">
            <v>129.82565307617199</v>
          </cell>
          <cell r="L316">
            <v>297.86215209960898</v>
          </cell>
          <cell r="M316">
            <v>0</v>
          </cell>
          <cell r="N316">
            <v>68492.8046875</v>
          </cell>
          <cell r="O316">
            <v>0</v>
          </cell>
          <cell r="P316">
            <v>0</v>
          </cell>
          <cell r="Q316">
            <v>0</v>
          </cell>
          <cell r="R316">
            <v>714867.1875</v>
          </cell>
          <cell r="S316">
            <v>0</v>
          </cell>
          <cell r="T316">
            <v>0</v>
          </cell>
          <cell r="U316">
            <v>0</v>
          </cell>
        </row>
        <row r="317">
          <cell r="C317">
            <v>6.5631475448608398</v>
          </cell>
          <cell r="D317">
            <v>69036.875</v>
          </cell>
          <cell r="E317">
            <v>96.718424558639498</v>
          </cell>
          <cell r="F317">
            <v>45.306842803955099</v>
          </cell>
          <cell r="G317">
            <v>193.43685913085901</v>
          </cell>
          <cell r="H317">
            <v>730883.125</v>
          </cell>
          <cell r="I317">
            <v>0</v>
          </cell>
          <cell r="J317">
            <v>128.14599609375</v>
          </cell>
          <cell r="K317">
            <v>129.32533264160199</v>
          </cell>
          <cell r="L317">
            <v>297.35546875</v>
          </cell>
          <cell r="M317">
            <v>0</v>
          </cell>
          <cell r="N317">
            <v>69036.875</v>
          </cell>
          <cell r="O317">
            <v>0</v>
          </cell>
          <cell r="P317">
            <v>0</v>
          </cell>
          <cell r="Q317">
            <v>0</v>
          </cell>
          <cell r="R317">
            <v>730883.125</v>
          </cell>
          <cell r="S317">
            <v>0</v>
          </cell>
          <cell r="T317">
            <v>0</v>
          </cell>
          <cell r="U317">
            <v>0</v>
          </cell>
        </row>
        <row r="318">
          <cell r="C318">
            <v>6.4464483261108398</v>
          </cell>
          <cell r="D318">
            <v>69569.6953125</v>
          </cell>
          <cell r="E318">
            <v>96.776777505874605</v>
          </cell>
          <cell r="F318">
            <v>45.136871337890597</v>
          </cell>
          <cell r="G318">
            <v>193.55355834960901</v>
          </cell>
          <cell r="H318">
            <v>746910.25</v>
          </cell>
          <cell r="I318">
            <v>0</v>
          </cell>
          <cell r="J318">
            <v>127.661582946777</v>
          </cell>
          <cell r="K318">
            <v>128.835525512695</v>
          </cell>
          <cell r="L318">
            <v>290.97250366210898</v>
          </cell>
          <cell r="M318">
            <v>0</v>
          </cell>
          <cell r="N318">
            <v>69569.6953125</v>
          </cell>
          <cell r="O318">
            <v>0</v>
          </cell>
          <cell r="P318">
            <v>0</v>
          </cell>
          <cell r="Q318">
            <v>0</v>
          </cell>
          <cell r="R318">
            <v>746910.25</v>
          </cell>
          <cell r="S318">
            <v>0</v>
          </cell>
          <cell r="T318">
            <v>0</v>
          </cell>
          <cell r="U318">
            <v>0</v>
          </cell>
        </row>
        <row r="319">
          <cell r="C319">
            <v>6.4948759078979501</v>
          </cell>
          <cell r="D319">
            <v>70093.1953125</v>
          </cell>
          <cell r="E319">
            <v>96.752560138702407</v>
          </cell>
          <cell r="F319">
            <v>45.066379547119098</v>
          </cell>
          <cell r="G319">
            <v>193.505126953125</v>
          </cell>
          <cell r="H319">
            <v>762586.8125</v>
          </cell>
          <cell r="I319">
            <v>0</v>
          </cell>
          <cell r="J319">
            <v>127.17251586914099</v>
          </cell>
          <cell r="K319">
            <v>128.34902954101599</v>
          </cell>
          <cell r="L319">
            <v>292.70056152343801</v>
          </cell>
          <cell r="M319">
            <v>0</v>
          </cell>
          <cell r="N319">
            <v>70093.1953125</v>
          </cell>
          <cell r="O319">
            <v>0</v>
          </cell>
          <cell r="P319">
            <v>0</v>
          </cell>
          <cell r="Q319">
            <v>0</v>
          </cell>
          <cell r="R319">
            <v>762586.8125</v>
          </cell>
          <cell r="S319">
            <v>0</v>
          </cell>
          <cell r="T319">
            <v>0</v>
          </cell>
          <cell r="U319">
            <v>0</v>
          </cell>
        </row>
        <row r="320">
          <cell r="C320">
            <v>6.2847237586975098</v>
          </cell>
          <cell r="D320">
            <v>70610.71875</v>
          </cell>
          <cell r="E320">
            <v>96.8576371669769</v>
          </cell>
          <cell r="F320">
            <v>44.752536773681598</v>
          </cell>
          <cell r="G320">
            <v>193.71527099609401</v>
          </cell>
          <cell r="H320">
            <v>778449.25</v>
          </cell>
          <cell r="I320">
            <v>0</v>
          </cell>
          <cell r="J320">
            <v>126.704315185547</v>
          </cell>
          <cell r="K320">
            <v>127.87075042724599</v>
          </cell>
          <cell r="L320">
            <v>281.25732421875</v>
          </cell>
          <cell r="M320">
            <v>0</v>
          </cell>
          <cell r="N320">
            <v>70610.71875</v>
          </cell>
          <cell r="O320">
            <v>0</v>
          </cell>
          <cell r="P320">
            <v>0</v>
          </cell>
          <cell r="Q320">
            <v>0</v>
          </cell>
          <cell r="R320">
            <v>778449.25</v>
          </cell>
          <cell r="S320">
            <v>0</v>
          </cell>
          <cell r="T320">
            <v>0</v>
          </cell>
          <cell r="U320">
            <v>0</v>
          </cell>
        </row>
        <row r="321">
          <cell r="C321">
            <v>6.2117967605590803</v>
          </cell>
          <cell r="D321">
            <v>71125.0546875</v>
          </cell>
          <cell r="E321">
            <v>96.894103288650498</v>
          </cell>
          <cell r="F321">
            <v>44.5526123046875</v>
          </cell>
          <cell r="G321">
            <v>193.78820800781301</v>
          </cell>
          <cell r="H321">
            <v>794494.9375</v>
          </cell>
          <cell r="I321">
            <v>0</v>
          </cell>
          <cell r="J321">
            <v>126.232475280762</v>
          </cell>
          <cell r="K321">
            <v>127.395668029785</v>
          </cell>
          <cell r="L321">
            <v>276.75177001953102</v>
          </cell>
          <cell r="M321">
            <v>0</v>
          </cell>
          <cell r="N321">
            <v>71125.0546875</v>
          </cell>
          <cell r="O321">
            <v>0</v>
          </cell>
          <cell r="P321">
            <v>0</v>
          </cell>
          <cell r="Q321">
            <v>0</v>
          </cell>
          <cell r="R321">
            <v>794494.9375</v>
          </cell>
          <cell r="S321">
            <v>0</v>
          </cell>
          <cell r="T321">
            <v>0</v>
          </cell>
          <cell r="U321">
            <v>0</v>
          </cell>
        </row>
        <row r="322">
          <cell r="C322">
            <v>6.2549157142639196</v>
          </cell>
          <cell r="D322">
            <v>71644.9921875</v>
          </cell>
          <cell r="E322">
            <v>96.872544288635297</v>
          </cell>
          <cell r="F322">
            <v>44.526802062988303</v>
          </cell>
          <cell r="G322">
            <v>193.74508666992199</v>
          </cell>
          <cell r="H322">
            <v>810535</v>
          </cell>
          <cell r="I322">
            <v>0</v>
          </cell>
          <cell r="J322">
            <v>125.727485656738</v>
          </cell>
          <cell r="K322">
            <v>126.892852783203</v>
          </cell>
          <cell r="L322">
            <v>278.51138305664102</v>
          </cell>
          <cell r="M322">
            <v>0</v>
          </cell>
          <cell r="N322">
            <v>71644.9921875</v>
          </cell>
          <cell r="O322">
            <v>0</v>
          </cell>
          <cell r="P322">
            <v>0</v>
          </cell>
          <cell r="Q322">
            <v>0</v>
          </cell>
          <cell r="R322">
            <v>810535</v>
          </cell>
          <cell r="S322">
            <v>0</v>
          </cell>
          <cell r="T322">
            <v>0</v>
          </cell>
          <cell r="U322">
            <v>0</v>
          </cell>
        </row>
        <row r="323">
          <cell r="C323">
            <v>6.1658339500427202</v>
          </cell>
          <cell r="D323">
            <v>72149.9765625</v>
          </cell>
          <cell r="E323">
            <v>96.917080879211397</v>
          </cell>
          <cell r="F323">
            <v>44.363784790039098</v>
          </cell>
          <cell r="G323">
            <v>193.83416748046901</v>
          </cell>
          <cell r="H323">
            <v>826410</v>
          </cell>
          <cell r="I323">
            <v>0</v>
          </cell>
          <cell r="J323">
            <v>125.251960754395</v>
          </cell>
          <cell r="K323">
            <v>126.41326904296901</v>
          </cell>
          <cell r="L323">
            <v>273.53973388671898</v>
          </cell>
          <cell r="M323">
            <v>0</v>
          </cell>
          <cell r="N323">
            <v>72149.9765625</v>
          </cell>
          <cell r="O323">
            <v>0</v>
          </cell>
          <cell r="P323">
            <v>0</v>
          </cell>
          <cell r="Q323">
            <v>0</v>
          </cell>
          <cell r="R323">
            <v>826410</v>
          </cell>
          <cell r="S323">
            <v>0</v>
          </cell>
          <cell r="T323">
            <v>0</v>
          </cell>
          <cell r="U323">
            <v>0</v>
          </cell>
        </row>
        <row r="324">
          <cell r="C324">
            <v>6.0871043205261204</v>
          </cell>
          <cell r="D324">
            <v>72649.234375</v>
          </cell>
          <cell r="E324">
            <v>96.9564497470856</v>
          </cell>
          <cell r="F324">
            <v>44.250656127929702</v>
          </cell>
          <cell r="G324">
            <v>193.91290283203099</v>
          </cell>
          <cell r="H324">
            <v>842290.75</v>
          </cell>
          <cell r="I324">
            <v>0</v>
          </cell>
          <cell r="J324">
            <v>124.77605438232401</v>
          </cell>
          <cell r="K324">
            <v>125.93374633789099</v>
          </cell>
          <cell r="L324">
            <v>269.35836791992199</v>
          </cell>
          <cell r="M324">
            <v>0</v>
          </cell>
          <cell r="N324">
            <v>72649.234375</v>
          </cell>
          <cell r="O324">
            <v>0</v>
          </cell>
          <cell r="P324">
            <v>0</v>
          </cell>
          <cell r="Q324">
            <v>0</v>
          </cell>
          <cell r="R324">
            <v>842290.75</v>
          </cell>
          <cell r="S324">
            <v>0</v>
          </cell>
          <cell r="T324">
            <v>0</v>
          </cell>
          <cell r="U324">
            <v>0</v>
          </cell>
        </row>
        <row r="325">
          <cell r="C325">
            <v>6.0448369979858398</v>
          </cell>
          <cell r="D325">
            <v>73150.625</v>
          </cell>
          <cell r="E325">
            <v>96.977579593658405</v>
          </cell>
          <cell r="F325">
            <v>44.111057281494098</v>
          </cell>
          <cell r="G325">
            <v>193.95516967773401</v>
          </cell>
          <cell r="H325">
            <v>858349.375</v>
          </cell>
          <cell r="I325">
            <v>0</v>
          </cell>
          <cell r="J325">
            <v>124.295051574707</v>
          </cell>
          <cell r="K325">
            <v>125.45082855224599</v>
          </cell>
          <cell r="L325">
            <v>266.64416503906301</v>
          </cell>
          <cell r="M325">
            <v>0</v>
          </cell>
          <cell r="N325">
            <v>73150.625</v>
          </cell>
          <cell r="O325">
            <v>0</v>
          </cell>
          <cell r="P325">
            <v>0</v>
          </cell>
          <cell r="Q325">
            <v>0</v>
          </cell>
          <cell r="R325">
            <v>858349.375</v>
          </cell>
          <cell r="S325">
            <v>0</v>
          </cell>
          <cell r="T325">
            <v>0</v>
          </cell>
          <cell r="U325">
            <v>0</v>
          </cell>
        </row>
        <row r="326">
          <cell r="C326">
            <v>6.0137758255004901</v>
          </cell>
          <cell r="D326">
            <v>73648.5625</v>
          </cell>
          <cell r="E326">
            <v>96.9931125640869</v>
          </cell>
          <cell r="F326">
            <v>43.953037261962898</v>
          </cell>
          <cell r="G326">
            <v>193.98622131347699</v>
          </cell>
          <cell r="H326">
            <v>874411.4375</v>
          </cell>
          <cell r="I326">
            <v>0</v>
          </cell>
          <cell r="J326">
            <v>123.817733764648</v>
          </cell>
          <cell r="K326">
            <v>124.97226715087901</v>
          </cell>
          <cell r="L326">
            <v>264.32373046875</v>
          </cell>
          <cell r="M326">
            <v>0</v>
          </cell>
          <cell r="N326">
            <v>73648.5625</v>
          </cell>
          <cell r="O326">
            <v>0</v>
          </cell>
          <cell r="P326">
            <v>0</v>
          </cell>
          <cell r="Q326">
            <v>0</v>
          </cell>
          <cell r="R326">
            <v>874411.4375</v>
          </cell>
          <cell r="S326">
            <v>0</v>
          </cell>
          <cell r="T326">
            <v>0</v>
          </cell>
          <cell r="U326">
            <v>0</v>
          </cell>
        </row>
        <row r="327">
          <cell r="C327">
            <v>0</v>
          </cell>
          <cell r="D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</row>
        <row r="328">
          <cell r="C328">
            <v>0</v>
          </cell>
          <cell r="D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>
            <v>0</v>
          </cell>
          <cell r="S328">
            <v>0</v>
          </cell>
          <cell r="T328">
            <v>0</v>
          </cell>
          <cell r="U328">
            <v>0</v>
          </cell>
        </row>
        <row r="329">
          <cell r="C329">
            <v>0</v>
          </cell>
          <cell r="D329">
            <v>0</v>
          </cell>
          <cell r="E329">
            <v>0</v>
          </cell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>
            <v>0</v>
          </cell>
          <cell r="S329">
            <v>0</v>
          </cell>
          <cell r="T329">
            <v>0</v>
          </cell>
          <cell r="U329">
            <v>0</v>
          </cell>
        </row>
        <row r="330">
          <cell r="C330">
            <v>0</v>
          </cell>
          <cell r="D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U330">
            <v>0</v>
          </cell>
        </row>
        <row r="331">
          <cell r="C331">
            <v>0</v>
          </cell>
          <cell r="D331">
            <v>0</v>
          </cell>
          <cell r="E331">
            <v>0</v>
          </cell>
          <cell r="F331">
            <v>0</v>
          </cell>
          <cell r="G331">
            <v>0</v>
          </cell>
          <cell r="H331">
            <v>0</v>
          </cell>
          <cell r="I331">
            <v>0</v>
          </cell>
          <cell r="J331">
            <v>0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>
            <v>0</v>
          </cell>
          <cell r="S331">
            <v>0</v>
          </cell>
          <cell r="T331">
            <v>0</v>
          </cell>
          <cell r="U331">
            <v>0</v>
          </cell>
        </row>
        <row r="332">
          <cell r="C332">
            <v>0</v>
          </cell>
          <cell r="D332">
            <v>0</v>
          </cell>
          <cell r="E332">
            <v>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</row>
        <row r="333">
          <cell r="C333">
            <v>0</v>
          </cell>
          <cell r="D333">
            <v>0</v>
          </cell>
          <cell r="E333">
            <v>0</v>
          </cell>
          <cell r="F333">
            <v>0</v>
          </cell>
          <cell r="G333">
            <v>0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  <cell r="U333">
            <v>0</v>
          </cell>
        </row>
        <row r="334">
          <cell r="C334">
            <v>171.071212768555</v>
          </cell>
          <cell r="D334">
            <v>9319.345703125</v>
          </cell>
          <cell r="E334">
            <v>14.464393258094798</v>
          </cell>
          <cell r="F334">
            <v>53.2547416687012</v>
          </cell>
          <cell r="G334">
            <v>28.928787231445298</v>
          </cell>
          <cell r="H334">
            <v>1660.65368652344</v>
          </cell>
          <cell r="I334">
            <v>0</v>
          </cell>
          <cell r="J334">
            <v>159.28887939453099</v>
          </cell>
          <cell r="K334">
            <v>161.21113586425801</v>
          </cell>
          <cell r="L334">
            <v>9110.353515625</v>
          </cell>
          <cell r="M334">
            <v>0</v>
          </cell>
          <cell r="N334">
            <v>9319.345703125</v>
          </cell>
          <cell r="O334">
            <v>0</v>
          </cell>
          <cell r="P334">
            <v>0</v>
          </cell>
          <cell r="Q334">
            <v>0</v>
          </cell>
          <cell r="R334">
            <v>1660.65368652344</v>
          </cell>
          <cell r="S334">
            <v>0</v>
          </cell>
          <cell r="T334">
            <v>0</v>
          </cell>
          <cell r="U334">
            <v>0</v>
          </cell>
        </row>
        <row r="335">
          <cell r="C335">
            <v>113.919639587402</v>
          </cell>
          <cell r="D335">
            <v>21085.39453125</v>
          </cell>
          <cell r="E335">
            <v>43.0401802062988</v>
          </cell>
          <cell r="F335">
            <v>132.84394836425801</v>
          </cell>
          <cell r="G335">
            <v>86.080360412597699</v>
          </cell>
          <cell r="H335">
            <v>6454.60400390625</v>
          </cell>
          <cell r="I335">
            <v>0</v>
          </cell>
          <cell r="J335">
            <v>157.81848144531301</v>
          </cell>
          <cell r="K335">
            <v>160.01158142089801</v>
          </cell>
          <cell r="L335">
            <v>15133.53515625</v>
          </cell>
          <cell r="M335">
            <v>0</v>
          </cell>
          <cell r="N335">
            <v>21085.39453125</v>
          </cell>
          <cell r="O335">
            <v>0</v>
          </cell>
          <cell r="P335">
            <v>0</v>
          </cell>
          <cell r="Q335">
            <v>0</v>
          </cell>
          <cell r="R335">
            <v>6454.60400390625</v>
          </cell>
          <cell r="S335">
            <v>0</v>
          </cell>
          <cell r="T335">
            <v>0</v>
          </cell>
          <cell r="U335">
            <v>0</v>
          </cell>
        </row>
        <row r="336">
          <cell r="C336">
            <v>62.5901069641113</v>
          </cell>
          <cell r="D336">
            <v>27399.1328125</v>
          </cell>
          <cell r="E336">
            <v>68.704944849014311</v>
          </cell>
          <cell r="F336">
            <v>286.27001953125</v>
          </cell>
          <cell r="G336">
            <v>137.40989685058599</v>
          </cell>
          <cell r="H336">
            <v>16340.8662109375</v>
          </cell>
          <cell r="I336">
            <v>0</v>
          </cell>
          <cell r="J336">
            <v>156.41537475585901</v>
          </cell>
          <cell r="K336">
            <v>158.44856262207</v>
          </cell>
          <cell r="L336">
            <v>17917.669921875</v>
          </cell>
          <cell r="M336">
            <v>0</v>
          </cell>
          <cell r="N336">
            <v>27399.1328125</v>
          </cell>
          <cell r="O336">
            <v>0</v>
          </cell>
          <cell r="P336">
            <v>0</v>
          </cell>
          <cell r="Q336">
            <v>0</v>
          </cell>
          <cell r="R336">
            <v>16340.8662109375</v>
          </cell>
          <cell r="S336">
            <v>0</v>
          </cell>
          <cell r="T336">
            <v>0</v>
          </cell>
          <cell r="U336">
            <v>0</v>
          </cell>
        </row>
        <row r="337">
          <cell r="C337">
            <v>40.708816528320298</v>
          </cell>
          <cell r="D337">
            <v>31352.71875</v>
          </cell>
          <cell r="E337">
            <v>79.645591974258394</v>
          </cell>
          <cell r="F337">
            <v>395.53591918945301</v>
          </cell>
          <cell r="G337">
            <v>159.29118347168</v>
          </cell>
          <cell r="H337">
            <v>28767.279296875</v>
          </cell>
          <cell r="I337">
            <v>0</v>
          </cell>
          <cell r="J337">
            <v>155.21659851074199</v>
          </cell>
          <cell r="K337">
            <v>157.05906677246099</v>
          </cell>
          <cell r="L337">
            <v>16101.798828125</v>
          </cell>
          <cell r="M337">
            <v>0</v>
          </cell>
          <cell r="N337">
            <v>31352.71875</v>
          </cell>
          <cell r="O337">
            <v>0</v>
          </cell>
          <cell r="P337">
            <v>0</v>
          </cell>
          <cell r="Q337">
            <v>0</v>
          </cell>
          <cell r="R337">
            <v>28767.279296875</v>
          </cell>
          <cell r="S337">
            <v>0</v>
          </cell>
          <cell r="T337">
            <v>0</v>
          </cell>
          <cell r="U337">
            <v>0</v>
          </cell>
        </row>
        <row r="338">
          <cell r="C338">
            <v>30.970710754394499</v>
          </cell>
          <cell r="D338">
            <v>34205.765625</v>
          </cell>
          <cell r="E338">
            <v>84.514647722244291</v>
          </cell>
          <cell r="F338">
            <v>444.03366088867199</v>
          </cell>
          <cell r="G338">
            <v>169.029296875</v>
          </cell>
          <cell r="H338">
            <v>42474.234375</v>
          </cell>
          <cell r="I338">
            <v>0</v>
          </cell>
          <cell r="J338">
            <v>153.97613525390599</v>
          </cell>
          <cell r="K338">
            <v>155.70474243164099</v>
          </cell>
          <cell r="L338">
            <v>13752.0380859375</v>
          </cell>
          <cell r="M338">
            <v>0</v>
          </cell>
          <cell r="N338">
            <v>34205.765625</v>
          </cell>
          <cell r="O338">
            <v>0</v>
          </cell>
          <cell r="P338">
            <v>0</v>
          </cell>
          <cell r="Q338">
            <v>0</v>
          </cell>
          <cell r="R338">
            <v>42474.234375</v>
          </cell>
          <cell r="S338">
            <v>0</v>
          </cell>
          <cell r="T338">
            <v>0</v>
          </cell>
          <cell r="U338">
            <v>0</v>
          </cell>
        </row>
        <row r="339">
          <cell r="C339">
            <v>25.4714870452881</v>
          </cell>
          <cell r="D339">
            <v>36483.09375</v>
          </cell>
          <cell r="E339">
            <v>87.264257669448895</v>
          </cell>
          <cell r="F339">
            <v>458.83163452148398</v>
          </cell>
          <cell r="G339">
            <v>174.52851867675801</v>
          </cell>
          <cell r="H339">
            <v>56756.90234375</v>
          </cell>
          <cell r="I339">
            <v>0</v>
          </cell>
          <cell r="J339">
            <v>152.80169677734401</v>
          </cell>
          <cell r="K339">
            <v>154.437911987305</v>
          </cell>
          <cell r="L339">
            <v>11687.123046875</v>
          </cell>
          <cell r="M339">
            <v>0</v>
          </cell>
          <cell r="N339">
            <v>36483.09375</v>
          </cell>
          <cell r="O339">
            <v>0</v>
          </cell>
          <cell r="P339">
            <v>0</v>
          </cell>
          <cell r="Q339">
            <v>0</v>
          </cell>
          <cell r="R339">
            <v>56756.90234375</v>
          </cell>
          <cell r="S339">
            <v>0</v>
          </cell>
          <cell r="T339">
            <v>0</v>
          </cell>
          <cell r="U339">
            <v>0</v>
          </cell>
        </row>
        <row r="340">
          <cell r="C340">
            <v>21.899429321289102</v>
          </cell>
          <cell r="D340">
            <v>38384.57421875</v>
          </cell>
          <cell r="E340">
            <v>89.050287008285494</v>
          </cell>
          <cell r="F340">
            <v>478.38171386718801</v>
          </cell>
          <cell r="G340">
            <v>178.10057067871099</v>
          </cell>
          <cell r="H340">
            <v>71235.421875</v>
          </cell>
          <cell r="I340">
            <v>0</v>
          </cell>
          <cell r="J340">
            <v>151.66156005859401</v>
          </cell>
          <cell r="K340">
            <v>153.23274230957</v>
          </cell>
          <cell r="L340">
            <v>10476.2861328125</v>
          </cell>
          <cell r="M340">
            <v>0</v>
          </cell>
          <cell r="N340">
            <v>38384.57421875</v>
          </cell>
          <cell r="O340">
            <v>0</v>
          </cell>
          <cell r="P340">
            <v>0</v>
          </cell>
          <cell r="Q340">
            <v>0</v>
          </cell>
          <cell r="R340">
            <v>71235.421875</v>
          </cell>
          <cell r="S340">
            <v>0</v>
          </cell>
          <cell r="T340">
            <v>0</v>
          </cell>
          <cell r="U340">
            <v>0</v>
          </cell>
        </row>
        <row r="341">
          <cell r="C341">
            <v>19.156042098998999</v>
          </cell>
          <cell r="D341">
            <v>40034.18359375</v>
          </cell>
          <cell r="E341">
            <v>90.421980619430499</v>
          </cell>
          <cell r="F341">
            <v>442.05187988281301</v>
          </cell>
          <cell r="G341">
            <v>180.84396362304699</v>
          </cell>
          <cell r="H341">
            <v>85965.8125</v>
          </cell>
          <cell r="I341">
            <v>0</v>
          </cell>
          <cell r="J341">
            <v>150.64271545410199</v>
          </cell>
          <cell r="K341">
            <v>152.16156005859401</v>
          </cell>
          <cell r="L341">
            <v>8467.96484375</v>
          </cell>
          <cell r="M341">
            <v>0</v>
          </cell>
          <cell r="N341">
            <v>40034.18359375</v>
          </cell>
          <cell r="O341">
            <v>0</v>
          </cell>
          <cell r="P341">
            <v>0</v>
          </cell>
          <cell r="Q341">
            <v>0</v>
          </cell>
          <cell r="R341">
            <v>85965.8125</v>
          </cell>
          <cell r="S341">
            <v>0</v>
          </cell>
          <cell r="T341">
            <v>0</v>
          </cell>
          <cell r="U341">
            <v>0</v>
          </cell>
        </row>
        <row r="342">
          <cell r="C342">
            <v>17.5179042816162</v>
          </cell>
          <cell r="D342">
            <v>41531.890625</v>
          </cell>
          <cell r="E342">
            <v>91.241049766540499</v>
          </cell>
          <cell r="F342">
            <v>401.87191772460898</v>
          </cell>
          <cell r="G342">
            <v>182.48210144043</v>
          </cell>
          <cell r="H342">
            <v>101028.109375</v>
          </cell>
          <cell r="I342">
            <v>0</v>
          </cell>
          <cell r="J342">
            <v>149.76777648925801</v>
          </cell>
          <cell r="K342">
            <v>151.25361633300801</v>
          </cell>
          <cell r="L342">
            <v>7039.95361328125</v>
          </cell>
          <cell r="M342">
            <v>0</v>
          </cell>
          <cell r="N342">
            <v>41531.890625</v>
          </cell>
          <cell r="O342">
            <v>0</v>
          </cell>
          <cell r="P342">
            <v>0</v>
          </cell>
          <cell r="Q342">
            <v>0</v>
          </cell>
          <cell r="R342">
            <v>101028.109375</v>
          </cell>
          <cell r="S342">
            <v>0</v>
          </cell>
          <cell r="T342">
            <v>0</v>
          </cell>
          <cell r="U342">
            <v>0</v>
          </cell>
        </row>
        <row r="343">
          <cell r="C343">
            <v>16.210624694824201</v>
          </cell>
          <cell r="D343">
            <v>42899.56640625</v>
          </cell>
          <cell r="E343">
            <v>91.894686222076402</v>
          </cell>
          <cell r="F343">
            <v>378.72067260742199</v>
          </cell>
          <cell r="G343">
            <v>183.78936767578099</v>
          </cell>
          <cell r="H343">
            <v>116220.4296875</v>
          </cell>
          <cell r="I343">
            <v>0</v>
          </cell>
          <cell r="J343">
            <v>149.02719116210901</v>
          </cell>
          <cell r="K343">
            <v>150.48777770996099</v>
          </cell>
          <cell r="L343">
            <v>6139.298828125</v>
          </cell>
          <cell r="M343">
            <v>0</v>
          </cell>
          <cell r="N343">
            <v>42899.56640625</v>
          </cell>
          <cell r="O343">
            <v>0</v>
          </cell>
          <cell r="P343">
            <v>0</v>
          </cell>
          <cell r="Q343">
            <v>0</v>
          </cell>
          <cell r="R343">
            <v>116220.4296875</v>
          </cell>
          <cell r="S343">
            <v>0</v>
          </cell>
          <cell r="T343">
            <v>0</v>
          </cell>
          <cell r="U343">
            <v>0</v>
          </cell>
        </row>
        <row r="344">
          <cell r="C344">
            <v>15.087994575500501</v>
          </cell>
          <cell r="D344">
            <v>44150.85546875</v>
          </cell>
          <cell r="E344">
            <v>92.456001043319702</v>
          </cell>
          <cell r="F344">
            <v>305.31555175781301</v>
          </cell>
          <cell r="G344">
            <v>184.91200256347699</v>
          </cell>
          <cell r="H344">
            <v>131169.140625</v>
          </cell>
          <cell r="I344">
            <v>0</v>
          </cell>
          <cell r="J344">
            <v>148.37611389160199</v>
          </cell>
          <cell r="K344">
            <v>149.81346130371099</v>
          </cell>
          <cell r="L344">
            <v>4606.599609375</v>
          </cell>
          <cell r="M344">
            <v>0</v>
          </cell>
          <cell r="N344">
            <v>44150.85546875</v>
          </cell>
          <cell r="O344">
            <v>0</v>
          </cell>
          <cell r="P344">
            <v>0</v>
          </cell>
          <cell r="Q344">
            <v>0</v>
          </cell>
          <cell r="R344">
            <v>131169.140625</v>
          </cell>
          <cell r="S344">
            <v>0</v>
          </cell>
          <cell r="T344">
            <v>0</v>
          </cell>
          <cell r="U344">
            <v>0</v>
          </cell>
        </row>
        <row r="345">
          <cell r="C345">
            <v>14.2983999252319</v>
          </cell>
          <cell r="D345">
            <v>45321.89453125</v>
          </cell>
          <cell r="E345">
            <v>92.850798368454008</v>
          </cell>
          <cell r="F345">
            <v>260.989990234375</v>
          </cell>
          <cell r="G345">
            <v>185.70159912109401</v>
          </cell>
          <cell r="H345">
            <v>146378.09375</v>
          </cell>
          <cell r="I345">
            <v>0</v>
          </cell>
          <cell r="J345">
            <v>147.762130737305</v>
          </cell>
          <cell r="K345">
            <v>149.18338012695301</v>
          </cell>
          <cell r="L345">
            <v>3731.73901367188</v>
          </cell>
          <cell r="M345">
            <v>0</v>
          </cell>
          <cell r="N345">
            <v>45321.89453125</v>
          </cell>
          <cell r="O345">
            <v>0</v>
          </cell>
          <cell r="P345">
            <v>0</v>
          </cell>
          <cell r="Q345">
            <v>0</v>
          </cell>
          <cell r="R345">
            <v>146378.09375</v>
          </cell>
          <cell r="S345">
            <v>0</v>
          </cell>
          <cell r="T345">
            <v>0</v>
          </cell>
          <cell r="U345">
            <v>0</v>
          </cell>
        </row>
        <row r="346">
          <cell r="C346">
            <v>13.638836860656699</v>
          </cell>
          <cell r="D346">
            <v>46451.1875</v>
          </cell>
          <cell r="E346">
            <v>93.180578947067303</v>
          </cell>
          <cell r="F346">
            <v>230.69053649902301</v>
          </cell>
          <cell r="G346">
            <v>186.36116027832</v>
          </cell>
          <cell r="H346">
            <v>161808.8125</v>
          </cell>
          <cell r="I346">
            <v>0</v>
          </cell>
          <cell r="J346">
            <v>147.10705566406301</v>
          </cell>
          <cell r="K346">
            <v>148.51557922363301</v>
          </cell>
          <cell r="L346">
            <v>3146.3505859375</v>
          </cell>
          <cell r="M346">
            <v>0</v>
          </cell>
          <cell r="N346">
            <v>46451.1875</v>
          </cell>
          <cell r="O346">
            <v>0</v>
          </cell>
          <cell r="P346">
            <v>0</v>
          </cell>
          <cell r="Q346">
            <v>0</v>
          </cell>
          <cell r="R346">
            <v>161808.8125</v>
          </cell>
          <cell r="S346">
            <v>0</v>
          </cell>
          <cell r="T346">
            <v>0</v>
          </cell>
          <cell r="U346">
            <v>0</v>
          </cell>
        </row>
        <row r="347">
          <cell r="C347">
            <v>13.075757026672401</v>
          </cell>
          <cell r="D347">
            <v>47541.48828125</v>
          </cell>
          <cell r="E347">
            <v>93.46212148666379</v>
          </cell>
          <cell r="F347">
            <v>191.74362182617199</v>
          </cell>
          <cell r="G347">
            <v>186.924240112305</v>
          </cell>
          <cell r="H347">
            <v>177278.5</v>
          </cell>
          <cell r="I347">
            <v>0</v>
          </cell>
          <cell r="J347">
            <v>146.53016662597699</v>
          </cell>
          <cell r="K347">
            <v>147.92535400390599</v>
          </cell>
          <cell r="L347">
            <v>2507.19311523438</v>
          </cell>
          <cell r="M347">
            <v>0</v>
          </cell>
          <cell r="N347">
            <v>47541.48828125</v>
          </cell>
          <cell r="O347">
            <v>0</v>
          </cell>
          <cell r="P347">
            <v>0</v>
          </cell>
          <cell r="Q347">
            <v>0</v>
          </cell>
          <cell r="R347">
            <v>177278.5</v>
          </cell>
          <cell r="S347">
            <v>0</v>
          </cell>
          <cell r="T347">
            <v>0</v>
          </cell>
          <cell r="U347">
            <v>0</v>
          </cell>
        </row>
        <row r="348">
          <cell r="C348">
            <v>12.6230564117432</v>
          </cell>
          <cell r="D348">
            <v>48563.95703125</v>
          </cell>
          <cell r="E348">
            <v>93.688470125198393</v>
          </cell>
          <cell r="F348">
            <v>164.14198303222699</v>
          </cell>
          <cell r="G348">
            <v>187.37693786621099</v>
          </cell>
          <cell r="H348">
            <v>192456.03125</v>
          </cell>
          <cell r="I348">
            <v>0</v>
          </cell>
          <cell r="J348">
            <v>145.94998168945301</v>
          </cell>
          <cell r="K348">
            <v>147.33448791503901</v>
          </cell>
          <cell r="L348">
            <v>2071.9736328125</v>
          </cell>
          <cell r="M348">
            <v>0</v>
          </cell>
          <cell r="N348">
            <v>48563.95703125</v>
          </cell>
          <cell r="O348">
            <v>0</v>
          </cell>
          <cell r="P348">
            <v>0</v>
          </cell>
          <cell r="Q348">
            <v>0</v>
          </cell>
          <cell r="R348">
            <v>192456.03125</v>
          </cell>
          <cell r="S348">
            <v>0</v>
          </cell>
          <cell r="T348">
            <v>0</v>
          </cell>
          <cell r="U348">
            <v>0</v>
          </cell>
        </row>
        <row r="349">
          <cell r="C349">
            <v>12.1181735992432</v>
          </cell>
          <cell r="D349">
            <v>49570.02734375</v>
          </cell>
          <cell r="E349">
            <v>93.940913677215605</v>
          </cell>
          <cell r="F349">
            <v>87.200782775878906</v>
          </cell>
          <cell r="G349">
            <v>187.88182067871099</v>
          </cell>
          <cell r="H349">
            <v>207829.96875</v>
          </cell>
          <cell r="I349">
            <v>0</v>
          </cell>
          <cell r="J349">
            <v>145.35656738281301</v>
          </cell>
          <cell r="K349">
            <v>146.726486206055</v>
          </cell>
          <cell r="L349">
            <v>1056.71423339844</v>
          </cell>
          <cell r="M349">
            <v>0</v>
          </cell>
          <cell r="N349">
            <v>49570.02734375</v>
          </cell>
          <cell r="O349">
            <v>0</v>
          </cell>
          <cell r="P349">
            <v>0</v>
          </cell>
          <cell r="Q349">
            <v>0</v>
          </cell>
          <cell r="R349">
            <v>207829.96875</v>
          </cell>
          <cell r="S349">
            <v>0</v>
          </cell>
          <cell r="T349">
            <v>0</v>
          </cell>
          <cell r="U349">
            <v>0</v>
          </cell>
        </row>
        <row r="350">
          <cell r="C350">
            <v>11.808048248291</v>
          </cell>
          <cell r="D350">
            <v>50553.8828125</v>
          </cell>
          <cell r="E350">
            <v>94.095975160598798</v>
          </cell>
          <cell r="F350">
            <v>56.977394104003899</v>
          </cell>
          <cell r="G350">
            <v>188.19195556640599</v>
          </cell>
          <cell r="H350">
            <v>223406.109375</v>
          </cell>
          <cell r="I350">
            <v>0</v>
          </cell>
          <cell r="J350">
            <v>144.77551269531301</v>
          </cell>
          <cell r="K350">
            <v>146.13645935058599</v>
          </cell>
          <cell r="L350">
            <v>672.79180908203102</v>
          </cell>
          <cell r="M350">
            <v>0</v>
          </cell>
          <cell r="N350">
            <v>50553.8828125</v>
          </cell>
          <cell r="O350">
            <v>0</v>
          </cell>
          <cell r="P350">
            <v>0</v>
          </cell>
          <cell r="Q350">
            <v>0</v>
          </cell>
          <cell r="R350">
            <v>223406.109375</v>
          </cell>
          <cell r="S350">
            <v>0</v>
          </cell>
          <cell r="T350">
            <v>0</v>
          </cell>
          <cell r="U350">
            <v>0</v>
          </cell>
        </row>
        <row r="351">
          <cell r="C351">
            <v>11.492488861084</v>
          </cell>
          <cell r="D351">
            <v>51505.4609375</v>
          </cell>
          <cell r="E351">
            <v>94.253754615783706</v>
          </cell>
          <cell r="F351">
            <v>49.006141662597699</v>
          </cell>
          <cell r="G351">
            <v>188.50750732421901</v>
          </cell>
          <cell r="H351">
            <v>239014.53125</v>
          </cell>
          <cell r="I351">
            <v>0</v>
          </cell>
          <cell r="J351">
            <v>144.21936035156301</v>
          </cell>
          <cell r="K351">
            <v>145.57125854492199</v>
          </cell>
          <cell r="L351">
            <v>563.20257568359398</v>
          </cell>
          <cell r="M351">
            <v>0</v>
          </cell>
          <cell r="N351">
            <v>51505.4609375</v>
          </cell>
          <cell r="O351">
            <v>0</v>
          </cell>
          <cell r="P351">
            <v>0</v>
          </cell>
          <cell r="Q351">
            <v>0</v>
          </cell>
          <cell r="R351">
            <v>239014.53125</v>
          </cell>
          <cell r="S351">
            <v>0</v>
          </cell>
          <cell r="T351">
            <v>0</v>
          </cell>
          <cell r="U351">
            <v>0</v>
          </cell>
        </row>
        <row r="352">
          <cell r="C352">
            <v>11.2674703598022</v>
          </cell>
          <cell r="D352">
            <v>52418.125</v>
          </cell>
          <cell r="E352">
            <v>94.36626434326169</v>
          </cell>
          <cell r="F352">
            <v>48.887542724609403</v>
          </cell>
          <cell r="G352">
            <v>188.73252868652301</v>
          </cell>
          <cell r="H352">
            <v>254301.875</v>
          </cell>
          <cell r="I352">
            <v>0</v>
          </cell>
          <cell r="J352">
            <v>143.64778137207</v>
          </cell>
          <cell r="K352">
            <v>144.99223327636699</v>
          </cell>
          <cell r="L352">
            <v>550.83892822265602</v>
          </cell>
          <cell r="M352">
            <v>0</v>
          </cell>
          <cell r="N352">
            <v>52418.125</v>
          </cell>
          <cell r="O352">
            <v>0</v>
          </cell>
          <cell r="P352">
            <v>0</v>
          </cell>
          <cell r="Q352">
            <v>0</v>
          </cell>
          <cell r="R352">
            <v>254301.875</v>
          </cell>
          <cell r="S352">
            <v>0</v>
          </cell>
          <cell r="T352">
            <v>0</v>
          </cell>
          <cell r="U352">
            <v>0</v>
          </cell>
        </row>
        <row r="353">
          <cell r="C353">
            <v>10.9065895080566</v>
          </cell>
          <cell r="D353">
            <v>53317.2578125</v>
          </cell>
          <cell r="E353">
            <v>94.546705484390301</v>
          </cell>
          <cell r="F353">
            <v>48.618854522705099</v>
          </cell>
          <cell r="G353">
            <v>189.09341430664099</v>
          </cell>
          <cell r="H353">
            <v>269782.71875</v>
          </cell>
          <cell r="I353">
            <v>0</v>
          </cell>
          <cell r="J353">
            <v>143.08837890625</v>
          </cell>
          <cell r="K353">
            <v>144.42106628418</v>
          </cell>
          <cell r="L353">
            <v>530.265869140625</v>
          </cell>
          <cell r="M353">
            <v>0</v>
          </cell>
          <cell r="N353">
            <v>53317.2578125</v>
          </cell>
          <cell r="O353">
            <v>0</v>
          </cell>
          <cell r="P353">
            <v>0</v>
          </cell>
          <cell r="Q353">
            <v>0</v>
          </cell>
          <cell r="R353">
            <v>269782.71875</v>
          </cell>
          <cell r="S353">
            <v>0</v>
          </cell>
          <cell r="T353">
            <v>0</v>
          </cell>
          <cell r="U353">
            <v>0</v>
          </cell>
        </row>
        <row r="354">
          <cell r="C354">
            <v>10.6815099716187</v>
          </cell>
          <cell r="D354">
            <v>54206.6953125</v>
          </cell>
          <cell r="E354">
            <v>94.659245014190702</v>
          </cell>
          <cell r="F354">
            <v>48.460670471191399</v>
          </cell>
          <cell r="G354">
            <v>189.31849670410199</v>
          </cell>
          <cell r="H354">
            <v>285453.28125</v>
          </cell>
          <cell r="I354">
            <v>0</v>
          </cell>
          <cell r="J354">
            <v>142.52272033691401</v>
          </cell>
          <cell r="K354">
            <v>143.84738159179699</v>
          </cell>
          <cell r="L354">
            <v>517.63311767578102</v>
          </cell>
          <cell r="M354">
            <v>0</v>
          </cell>
          <cell r="N354">
            <v>54206.6953125</v>
          </cell>
          <cell r="O354">
            <v>0</v>
          </cell>
          <cell r="P354">
            <v>0</v>
          </cell>
          <cell r="Q354">
            <v>0</v>
          </cell>
          <cell r="R354">
            <v>285453.28125</v>
          </cell>
          <cell r="S354">
            <v>0</v>
          </cell>
          <cell r="T354">
            <v>0</v>
          </cell>
          <cell r="U354">
            <v>0</v>
          </cell>
        </row>
        <row r="355">
          <cell r="C355">
            <v>10.468487739563001</v>
          </cell>
          <cell r="D355">
            <v>55073.484375</v>
          </cell>
          <cell r="E355">
            <v>94.765758514404297</v>
          </cell>
          <cell r="F355">
            <v>48.3773002624512</v>
          </cell>
          <cell r="G355">
            <v>189.53150939941401</v>
          </cell>
          <cell r="H355">
            <v>301146.5</v>
          </cell>
          <cell r="I355">
            <v>0</v>
          </cell>
          <cell r="J355">
            <v>141.95623779296901</v>
          </cell>
          <cell r="K355">
            <v>143.27369689941401</v>
          </cell>
          <cell r="L355">
            <v>506.43716430664102</v>
          </cell>
          <cell r="M355">
            <v>0</v>
          </cell>
          <cell r="N355">
            <v>55073.484375</v>
          </cell>
          <cell r="O355">
            <v>0</v>
          </cell>
          <cell r="P355">
            <v>0</v>
          </cell>
          <cell r="Q355">
            <v>0</v>
          </cell>
          <cell r="R355">
            <v>301146.5</v>
          </cell>
          <cell r="S355">
            <v>0</v>
          </cell>
          <cell r="T355">
            <v>0</v>
          </cell>
          <cell r="U355">
            <v>0</v>
          </cell>
        </row>
        <row r="356">
          <cell r="C356">
            <v>10.357872009277299</v>
          </cell>
          <cell r="D356">
            <v>55924.15234375</v>
          </cell>
          <cell r="E356">
            <v>94.82106566429141</v>
          </cell>
          <cell r="F356">
            <v>48.2571830749512</v>
          </cell>
          <cell r="G356">
            <v>189.64213562011699</v>
          </cell>
          <cell r="H356">
            <v>316675.84375</v>
          </cell>
          <cell r="I356">
            <v>0</v>
          </cell>
          <cell r="J356">
            <v>141.39970397949199</v>
          </cell>
          <cell r="K356">
            <v>142.71325683593801</v>
          </cell>
          <cell r="L356">
            <v>499.84170532226602</v>
          </cell>
          <cell r="M356">
            <v>0</v>
          </cell>
          <cell r="N356">
            <v>55924.15234375</v>
          </cell>
          <cell r="O356">
            <v>0</v>
          </cell>
          <cell r="P356">
            <v>0</v>
          </cell>
          <cell r="Q356">
            <v>0</v>
          </cell>
          <cell r="R356">
            <v>316675.84375</v>
          </cell>
          <cell r="S356">
            <v>0</v>
          </cell>
          <cell r="T356">
            <v>0</v>
          </cell>
          <cell r="U356">
            <v>0</v>
          </cell>
        </row>
        <row r="357">
          <cell r="C357">
            <v>10.131976127624499</v>
          </cell>
          <cell r="D357">
            <v>56753.9609375</v>
          </cell>
          <cell r="E357">
            <v>94.934010505676298</v>
          </cell>
          <cell r="F357">
            <v>47.961654663085902</v>
          </cell>
          <cell r="G357">
            <v>189.86802673339801</v>
          </cell>
          <cell r="H357">
            <v>332226.03125</v>
          </cell>
          <cell r="I357">
            <v>0</v>
          </cell>
          <cell r="J357">
            <v>140.875244140625</v>
          </cell>
          <cell r="K357">
            <v>142.18113708496099</v>
          </cell>
          <cell r="L357">
            <v>485.94631958007801</v>
          </cell>
          <cell r="M357">
            <v>0</v>
          </cell>
          <cell r="N357">
            <v>56753.9609375</v>
          </cell>
          <cell r="O357">
            <v>0</v>
          </cell>
          <cell r="P357">
            <v>0</v>
          </cell>
          <cell r="Q357">
            <v>0</v>
          </cell>
          <cell r="R357">
            <v>332226.03125</v>
          </cell>
          <cell r="S357">
            <v>0</v>
          </cell>
          <cell r="T357">
            <v>0</v>
          </cell>
          <cell r="U357">
            <v>0</v>
          </cell>
        </row>
        <row r="358">
          <cell r="C358">
            <v>9.9059305191040004</v>
          </cell>
          <cell r="D358">
            <v>57582.53125</v>
          </cell>
          <cell r="E358">
            <v>95.047032833099394</v>
          </cell>
          <cell r="F358">
            <v>47.9270210266113</v>
          </cell>
          <cell r="G358">
            <v>190.09407043457</v>
          </cell>
          <cell r="H358">
            <v>347957.46875</v>
          </cell>
          <cell r="I358">
            <v>0</v>
          </cell>
          <cell r="J358">
            <v>140.30061340332</v>
          </cell>
          <cell r="K358">
            <v>141.59907531738301</v>
          </cell>
          <cell r="L358">
            <v>474.76171875</v>
          </cell>
          <cell r="M358">
            <v>0</v>
          </cell>
          <cell r="N358">
            <v>57582.53125</v>
          </cell>
          <cell r="O358">
            <v>0</v>
          </cell>
          <cell r="P358">
            <v>0</v>
          </cell>
          <cell r="Q358">
            <v>0</v>
          </cell>
          <cell r="R358">
            <v>347957.46875</v>
          </cell>
          <cell r="S358">
            <v>0</v>
          </cell>
          <cell r="T358">
            <v>0</v>
          </cell>
          <cell r="U358">
            <v>0</v>
          </cell>
        </row>
        <row r="359">
          <cell r="C359">
            <v>9.8182411193847692</v>
          </cell>
          <cell r="D359">
            <v>58396.63671875</v>
          </cell>
          <cell r="E359">
            <v>95.0908780097961</v>
          </cell>
          <cell r="F359">
            <v>47.730831146240199</v>
          </cell>
          <cell r="G359">
            <v>190.18176269531301</v>
          </cell>
          <cell r="H359">
            <v>363703.34375</v>
          </cell>
          <cell r="I359">
            <v>0</v>
          </cell>
          <cell r="J359">
            <v>139.759201049805</v>
          </cell>
          <cell r="K359">
            <v>141.05432128906301</v>
          </cell>
          <cell r="L359">
            <v>468.63278198242199</v>
          </cell>
          <cell r="M359">
            <v>0</v>
          </cell>
          <cell r="N359">
            <v>58396.63671875</v>
          </cell>
          <cell r="O359">
            <v>0</v>
          </cell>
          <cell r="P359">
            <v>0</v>
          </cell>
          <cell r="Q359">
            <v>0</v>
          </cell>
          <cell r="R359">
            <v>363703.34375</v>
          </cell>
          <cell r="S359">
            <v>0</v>
          </cell>
          <cell r="T359">
            <v>0</v>
          </cell>
          <cell r="U359">
            <v>0</v>
          </cell>
        </row>
        <row r="360">
          <cell r="C360">
            <v>9.6911878585815394</v>
          </cell>
          <cell r="D360">
            <v>59185.66015625</v>
          </cell>
          <cell r="E360">
            <v>95.154404640197797</v>
          </cell>
          <cell r="F360">
            <v>47.584774017333999</v>
          </cell>
          <cell r="G360">
            <v>190.30880737304699</v>
          </cell>
          <cell r="H360">
            <v>379114.3125</v>
          </cell>
          <cell r="I360">
            <v>0</v>
          </cell>
          <cell r="J360">
            <v>139.22882080078099</v>
          </cell>
          <cell r="K360">
            <v>140.51959228515599</v>
          </cell>
          <cell r="L360">
            <v>461.15298461914102</v>
          </cell>
          <cell r="M360">
            <v>0</v>
          </cell>
          <cell r="N360">
            <v>59185.66015625</v>
          </cell>
          <cell r="O360">
            <v>0</v>
          </cell>
          <cell r="P360">
            <v>0</v>
          </cell>
          <cell r="Q360">
            <v>0</v>
          </cell>
          <cell r="R360">
            <v>379114.3125</v>
          </cell>
          <cell r="S360">
            <v>0</v>
          </cell>
          <cell r="T360">
            <v>0</v>
          </cell>
          <cell r="U360">
            <v>0</v>
          </cell>
        </row>
        <row r="361">
          <cell r="C361">
            <v>9.5532884597778303</v>
          </cell>
          <cell r="D361">
            <v>59970.8359375</v>
          </cell>
          <cell r="E361">
            <v>95.223355293273897</v>
          </cell>
          <cell r="F361">
            <v>47.407985687255902</v>
          </cell>
          <cell r="G361">
            <v>190.44671630859401</v>
          </cell>
          <cell r="H361">
            <v>394709.15625</v>
          </cell>
          <cell r="I361">
            <v>0</v>
          </cell>
          <cell r="J361">
            <v>138.69920349121099</v>
          </cell>
          <cell r="K361">
            <v>139.98538208007801</v>
          </cell>
          <cell r="L361">
            <v>452.90216064453102</v>
          </cell>
          <cell r="M361">
            <v>0</v>
          </cell>
          <cell r="N361">
            <v>59970.8359375</v>
          </cell>
          <cell r="O361">
            <v>0</v>
          </cell>
          <cell r="P361">
            <v>0</v>
          </cell>
          <cell r="Q361">
            <v>0</v>
          </cell>
          <cell r="R361">
            <v>394709.15625</v>
          </cell>
          <cell r="S361">
            <v>0</v>
          </cell>
          <cell r="T361">
            <v>0</v>
          </cell>
          <cell r="U361">
            <v>0</v>
          </cell>
        </row>
        <row r="362">
          <cell r="C362">
            <v>9.4034299850463903</v>
          </cell>
          <cell r="D362">
            <v>60752.2109375</v>
          </cell>
          <cell r="E362">
            <v>95.298284292221098</v>
          </cell>
          <cell r="F362">
            <v>47.242988586425803</v>
          </cell>
          <cell r="G362">
            <v>190.59657287597699</v>
          </cell>
          <cell r="H362">
            <v>410487.78125</v>
          </cell>
          <cell r="I362">
            <v>0</v>
          </cell>
          <cell r="J362">
            <v>138.16110229492199</v>
          </cell>
          <cell r="K362">
            <v>139.44223022460901</v>
          </cell>
          <cell r="L362">
            <v>444.24612426757801</v>
          </cell>
          <cell r="M362">
            <v>0</v>
          </cell>
          <cell r="N362">
            <v>60752.2109375</v>
          </cell>
          <cell r="O362">
            <v>0</v>
          </cell>
          <cell r="P362">
            <v>0</v>
          </cell>
          <cell r="Q362">
            <v>0</v>
          </cell>
          <cell r="R362">
            <v>410487.78125</v>
          </cell>
          <cell r="S362">
            <v>0</v>
          </cell>
          <cell r="T362">
            <v>0</v>
          </cell>
          <cell r="U362">
            <v>0</v>
          </cell>
        </row>
        <row r="363">
          <cell r="C363">
            <v>9.2858428955078107</v>
          </cell>
          <cell r="D363">
            <v>61523.1796875</v>
          </cell>
          <cell r="E363">
            <v>95.3570783138275</v>
          </cell>
          <cell r="F363">
            <v>47.090221405029297</v>
          </cell>
          <cell r="G363">
            <v>190.71415710449199</v>
          </cell>
          <cell r="H363">
            <v>426276.8125</v>
          </cell>
          <cell r="I363">
            <v>0</v>
          </cell>
          <cell r="J363">
            <v>137.62925720214801</v>
          </cell>
          <cell r="K363">
            <v>138.90626525878901</v>
          </cell>
          <cell r="L363">
            <v>437.27239990234398</v>
          </cell>
          <cell r="M363">
            <v>0</v>
          </cell>
          <cell r="N363">
            <v>61523.1796875</v>
          </cell>
          <cell r="O363">
            <v>0</v>
          </cell>
          <cell r="P363">
            <v>0</v>
          </cell>
          <cell r="Q363">
            <v>0</v>
          </cell>
          <cell r="R363">
            <v>426276.8125</v>
          </cell>
          <cell r="S363">
            <v>0</v>
          </cell>
          <cell r="T363">
            <v>0</v>
          </cell>
          <cell r="U363">
            <v>0</v>
          </cell>
        </row>
        <row r="364">
          <cell r="C364">
            <v>9.2099666595459002</v>
          </cell>
          <cell r="D364">
            <v>62269.1875</v>
          </cell>
          <cell r="E364">
            <v>95.395016670227093</v>
          </cell>
          <cell r="F364">
            <v>46.926303863525398</v>
          </cell>
          <cell r="G364">
            <v>190.7900390625</v>
          </cell>
          <cell r="H364">
            <v>441730.8125</v>
          </cell>
          <cell r="I364">
            <v>0</v>
          </cell>
          <cell r="J364">
            <v>137.11503601074199</v>
          </cell>
          <cell r="K364">
            <v>138.38943481445301</v>
          </cell>
          <cell r="L364">
            <v>432.189697265625</v>
          </cell>
          <cell r="M364">
            <v>0</v>
          </cell>
          <cell r="N364">
            <v>62269.1875</v>
          </cell>
          <cell r="O364">
            <v>0</v>
          </cell>
          <cell r="P364">
            <v>0</v>
          </cell>
          <cell r="Q364">
            <v>0</v>
          </cell>
          <cell r="R364">
            <v>441730.8125</v>
          </cell>
          <cell r="S364">
            <v>0</v>
          </cell>
          <cell r="T364">
            <v>0</v>
          </cell>
          <cell r="U364">
            <v>0</v>
          </cell>
        </row>
        <row r="365">
          <cell r="C365">
            <v>9.1123628616333008</v>
          </cell>
          <cell r="D365">
            <v>63015.4921875</v>
          </cell>
          <cell r="E365">
            <v>95.443820953369098</v>
          </cell>
          <cell r="F365">
            <v>46.781944274902301</v>
          </cell>
          <cell r="G365">
            <v>190.88763427734401</v>
          </cell>
          <cell r="H365">
            <v>457364.5</v>
          </cell>
          <cell r="I365">
            <v>0</v>
          </cell>
          <cell r="J365">
            <v>136.59600830078099</v>
          </cell>
          <cell r="K365">
            <v>137.86698913574199</v>
          </cell>
          <cell r="L365">
            <v>426.29406738281301</v>
          </cell>
          <cell r="M365">
            <v>0</v>
          </cell>
          <cell r="N365">
            <v>63015.4921875</v>
          </cell>
          <cell r="O365">
            <v>0</v>
          </cell>
          <cell r="P365">
            <v>0</v>
          </cell>
          <cell r="Q365">
            <v>0</v>
          </cell>
          <cell r="R365">
            <v>457364.5</v>
          </cell>
          <cell r="S365">
            <v>0</v>
          </cell>
          <cell r="T365">
            <v>0</v>
          </cell>
          <cell r="U365">
            <v>0</v>
          </cell>
        </row>
        <row r="366">
          <cell r="C366">
            <v>8.8635034561157209</v>
          </cell>
          <cell r="D366">
            <v>63755.74609375</v>
          </cell>
          <cell r="E366">
            <v>95.568245649337797</v>
          </cell>
          <cell r="F366">
            <v>46.683216094970703</v>
          </cell>
          <cell r="G366">
            <v>191.13648986816401</v>
          </cell>
          <cell r="H366">
            <v>473184.25</v>
          </cell>
          <cell r="I366">
            <v>0</v>
          </cell>
          <cell r="J366">
            <v>136.07002258300801</v>
          </cell>
          <cell r="K366">
            <v>137.33322143554699</v>
          </cell>
          <cell r="L366">
            <v>413.77685546875</v>
          </cell>
          <cell r="M366">
            <v>0</v>
          </cell>
          <cell r="N366">
            <v>63755.74609375</v>
          </cell>
          <cell r="O366">
            <v>0</v>
          </cell>
          <cell r="P366">
            <v>0</v>
          </cell>
          <cell r="Q366">
            <v>0</v>
          </cell>
          <cell r="R366">
            <v>473184.25</v>
          </cell>
          <cell r="S366">
            <v>0</v>
          </cell>
          <cell r="T366">
            <v>0</v>
          </cell>
          <cell r="U366">
            <v>0</v>
          </cell>
        </row>
        <row r="367">
          <cell r="C367">
            <v>8.7879476547241193</v>
          </cell>
          <cell r="D367">
            <v>64483.38671875</v>
          </cell>
          <cell r="E367">
            <v>95.606029033660903</v>
          </cell>
          <cell r="F367">
            <v>46.431793212890597</v>
          </cell>
          <cell r="G367">
            <v>191.21205139160199</v>
          </cell>
          <cell r="H367">
            <v>489016.59375</v>
          </cell>
          <cell r="I367">
            <v>0</v>
          </cell>
          <cell r="J367">
            <v>135.56338500976599</v>
          </cell>
          <cell r="K367">
            <v>136.82382202148401</v>
          </cell>
          <cell r="L367">
            <v>408.04016113281301</v>
          </cell>
          <cell r="M367">
            <v>0</v>
          </cell>
          <cell r="N367">
            <v>64483.38671875</v>
          </cell>
          <cell r="O367">
            <v>0</v>
          </cell>
          <cell r="P367">
            <v>0</v>
          </cell>
          <cell r="Q367">
            <v>0</v>
          </cell>
          <cell r="R367">
            <v>489016.59375</v>
          </cell>
          <cell r="S367">
            <v>0</v>
          </cell>
          <cell r="T367">
            <v>0</v>
          </cell>
          <cell r="U367">
            <v>0</v>
          </cell>
        </row>
        <row r="368">
          <cell r="C368">
            <v>8.8450517654418892</v>
          </cell>
          <cell r="D368">
            <v>65203.4296875</v>
          </cell>
          <cell r="E368">
            <v>95.577472448348999</v>
          </cell>
          <cell r="F368">
            <v>46.355289459228501</v>
          </cell>
          <cell r="G368">
            <v>191.15495300293</v>
          </cell>
          <cell r="H368">
            <v>504496.5625</v>
          </cell>
          <cell r="I368">
            <v>0</v>
          </cell>
          <cell r="J368">
            <v>135.03167724609401</v>
          </cell>
          <cell r="K368">
            <v>136.29357910156301</v>
          </cell>
          <cell r="L368">
            <v>410.014892578125</v>
          </cell>
          <cell r="M368">
            <v>0</v>
          </cell>
          <cell r="N368">
            <v>65203.4296875</v>
          </cell>
          <cell r="O368">
            <v>0</v>
          </cell>
          <cell r="P368">
            <v>0</v>
          </cell>
          <cell r="Q368">
            <v>0</v>
          </cell>
          <cell r="R368">
            <v>504496.5625</v>
          </cell>
          <cell r="S368">
            <v>0</v>
          </cell>
          <cell r="T368">
            <v>0</v>
          </cell>
          <cell r="U368">
            <v>0</v>
          </cell>
        </row>
        <row r="369">
          <cell r="C369">
            <v>8.7087745666503906</v>
          </cell>
          <cell r="D369">
            <v>65916.6796875</v>
          </cell>
          <cell r="E369">
            <v>95.645612478256197</v>
          </cell>
          <cell r="F369">
            <v>46.159061431884801</v>
          </cell>
          <cell r="G369">
            <v>191.29122924804699</v>
          </cell>
          <cell r="H369">
            <v>520163.3125</v>
          </cell>
          <cell r="I369">
            <v>0</v>
          </cell>
          <cell r="J369">
            <v>134.53189086914099</v>
          </cell>
          <cell r="K369">
            <v>135.78944396972699</v>
          </cell>
          <cell r="L369">
            <v>401.98889160156301</v>
          </cell>
          <cell r="M369">
            <v>0</v>
          </cell>
          <cell r="N369">
            <v>65916.6796875</v>
          </cell>
          <cell r="O369">
            <v>0</v>
          </cell>
          <cell r="P369">
            <v>0</v>
          </cell>
          <cell r="Q369">
            <v>0</v>
          </cell>
          <cell r="R369">
            <v>520163.3125</v>
          </cell>
          <cell r="S369">
            <v>0</v>
          </cell>
          <cell r="T369">
            <v>0</v>
          </cell>
          <cell r="U369">
            <v>0</v>
          </cell>
        </row>
        <row r="370">
          <cell r="C370">
            <v>8.5613527297973597</v>
          </cell>
          <cell r="D370">
            <v>66629.078125</v>
          </cell>
          <cell r="E370">
            <v>95.719325542449994</v>
          </cell>
          <cell r="F370">
            <v>46.056835174560497</v>
          </cell>
          <cell r="G370">
            <v>191.43864440918</v>
          </cell>
          <cell r="H370">
            <v>536010.9375</v>
          </cell>
          <cell r="I370">
            <v>0</v>
          </cell>
          <cell r="J370">
            <v>134.01156616210901</v>
          </cell>
          <cell r="K370">
            <v>135.26370239257801</v>
          </cell>
          <cell r="L370">
            <v>394.308837890625</v>
          </cell>
          <cell r="M370">
            <v>0</v>
          </cell>
          <cell r="N370">
            <v>66629.078125</v>
          </cell>
          <cell r="O370">
            <v>0</v>
          </cell>
          <cell r="P370">
            <v>0</v>
          </cell>
          <cell r="Q370">
            <v>0</v>
          </cell>
          <cell r="R370">
            <v>536010.9375</v>
          </cell>
          <cell r="S370">
            <v>0</v>
          </cell>
          <cell r="T370">
            <v>0</v>
          </cell>
          <cell r="U370">
            <v>0</v>
          </cell>
        </row>
        <row r="371">
          <cell r="C371">
            <v>8.4914960861206108</v>
          </cell>
          <cell r="D371">
            <v>67332.78125</v>
          </cell>
          <cell r="E371">
            <v>95.754253864288302</v>
          </cell>
          <cell r="F371">
            <v>45.935447692871101</v>
          </cell>
          <cell r="G371">
            <v>191.50849914550801</v>
          </cell>
          <cell r="H371">
            <v>551867.1875</v>
          </cell>
          <cell r="I371">
            <v>0</v>
          </cell>
          <cell r="J371">
            <v>133.49346923828099</v>
          </cell>
          <cell r="K371">
            <v>134.74314880371099</v>
          </cell>
          <cell r="L371">
            <v>390.06066894531301</v>
          </cell>
          <cell r="M371">
            <v>0</v>
          </cell>
          <cell r="N371">
            <v>67332.78125</v>
          </cell>
          <cell r="O371">
            <v>0</v>
          </cell>
          <cell r="P371">
            <v>0</v>
          </cell>
          <cell r="Q371">
            <v>0</v>
          </cell>
          <cell r="R371">
            <v>551867.1875</v>
          </cell>
          <cell r="S371">
            <v>0</v>
          </cell>
          <cell r="T371">
            <v>0</v>
          </cell>
          <cell r="U371">
            <v>0</v>
          </cell>
        </row>
        <row r="372">
          <cell r="C372">
            <v>8.4128284454345703</v>
          </cell>
          <cell r="D372">
            <v>68022.8359375</v>
          </cell>
          <cell r="E372">
            <v>95.793586969375596</v>
          </cell>
          <cell r="F372">
            <v>45.7914428710938</v>
          </cell>
          <cell r="G372">
            <v>191.58717346191401</v>
          </cell>
          <cell r="H372">
            <v>567557.125</v>
          </cell>
          <cell r="I372">
            <v>0</v>
          </cell>
          <cell r="J372">
            <v>132.991943359375</v>
          </cell>
          <cell r="K372">
            <v>134.238693237305</v>
          </cell>
          <cell r="L372">
            <v>385.23556518554699</v>
          </cell>
          <cell r="M372">
            <v>0</v>
          </cell>
          <cell r="N372">
            <v>68022.8359375</v>
          </cell>
          <cell r="O372">
            <v>0</v>
          </cell>
          <cell r="P372">
            <v>0</v>
          </cell>
          <cell r="Q372">
            <v>0</v>
          </cell>
          <cell r="R372">
            <v>567557.125</v>
          </cell>
          <cell r="S372">
            <v>0</v>
          </cell>
          <cell r="T372">
            <v>0</v>
          </cell>
          <cell r="U372">
            <v>0</v>
          </cell>
        </row>
        <row r="373">
          <cell r="C373">
            <v>8.3107204437255895</v>
          </cell>
          <cell r="D373">
            <v>68705.6328125</v>
          </cell>
          <cell r="E373">
            <v>95.844638347625704</v>
          </cell>
          <cell r="F373">
            <v>45.618812561035199</v>
          </cell>
          <cell r="G373">
            <v>191.68928527832</v>
          </cell>
          <cell r="H373">
            <v>583254.375</v>
          </cell>
          <cell r="I373">
            <v>0</v>
          </cell>
          <cell r="J373">
            <v>132.48867797851599</v>
          </cell>
          <cell r="K373">
            <v>133.73133850097699</v>
          </cell>
          <cell r="L373">
            <v>379.12518310546898</v>
          </cell>
          <cell r="M373">
            <v>0</v>
          </cell>
          <cell r="N373">
            <v>68705.6328125</v>
          </cell>
          <cell r="O373">
            <v>0</v>
          </cell>
          <cell r="P373">
            <v>0</v>
          </cell>
          <cell r="Q373">
            <v>0</v>
          </cell>
          <cell r="R373">
            <v>583254.375</v>
          </cell>
          <cell r="S373">
            <v>0</v>
          </cell>
          <cell r="T373">
            <v>0</v>
          </cell>
          <cell r="U373">
            <v>0</v>
          </cell>
        </row>
        <row r="374">
          <cell r="C374">
            <v>8.2283601760864293</v>
          </cell>
          <cell r="D374">
            <v>69389.921875</v>
          </cell>
          <cell r="E374">
            <v>95.885819196701007</v>
          </cell>
          <cell r="F374">
            <v>45.479515075683601</v>
          </cell>
          <cell r="G374">
            <v>191.77163696289099</v>
          </cell>
          <cell r="H374">
            <v>599130.0625</v>
          </cell>
          <cell r="I374">
            <v>0</v>
          </cell>
          <cell r="J374">
            <v>131.98187255859401</v>
          </cell>
          <cell r="K374">
            <v>133.22091674804699</v>
          </cell>
          <cell r="L374">
            <v>374.22186279296898</v>
          </cell>
          <cell r="M374">
            <v>0</v>
          </cell>
          <cell r="N374">
            <v>69389.921875</v>
          </cell>
          <cell r="O374">
            <v>0</v>
          </cell>
          <cell r="P374">
            <v>0</v>
          </cell>
          <cell r="Q374">
            <v>0</v>
          </cell>
          <cell r="R374">
            <v>599130.0625</v>
          </cell>
          <cell r="S374">
            <v>0</v>
          </cell>
          <cell r="T374">
            <v>0</v>
          </cell>
          <cell r="U374">
            <v>0</v>
          </cell>
        </row>
        <row r="375">
          <cell r="C375">
            <v>8.1341638565063494</v>
          </cell>
          <cell r="D375">
            <v>70063.4296875</v>
          </cell>
          <cell r="E375">
            <v>95.932918787002592</v>
          </cell>
          <cell r="F375">
            <v>45.216510772705099</v>
          </cell>
          <cell r="G375">
            <v>191.86582946777301</v>
          </cell>
          <cell r="H375">
            <v>615016.5625</v>
          </cell>
          <cell r="I375">
            <v>0</v>
          </cell>
          <cell r="J375">
            <v>131.509033203125</v>
          </cell>
          <cell r="K375">
            <v>132.743896484375</v>
          </cell>
          <cell r="L375">
            <v>367.79849243164102</v>
          </cell>
          <cell r="M375">
            <v>0</v>
          </cell>
          <cell r="N375">
            <v>70063.4296875</v>
          </cell>
          <cell r="O375">
            <v>0</v>
          </cell>
          <cell r="P375">
            <v>0</v>
          </cell>
          <cell r="Q375">
            <v>0</v>
          </cell>
          <cell r="R375">
            <v>615016.5625</v>
          </cell>
          <cell r="S375">
            <v>0</v>
          </cell>
          <cell r="T375">
            <v>0</v>
          </cell>
          <cell r="U375">
            <v>0</v>
          </cell>
        </row>
        <row r="376">
          <cell r="C376">
            <v>8.0216045379638707</v>
          </cell>
          <cell r="D376">
            <v>70719.0390625</v>
          </cell>
          <cell r="E376">
            <v>95.989197492599502</v>
          </cell>
          <cell r="F376">
            <v>45.208034515380902</v>
          </cell>
          <cell r="G376">
            <v>191.97839355468801</v>
          </cell>
          <cell r="H376">
            <v>630560.9375</v>
          </cell>
          <cell r="I376">
            <v>0</v>
          </cell>
          <cell r="J376">
            <v>130.98687744140599</v>
          </cell>
          <cell r="K376">
            <v>132.21667480468801</v>
          </cell>
          <cell r="L376">
            <v>362.64096069335898</v>
          </cell>
          <cell r="M376">
            <v>0</v>
          </cell>
          <cell r="N376">
            <v>70719.0390625</v>
          </cell>
          <cell r="O376">
            <v>0</v>
          </cell>
          <cell r="P376">
            <v>0</v>
          </cell>
          <cell r="Q376">
            <v>0</v>
          </cell>
          <cell r="R376">
            <v>630560.9375</v>
          </cell>
          <cell r="S376">
            <v>0</v>
          </cell>
          <cell r="T376">
            <v>0</v>
          </cell>
          <cell r="U376">
            <v>0</v>
          </cell>
        </row>
        <row r="377">
          <cell r="C377">
            <v>7.98840427398682</v>
          </cell>
          <cell r="D377">
            <v>71377.359375</v>
          </cell>
          <cell r="E377">
            <v>96.005797386169405</v>
          </cell>
          <cell r="F377">
            <v>45.0195503234863</v>
          </cell>
          <cell r="G377">
            <v>192.01159667968801</v>
          </cell>
          <cell r="H377">
            <v>646282.625</v>
          </cell>
          <cell r="I377">
            <v>0</v>
          </cell>
          <cell r="J377">
            <v>130.48826599121099</v>
          </cell>
          <cell r="K377">
            <v>131.71678161621099</v>
          </cell>
          <cell r="L377">
            <v>359.63436889648398</v>
          </cell>
          <cell r="M377">
            <v>0</v>
          </cell>
          <cell r="N377">
            <v>71377.359375</v>
          </cell>
          <cell r="O377">
            <v>0</v>
          </cell>
          <cell r="P377">
            <v>0</v>
          </cell>
          <cell r="Q377">
            <v>0</v>
          </cell>
          <cell r="R377">
            <v>646282.625</v>
          </cell>
          <cell r="S377">
            <v>0</v>
          </cell>
          <cell r="T377">
            <v>0</v>
          </cell>
          <cell r="U377">
            <v>0</v>
          </cell>
        </row>
        <row r="378">
          <cell r="C378">
            <v>7.87923383712769</v>
          </cell>
          <cell r="D378">
            <v>72030.96875</v>
          </cell>
          <cell r="E378">
            <v>96.060383319854708</v>
          </cell>
          <cell r="F378">
            <v>44.925033569335902</v>
          </cell>
          <cell r="G378">
            <v>192.12077331543</v>
          </cell>
          <cell r="H378">
            <v>662189</v>
          </cell>
          <cell r="I378">
            <v>0</v>
          </cell>
          <cell r="J378">
            <v>129.99148559570301</v>
          </cell>
          <cell r="K378">
            <v>131.21516418457</v>
          </cell>
          <cell r="L378">
            <v>353.97482299804699</v>
          </cell>
          <cell r="M378">
            <v>0</v>
          </cell>
          <cell r="N378">
            <v>72030.96875</v>
          </cell>
          <cell r="O378">
            <v>0</v>
          </cell>
          <cell r="P378">
            <v>0</v>
          </cell>
          <cell r="Q378">
            <v>0</v>
          </cell>
          <cell r="R378">
            <v>662189</v>
          </cell>
          <cell r="S378">
            <v>0</v>
          </cell>
          <cell r="T378">
            <v>0</v>
          </cell>
          <cell r="U378">
            <v>0</v>
          </cell>
        </row>
        <row r="379">
          <cell r="C379">
            <v>7.8732256889343297</v>
          </cell>
          <cell r="D379">
            <v>72681.703125</v>
          </cell>
          <cell r="E379">
            <v>96.063387393951402</v>
          </cell>
          <cell r="F379">
            <v>44.794261932372997</v>
          </cell>
          <cell r="G379">
            <v>192.12677001953099</v>
          </cell>
          <cell r="H379">
            <v>678098.25</v>
          </cell>
          <cell r="I379">
            <v>0</v>
          </cell>
          <cell r="J379">
            <v>129.489669799805</v>
          </cell>
          <cell r="K379">
            <v>130.71351623535199</v>
          </cell>
          <cell r="L379">
            <v>352.67532348632801</v>
          </cell>
          <cell r="M379">
            <v>0</v>
          </cell>
          <cell r="N379">
            <v>72681.703125</v>
          </cell>
          <cell r="O379">
            <v>0</v>
          </cell>
          <cell r="P379">
            <v>0</v>
          </cell>
          <cell r="Q379">
            <v>0</v>
          </cell>
          <cell r="R379">
            <v>678098.25</v>
          </cell>
          <cell r="S379">
            <v>0</v>
          </cell>
          <cell r="T379">
            <v>0</v>
          </cell>
          <cell r="U379">
            <v>0</v>
          </cell>
        </row>
        <row r="380">
          <cell r="C380">
            <v>7.7499794960021999</v>
          </cell>
          <cell r="D380">
            <v>73309.4453125</v>
          </cell>
          <cell r="E380">
            <v>96.125012636184707</v>
          </cell>
          <cell r="F380">
            <v>44.602699279785199</v>
          </cell>
          <cell r="G380">
            <v>192.25001525878901</v>
          </cell>
          <cell r="H380">
            <v>693670.5</v>
          </cell>
          <cell r="I380">
            <v>0</v>
          </cell>
          <cell r="J380">
            <v>129.01420593261699</v>
          </cell>
          <cell r="K380">
            <v>130.23219299316401</v>
          </cell>
          <cell r="L380">
            <v>345.67001342773398</v>
          </cell>
          <cell r="M380">
            <v>0</v>
          </cell>
          <cell r="N380">
            <v>73309.4453125</v>
          </cell>
          <cell r="O380">
            <v>0</v>
          </cell>
          <cell r="P380">
            <v>0</v>
          </cell>
          <cell r="Q380">
            <v>0</v>
          </cell>
          <cell r="R380">
            <v>693670.5</v>
          </cell>
          <cell r="S380">
            <v>0</v>
          </cell>
          <cell r="T380">
            <v>0</v>
          </cell>
          <cell r="U380">
            <v>0</v>
          </cell>
        </row>
        <row r="381">
          <cell r="C381">
            <v>7.5981726646423304</v>
          </cell>
          <cell r="D381">
            <v>73933.8515625</v>
          </cell>
          <cell r="E381">
            <v>96.200913190841703</v>
          </cell>
          <cell r="F381">
            <v>44.518436431884801</v>
          </cell>
          <cell r="G381">
            <v>192.40182495117199</v>
          </cell>
          <cell r="H381">
            <v>709426.125</v>
          </cell>
          <cell r="I381">
            <v>0</v>
          </cell>
          <cell r="J381">
            <v>128.52674865722699</v>
          </cell>
          <cell r="K381">
            <v>129.73768615722699</v>
          </cell>
          <cell r="L381">
            <v>338.25875854492199</v>
          </cell>
          <cell r="M381">
            <v>0</v>
          </cell>
          <cell r="N381">
            <v>73933.8515625</v>
          </cell>
          <cell r="O381">
            <v>0</v>
          </cell>
          <cell r="P381">
            <v>0</v>
          </cell>
          <cell r="Q381">
            <v>0</v>
          </cell>
          <cell r="R381">
            <v>709426.125</v>
          </cell>
          <cell r="S381">
            <v>0</v>
          </cell>
          <cell r="T381">
            <v>0</v>
          </cell>
          <cell r="U381">
            <v>0</v>
          </cell>
        </row>
        <row r="382">
          <cell r="C382">
            <v>7.6060338020324698</v>
          </cell>
          <cell r="D382">
            <v>74564.4453125</v>
          </cell>
          <cell r="E382">
            <v>96.196985244751005</v>
          </cell>
          <cell r="F382">
            <v>44.390697479247997</v>
          </cell>
          <cell r="G382">
            <v>192.393966674805</v>
          </cell>
          <cell r="H382">
            <v>725355.5625</v>
          </cell>
          <cell r="I382">
            <v>0</v>
          </cell>
          <cell r="J382">
            <v>128.02592468261699</v>
          </cell>
          <cell r="K382">
            <v>129.23759460449199</v>
          </cell>
          <cell r="L382">
            <v>337.63714599609398</v>
          </cell>
          <cell r="M382">
            <v>0</v>
          </cell>
          <cell r="N382">
            <v>74564.4453125</v>
          </cell>
          <cell r="O382">
            <v>0</v>
          </cell>
          <cell r="P382">
            <v>0</v>
          </cell>
          <cell r="Q382">
            <v>0</v>
          </cell>
          <cell r="R382">
            <v>725355.5625</v>
          </cell>
          <cell r="S382">
            <v>0</v>
          </cell>
          <cell r="T382">
            <v>0</v>
          </cell>
          <cell r="U382">
            <v>0</v>
          </cell>
        </row>
        <row r="383">
          <cell r="C383">
            <v>7.5181241035461399</v>
          </cell>
          <cell r="D383">
            <v>75187.78125</v>
          </cell>
          <cell r="E383">
            <v>96.240937709808307</v>
          </cell>
          <cell r="F383">
            <v>44.233665466308601</v>
          </cell>
          <cell r="G383">
            <v>192.48187255859401</v>
          </cell>
          <cell r="H383">
            <v>741292.1875</v>
          </cell>
          <cell r="I383">
            <v>0</v>
          </cell>
          <cell r="J383">
            <v>127.53977203369099</v>
          </cell>
          <cell r="K383">
            <v>128.74743652343801</v>
          </cell>
          <cell r="L383">
            <v>332.55419921875</v>
          </cell>
          <cell r="M383">
            <v>0</v>
          </cell>
          <cell r="N383">
            <v>75187.78125</v>
          </cell>
          <cell r="O383">
            <v>0</v>
          </cell>
          <cell r="P383">
            <v>0</v>
          </cell>
          <cell r="Q383">
            <v>0</v>
          </cell>
          <cell r="R383">
            <v>741292.1875</v>
          </cell>
          <cell r="S383">
            <v>0</v>
          </cell>
          <cell r="T383">
            <v>0</v>
          </cell>
          <cell r="U383">
            <v>0</v>
          </cell>
        </row>
        <row r="384">
          <cell r="C384">
            <v>7.4563570022582999</v>
          </cell>
          <cell r="D384">
            <v>75792.421875</v>
          </cell>
          <cell r="E384">
            <v>96.271818876266508</v>
          </cell>
          <cell r="F384">
            <v>44.109828948974602</v>
          </cell>
          <cell r="G384">
            <v>192.54364013671901</v>
          </cell>
          <cell r="H384">
            <v>756887.5625</v>
          </cell>
          <cell r="I384">
            <v>0</v>
          </cell>
          <cell r="J384">
            <v>127.05771636962901</v>
          </cell>
          <cell r="K384">
            <v>128.26275634765599</v>
          </cell>
          <cell r="L384">
            <v>328.89862060546898</v>
          </cell>
          <cell r="M384">
            <v>0</v>
          </cell>
          <cell r="N384">
            <v>75792.421875</v>
          </cell>
          <cell r="O384">
            <v>0</v>
          </cell>
          <cell r="P384">
            <v>0</v>
          </cell>
          <cell r="Q384">
            <v>0</v>
          </cell>
          <cell r="R384">
            <v>756887.5625</v>
          </cell>
          <cell r="S384">
            <v>0</v>
          </cell>
          <cell r="T384">
            <v>0</v>
          </cell>
          <cell r="U384">
            <v>0</v>
          </cell>
        </row>
        <row r="385">
          <cell r="C385">
            <v>7.3435335159301802</v>
          </cell>
          <cell r="D385">
            <v>76395.0625</v>
          </cell>
          <cell r="E385">
            <v>96.328234672546401</v>
          </cell>
          <cell r="F385">
            <v>43.936622619628899</v>
          </cell>
          <cell r="G385">
            <v>192.65646362304699</v>
          </cell>
          <cell r="H385">
            <v>772664.9375</v>
          </cell>
          <cell r="I385">
            <v>0</v>
          </cell>
          <cell r="J385">
            <v>126.582191467285</v>
          </cell>
          <cell r="K385">
            <v>127.78192138671901</v>
          </cell>
          <cell r="L385">
            <v>322.65005493164102</v>
          </cell>
          <cell r="M385">
            <v>0</v>
          </cell>
          <cell r="N385">
            <v>76395.0625</v>
          </cell>
          <cell r="O385">
            <v>0</v>
          </cell>
          <cell r="P385">
            <v>0</v>
          </cell>
          <cell r="Q385">
            <v>0</v>
          </cell>
          <cell r="R385">
            <v>772664.9375</v>
          </cell>
          <cell r="S385">
            <v>0</v>
          </cell>
          <cell r="T385">
            <v>0</v>
          </cell>
          <cell r="U385">
            <v>0</v>
          </cell>
        </row>
        <row r="386">
          <cell r="C386">
            <v>7.2628769874572798</v>
          </cell>
          <cell r="D386">
            <v>76996.4296875</v>
          </cell>
          <cell r="E386">
            <v>96.368563175201402</v>
          </cell>
          <cell r="F386">
            <v>43.755115509033203</v>
          </cell>
          <cell r="G386">
            <v>192.73712158203099</v>
          </cell>
          <cell r="H386">
            <v>788623.5625</v>
          </cell>
          <cell r="I386">
            <v>0</v>
          </cell>
          <cell r="J386">
            <v>126.110679626465</v>
          </cell>
          <cell r="K386">
            <v>127.306762695313</v>
          </cell>
          <cell r="L386">
            <v>317.78802490234398</v>
          </cell>
          <cell r="M386">
            <v>0</v>
          </cell>
          <cell r="N386">
            <v>76996.4296875</v>
          </cell>
          <cell r="O386">
            <v>0</v>
          </cell>
          <cell r="P386">
            <v>0</v>
          </cell>
          <cell r="Q386">
            <v>0</v>
          </cell>
          <cell r="R386">
            <v>788623.5625</v>
          </cell>
          <cell r="S386">
            <v>0</v>
          </cell>
          <cell r="T386">
            <v>0</v>
          </cell>
          <cell r="U386">
            <v>0</v>
          </cell>
        </row>
        <row r="387">
          <cell r="C387">
            <v>7.2546153068542498</v>
          </cell>
          <cell r="D387">
            <v>77599.859375</v>
          </cell>
          <cell r="E387">
            <v>96.372693777084393</v>
          </cell>
          <cell r="F387">
            <v>43.672561645507798</v>
          </cell>
          <cell r="G387">
            <v>192.74539184570301</v>
          </cell>
          <cell r="H387">
            <v>804580.125</v>
          </cell>
          <cell r="I387">
            <v>0</v>
          </cell>
          <cell r="J387">
            <v>125.609336853027</v>
          </cell>
          <cell r="K387">
            <v>126.805374145508</v>
          </cell>
          <cell r="L387">
            <v>316.82763671875</v>
          </cell>
          <cell r="M387">
            <v>0</v>
          </cell>
          <cell r="N387">
            <v>77599.859375</v>
          </cell>
          <cell r="O387">
            <v>0</v>
          </cell>
          <cell r="P387">
            <v>0</v>
          </cell>
          <cell r="Q387">
            <v>0</v>
          </cell>
          <cell r="R387">
            <v>804580.125</v>
          </cell>
          <cell r="S387">
            <v>0</v>
          </cell>
          <cell r="T387">
            <v>0</v>
          </cell>
          <cell r="U387">
            <v>0</v>
          </cell>
        </row>
        <row r="388">
          <cell r="C388">
            <v>7.1593766212463397</v>
          </cell>
          <cell r="D388">
            <v>78186.2109375</v>
          </cell>
          <cell r="E388">
            <v>96.420311927795396</v>
          </cell>
          <cell r="F388">
            <v>43.535285949707003</v>
          </cell>
          <cell r="G388">
            <v>192.84062194824199</v>
          </cell>
          <cell r="H388">
            <v>820373.75</v>
          </cell>
          <cell r="I388">
            <v>0</v>
          </cell>
          <cell r="J388">
            <v>125.133750915527</v>
          </cell>
          <cell r="K388">
            <v>126.32537078857401</v>
          </cell>
          <cell r="L388">
            <v>311.68548583984398</v>
          </cell>
          <cell r="M388">
            <v>0</v>
          </cell>
          <cell r="N388">
            <v>78186.2109375</v>
          </cell>
          <cell r="O388">
            <v>0</v>
          </cell>
          <cell r="P388">
            <v>0</v>
          </cell>
          <cell r="Q388">
            <v>0</v>
          </cell>
          <cell r="R388">
            <v>820373.75</v>
          </cell>
          <cell r="S388">
            <v>0</v>
          </cell>
          <cell r="T388">
            <v>0</v>
          </cell>
          <cell r="U388">
            <v>0</v>
          </cell>
        </row>
        <row r="389">
          <cell r="C389">
            <v>7.1029610633850098</v>
          </cell>
          <cell r="D389">
            <v>78769.8671875</v>
          </cell>
          <cell r="E389">
            <v>96.448516845703097</v>
          </cell>
          <cell r="F389">
            <v>43.404136657714801</v>
          </cell>
          <cell r="G389">
            <v>192.89703369140599</v>
          </cell>
          <cell r="H389">
            <v>836170.125</v>
          </cell>
          <cell r="I389">
            <v>0</v>
          </cell>
          <cell r="J389">
            <v>124.65650939941401</v>
          </cell>
          <cell r="K389">
            <v>125.845664978027</v>
          </cell>
          <cell r="L389">
            <v>308.29788208007801</v>
          </cell>
          <cell r="M389">
            <v>0</v>
          </cell>
          <cell r="N389">
            <v>78769.8671875</v>
          </cell>
          <cell r="O389">
            <v>0</v>
          </cell>
          <cell r="P389">
            <v>0</v>
          </cell>
          <cell r="Q389">
            <v>0</v>
          </cell>
          <cell r="R389">
            <v>836170.125</v>
          </cell>
          <cell r="S389">
            <v>0</v>
          </cell>
          <cell r="T389">
            <v>0</v>
          </cell>
          <cell r="U389">
            <v>0</v>
          </cell>
        </row>
        <row r="390">
          <cell r="C390">
            <v>7.0264911651611301</v>
          </cell>
          <cell r="D390">
            <v>79353.125</v>
          </cell>
          <cell r="E390">
            <v>96.48675322532651</v>
          </cell>
          <cell r="F390">
            <v>43.280605316162102</v>
          </cell>
          <cell r="G390">
            <v>192.97351074218801</v>
          </cell>
          <cell r="H390">
            <v>852146.875</v>
          </cell>
          <cell r="I390">
            <v>0</v>
          </cell>
          <cell r="J390">
            <v>124.177207946777</v>
          </cell>
          <cell r="K390">
            <v>125.36288452148401</v>
          </cell>
          <cell r="L390">
            <v>304.11080932617199</v>
          </cell>
          <cell r="M390">
            <v>0</v>
          </cell>
          <cell r="N390">
            <v>79353.125</v>
          </cell>
          <cell r="O390">
            <v>0</v>
          </cell>
          <cell r="P390">
            <v>0</v>
          </cell>
          <cell r="Q390">
            <v>0</v>
          </cell>
          <cell r="R390">
            <v>852146.875</v>
          </cell>
          <cell r="S390">
            <v>0</v>
          </cell>
          <cell r="T390">
            <v>0</v>
          </cell>
          <cell r="U390">
            <v>0</v>
          </cell>
        </row>
        <row r="391">
          <cell r="C391">
            <v>6.9635524749755904</v>
          </cell>
          <cell r="D391">
            <v>79929.7109375</v>
          </cell>
          <cell r="E391">
            <v>96.518224477767902</v>
          </cell>
          <cell r="F391">
            <v>43.125652313232401</v>
          </cell>
          <cell r="G391">
            <v>193.03645324707</v>
          </cell>
          <cell r="H391">
            <v>868130.25</v>
          </cell>
          <cell r="I391">
            <v>0</v>
          </cell>
          <cell r="J391">
            <v>123.70180511474599</v>
          </cell>
          <cell r="K391">
            <v>124.884727478027</v>
          </cell>
          <cell r="L391">
            <v>300.30773925781301</v>
          </cell>
          <cell r="M391">
            <v>0</v>
          </cell>
          <cell r="N391">
            <v>79929.7109375</v>
          </cell>
          <cell r="O391">
            <v>0</v>
          </cell>
          <cell r="P391">
            <v>0</v>
          </cell>
          <cell r="Q391">
            <v>0</v>
          </cell>
          <cell r="R391">
            <v>868130.25</v>
          </cell>
          <cell r="S391">
            <v>0</v>
          </cell>
          <cell r="T391">
            <v>0</v>
          </cell>
          <cell r="U391">
            <v>0</v>
          </cell>
        </row>
        <row r="392">
          <cell r="C392">
            <v>0</v>
          </cell>
          <cell r="D392">
            <v>0</v>
          </cell>
          <cell r="E392">
            <v>0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</row>
        <row r="393">
          <cell r="C393">
            <v>68.139999389648395</v>
          </cell>
          <cell r="D393">
            <v>678.69482421875</v>
          </cell>
          <cell r="E393">
            <v>53.155618906021097</v>
          </cell>
          <cell r="F393">
            <v>20126.919921875</v>
          </cell>
          <cell r="G393">
            <v>77.320358276367202</v>
          </cell>
          <cell r="H393">
            <v>392.69934082031301</v>
          </cell>
          <cell r="I393">
            <v>0</v>
          </cell>
          <cell r="J393">
            <v>142.09886169433599</v>
          </cell>
          <cell r="K393">
            <v>160.77972412109401</v>
          </cell>
          <cell r="L393">
            <v>1371448.375</v>
          </cell>
          <cell r="M393">
            <v>68.139999389648395</v>
          </cell>
          <cell r="N393">
            <v>678.69482421875</v>
          </cell>
          <cell r="O393">
            <v>64.388000965118394</v>
          </cell>
          <cell r="P393">
            <v>0</v>
          </cell>
          <cell r="Q393">
            <v>123.199996948242</v>
          </cell>
          <cell r="R393">
            <v>1227.10888671875</v>
          </cell>
          <cell r="S393">
            <v>0</v>
          </cell>
          <cell r="T393">
            <v>0</v>
          </cell>
          <cell r="U393">
            <v>0</v>
          </cell>
        </row>
        <row r="394">
          <cell r="C394">
            <v>72.655998229980497</v>
          </cell>
          <cell r="D394">
            <v>2931.03076171875</v>
          </cell>
          <cell r="E394">
            <v>72.9163467884064</v>
          </cell>
          <cell r="F394">
            <v>6407.11376953125</v>
          </cell>
          <cell r="G394">
            <v>195.60911560058599</v>
          </cell>
          <cell r="H394">
            <v>5517.9462890625</v>
          </cell>
          <cell r="I394">
            <v>0</v>
          </cell>
          <cell r="J394">
            <v>135.02348327636699</v>
          </cell>
          <cell r="K394">
            <v>160.18360900878901</v>
          </cell>
          <cell r="L394">
            <v>465515.25</v>
          </cell>
          <cell r="M394">
            <v>72.655998229980497</v>
          </cell>
          <cell r="N394">
            <v>2931.03076171875</v>
          </cell>
          <cell r="O394">
            <v>68.930512666702299</v>
          </cell>
          <cell r="P394">
            <v>0</v>
          </cell>
          <cell r="Q394">
            <v>161.19400024414099</v>
          </cell>
          <cell r="R394">
            <v>6224.123046875</v>
          </cell>
          <cell r="S394">
            <v>0</v>
          </cell>
          <cell r="T394">
            <v>0</v>
          </cell>
          <cell r="U394">
            <v>0</v>
          </cell>
        </row>
        <row r="395">
          <cell r="C395">
            <v>59.186000823974602</v>
          </cell>
          <cell r="D395">
            <v>4706.61083984375</v>
          </cell>
          <cell r="E395">
            <v>77.016955614089994</v>
          </cell>
          <cell r="F395">
            <v>4854.3505859375</v>
          </cell>
          <cell r="G395">
            <v>198.33428955078099</v>
          </cell>
          <cell r="H395">
            <v>11063.6279296875</v>
          </cell>
          <cell r="I395">
            <v>0</v>
          </cell>
          <cell r="J395">
            <v>138.37728881835901</v>
          </cell>
          <cell r="K395">
            <v>160.69877624511699</v>
          </cell>
          <cell r="L395">
            <v>287309.625</v>
          </cell>
          <cell r="M395">
            <v>59.186000823974602</v>
          </cell>
          <cell r="N395">
            <v>4706.61083984375</v>
          </cell>
          <cell r="O395">
            <v>78.988659381866498</v>
          </cell>
          <cell r="P395">
            <v>0</v>
          </cell>
          <cell r="Q395">
            <v>222.5</v>
          </cell>
          <cell r="R395">
            <v>12899.123046875</v>
          </cell>
          <cell r="S395">
            <v>0</v>
          </cell>
          <cell r="T395">
            <v>0</v>
          </cell>
          <cell r="U395">
            <v>0</v>
          </cell>
        </row>
        <row r="396">
          <cell r="C396">
            <v>53.863998413085902</v>
          </cell>
          <cell r="D396">
            <v>6376.39453125</v>
          </cell>
          <cell r="E396">
            <v>80.163496732711806</v>
          </cell>
          <cell r="F396">
            <v>4020.072265625</v>
          </cell>
          <cell r="G396">
            <v>217.67579650878901</v>
          </cell>
          <cell r="H396">
            <v>17325.82421875</v>
          </cell>
          <cell r="I396">
            <v>0</v>
          </cell>
          <cell r="J396">
            <v>136.88464355468801</v>
          </cell>
          <cell r="K396">
            <v>160.780685424805</v>
          </cell>
          <cell r="L396">
            <v>216537.171875</v>
          </cell>
          <cell r="M396">
            <v>53.863998413085902</v>
          </cell>
          <cell r="N396">
            <v>6376.39453125</v>
          </cell>
          <cell r="O396">
            <v>81.104195117950397</v>
          </cell>
          <cell r="P396">
            <v>0</v>
          </cell>
          <cell r="Q396">
            <v>231.19400024414099</v>
          </cell>
          <cell r="R396">
            <v>20066.13671875</v>
          </cell>
          <cell r="S396">
            <v>0</v>
          </cell>
          <cell r="T396">
            <v>0</v>
          </cell>
          <cell r="U396">
            <v>0</v>
          </cell>
        </row>
        <row r="397">
          <cell r="C397">
            <v>45.574001312255902</v>
          </cell>
          <cell r="D397">
            <v>7788.73291015625</v>
          </cell>
          <cell r="E397">
            <v>82.940363883972196</v>
          </cell>
          <cell r="F397">
            <v>3705.47241210938</v>
          </cell>
          <cell r="G397">
            <v>221.571212768555</v>
          </cell>
          <cell r="H397">
            <v>23879.466796875</v>
          </cell>
          <cell r="I397">
            <v>0</v>
          </cell>
          <cell r="J397">
            <v>136.94952392578099</v>
          </cell>
          <cell r="K397">
            <v>160.79914855957</v>
          </cell>
          <cell r="L397">
            <v>168873.203125</v>
          </cell>
          <cell r="M397">
            <v>45.574001312255902</v>
          </cell>
          <cell r="N397">
            <v>7788.73291015625</v>
          </cell>
          <cell r="O397">
            <v>83.329433202743502</v>
          </cell>
          <cell r="P397">
            <v>0</v>
          </cell>
          <cell r="Q397">
            <v>227.80599975585901</v>
          </cell>
          <cell r="R397">
            <v>27125.845703125</v>
          </cell>
          <cell r="S397">
            <v>0</v>
          </cell>
          <cell r="T397">
            <v>0</v>
          </cell>
          <cell r="U397">
            <v>0</v>
          </cell>
        </row>
        <row r="398">
          <cell r="C398">
            <v>46.249000549316399</v>
          </cell>
          <cell r="D398">
            <v>9222.4521484375</v>
          </cell>
          <cell r="E398">
            <v>85.309475660324097</v>
          </cell>
          <cell r="F398">
            <v>3505.50317382813</v>
          </cell>
          <cell r="G398">
            <v>268.572998046875</v>
          </cell>
          <cell r="H398">
            <v>31858.7890625</v>
          </cell>
          <cell r="I398">
            <v>0</v>
          </cell>
          <cell r="J398">
            <v>132.57449340820301</v>
          </cell>
          <cell r="K398">
            <v>160.73643493652301</v>
          </cell>
          <cell r="L398">
            <v>162126.015625</v>
          </cell>
          <cell r="M398">
            <v>46.249000549316399</v>
          </cell>
          <cell r="N398">
            <v>9222.4521484375</v>
          </cell>
          <cell r="O398">
            <v>83.817535638809204</v>
          </cell>
          <cell r="P398">
            <v>0</v>
          </cell>
          <cell r="Q398">
            <v>239.54800415039099</v>
          </cell>
          <cell r="R398">
            <v>34551.83203125</v>
          </cell>
          <cell r="S398">
            <v>0</v>
          </cell>
          <cell r="T398">
            <v>0</v>
          </cell>
          <cell r="U398">
            <v>0</v>
          </cell>
        </row>
        <row r="399">
          <cell r="C399">
            <v>25.967687606811499</v>
          </cell>
          <cell r="D399">
            <v>10720.6953125</v>
          </cell>
          <cell r="E399">
            <v>87.016159296035795</v>
          </cell>
          <cell r="F399">
            <v>4029.09790039063</v>
          </cell>
          <cell r="G399">
            <v>174.03231811523401</v>
          </cell>
          <cell r="H399">
            <v>41340.54296875</v>
          </cell>
          <cell r="I399">
            <v>0</v>
          </cell>
          <cell r="J399">
            <v>142.44915771484401</v>
          </cell>
          <cell r="K399">
            <v>160.36605834960901</v>
          </cell>
          <cell r="L399">
            <v>104626.3515625</v>
          </cell>
          <cell r="M399">
            <v>0</v>
          </cell>
          <cell r="N399">
            <v>10720.6953125</v>
          </cell>
          <cell r="O399">
            <v>0</v>
          </cell>
          <cell r="P399">
            <v>0</v>
          </cell>
          <cell r="Q399">
            <v>0</v>
          </cell>
          <cell r="R399">
            <v>44033.58984375</v>
          </cell>
          <cell r="S399">
            <v>0</v>
          </cell>
          <cell r="T399">
            <v>0</v>
          </cell>
          <cell r="U399">
            <v>0</v>
          </cell>
        </row>
        <row r="400">
          <cell r="C400">
            <v>22.152250289916999</v>
          </cell>
          <cell r="D400">
            <v>12678.8525390625</v>
          </cell>
          <cell r="E400">
            <v>88.923871517181396</v>
          </cell>
          <cell r="F400">
            <v>4286.84228515625</v>
          </cell>
          <cell r="G400">
            <v>177.84774780273401</v>
          </cell>
          <cell r="H400">
            <v>55942.38671875</v>
          </cell>
          <cell r="I400">
            <v>0</v>
          </cell>
          <cell r="J400">
            <v>141.26461791992199</v>
          </cell>
          <cell r="K400">
            <v>159.19465637207</v>
          </cell>
          <cell r="L400">
            <v>94963.2109375</v>
          </cell>
          <cell r="M400">
            <v>0</v>
          </cell>
          <cell r="N400">
            <v>12678.8525390625</v>
          </cell>
          <cell r="O400">
            <v>0</v>
          </cell>
          <cell r="P400">
            <v>0</v>
          </cell>
          <cell r="Q400">
            <v>0</v>
          </cell>
          <cell r="R400">
            <v>58635.4296875</v>
          </cell>
          <cell r="S400">
            <v>0</v>
          </cell>
          <cell r="T400">
            <v>0</v>
          </cell>
          <cell r="U400">
            <v>0</v>
          </cell>
        </row>
        <row r="401">
          <cell r="C401">
            <v>19.758150100708001</v>
          </cell>
          <cell r="D401">
            <v>14343.4462890625</v>
          </cell>
          <cell r="E401">
            <v>90.120923519134493</v>
          </cell>
          <cell r="F401">
            <v>4488.509765625</v>
          </cell>
          <cell r="G401">
            <v>180.24185180664099</v>
          </cell>
          <cell r="H401">
            <v>70477.7890625</v>
          </cell>
          <cell r="I401">
            <v>0</v>
          </cell>
          <cell r="J401">
            <v>139.78007507324199</v>
          </cell>
          <cell r="K401">
            <v>157.62884521484401</v>
          </cell>
          <cell r="L401">
            <v>88684.6484375</v>
          </cell>
          <cell r="M401">
            <v>0</v>
          </cell>
          <cell r="N401">
            <v>14343.4462890625</v>
          </cell>
          <cell r="O401">
            <v>0</v>
          </cell>
          <cell r="P401">
            <v>0</v>
          </cell>
          <cell r="Q401">
            <v>0</v>
          </cell>
          <cell r="R401">
            <v>73170.8359375</v>
          </cell>
          <cell r="S401">
            <v>0</v>
          </cell>
          <cell r="T401">
            <v>0</v>
          </cell>
          <cell r="U401">
            <v>0</v>
          </cell>
        </row>
        <row r="402">
          <cell r="C402">
            <v>18.048912048339801</v>
          </cell>
          <cell r="D402">
            <v>15874.9453125</v>
          </cell>
          <cell r="E402">
            <v>90.975540876388507</v>
          </cell>
          <cell r="F402">
            <v>4719.60107421875</v>
          </cell>
          <cell r="G402">
            <v>181.95108032226599</v>
          </cell>
          <cell r="H402">
            <v>85326.296875</v>
          </cell>
          <cell r="I402">
            <v>0</v>
          </cell>
          <cell r="J402">
            <v>138.43295288085901</v>
          </cell>
          <cell r="K402">
            <v>156.22518920898401</v>
          </cell>
          <cell r="L402">
            <v>85183.6640625</v>
          </cell>
          <cell r="M402">
            <v>0</v>
          </cell>
          <cell r="N402">
            <v>15874.9453125</v>
          </cell>
          <cell r="O402">
            <v>0</v>
          </cell>
          <cell r="P402">
            <v>0</v>
          </cell>
          <cell r="Q402">
            <v>0</v>
          </cell>
          <cell r="R402">
            <v>88019.3359375</v>
          </cell>
          <cell r="S402">
            <v>0</v>
          </cell>
          <cell r="T402">
            <v>0</v>
          </cell>
          <cell r="U402">
            <v>0</v>
          </cell>
        </row>
        <row r="403">
          <cell r="C403">
            <v>16.820915222168001</v>
          </cell>
          <cell r="D403">
            <v>17307.654296875</v>
          </cell>
          <cell r="E403">
            <v>91.589540243148804</v>
          </cell>
          <cell r="F403">
            <v>4897.85693359375</v>
          </cell>
          <cell r="G403">
            <v>183.17909240722699</v>
          </cell>
          <cell r="H403">
            <v>100453.5859375</v>
          </cell>
          <cell r="I403">
            <v>0</v>
          </cell>
          <cell r="J403">
            <v>137.11097717285199</v>
          </cell>
          <cell r="K403">
            <v>154.86364746093801</v>
          </cell>
          <cell r="L403">
            <v>82386.4375</v>
          </cell>
          <cell r="M403">
            <v>0</v>
          </cell>
          <cell r="N403">
            <v>17307.654296875</v>
          </cell>
          <cell r="O403">
            <v>0</v>
          </cell>
          <cell r="P403">
            <v>0</v>
          </cell>
          <cell r="Q403">
            <v>0</v>
          </cell>
          <cell r="R403">
            <v>103146.6328125</v>
          </cell>
          <cell r="S403">
            <v>0</v>
          </cell>
          <cell r="T403">
            <v>0</v>
          </cell>
          <cell r="U403">
            <v>0</v>
          </cell>
        </row>
        <row r="404">
          <cell r="C404">
            <v>15.871763229370099</v>
          </cell>
          <cell r="D404">
            <v>18652.46875</v>
          </cell>
          <cell r="E404">
            <v>92.064118385314899</v>
          </cell>
          <cell r="F404">
            <v>5052.44873046875</v>
          </cell>
          <cell r="G404">
            <v>184.12823486328099</v>
          </cell>
          <cell r="H404">
            <v>115668.765625</v>
          </cell>
          <cell r="I404">
            <v>0</v>
          </cell>
          <cell r="J404">
            <v>135.87506103515599</v>
          </cell>
          <cell r="K404">
            <v>153.59129333496099</v>
          </cell>
          <cell r="L404">
            <v>80191.2734375</v>
          </cell>
          <cell r="M404">
            <v>0</v>
          </cell>
          <cell r="N404">
            <v>18652.46875</v>
          </cell>
          <cell r="O404">
            <v>0</v>
          </cell>
          <cell r="P404">
            <v>0</v>
          </cell>
          <cell r="Q404">
            <v>0</v>
          </cell>
          <cell r="R404">
            <v>118361.8125</v>
          </cell>
          <cell r="S404">
            <v>0</v>
          </cell>
          <cell r="T404">
            <v>0</v>
          </cell>
          <cell r="U404">
            <v>0</v>
          </cell>
        </row>
        <row r="405">
          <cell r="C405">
            <v>15.1312503814697</v>
          </cell>
          <cell r="D405">
            <v>19915.6484375</v>
          </cell>
          <cell r="E405">
            <v>92.434376478195205</v>
          </cell>
          <cell r="F405">
            <v>5203.73291015625</v>
          </cell>
          <cell r="G405">
            <v>184.86874389648401</v>
          </cell>
          <cell r="H405">
            <v>130785.59375</v>
          </cell>
          <cell r="I405">
            <v>0</v>
          </cell>
          <cell r="J405">
            <v>134.70681762695301</v>
          </cell>
          <cell r="K405">
            <v>152.382736206055</v>
          </cell>
          <cell r="L405">
            <v>78738.9921875</v>
          </cell>
          <cell r="M405">
            <v>0</v>
          </cell>
          <cell r="N405">
            <v>19915.6484375</v>
          </cell>
          <cell r="O405">
            <v>0</v>
          </cell>
          <cell r="P405">
            <v>0</v>
          </cell>
          <cell r="Q405">
            <v>0</v>
          </cell>
          <cell r="R405">
            <v>133478.640625</v>
          </cell>
          <cell r="S405">
            <v>0</v>
          </cell>
          <cell r="T405">
            <v>0</v>
          </cell>
          <cell r="U405">
            <v>0</v>
          </cell>
        </row>
        <row r="406">
          <cell r="C406">
            <v>14.5203247070313</v>
          </cell>
          <cell r="D406">
            <v>21124.82421875</v>
          </cell>
          <cell r="E406">
            <v>92.739838361740098</v>
          </cell>
          <cell r="F406">
            <v>5181.76416015625</v>
          </cell>
          <cell r="G406">
            <v>185.47967529296901</v>
          </cell>
          <cell r="H406">
            <v>145956.40625</v>
          </cell>
          <cell r="I406">
            <v>0</v>
          </cell>
          <cell r="J406">
            <v>133.71261596679699</v>
          </cell>
          <cell r="K406">
            <v>151.33203125</v>
          </cell>
          <cell r="L406">
            <v>75240.8984375</v>
          </cell>
          <cell r="M406">
            <v>0</v>
          </cell>
          <cell r="N406">
            <v>21124.82421875</v>
          </cell>
          <cell r="O406">
            <v>0</v>
          </cell>
          <cell r="P406">
            <v>0</v>
          </cell>
          <cell r="Q406">
            <v>0</v>
          </cell>
          <cell r="R406">
            <v>148649.453125</v>
          </cell>
          <cell r="S406">
            <v>0</v>
          </cell>
          <cell r="T406">
            <v>0</v>
          </cell>
          <cell r="U406">
            <v>0</v>
          </cell>
        </row>
        <row r="407">
          <cell r="C407">
            <v>14.0129537582397</v>
          </cell>
          <cell r="D407">
            <v>22298.51953125</v>
          </cell>
          <cell r="E407">
            <v>92.993521690368695</v>
          </cell>
          <cell r="F407">
            <v>5037.13525390625</v>
          </cell>
          <cell r="G407">
            <v>185.98704528808599</v>
          </cell>
          <cell r="H407">
            <v>161342.71875</v>
          </cell>
          <cell r="I407">
            <v>0</v>
          </cell>
          <cell r="J407">
            <v>132.89398193359401</v>
          </cell>
          <cell r="K407">
            <v>150.44792175293</v>
          </cell>
          <cell r="L407">
            <v>70585.140625</v>
          </cell>
          <cell r="M407">
            <v>0</v>
          </cell>
          <cell r="N407">
            <v>22298.51953125</v>
          </cell>
          <cell r="O407">
            <v>0</v>
          </cell>
          <cell r="P407">
            <v>0</v>
          </cell>
          <cell r="Q407">
            <v>0</v>
          </cell>
          <cell r="R407">
            <v>164035.765625</v>
          </cell>
          <cell r="S407">
            <v>0</v>
          </cell>
          <cell r="T407">
            <v>0</v>
          </cell>
          <cell r="U407">
            <v>0</v>
          </cell>
        </row>
        <row r="408">
          <cell r="C408">
            <v>13.5682029724121</v>
          </cell>
          <cell r="D408">
            <v>23430.98828125</v>
          </cell>
          <cell r="E408">
            <v>93.2159006595612</v>
          </cell>
          <cell r="F408">
            <v>4899.046875</v>
          </cell>
          <cell r="G408">
            <v>186.43179321289099</v>
          </cell>
          <cell r="H408">
            <v>176770.25</v>
          </cell>
          <cell r="I408">
            <v>0</v>
          </cell>
          <cell r="J408">
            <v>132.208251953125</v>
          </cell>
          <cell r="K408">
            <v>149.69760131835901</v>
          </cell>
          <cell r="L408">
            <v>66471.265625</v>
          </cell>
          <cell r="M408">
            <v>0</v>
          </cell>
          <cell r="N408">
            <v>23430.98828125</v>
          </cell>
          <cell r="O408">
            <v>0</v>
          </cell>
          <cell r="P408">
            <v>0</v>
          </cell>
          <cell r="Q408">
            <v>0</v>
          </cell>
          <cell r="R408">
            <v>179463.296875</v>
          </cell>
          <cell r="S408">
            <v>0</v>
          </cell>
          <cell r="T408">
            <v>0</v>
          </cell>
          <cell r="U408">
            <v>0</v>
          </cell>
        </row>
        <row r="409">
          <cell r="C409">
            <v>13.165307044982899</v>
          </cell>
          <cell r="D409">
            <v>24507.951171875</v>
          </cell>
          <cell r="E409">
            <v>93.417346477508502</v>
          </cell>
          <cell r="F409">
            <v>4718.6669921875</v>
          </cell>
          <cell r="G409">
            <v>186.83468627929699</v>
          </cell>
          <cell r="H409">
            <v>191893.28125</v>
          </cell>
          <cell r="I409">
            <v>0</v>
          </cell>
          <cell r="J409">
            <v>131.61552429199199</v>
          </cell>
          <cell r="K409">
            <v>149.04119873046901</v>
          </cell>
          <cell r="L409">
            <v>62122.703125</v>
          </cell>
          <cell r="M409">
            <v>0</v>
          </cell>
          <cell r="N409">
            <v>24507.951171875</v>
          </cell>
          <cell r="O409">
            <v>0</v>
          </cell>
          <cell r="P409">
            <v>0</v>
          </cell>
          <cell r="Q409">
            <v>0</v>
          </cell>
          <cell r="R409">
            <v>194586.328125</v>
          </cell>
          <cell r="S409">
            <v>0</v>
          </cell>
          <cell r="T409">
            <v>0</v>
          </cell>
          <cell r="U409">
            <v>0</v>
          </cell>
        </row>
        <row r="410">
          <cell r="C410">
            <v>12.792853355407701</v>
          </cell>
          <cell r="D410">
            <v>25555.685546875</v>
          </cell>
          <cell r="E410">
            <v>93.603575229644804</v>
          </cell>
          <cell r="F410">
            <v>4646.31201171875</v>
          </cell>
          <cell r="G410">
            <v>187.20715332031301</v>
          </cell>
          <cell r="H410">
            <v>207225.546875</v>
          </cell>
          <cell r="I410">
            <v>0</v>
          </cell>
          <cell r="J410">
            <v>131.04136657714801</v>
          </cell>
          <cell r="K410">
            <v>148.41596984863301</v>
          </cell>
          <cell r="L410">
            <v>59439.5859375</v>
          </cell>
          <cell r="M410">
            <v>0</v>
          </cell>
          <cell r="N410">
            <v>25555.685546875</v>
          </cell>
          <cell r="O410">
            <v>0</v>
          </cell>
          <cell r="P410">
            <v>0</v>
          </cell>
          <cell r="Q410">
            <v>0</v>
          </cell>
          <cell r="R410">
            <v>209918.59375</v>
          </cell>
          <cell r="S410">
            <v>0</v>
          </cell>
          <cell r="T410">
            <v>0</v>
          </cell>
          <cell r="U410">
            <v>0</v>
          </cell>
        </row>
        <row r="411">
          <cell r="C411">
            <v>12.4376134872437</v>
          </cell>
          <cell r="D411">
            <v>26585.51953125</v>
          </cell>
          <cell r="E411">
            <v>93.78119111061099</v>
          </cell>
          <cell r="F411">
            <v>4602.46630859375</v>
          </cell>
          <cell r="G411">
            <v>187.56239318847699</v>
          </cell>
          <cell r="H411">
            <v>222755.71875</v>
          </cell>
          <cell r="I411">
            <v>0</v>
          </cell>
          <cell r="J411">
            <v>130.42654418945301</v>
          </cell>
          <cell r="K411">
            <v>147.75302124023401</v>
          </cell>
          <cell r="L411">
            <v>57243.69921875</v>
          </cell>
          <cell r="M411">
            <v>0</v>
          </cell>
          <cell r="N411">
            <v>26585.51953125</v>
          </cell>
          <cell r="O411">
            <v>0</v>
          </cell>
          <cell r="P411">
            <v>0</v>
          </cell>
          <cell r="Q411">
            <v>0</v>
          </cell>
          <cell r="R411">
            <v>225448.765625</v>
          </cell>
          <cell r="S411">
            <v>0</v>
          </cell>
          <cell r="T411">
            <v>0</v>
          </cell>
          <cell r="U411">
            <v>0</v>
          </cell>
        </row>
        <row r="412">
          <cell r="C412">
            <v>12.102746009826699</v>
          </cell>
          <cell r="D412">
            <v>27594.171875</v>
          </cell>
          <cell r="E412">
            <v>93.948626518249498</v>
          </cell>
          <cell r="F412">
            <v>4597.16455078125</v>
          </cell>
          <cell r="G412">
            <v>187.89724731445301</v>
          </cell>
          <cell r="H412">
            <v>238307.0625</v>
          </cell>
          <cell r="I412">
            <v>0</v>
          </cell>
          <cell r="J412">
            <v>129.87864685058599</v>
          </cell>
          <cell r="K412">
            <v>147.16200256347699</v>
          </cell>
          <cell r="L412">
            <v>55638.31640625</v>
          </cell>
          <cell r="M412">
            <v>0</v>
          </cell>
          <cell r="N412">
            <v>27594.171875</v>
          </cell>
          <cell r="O412">
            <v>0</v>
          </cell>
          <cell r="P412">
            <v>0</v>
          </cell>
          <cell r="Q412">
            <v>0</v>
          </cell>
          <cell r="R412">
            <v>241000.109375</v>
          </cell>
          <cell r="S412">
            <v>0</v>
          </cell>
          <cell r="T412">
            <v>0</v>
          </cell>
          <cell r="U412">
            <v>0</v>
          </cell>
        </row>
        <row r="413">
          <cell r="C413">
            <v>11.7958993911743</v>
          </cell>
          <cell r="D413">
            <v>28549.638671875</v>
          </cell>
          <cell r="E413">
            <v>94.102048873901396</v>
          </cell>
          <cell r="F413">
            <v>4587.705078125</v>
          </cell>
          <cell r="G413">
            <v>188.2041015625</v>
          </cell>
          <cell r="H413">
            <v>253551.59375</v>
          </cell>
          <cell r="I413">
            <v>0</v>
          </cell>
          <cell r="J413">
            <v>129.32933044433599</v>
          </cell>
          <cell r="K413">
            <v>146.57260131835901</v>
          </cell>
          <cell r="L413">
            <v>54116.109375</v>
          </cell>
          <cell r="M413">
            <v>0</v>
          </cell>
          <cell r="N413">
            <v>28549.638671875</v>
          </cell>
          <cell r="O413">
            <v>0</v>
          </cell>
          <cell r="P413">
            <v>0</v>
          </cell>
          <cell r="Q413">
            <v>0</v>
          </cell>
          <cell r="R413">
            <v>256244.640625</v>
          </cell>
          <cell r="S413">
            <v>0</v>
          </cell>
          <cell r="T413">
            <v>0</v>
          </cell>
          <cell r="U413">
            <v>0</v>
          </cell>
        </row>
        <row r="414">
          <cell r="C414">
            <v>11.501823425293001</v>
          </cell>
          <cell r="D414">
            <v>29499.0703125</v>
          </cell>
          <cell r="E414">
            <v>94.249087572097807</v>
          </cell>
          <cell r="F414">
            <v>4601.84130859375</v>
          </cell>
          <cell r="G414">
            <v>188.49818420410199</v>
          </cell>
          <cell r="H414">
            <v>268982.15625</v>
          </cell>
          <cell r="I414">
            <v>0</v>
          </cell>
          <cell r="J414">
            <v>128.75535583496099</v>
          </cell>
          <cell r="K414">
            <v>145.96292114257801</v>
          </cell>
          <cell r="L414">
            <v>52929.56640625</v>
          </cell>
          <cell r="M414">
            <v>0</v>
          </cell>
          <cell r="N414">
            <v>29499.0703125</v>
          </cell>
          <cell r="O414">
            <v>0</v>
          </cell>
          <cell r="P414">
            <v>0</v>
          </cell>
          <cell r="Q414">
            <v>0</v>
          </cell>
          <cell r="R414">
            <v>271675.21875</v>
          </cell>
          <cell r="S414">
            <v>0</v>
          </cell>
          <cell r="T414">
            <v>0</v>
          </cell>
          <cell r="U414">
            <v>0</v>
          </cell>
        </row>
        <row r="415">
          <cell r="C415">
            <v>11.232622146606399</v>
          </cell>
          <cell r="D415">
            <v>30434.458984375</v>
          </cell>
          <cell r="E415">
            <v>94.383686780929594</v>
          </cell>
          <cell r="F415">
            <v>4579.48046875</v>
          </cell>
          <cell r="G415">
            <v>188.76737976074199</v>
          </cell>
          <cell r="H415">
            <v>284606.78125</v>
          </cell>
          <cell r="I415">
            <v>0</v>
          </cell>
          <cell r="J415">
            <v>128.20175170898401</v>
          </cell>
          <cell r="K415">
            <v>145.37362670898401</v>
          </cell>
          <cell r="L415">
            <v>51439.57421875</v>
          </cell>
          <cell r="M415">
            <v>0</v>
          </cell>
          <cell r="N415">
            <v>30434.458984375</v>
          </cell>
          <cell r="O415">
            <v>0</v>
          </cell>
          <cell r="P415">
            <v>0</v>
          </cell>
          <cell r="Q415">
            <v>0</v>
          </cell>
          <cell r="R415">
            <v>287299.8125</v>
          </cell>
          <cell r="S415">
            <v>0</v>
          </cell>
          <cell r="T415">
            <v>0</v>
          </cell>
          <cell r="U415">
            <v>0</v>
          </cell>
        </row>
        <row r="416">
          <cell r="C416">
            <v>10.9905347824097</v>
          </cell>
          <cell r="D416">
            <v>31344.474609375</v>
          </cell>
          <cell r="E416">
            <v>94.5047318935394</v>
          </cell>
          <cell r="F416">
            <v>4585.28173828125</v>
          </cell>
          <cell r="G416">
            <v>189.00946044921901</v>
          </cell>
          <cell r="H416">
            <v>300256.75</v>
          </cell>
          <cell r="I416">
            <v>0</v>
          </cell>
          <cell r="J416">
            <v>127.666297912598</v>
          </cell>
          <cell r="K416">
            <v>144.80789184570301</v>
          </cell>
          <cell r="L416">
            <v>50394.69921875</v>
          </cell>
          <cell r="M416">
            <v>0</v>
          </cell>
          <cell r="N416">
            <v>31344.474609375</v>
          </cell>
          <cell r="O416">
            <v>0</v>
          </cell>
          <cell r="P416">
            <v>0</v>
          </cell>
          <cell r="Q416">
            <v>0</v>
          </cell>
          <cell r="R416">
            <v>302949.8125</v>
          </cell>
          <cell r="S416">
            <v>0</v>
          </cell>
          <cell r="T416">
            <v>0</v>
          </cell>
          <cell r="U416">
            <v>0</v>
          </cell>
        </row>
        <row r="417">
          <cell r="C417">
            <v>10.7599382400513</v>
          </cell>
          <cell r="D417">
            <v>32216.029296875</v>
          </cell>
          <cell r="E417">
            <v>94.620031118392902</v>
          </cell>
          <cell r="F417">
            <v>4607.4951171875</v>
          </cell>
          <cell r="G417">
            <v>189.24006652832</v>
          </cell>
          <cell r="H417">
            <v>315585.1875</v>
          </cell>
          <cell r="I417">
            <v>0</v>
          </cell>
          <cell r="J417">
            <v>127.11476898193401</v>
          </cell>
          <cell r="K417">
            <v>144.22882080078099</v>
          </cell>
          <cell r="L417">
            <v>49576.36328125</v>
          </cell>
          <cell r="M417">
            <v>0</v>
          </cell>
          <cell r="N417">
            <v>32216.029296875</v>
          </cell>
          <cell r="O417">
            <v>0</v>
          </cell>
          <cell r="P417">
            <v>0</v>
          </cell>
          <cell r="Q417">
            <v>0</v>
          </cell>
          <cell r="R417">
            <v>318278.25</v>
          </cell>
          <cell r="S417">
            <v>0</v>
          </cell>
          <cell r="T417">
            <v>0</v>
          </cell>
          <cell r="U417">
            <v>0</v>
          </cell>
        </row>
        <row r="418">
          <cell r="C418">
            <v>10.532299995422401</v>
          </cell>
          <cell r="D418">
            <v>33083.01953125</v>
          </cell>
          <cell r="E418">
            <v>94.733852148056002</v>
          </cell>
          <cell r="F418">
            <v>4592.93359375</v>
          </cell>
          <cell r="G418">
            <v>189.467697143555</v>
          </cell>
          <cell r="H418">
            <v>331098.21875</v>
          </cell>
          <cell r="I418">
            <v>0</v>
          </cell>
          <cell r="J418">
            <v>126.57582855224599</v>
          </cell>
          <cell r="K418">
            <v>143.65908813476599</v>
          </cell>
          <cell r="L418">
            <v>48374.15234375</v>
          </cell>
          <cell r="M418">
            <v>0</v>
          </cell>
          <cell r="N418">
            <v>33083.01953125</v>
          </cell>
          <cell r="O418">
            <v>0</v>
          </cell>
          <cell r="P418">
            <v>0</v>
          </cell>
          <cell r="Q418">
            <v>0</v>
          </cell>
          <cell r="R418">
            <v>333791.25</v>
          </cell>
          <cell r="S418">
            <v>0</v>
          </cell>
          <cell r="T418">
            <v>0</v>
          </cell>
          <cell r="U418">
            <v>0</v>
          </cell>
        </row>
        <row r="419">
          <cell r="C419">
            <v>10.3124294281006</v>
          </cell>
          <cell r="D419">
            <v>33941.38671875</v>
          </cell>
          <cell r="E419">
            <v>94.843786954879803</v>
          </cell>
          <cell r="F419">
            <v>4614.0517578125</v>
          </cell>
          <cell r="G419">
            <v>189.687576293945</v>
          </cell>
          <cell r="H419">
            <v>346799.84375</v>
          </cell>
          <cell r="I419">
            <v>0</v>
          </cell>
          <cell r="J419">
            <v>126.027381896973</v>
          </cell>
          <cell r="K419">
            <v>143.08453369140599</v>
          </cell>
          <cell r="L419">
            <v>47582.08203125</v>
          </cell>
          <cell r="M419">
            <v>0</v>
          </cell>
          <cell r="N419">
            <v>33941.38671875</v>
          </cell>
          <cell r="O419">
            <v>0</v>
          </cell>
          <cell r="P419">
            <v>0</v>
          </cell>
          <cell r="Q419">
            <v>0</v>
          </cell>
          <cell r="R419">
            <v>349492.875</v>
          </cell>
          <cell r="S419">
            <v>0</v>
          </cell>
          <cell r="T419">
            <v>0</v>
          </cell>
          <cell r="U419">
            <v>0</v>
          </cell>
        </row>
        <row r="420">
          <cell r="C420">
            <v>10.102995872497599</v>
          </cell>
          <cell r="D420">
            <v>34777.91796875</v>
          </cell>
          <cell r="E420">
            <v>94.948500394821195</v>
          </cell>
          <cell r="F420">
            <v>4635.97802734375</v>
          </cell>
          <cell r="G420">
            <v>189.89700317382801</v>
          </cell>
          <cell r="H420">
            <v>362523.3125</v>
          </cell>
          <cell r="I420">
            <v>0</v>
          </cell>
          <cell r="J420">
            <v>125.478302001953</v>
          </cell>
          <cell r="K420">
            <v>142.51036071777301</v>
          </cell>
          <cell r="L420">
            <v>46837.26953125</v>
          </cell>
          <cell r="M420">
            <v>0</v>
          </cell>
          <cell r="N420">
            <v>34777.91796875</v>
          </cell>
          <cell r="O420">
            <v>0</v>
          </cell>
          <cell r="P420">
            <v>0</v>
          </cell>
          <cell r="Q420">
            <v>0</v>
          </cell>
          <cell r="R420">
            <v>365216.34375</v>
          </cell>
          <cell r="S420">
            <v>0</v>
          </cell>
          <cell r="T420">
            <v>0</v>
          </cell>
          <cell r="U420">
            <v>0</v>
          </cell>
        </row>
        <row r="421">
          <cell r="C421">
            <v>9.9096117019653303</v>
          </cell>
          <cell r="D421">
            <v>35595.10546875</v>
          </cell>
          <cell r="E421">
            <v>95.045197010040312</v>
          </cell>
          <cell r="F421">
            <v>4658.47509765625</v>
          </cell>
          <cell r="G421">
            <v>190.09039306640599</v>
          </cell>
          <cell r="H421">
            <v>378086.125</v>
          </cell>
          <cell r="I421">
            <v>0</v>
          </cell>
          <cell r="J421">
            <v>124.949356079102</v>
          </cell>
          <cell r="K421">
            <v>141.95191955566401</v>
          </cell>
          <cell r="L421">
            <v>46163.6796875</v>
          </cell>
          <cell r="M421">
            <v>0</v>
          </cell>
          <cell r="N421">
            <v>35595.10546875</v>
          </cell>
          <cell r="O421">
            <v>0</v>
          </cell>
          <cell r="P421">
            <v>0</v>
          </cell>
          <cell r="Q421">
            <v>0</v>
          </cell>
          <cell r="R421">
            <v>380779.15625</v>
          </cell>
          <cell r="S421">
            <v>0</v>
          </cell>
          <cell r="T421">
            <v>0</v>
          </cell>
          <cell r="U421">
            <v>0</v>
          </cell>
        </row>
        <row r="422">
          <cell r="C422">
            <v>9.7250051498413104</v>
          </cell>
          <cell r="D422">
            <v>36391.58203125</v>
          </cell>
          <cell r="E422">
            <v>95.137494802475004</v>
          </cell>
          <cell r="F422">
            <v>4669.79248046875</v>
          </cell>
          <cell r="G422">
            <v>190.27499389648401</v>
          </cell>
          <cell r="H422">
            <v>393669.65625</v>
          </cell>
          <cell r="I422">
            <v>0</v>
          </cell>
          <cell r="J422">
            <v>124.447273254395</v>
          </cell>
          <cell r="K422">
            <v>141.41845703125</v>
          </cell>
          <cell r="L422">
            <v>45413.7578125</v>
          </cell>
          <cell r="M422">
            <v>0</v>
          </cell>
          <cell r="N422">
            <v>36391.58203125</v>
          </cell>
          <cell r="O422">
            <v>0</v>
          </cell>
          <cell r="P422">
            <v>0</v>
          </cell>
          <cell r="Q422">
            <v>0</v>
          </cell>
          <cell r="R422">
            <v>396362.6875</v>
          </cell>
          <cell r="S422">
            <v>0</v>
          </cell>
          <cell r="T422">
            <v>0</v>
          </cell>
          <cell r="U422">
            <v>0</v>
          </cell>
        </row>
        <row r="423">
          <cell r="C423">
            <v>9.5413265228271502</v>
          </cell>
          <cell r="D423">
            <v>37187.55078125</v>
          </cell>
          <cell r="E423">
            <v>95.229339599609403</v>
          </cell>
          <cell r="F423">
            <v>4690.89599609375</v>
          </cell>
          <cell r="G423">
            <v>190.45867919921901</v>
          </cell>
          <cell r="H423">
            <v>409433.6875</v>
          </cell>
          <cell r="I423">
            <v>0</v>
          </cell>
          <cell r="J423">
            <v>123.895210266113</v>
          </cell>
          <cell r="K423">
            <v>140.83636474609401</v>
          </cell>
          <cell r="L423">
            <v>44757.37109375</v>
          </cell>
          <cell r="M423">
            <v>0</v>
          </cell>
          <cell r="N423">
            <v>37187.55078125</v>
          </cell>
          <cell r="O423">
            <v>0</v>
          </cell>
          <cell r="P423">
            <v>0</v>
          </cell>
          <cell r="Q423">
            <v>0</v>
          </cell>
          <cell r="R423">
            <v>412126.71875</v>
          </cell>
          <cell r="S423">
            <v>0</v>
          </cell>
          <cell r="T423">
            <v>0</v>
          </cell>
          <cell r="U423">
            <v>0</v>
          </cell>
        </row>
        <row r="424">
          <cell r="C424">
            <v>9.3676052093505895</v>
          </cell>
          <cell r="D424">
            <v>37966.7421875</v>
          </cell>
          <cell r="E424">
            <v>95.316195487976103</v>
          </cell>
          <cell r="F424">
            <v>4720.13427734375</v>
          </cell>
          <cell r="G424">
            <v>190.632400512695</v>
          </cell>
          <cell r="H424">
            <v>425214.5</v>
          </cell>
          <cell r="I424">
            <v>0</v>
          </cell>
          <cell r="J424">
            <v>123.377922058105</v>
          </cell>
          <cell r="K424">
            <v>140.29141235351599</v>
          </cell>
          <cell r="L424">
            <v>44216.35546875</v>
          </cell>
          <cell r="M424">
            <v>0</v>
          </cell>
          <cell r="N424">
            <v>37966.7421875</v>
          </cell>
          <cell r="O424">
            <v>0</v>
          </cell>
          <cell r="P424">
            <v>0</v>
          </cell>
          <cell r="Q424">
            <v>0</v>
          </cell>
          <cell r="R424">
            <v>427907.53125</v>
          </cell>
          <cell r="S424">
            <v>0</v>
          </cell>
          <cell r="T424">
            <v>0</v>
          </cell>
          <cell r="U424">
            <v>0</v>
          </cell>
        </row>
        <row r="425">
          <cell r="C425">
            <v>9.2046890258789098</v>
          </cell>
          <cell r="D425">
            <v>38717.33203125</v>
          </cell>
          <cell r="E425">
            <v>95.397657155990601</v>
          </cell>
          <cell r="F425">
            <v>4751.99072265625</v>
          </cell>
          <cell r="G425">
            <v>190.79530334472699</v>
          </cell>
          <cell r="H425">
            <v>440663.90625</v>
          </cell>
          <cell r="I425">
            <v>0</v>
          </cell>
          <cell r="J425">
            <v>122.869018554688</v>
          </cell>
          <cell r="K425">
            <v>139.75666809082</v>
          </cell>
          <cell r="L425">
            <v>43740.59765625</v>
          </cell>
          <cell r="M425">
            <v>0</v>
          </cell>
          <cell r="N425">
            <v>38717.33203125</v>
          </cell>
          <cell r="O425">
            <v>0</v>
          </cell>
          <cell r="P425">
            <v>0</v>
          </cell>
          <cell r="Q425">
            <v>0</v>
          </cell>
          <cell r="R425">
            <v>443356.9375</v>
          </cell>
          <cell r="S425">
            <v>0</v>
          </cell>
          <cell r="T425">
            <v>0</v>
          </cell>
          <cell r="U425">
            <v>0</v>
          </cell>
        </row>
        <row r="426">
          <cell r="C426">
            <v>9.0538387298584002</v>
          </cell>
          <cell r="D426">
            <v>39461.8515625</v>
          </cell>
          <cell r="E426">
            <v>95.473080873489408</v>
          </cell>
          <cell r="F426">
            <v>4778.7490234375</v>
          </cell>
          <cell r="G426">
            <v>190.94616699218801</v>
          </cell>
          <cell r="H426">
            <v>456299.375</v>
          </cell>
          <cell r="I426">
            <v>0</v>
          </cell>
          <cell r="J426">
            <v>122.36163330078099</v>
          </cell>
          <cell r="K426">
            <v>139.22256469726599</v>
          </cell>
          <cell r="L426">
            <v>43266.01953125</v>
          </cell>
          <cell r="M426">
            <v>0</v>
          </cell>
          <cell r="N426">
            <v>39461.8515625</v>
          </cell>
          <cell r="O426">
            <v>0</v>
          </cell>
          <cell r="P426">
            <v>0</v>
          </cell>
          <cell r="Q426">
            <v>0</v>
          </cell>
          <cell r="R426">
            <v>458992.4375</v>
          </cell>
          <cell r="S426">
            <v>0</v>
          </cell>
          <cell r="T426">
            <v>0</v>
          </cell>
          <cell r="U426">
            <v>0</v>
          </cell>
        </row>
        <row r="427">
          <cell r="C427">
            <v>8.9088010787963903</v>
          </cell>
          <cell r="D427">
            <v>40202.359375</v>
          </cell>
          <cell r="E427">
            <v>95.545601844787598</v>
          </cell>
          <cell r="F427">
            <v>4802.974609375</v>
          </cell>
          <cell r="G427">
            <v>191.09120178222699</v>
          </cell>
          <cell r="H427">
            <v>472118.875</v>
          </cell>
          <cell r="I427">
            <v>0</v>
          </cell>
          <cell r="J427">
            <v>121.84616851806599</v>
          </cell>
          <cell r="K427">
            <v>138.67964172363301</v>
          </cell>
          <cell r="L427">
            <v>42788.74609375</v>
          </cell>
          <cell r="M427">
            <v>0</v>
          </cell>
          <cell r="N427">
            <v>40202.359375</v>
          </cell>
          <cell r="O427">
            <v>0</v>
          </cell>
          <cell r="P427">
            <v>0</v>
          </cell>
          <cell r="Q427">
            <v>0</v>
          </cell>
          <cell r="R427">
            <v>474811.90625</v>
          </cell>
          <cell r="S427">
            <v>0</v>
          </cell>
          <cell r="T427">
            <v>0</v>
          </cell>
          <cell r="U427">
            <v>0</v>
          </cell>
        </row>
        <row r="428">
          <cell r="C428">
            <v>8.7693004608154297</v>
          </cell>
          <cell r="D428">
            <v>40931.3203125</v>
          </cell>
          <cell r="E428">
            <v>95.615351200103802</v>
          </cell>
          <cell r="F428">
            <v>4841.97900390625</v>
          </cell>
          <cell r="G428">
            <v>191.23069763183599</v>
          </cell>
          <cell r="H428">
            <v>487949.90625</v>
          </cell>
          <cell r="I428">
            <v>0</v>
          </cell>
          <cell r="J428">
            <v>121.33407592773401</v>
          </cell>
          <cell r="K428">
            <v>138.14288330078099</v>
          </cell>
          <cell r="L428">
            <v>42460.765625</v>
          </cell>
          <cell r="M428">
            <v>0</v>
          </cell>
          <cell r="N428">
            <v>40931.3203125</v>
          </cell>
          <cell r="O428">
            <v>0</v>
          </cell>
          <cell r="P428">
            <v>0</v>
          </cell>
          <cell r="Q428">
            <v>0</v>
          </cell>
          <cell r="R428">
            <v>490642.9375</v>
          </cell>
          <cell r="S428">
            <v>0</v>
          </cell>
          <cell r="T428">
            <v>0</v>
          </cell>
          <cell r="U428">
            <v>0</v>
          </cell>
        </row>
        <row r="429">
          <cell r="C429">
            <v>8.6389617919921893</v>
          </cell>
          <cell r="D429">
            <v>41631.078125</v>
          </cell>
          <cell r="E429">
            <v>95.680516958236709</v>
          </cell>
          <cell r="F429">
            <v>4874.60693359375</v>
          </cell>
          <cell r="G429">
            <v>191.36103820800801</v>
          </cell>
          <cell r="H429">
            <v>503450.15625</v>
          </cell>
          <cell r="I429">
            <v>0</v>
          </cell>
          <cell r="J429">
            <v>120.84124755859401</v>
          </cell>
          <cell r="K429">
            <v>137.62635803222699</v>
          </cell>
          <cell r="L429">
            <v>42111.5390625</v>
          </cell>
          <cell r="M429">
            <v>0</v>
          </cell>
          <cell r="N429">
            <v>41631.078125</v>
          </cell>
          <cell r="O429">
            <v>0</v>
          </cell>
          <cell r="P429">
            <v>0</v>
          </cell>
          <cell r="Q429">
            <v>0</v>
          </cell>
          <cell r="R429">
            <v>506143.1875</v>
          </cell>
          <cell r="S429">
            <v>0</v>
          </cell>
          <cell r="T429">
            <v>0</v>
          </cell>
          <cell r="U429">
            <v>0</v>
          </cell>
        </row>
        <row r="430">
          <cell r="C430">
            <v>8.5128993988037092</v>
          </cell>
          <cell r="D430">
            <v>42328.28125</v>
          </cell>
          <cell r="E430">
            <v>95.743548870086698</v>
          </cell>
          <cell r="F430">
            <v>4902.88525390625</v>
          </cell>
          <cell r="G430">
            <v>191.48710632324199</v>
          </cell>
          <cell r="H430">
            <v>519132.9375</v>
          </cell>
          <cell r="I430">
            <v>0</v>
          </cell>
          <cell r="J430">
            <v>120.342887878418</v>
          </cell>
          <cell r="K430">
            <v>137.10414123535199</v>
          </cell>
          <cell r="L430">
            <v>41737.76953125</v>
          </cell>
          <cell r="M430">
            <v>0</v>
          </cell>
          <cell r="N430">
            <v>42328.28125</v>
          </cell>
          <cell r="O430">
            <v>0</v>
          </cell>
          <cell r="P430">
            <v>0</v>
          </cell>
          <cell r="Q430">
            <v>0</v>
          </cell>
          <cell r="R430">
            <v>521826</v>
          </cell>
          <cell r="S430">
            <v>0</v>
          </cell>
          <cell r="T430">
            <v>0</v>
          </cell>
          <cell r="U430">
            <v>0</v>
          </cell>
        </row>
        <row r="431">
          <cell r="C431">
            <v>8.3984766006469709</v>
          </cell>
          <cell r="D431">
            <v>43026.52734375</v>
          </cell>
          <cell r="E431">
            <v>95.800763368606596</v>
          </cell>
          <cell r="F431">
            <v>4933.9580078125</v>
          </cell>
          <cell r="G431">
            <v>191.60151672363301</v>
          </cell>
          <cell r="H431">
            <v>534994.6875</v>
          </cell>
          <cell r="I431">
            <v>0</v>
          </cell>
          <cell r="J431">
            <v>119.83681488037099</v>
          </cell>
          <cell r="K431">
            <v>136.56921386718801</v>
          </cell>
          <cell r="L431">
            <v>41437.7265625</v>
          </cell>
          <cell r="M431">
            <v>0</v>
          </cell>
          <cell r="N431">
            <v>43026.52734375</v>
          </cell>
          <cell r="O431">
            <v>0</v>
          </cell>
          <cell r="P431">
            <v>0</v>
          </cell>
          <cell r="Q431">
            <v>0</v>
          </cell>
          <cell r="R431">
            <v>537687.75</v>
          </cell>
          <cell r="S431">
            <v>0</v>
          </cell>
          <cell r="T431">
            <v>0</v>
          </cell>
          <cell r="U431">
            <v>0</v>
          </cell>
        </row>
        <row r="432">
          <cell r="C432">
            <v>8.2864084243774396</v>
          </cell>
          <cell r="D432">
            <v>43712.64453125</v>
          </cell>
          <cell r="E432">
            <v>95.856797695159898</v>
          </cell>
          <cell r="F432">
            <v>4951.876953125</v>
          </cell>
          <cell r="G432">
            <v>191.71359252929699</v>
          </cell>
          <cell r="H432">
            <v>550868.5625</v>
          </cell>
          <cell r="I432">
            <v>0</v>
          </cell>
          <cell r="J432">
            <v>119.35964202880901</v>
          </cell>
          <cell r="K432">
            <v>136.06010437011699</v>
          </cell>
          <cell r="L432">
            <v>41033.2734375</v>
          </cell>
          <cell r="M432">
            <v>0</v>
          </cell>
          <cell r="N432">
            <v>43712.64453125</v>
          </cell>
          <cell r="O432">
            <v>0</v>
          </cell>
          <cell r="P432">
            <v>0</v>
          </cell>
          <cell r="Q432">
            <v>0</v>
          </cell>
          <cell r="R432">
            <v>553561.625</v>
          </cell>
          <cell r="S432">
            <v>0</v>
          </cell>
          <cell r="T432">
            <v>0</v>
          </cell>
          <cell r="U432">
            <v>0</v>
          </cell>
        </row>
        <row r="433">
          <cell r="C433">
            <v>8.1758089065551793</v>
          </cell>
          <cell r="D433">
            <v>44377.82421875</v>
          </cell>
          <cell r="E433">
            <v>95.912092924117999</v>
          </cell>
          <cell r="F433">
            <v>4983.7685546875</v>
          </cell>
          <cell r="G433">
            <v>191.82418823242199</v>
          </cell>
          <cell r="H433">
            <v>566403.375</v>
          </cell>
          <cell r="I433">
            <v>0</v>
          </cell>
          <cell r="J433">
            <v>118.860488891602</v>
          </cell>
          <cell r="K433">
            <v>135.53102111816401</v>
          </cell>
          <cell r="L433">
            <v>40746.33984375</v>
          </cell>
          <cell r="M433">
            <v>0</v>
          </cell>
          <cell r="N433">
            <v>44377.82421875</v>
          </cell>
          <cell r="O433">
            <v>0</v>
          </cell>
          <cell r="P433">
            <v>0</v>
          </cell>
          <cell r="Q433">
            <v>0</v>
          </cell>
          <cell r="R433">
            <v>569096.4375</v>
          </cell>
          <cell r="S433">
            <v>0</v>
          </cell>
          <cell r="T433">
            <v>0</v>
          </cell>
          <cell r="U433">
            <v>0</v>
          </cell>
        </row>
        <row r="434">
          <cell r="C434">
            <v>8.0684003829956108</v>
          </cell>
          <cell r="D434">
            <v>45038.625</v>
          </cell>
          <cell r="E434">
            <v>95.965802669525104</v>
          </cell>
          <cell r="F434">
            <v>5010.9482421875</v>
          </cell>
          <cell r="G434">
            <v>191.93159484863301</v>
          </cell>
          <cell r="H434">
            <v>582122.625</v>
          </cell>
          <cell r="I434">
            <v>0</v>
          </cell>
          <cell r="J434">
            <v>118.385818481445</v>
          </cell>
          <cell r="K434">
            <v>135.02632141113301</v>
          </cell>
          <cell r="L434">
            <v>40430.3359375</v>
          </cell>
          <cell r="M434">
            <v>0</v>
          </cell>
          <cell r="N434">
            <v>45038.625</v>
          </cell>
          <cell r="O434">
            <v>0</v>
          </cell>
          <cell r="P434">
            <v>0</v>
          </cell>
          <cell r="Q434">
            <v>0</v>
          </cell>
          <cell r="R434">
            <v>584815.625</v>
          </cell>
          <cell r="S434">
            <v>0</v>
          </cell>
          <cell r="T434">
            <v>0</v>
          </cell>
          <cell r="U434">
            <v>0</v>
          </cell>
        </row>
        <row r="435">
          <cell r="C435">
            <v>7.9613628387451199</v>
          </cell>
          <cell r="D435">
            <v>45700.015625</v>
          </cell>
          <cell r="E435">
            <v>96.019315719604506</v>
          </cell>
          <cell r="F435">
            <v>5042.64453125</v>
          </cell>
          <cell r="G435">
            <v>192.03863525390599</v>
          </cell>
          <cell r="H435">
            <v>598021.1875</v>
          </cell>
          <cell r="I435">
            <v>0</v>
          </cell>
          <cell r="J435">
            <v>117.88917541503901</v>
          </cell>
          <cell r="K435">
            <v>134.50032043457</v>
          </cell>
          <cell r="L435">
            <v>40146.3203125</v>
          </cell>
          <cell r="M435">
            <v>0</v>
          </cell>
          <cell r="N435">
            <v>45700.015625</v>
          </cell>
          <cell r="O435">
            <v>0</v>
          </cell>
          <cell r="P435">
            <v>0</v>
          </cell>
          <cell r="Q435">
            <v>0</v>
          </cell>
          <cell r="R435">
            <v>600714.25</v>
          </cell>
          <cell r="S435">
            <v>0</v>
          </cell>
          <cell r="T435">
            <v>0</v>
          </cell>
          <cell r="U435">
            <v>0</v>
          </cell>
        </row>
        <row r="436">
          <cell r="C436">
            <v>7.8579959869384801</v>
          </cell>
          <cell r="D436">
            <v>46353.66015625</v>
          </cell>
          <cell r="E436">
            <v>96.071004867553697</v>
          </cell>
          <cell r="F436">
            <v>5065.39111328125</v>
          </cell>
          <cell r="G436">
            <v>192.14199829101599</v>
          </cell>
          <cell r="H436">
            <v>613927.5625</v>
          </cell>
          <cell r="I436">
            <v>0</v>
          </cell>
          <cell r="J436">
            <v>117.39852142334</v>
          </cell>
          <cell r="K436">
            <v>133.98037719726599</v>
          </cell>
          <cell r="L436">
            <v>39803.82421875</v>
          </cell>
          <cell r="M436">
            <v>0</v>
          </cell>
          <cell r="N436">
            <v>46353.66015625</v>
          </cell>
          <cell r="O436">
            <v>0</v>
          </cell>
          <cell r="P436">
            <v>0</v>
          </cell>
          <cell r="Q436">
            <v>0</v>
          </cell>
          <cell r="R436">
            <v>616620.625</v>
          </cell>
          <cell r="S436">
            <v>0</v>
          </cell>
          <cell r="T436">
            <v>0</v>
          </cell>
          <cell r="U436">
            <v>0</v>
          </cell>
        </row>
        <row r="437">
          <cell r="C437">
            <v>7.7594761848449698</v>
          </cell>
          <cell r="D437">
            <v>46991.171875</v>
          </cell>
          <cell r="E437">
            <v>96.120262145996108</v>
          </cell>
          <cell r="F437">
            <v>5099.681640625</v>
          </cell>
          <cell r="G437">
            <v>192.24052429199199</v>
          </cell>
          <cell r="H437">
            <v>629670.0625</v>
          </cell>
          <cell r="I437">
            <v>0</v>
          </cell>
          <cell r="J437">
            <v>116.92006683349599</v>
          </cell>
          <cell r="K437">
            <v>133.475341796875</v>
          </cell>
          <cell r="L437">
            <v>39570.859375</v>
          </cell>
          <cell r="M437">
            <v>0</v>
          </cell>
          <cell r="N437">
            <v>46991.171875</v>
          </cell>
          <cell r="O437">
            <v>0</v>
          </cell>
          <cell r="P437">
            <v>0</v>
          </cell>
          <cell r="Q437">
            <v>0</v>
          </cell>
          <cell r="R437">
            <v>632363.125</v>
          </cell>
          <cell r="S437">
            <v>0</v>
          </cell>
          <cell r="T437">
            <v>0</v>
          </cell>
          <cell r="U437">
            <v>0</v>
          </cell>
        </row>
        <row r="438">
          <cell r="C438">
            <v>7.6644806861877397</v>
          </cell>
          <cell r="D438">
            <v>47621.26953125</v>
          </cell>
          <cell r="E438">
            <v>96.167761087417603</v>
          </cell>
          <cell r="F438">
            <v>5127.57080078125</v>
          </cell>
          <cell r="G438">
            <v>192.335525512695</v>
          </cell>
          <cell r="H438">
            <v>645419.9375</v>
          </cell>
          <cell r="I438">
            <v>0</v>
          </cell>
          <cell r="J438">
            <v>116.439071655273</v>
          </cell>
          <cell r="K438">
            <v>132.968338012695</v>
          </cell>
          <cell r="L438">
            <v>39300.1640625</v>
          </cell>
          <cell r="M438">
            <v>0</v>
          </cell>
          <cell r="N438">
            <v>47621.26953125</v>
          </cell>
          <cell r="O438">
            <v>0</v>
          </cell>
          <cell r="P438">
            <v>0</v>
          </cell>
          <cell r="Q438">
            <v>0</v>
          </cell>
          <cell r="R438">
            <v>648113</v>
          </cell>
          <cell r="S438">
            <v>0</v>
          </cell>
          <cell r="T438">
            <v>0</v>
          </cell>
          <cell r="U438">
            <v>0</v>
          </cell>
        </row>
        <row r="439">
          <cell r="C439">
            <v>7.5721368789672896</v>
          </cell>
          <cell r="D439">
            <v>48251.1171875</v>
          </cell>
          <cell r="E439">
            <v>96.213930845260592</v>
          </cell>
          <cell r="F439">
            <v>5156.767578125</v>
          </cell>
          <cell r="G439">
            <v>192.42785644531301</v>
          </cell>
          <cell r="H439">
            <v>661350.125</v>
          </cell>
          <cell r="I439">
            <v>0</v>
          </cell>
          <cell r="J439">
            <v>115.953720092773</v>
          </cell>
          <cell r="K439">
            <v>132.4580078125</v>
          </cell>
          <cell r="L439">
            <v>39047.75</v>
          </cell>
          <cell r="M439">
            <v>0</v>
          </cell>
          <cell r="N439">
            <v>48251.1171875</v>
          </cell>
          <cell r="O439">
            <v>0</v>
          </cell>
          <cell r="P439">
            <v>0</v>
          </cell>
          <cell r="Q439">
            <v>0</v>
          </cell>
          <cell r="R439">
            <v>664043.125</v>
          </cell>
          <cell r="S439">
            <v>0</v>
          </cell>
          <cell r="T439">
            <v>0</v>
          </cell>
          <cell r="U439">
            <v>0</v>
          </cell>
        </row>
        <row r="440">
          <cell r="C440">
            <v>7.4858770370483398</v>
          </cell>
          <cell r="D440">
            <v>48870.94921875</v>
          </cell>
          <cell r="E440">
            <v>96.257060766220107</v>
          </cell>
          <cell r="F440">
            <v>5184.41650390625</v>
          </cell>
          <cell r="G440">
            <v>192.51412963867199</v>
          </cell>
          <cell r="H440">
            <v>677290.25</v>
          </cell>
          <cell r="I440">
            <v>0</v>
          </cell>
          <cell r="J440">
            <v>115.49859619140599</v>
          </cell>
          <cell r="K440">
            <v>131.97955322265599</v>
          </cell>
          <cell r="L440">
            <v>38809.90625</v>
          </cell>
          <cell r="M440">
            <v>0</v>
          </cell>
          <cell r="N440">
            <v>48870.94921875</v>
          </cell>
          <cell r="O440">
            <v>0</v>
          </cell>
          <cell r="P440">
            <v>0</v>
          </cell>
          <cell r="Q440">
            <v>0</v>
          </cell>
          <cell r="R440">
            <v>679983.3125</v>
          </cell>
          <cell r="S440">
            <v>0</v>
          </cell>
          <cell r="T440">
            <v>0</v>
          </cell>
          <cell r="U440">
            <v>0</v>
          </cell>
        </row>
        <row r="441">
          <cell r="C441">
            <v>7.4017138481140101</v>
          </cell>
          <cell r="D441">
            <v>49472.89453125</v>
          </cell>
          <cell r="E441">
            <v>96.29914164543149</v>
          </cell>
          <cell r="F441">
            <v>5204.833984375</v>
          </cell>
          <cell r="G441">
            <v>192.59828186035199</v>
          </cell>
          <cell r="H441">
            <v>692888.3125</v>
          </cell>
          <cell r="I441">
            <v>0</v>
          </cell>
          <cell r="J441">
            <v>114.99681091308599</v>
          </cell>
          <cell r="K441">
            <v>131.45492553710901</v>
          </cell>
          <cell r="L441">
            <v>38524.69140625</v>
          </cell>
          <cell r="M441">
            <v>0</v>
          </cell>
          <cell r="N441">
            <v>49472.89453125</v>
          </cell>
          <cell r="O441">
            <v>0</v>
          </cell>
          <cell r="P441">
            <v>0</v>
          </cell>
          <cell r="Q441">
            <v>0</v>
          </cell>
          <cell r="R441">
            <v>695581.375</v>
          </cell>
          <cell r="S441">
            <v>0</v>
          </cell>
          <cell r="T441">
            <v>0</v>
          </cell>
          <cell r="U441">
            <v>0</v>
          </cell>
        </row>
        <row r="442">
          <cell r="C442">
            <v>7.3219461441040004</v>
          </cell>
          <cell r="D442">
            <v>50074.828125</v>
          </cell>
          <cell r="E442">
            <v>96.339029073715196</v>
          </cell>
          <cell r="F442">
            <v>5225.98876953125</v>
          </cell>
          <cell r="G442">
            <v>192.67805480957</v>
          </cell>
          <cell r="H442">
            <v>708666.375</v>
          </cell>
          <cell r="I442">
            <v>0</v>
          </cell>
          <cell r="J442">
            <v>114.518417358398</v>
          </cell>
          <cell r="K442">
            <v>130.95452880859401</v>
          </cell>
          <cell r="L442">
            <v>38264.40625</v>
          </cell>
          <cell r="M442">
            <v>0</v>
          </cell>
          <cell r="N442">
            <v>50074.828125</v>
          </cell>
          <cell r="O442">
            <v>0</v>
          </cell>
          <cell r="P442">
            <v>0</v>
          </cell>
          <cell r="Q442">
            <v>0</v>
          </cell>
          <cell r="R442">
            <v>711359.4375</v>
          </cell>
          <cell r="S442">
            <v>0</v>
          </cell>
          <cell r="T442">
            <v>0</v>
          </cell>
          <cell r="U442">
            <v>0</v>
          </cell>
        </row>
        <row r="443">
          <cell r="C443">
            <v>7.2436771392822301</v>
          </cell>
          <cell r="D443">
            <v>50677.0546875</v>
          </cell>
          <cell r="E443">
            <v>96.378159523010297</v>
          </cell>
          <cell r="F443">
            <v>5252.03466796875</v>
          </cell>
          <cell r="G443">
            <v>192.75631713867199</v>
          </cell>
          <cell r="H443">
            <v>724624.1875</v>
          </cell>
          <cell r="I443">
            <v>0</v>
          </cell>
          <cell r="J443">
            <v>114.037879943848</v>
          </cell>
          <cell r="K443">
            <v>130.45301818847699</v>
          </cell>
          <cell r="L443">
            <v>38044.04296875</v>
          </cell>
          <cell r="M443">
            <v>0</v>
          </cell>
          <cell r="N443">
            <v>50677.0546875</v>
          </cell>
          <cell r="O443">
            <v>0</v>
          </cell>
          <cell r="P443">
            <v>0</v>
          </cell>
          <cell r="Q443">
            <v>0</v>
          </cell>
          <cell r="R443">
            <v>727317.1875</v>
          </cell>
          <cell r="S443">
            <v>0</v>
          </cell>
          <cell r="T443">
            <v>0</v>
          </cell>
          <cell r="U443">
            <v>0</v>
          </cell>
        </row>
        <row r="444">
          <cell r="C444">
            <v>7.1679215431213397</v>
          </cell>
          <cell r="D444">
            <v>51272.1171875</v>
          </cell>
          <cell r="E444">
            <v>96.416038274765</v>
          </cell>
          <cell r="F444">
            <v>5282.0341796875</v>
          </cell>
          <cell r="G444">
            <v>192.83207702636699</v>
          </cell>
          <cell r="H444">
            <v>740589.125</v>
          </cell>
          <cell r="I444">
            <v>0</v>
          </cell>
          <cell r="J444">
            <v>113.55616760253901</v>
          </cell>
          <cell r="K444">
            <v>129.95170593261699</v>
          </cell>
          <cell r="L444">
            <v>37861.20703125</v>
          </cell>
          <cell r="M444">
            <v>0</v>
          </cell>
          <cell r="N444">
            <v>51272.1171875</v>
          </cell>
          <cell r="O444">
            <v>0</v>
          </cell>
          <cell r="P444">
            <v>0</v>
          </cell>
          <cell r="Q444">
            <v>0</v>
          </cell>
          <cell r="R444">
            <v>743282.125</v>
          </cell>
          <cell r="S444">
            <v>0</v>
          </cell>
          <cell r="T444">
            <v>0</v>
          </cell>
          <cell r="U444">
            <v>0</v>
          </cell>
        </row>
        <row r="445">
          <cell r="C445">
            <v>7.0970568656921396</v>
          </cell>
          <cell r="D445">
            <v>51846.98046875</v>
          </cell>
          <cell r="E445">
            <v>96.451473236083999</v>
          </cell>
          <cell r="F445">
            <v>5304.9619140625</v>
          </cell>
          <cell r="G445">
            <v>192.90293884277301</v>
          </cell>
          <cell r="H445">
            <v>756214.25</v>
          </cell>
          <cell r="I445">
            <v>0</v>
          </cell>
          <cell r="J445">
            <v>113.093154907227</v>
          </cell>
          <cell r="K445">
            <v>129.46984863281301</v>
          </cell>
          <cell r="L445">
            <v>37649.6171875</v>
          </cell>
          <cell r="M445">
            <v>0</v>
          </cell>
          <cell r="N445">
            <v>51846.98046875</v>
          </cell>
          <cell r="O445">
            <v>0</v>
          </cell>
          <cell r="P445">
            <v>0</v>
          </cell>
          <cell r="Q445">
            <v>0</v>
          </cell>
          <cell r="R445">
            <v>758907.3125</v>
          </cell>
          <cell r="S445">
            <v>0</v>
          </cell>
          <cell r="T445">
            <v>0</v>
          </cell>
          <cell r="U445">
            <v>0</v>
          </cell>
        </row>
        <row r="446">
          <cell r="C446">
            <v>7.0268626213073704</v>
          </cell>
          <cell r="D446">
            <v>52424.37109375</v>
          </cell>
          <cell r="E446">
            <v>96.486568450927706</v>
          </cell>
          <cell r="F446">
            <v>5333.09375</v>
          </cell>
          <cell r="G446">
            <v>192.97314453125</v>
          </cell>
          <cell r="H446">
            <v>772016.875</v>
          </cell>
          <cell r="I446">
            <v>0</v>
          </cell>
          <cell r="J446">
            <v>112.616073608398</v>
          </cell>
          <cell r="K446">
            <v>128.97483825683599</v>
          </cell>
          <cell r="L446">
            <v>37474.91796875</v>
          </cell>
          <cell r="M446">
            <v>0</v>
          </cell>
          <cell r="N446">
            <v>52424.37109375</v>
          </cell>
          <cell r="O446">
            <v>0</v>
          </cell>
          <cell r="P446">
            <v>0</v>
          </cell>
          <cell r="Q446">
            <v>0</v>
          </cell>
          <cell r="R446">
            <v>774709.875</v>
          </cell>
          <cell r="S446">
            <v>0</v>
          </cell>
          <cell r="T446">
            <v>0</v>
          </cell>
          <cell r="U446">
            <v>0</v>
          </cell>
        </row>
        <row r="447">
          <cell r="C447">
            <v>6.9588942527770996</v>
          </cell>
          <cell r="D447">
            <v>53002.40234375</v>
          </cell>
          <cell r="E447">
            <v>96.520555019378691</v>
          </cell>
          <cell r="F447">
            <v>5357.38232421875</v>
          </cell>
          <cell r="G447">
            <v>193.04110717773401</v>
          </cell>
          <cell r="H447">
            <v>787998.8125</v>
          </cell>
          <cell r="I447">
            <v>0</v>
          </cell>
          <cell r="J447">
            <v>112.134475708008</v>
          </cell>
          <cell r="K447">
            <v>128.47573852539099</v>
          </cell>
          <cell r="L447">
            <v>37281.453125</v>
          </cell>
          <cell r="M447">
            <v>0</v>
          </cell>
          <cell r="N447">
            <v>53002.40234375</v>
          </cell>
          <cell r="O447">
            <v>0</v>
          </cell>
          <cell r="P447">
            <v>0</v>
          </cell>
          <cell r="Q447">
            <v>0</v>
          </cell>
          <cell r="R447">
            <v>790691.875</v>
          </cell>
          <cell r="S447">
            <v>0</v>
          </cell>
          <cell r="T447">
            <v>0</v>
          </cell>
          <cell r="U447">
            <v>0</v>
          </cell>
        </row>
        <row r="448">
          <cell r="C448">
            <v>6.8937582969665501</v>
          </cell>
          <cell r="D448">
            <v>53575.26953125</v>
          </cell>
          <cell r="E448">
            <v>96.553122997283907</v>
          </cell>
          <cell r="F448">
            <v>5382.17431640625</v>
          </cell>
          <cell r="G448">
            <v>193.10624694824199</v>
          </cell>
          <cell r="H448">
            <v>803985.9375</v>
          </cell>
          <cell r="I448">
            <v>0</v>
          </cell>
          <cell r="J448">
            <v>111.660636901855</v>
          </cell>
          <cell r="K448">
            <v>127.98525238037099</v>
          </cell>
          <cell r="L448">
            <v>37103.41015625</v>
          </cell>
          <cell r="M448">
            <v>0</v>
          </cell>
          <cell r="N448">
            <v>53575.26953125</v>
          </cell>
          <cell r="O448">
            <v>0</v>
          </cell>
          <cell r="P448">
            <v>0</v>
          </cell>
          <cell r="Q448">
            <v>0</v>
          </cell>
          <cell r="R448">
            <v>806679</v>
          </cell>
          <cell r="S448">
            <v>0</v>
          </cell>
          <cell r="T448">
            <v>0</v>
          </cell>
          <cell r="U448">
            <v>0</v>
          </cell>
        </row>
        <row r="449">
          <cell r="C449">
            <v>6.8324656486511204</v>
          </cell>
          <cell r="D449">
            <v>54129.93359375</v>
          </cell>
          <cell r="E449">
            <v>96.583765745162992</v>
          </cell>
          <cell r="F449">
            <v>5408.974609375</v>
          </cell>
          <cell r="G449">
            <v>193.16754150390599</v>
          </cell>
          <cell r="H449">
            <v>819631.3125</v>
          </cell>
          <cell r="I449">
            <v>0</v>
          </cell>
          <cell r="J449">
            <v>111.191284179688</v>
          </cell>
          <cell r="K449">
            <v>127.500679016113</v>
          </cell>
          <cell r="L449">
            <v>36956.63671875</v>
          </cell>
          <cell r="M449">
            <v>0</v>
          </cell>
          <cell r="N449">
            <v>54129.93359375</v>
          </cell>
          <cell r="O449">
            <v>0</v>
          </cell>
          <cell r="P449">
            <v>0</v>
          </cell>
          <cell r="Q449">
            <v>0</v>
          </cell>
          <cell r="R449">
            <v>822324.3125</v>
          </cell>
          <cell r="S449">
            <v>0</v>
          </cell>
          <cell r="T449">
            <v>0</v>
          </cell>
          <cell r="U449">
            <v>0</v>
          </cell>
        </row>
        <row r="450">
          <cell r="C450">
            <v>6.7728753089904803</v>
          </cell>
          <cell r="D450">
            <v>54685.98828125</v>
          </cell>
          <cell r="E450">
            <v>96.61356210708621</v>
          </cell>
          <cell r="F450">
            <v>5428.44970703125</v>
          </cell>
          <cell r="G450">
            <v>193.227127075195</v>
          </cell>
          <cell r="H450">
            <v>835455.25</v>
          </cell>
          <cell r="I450">
            <v>0</v>
          </cell>
          <cell r="J450">
            <v>110.72599029541</v>
          </cell>
          <cell r="K450">
            <v>127.019889831543</v>
          </cell>
          <cell r="L450">
            <v>36766.2109375</v>
          </cell>
          <cell r="M450">
            <v>0</v>
          </cell>
          <cell r="N450">
            <v>54685.98828125</v>
          </cell>
          <cell r="O450">
            <v>0</v>
          </cell>
          <cell r="P450">
            <v>0</v>
          </cell>
          <cell r="Q450">
            <v>0</v>
          </cell>
          <cell r="R450">
            <v>838148.25</v>
          </cell>
          <cell r="S450">
            <v>0</v>
          </cell>
          <cell r="T450">
            <v>0</v>
          </cell>
          <cell r="U450">
            <v>0</v>
          </cell>
        </row>
        <row r="451">
          <cell r="C451">
            <v>6.7149152755737296</v>
          </cell>
          <cell r="D451">
            <v>55241.984375</v>
          </cell>
          <cell r="E451">
            <v>96.642541885376005</v>
          </cell>
          <cell r="F451">
            <v>5456.064453125</v>
          </cell>
          <cell r="G451">
            <v>193.285079956055</v>
          </cell>
          <cell r="H451">
            <v>851459.25</v>
          </cell>
          <cell r="I451">
            <v>0</v>
          </cell>
          <cell r="J451">
            <v>110.26407623291</v>
          </cell>
          <cell r="K451">
            <v>126.543815612793</v>
          </cell>
          <cell r="L451">
            <v>36637.0078125</v>
          </cell>
          <cell r="M451">
            <v>0</v>
          </cell>
          <cell r="N451">
            <v>55241.984375</v>
          </cell>
          <cell r="O451">
            <v>0</v>
          </cell>
          <cell r="P451">
            <v>0</v>
          </cell>
          <cell r="Q451">
            <v>0</v>
          </cell>
          <cell r="R451">
            <v>854152.25</v>
          </cell>
          <cell r="S451">
            <v>0</v>
          </cell>
          <cell r="T451">
            <v>0</v>
          </cell>
          <cell r="U451">
            <v>0</v>
          </cell>
        </row>
        <row r="452">
          <cell r="C452">
            <v>6.6574516296386701</v>
          </cell>
          <cell r="D452">
            <v>55794.3515625</v>
          </cell>
          <cell r="E452">
            <v>96.671271324157701</v>
          </cell>
          <cell r="F452">
            <v>5482.0517578125</v>
          </cell>
          <cell r="G452">
            <v>193.34254455566401</v>
          </cell>
          <cell r="H452">
            <v>867466.875</v>
          </cell>
          <cell r="I452">
            <v>0</v>
          </cell>
          <cell r="J452">
            <v>109.778373718262</v>
          </cell>
          <cell r="K452">
            <v>126.044143676758</v>
          </cell>
          <cell r="L452">
            <v>36496.4921875</v>
          </cell>
          <cell r="M452">
            <v>0</v>
          </cell>
          <cell r="N452">
            <v>55794.3515625</v>
          </cell>
          <cell r="O452">
            <v>0</v>
          </cell>
          <cell r="P452">
            <v>0</v>
          </cell>
          <cell r="Q452">
            <v>0</v>
          </cell>
          <cell r="R452">
            <v>870159.9375</v>
          </cell>
          <cell r="S452">
            <v>0</v>
          </cell>
          <cell r="T452">
            <v>0</v>
          </cell>
          <cell r="U452">
            <v>0</v>
          </cell>
        </row>
        <row r="453">
          <cell r="C453">
            <v>6.6035957336425799</v>
          </cell>
          <cell r="D453">
            <v>56335.1875</v>
          </cell>
          <cell r="E453">
            <v>96.698200702667208</v>
          </cell>
          <cell r="F453">
            <v>5500.73583984375</v>
          </cell>
          <cell r="G453">
            <v>193.396408081055</v>
          </cell>
          <cell r="H453">
            <v>883306</v>
          </cell>
          <cell r="I453">
            <v>0</v>
          </cell>
          <cell r="J453">
            <v>109.311798095703</v>
          </cell>
          <cell r="K453">
            <v>125.56394958496099</v>
          </cell>
          <cell r="L453">
            <v>36324.63671875</v>
          </cell>
          <cell r="M453">
            <v>0</v>
          </cell>
          <cell r="N453">
            <v>56335.1875</v>
          </cell>
          <cell r="O453">
            <v>0</v>
          </cell>
          <cell r="P453">
            <v>0</v>
          </cell>
          <cell r="Q453">
            <v>0</v>
          </cell>
          <cell r="R453">
            <v>885999.0625</v>
          </cell>
          <cell r="S453">
            <v>0</v>
          </cell>
          <cell r="T453">
            <v>0</v>
          </cell>
          <cell r="U453">
            <v>0</v>
          </cell>
        </row>
        <row r="454">
          <cell r="C454">
            <v>6.5504646301269496</v>
          </cell>
          <cell r="D454">
            <v>56873.328125</v>
          </cell>
          <cell r="E454">
            <v>96.7247664928436</v>
          </cell>
          <cell r="F454">
            <v>5524.8134765625</v>
          </cell>
          <cell r="G454">
            <v>193.44953918457</v>
          </cell>
          <cell r="H454">
            <v>899147.875</v>
          </cell>
          <cell r="I454">
            <v>0</v>
          </cell>
          <cell r="J454">
            <v>108.84487152099599</v>
          </cell>
          <cell r="K454">
            <v>125.08412933349599</v>
          </cell>
          <cell r="L454">
            <v>36190.09375</v>
          </cell>
          <cell r="M454">
            <v>0</v>
          </cell>
          <cell r="N454">
            <v>56873.328125</v>
          </cell>
          <cell r="O454">
            <v>0</v>
          </cell>
          <cell r="P454">
            <v>0</v>
          </cell>
          <cell r="Q454">
            <v>0</v>
          </cell>
          <cell r="R454">
            <v>901840.9375</v>
          </cell>
          <cell r="S454">
            <v>0</v>
          </cell>
          <cell r="T454">
            <v>0</v>
          </cell>
          <cell r="U454">
            <v>0</v>
          </cell>
        </row>
        <row r="455">
          <cell r="C455">
            <v>6.4984374046325701</v>
          </cell>
          <cell r="D455">
            <v>57412.47265625</v>
          </cell>
          <cell r="E455">
            <v>96.7507839202881</v>
          </cell>
          <cell r="F455">
            <v>5547.5224609375</v>
          </cell>
          <cell r="G455">
            <v>193.50155639648401</v>
          </cell>
          <cell r="H455">
            <v>915168.75</v>
          </cell>
          <cell r="I455">
            <v>0</v>
          </cell>
          <cell r="J455">
            <v>108.37474822998</v>
          </cell>
          <cell r="K455">
            <v>124.60130310058599</v>
          </cell>
          <cell r="L455">
            <v>36050.23046875</v>
          </cell>
          <cell r="M455">
            <v>0</v>
          </cell>
          <cell r="N455">
            <v>57412.47265625</v>
          </cell>
          <cell r="O455">
            <v>0</v>
          </cell>
          <cell r="P455">
            <v>0</v>
          </cell>
          <cell r="Q455">
            <v>0</v>
          </cell>
          <cell r="R455">
            <v>917861.8125</v>
          </cell>
          <cell r="S455">
            <v>0</v>
          </cell>
          <cell r="T455">
            <v>0</v>
          </cell>
          <cell r="U455">
            <v>0</v>
          </cell>
        </row>
        <row r="456">
          <cell r="C456">
            <v>6.4483628273010298</v>
          </cell>
          <cell r="D456">
            <v>57946.3984375</v>
          </cell>
          <cell r="E456">
            <v>96.775817871093807</v>
          </cell>
          <cell r="F456">
            <v>5557.95703125</v>
          </cell>
          <cell r="G456">
            <v>193.55163574218801</v>
          </cell>
          <cell r="H456">
            <v>931194.8125</v>
          </cell>
          <cell r="I456">
            <v>0</v>
          </cell>
          <cell r="J456">
            <v>107.91071319580099</v>
          </cell>
          <cell r="K456">
            <v>124.12395477294901</v>
          </cell>
          <cell r="L456">
            <v>35839.72265625</v>
          </cell>
          <cell r="M456">
            <v>0</v>
          </cell>
          <cell r="N456">
            <v>57946.3984375</v>
          </cell>
          <cell r="O456">
            <v>0</v>
          </cell>
          <cell r="P456">
            <v>0</v>
          </cell>
          <cell r="Q456">
            <v>0</v>
          </cell>
          <cell r="R456">
            <v>933887.875</v>
          </cell>
          <cell r="S456">
            <v>0</v>
          </cell>
          <cell r="T456">
            <v>0</v>
          </cell>
          <cell r="U456">
            <v>0</v>
          </cell>
        </row>
        <row r="457">
          <cell r="C457">
            <v>0</v>
          </cell>
          <cell r="D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L457">
            <v>0</v>
          </cell>
          <cell r="M457">
            <v>0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</row>
        <row r="458">
          <cell r="C458">
            <v>0</v>
          </cell>
          <cell r="D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L458">
            <v>0</v>
          </cell>
          <cell r="M458">
            <v>0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</row>
        <row r="459">
          <cell r="C459">
            <v>0</v>
          </cell>
          <cell r="D459">
            <v>0</v>
          </cell>
          <cell r="E459">
            <v>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L459">
            <v>0</v>
          </cell>
          <cell r="M459">
            <v>0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</row>
        <row r="460">
          <cell r="C460">
            <v>0</v>
          </cell>
          <cell r="D460">
            <v>0</v>
          </cell>
          <cell r="E460">
            <v>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L460">
            <v>0</v>
          </cell>
          <cell r="M460">
            <v>0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T460">
            <v>0</v>
          </cell>
          <cell r="U460">
            <v>0</v>
          </cell>
        </row>
        <row r="461">
          <cell r="C461">
            <v>0</v>
          </cell>
          <cell r="D461">
            <v>0</v>
          </cell>
          <cell r="E461">
            <v>0</v>
          </cell>
          <cell r="F461">
            <v>0</v>
          </cell>
          <cell r="G461">
            <v>0</v>
          </cell>
          <cell r="H461">
            <v>0</v>
          </cell>
          <cell r="I461">
            <v>0</v>
          </cell>
          <cell r="J461">
            <v>0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>
            <v>0</v>
          </cell>
          <cell r="S461">
            <v>0</v>
          </cell>
          <cell r="T461">
            <v>0</v>
          </cell>
          <cell r="U461">
            <v>0</v>
          </cell>
        </row>
        <row r="462">
          <cell r="C462">
            <v>0</v>
          </cell>
          <cell r="D462">
            <v>0</v>
          </cell>
          <cell r="E462">
            <v>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</row>
        <row r="463">
          <cell r="C463">
            <v>0</v>
          </cell>
          <cell r="D463">
            <v>0</v>
          </cell>
          <cell r="E463">
            <v>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</row>
        <row r="464">
          <cell r="C464">
            <v>70.628967285156307</v>
          </cell>
          <cell r="D464">
            <v>3951.04345703125</v>
          </cell>
          <cell r="E464">
            <v>64.685517549514799</v>
          </cell>
          <cell r="F464">
            <v>53.642158508300803</v>
          </cell>
          <cell r="G464">
            <v>129.37103271484401</v>
          </cell>
          <cell r="H464">
            <v>7028.9560546875</v>
          </cell>
          <cell r="I464">
            <v>0</v>
          </cell>
          <cell r="J464">
            <v>159.08653259277301</v>
          </cell>
          <cell r="K464">
            <v>161.17663574218801</v>
          </cell>
          <cell r="L464">
            <v>3788.69018554688</v>
          </cell>
          <cell r="M464">
            <v>0</v>
          </cell>
          <cell r="N464">
            <v>3951.04345703125</v>
          </cell>
          <cell r="O464">
            <v>0</v>
          </cell>
          <cell r="P464">
            <v>0</v>
          </cell>
          <cell r="Q464">
            <v>0</v>
          </cell>
          <cell r="R464">
            <v>7028.9560546875</v>
          </cell>
          <cell r="S464">
            <v>0</v>
          </cell>
          <cell r="T464">
            <v>0</v>
          </cell>
          <cell r="U464">
            <v>0</v>
          </cell>
        </row>
        <row r="465">
          <cell r="C465">
            <v>38.870899200439503</v>
          </cell>
          <cell r="D465">
            <v>8239.892578125</v>
          </cell>
          <cell r="E465">
            <v>80.5645525455475</v>
          </cell>
          <cell r="F465">
            <v>544.48974609375</v>
          </cell>
          <cell r="G465">
            <v>161.12910461425801</v>
          </cell>
          <cell r="H465">
            <v>19300.107421875</v>
          </cell>
          <cell r="I465">
            <v>0</v>
          </cell>
          <cell r="J465">
            <v>157.95956420898401</v>
          </cell>
          <cell r="K465">
            <v>159.85124206543</v>
          </cell>
          <cell r="L465">
            <v>21164.806640625</v>
          </cell>
          <cell r="M465">
            <v>0</v>
          </cell>
          <cell r="N465">
            <v>8239.892578125</v>
          </cell>
          <cell r="O465">
            <v>0</v>
          </cell>
          <cell r="P465">
            <v>0</v>
          </cell>
          <cell r="Q465">
            <v>0</v>
          </cell>
          <cell r="R465">
            <v>19300.107421875</v>
          </cell>
          <cell r="S465">
            <v>0</v>
          </cell>
          <cell r="T465">
            <v>0</v>
          </cell>
          <cell r="U465">
            <v>0</v>
          </cell>
        </row>
        <row r="466">
          <cell r="C466">
            <v>22.163185119628899</v>
          </cell>
          <cell r="D466">
            <v>10426.40234375</v>
          </cell>
          <cell r="E466">
            <v>88.918405771255507</v>
          </cell>
          <cell r="F466">
            <v>1277.21923828125</v>
          </cell>
          <cell r="G466">
            <v>177.83682250976599</v>
          </cell>
          <cell r="H466">
            <v>33313.59765625</v>
          </cell>
          <cell r="I466">
            <v>0</v>
          </cell>
          <cell r="J466">
            <v>156.56182861328099</v>
          </cell>
          <cell r="K466">
            <v>158.232833862305</v>
          </cell>
          <cell r="L466">
            <v>28307.24609375</v>
          </cell>
          <cell r="M466">
            <v>0</v>
          </cell>
          <cell r="N466">
            <v>10426.40234375</v>
          </cell>
          <cell r="O466">
            <v>0</v>
          </cell>
          <cell r="P466">
            <v>0</v>
          </cell>
          <cell r="Q466">
            <v>0</v>
          </cell>
          <cell r="R466">
            <v>33313.59765625</v>
          </cell>
          <cell r="S466">
            <v>0</v>
          </cell>
          <cell r="T466">
            <v>0</v>
          </cell>
          <cell r="U466">
            <v>0</v>
          </cell>
        </row>
        <row r="467">
          <cell r="C467">
            <v>14.3839769363403</v>
          </cell>
          <cell r="D467">
            <v>11830.626953125</v>
          </cell>
          <cell r="E467">
            <v>92.808014154434204</v>
          </cell>
          <cell r="F467">
            <v>1911.77355957031</v>
          </cell>
          <cell r="G467">
            <v>185.61602783203099</v>
          </cell>
          <cell r="H467">
            <v>48289.37109375</v>
          </cell>
          <cell r="I467">
            <v>0</v>
          </cell>
          <cell r="J467">
            <v>155.19517517089801</v>
          </cell>
          <cell r="K467">
            <v>156.72808837890599</v>
          </cell>
          <cell r="L467">
            <v>27498.90625</v>
          </cell>
          <cell r="M467">
            <v>0</v>
          </cell>
          <cell r="N467">
            <v>11830.626953125</v>
          </cell>
          <cell r="O467">
            <v>0</v>
          </cell>
          <cell r="P467">
            <v>0</v>
          </cell>
          <cell r="Q467">
            <v>0</v>
          </cell>
          <cell r="R467">
            <v>48289.37109375</v>
          </cell>
          <cell r="S467">
            <v>0</v>
          </cell>
          <cell r="T467">
            <v>0</v>
          </cell>
          <cell r="U467">
            <v>0</v>
          </cell>
        </row>
        <row r="468">
          <cell r="C468">
            <v>10.704327583313001</v>
          </cell>
          <cell r="D468">
            <v>12820.6201171875</v>
          </cell>
          <cell r="E468">
            <v>94.647836685180692</v>
          </cell>
          <cell r="F468">
            <v>2357.71557617188</v>
          </cell>
          <cell r="G468">
            <v>189.29566955566401</v>
          </cell>
          <cell r="H468">
            <v>63859.37890625</v>
          </cell>
          <cell r="I468">
            <v>0</v>
          </cell>
          <cell r="J468">
            <v>153.85302734375</v>
          </cell>
          <cell r="K468">
            <v>155.29591369628901</v>
          </cell>
          <cell r="L468">
            <v>25237.76171875</v>
          </cell>
          <cell r="M468">
            <v>0</v>
          </cell>
          <cell r="N468">
            <v>12820.6201171875</v>
          </cell>
          <cell r="O468">
            <v>0</v>
          </cell>
          <cell r="P468">
            <v>0</v>
          </cell>
          <cell r="Q468">
            <v>0</v>
          </cell>
          <cell r="R468">
            <v>63859.37890625</v>
          </cell>
          <cell r="S468">
            <v>0</v>
          </cell>
          <cell r="T468">
            <v>0</v>
          </cell>
          <cell r="U468">
            <v>0</v>
          </cell>
        </row>
        <row r="469">
          <cell r="C469">
            <v>8.5726127624511701</v>
          </cell>
          <cell r="D469">
            <v>13597.3310546875</v>
          </cell>
          <cell r="E469">
            <v>95.713692903518705</v>
          </cell>
          <cell r="F469">
            <v>2699.81665039063</v>
          </cell>
          <cell r="G469">
            <v>191.42738342285199</v>
          </cell>
          <cell r="H469">
            <v>79642.6640625</v>
          </cell>
          <cell r="I469">
            <v>0</v>
          </cell>
          <cell r="J469">
            <v>152.62875366210901</v>
          </cell>
          <cell r="K469">
            <v>153.97520446777301</v>
          </cell>
          <cell r="L469">
            <v>23144.482421875</v>
          </cell>
          <cell r="M469">
            <v>0</v>
          </cell>
          <cell r="N469">
            <v>13597.3310546875</v>
          </cell>
          <cell r="O469">
            <v>0</v>
          </cell>
          <cell r="P469">
            <v>0</v>
          </cell>
          <cell r="Q469">
            <v>0</v>
          </cell>
          <cell r="R469">
            <v>79642.6640625</v>
          </cell>
          <cell r="S469">
            <v>0</v>
          </cell>
          <cell r="T469">
            <v>0</v>
          </cell>
          <cell r="U469">
            <v>0</v>
          </cell>
        </row>
        <row r="470">
          <cell r="C470">
            <v>7.1626019477844203</v>
          </cell>
          <cell r="D470">
            <v>14227.3427734375</v>
          </cell>
          <cell r="E470">
            <v>96.418696641921997</v>
          </cell>
          <cell r="F470">
            <v>2973.71875</v>
          </cell>
          <cell r="G470">
            <v>192.83740234375</v>
          </cell>
          <cell r="H470">
            <v>95392.65625</v>
          </cell>
          <cell r="I470">
            <v>0</v>
          </cell>
          <cell r="J470">
            <v>151.46374511718801</v>
          </cell>
          <cell r="K470">
            <v>152.73989868164099</v>
          </cell>
          <cell r="L470">
            <v>21299.564453125</v>
          </cell>
          <cell r="M470">
            <v>0</v>
          </cell>
          <cell r="N470">
            <v>14227.3427734375</v>
          </cell>
          <cell r="O470">
            <v>0</v>
          </cell>
          <cell r="P470">
            <v>0</v>
          </cell>
          <cell r="Q470">
            <v>0</v>
          </cell>
          <cell r="R470">
            <v>95392.65625</v>
          </cell>
          <cell r="S470">
            <v>0</v>
          </cell>
          <cell r="T470">
            <v>0</v>
          </cell>
          <cell r="U470">
            <v>0</v>
          </cell>
        </row>
        <row r="471">
          <cell r="C471">
            <v>6.4922237396240199</v>
          </cell>
          <cell r="D471">
            <v>14778.275390625</v>
          </cell>
          <cell r="E471">
            <v>96.753889322280898</v>
          </cell>
          <cell r="F471">
            <v>4009.44799804688</v>
          </cell>
          <cell r="G471">
            <v>193.50778198242199</v>
          </cell>
          <cell r="H471">
            <v>111221.71875</v>
          </cell>
          <cell r="I471">
            <v>0</v>
          </cell>
          <cell r="J471">
            <v>150.74977111816401</v>
          </cell>
          <cell r="K471">
            <v>152.00407409668</v>
          </cell>
          <cell r="L471">
            <v>26030.232421875</v>
          </cell>
          <cell r="M471">
            <v>0</v>
          </cell>
          <cell r="N471">
            <v>14778.275390625</v>
          </cell>
          <cell r="O471">
            <v>0</v>
          </cell>
          <cell r="P471">
            <v>0</v>
          </cell>
          <cell r="Q471">
            <v>0</v>
          </cell>
          <cell r="R471">
            <v>111221.71875</v>
          </cell>
          <cell r="S471">
            <v>0</v>
          </cell>
          <cell r="T471">
            <v>0</v>
          </cell>
          <cell r="U471">
            <v>0</v>
          </cell>
        </row>
        <row r="472">
          <cell r="C472">
            <v>6.22981929779053</v>
          </cell>
          <cell r="D472">
            <v>15297.2001953125</v>
          </cell>
          <cell r="E472">
            <v>96.885091066360502</v>
          </cell>
          <cell r="F472">
            <v>6141.35693359375</v>
          </cell>
          <cell r="G472">
            <v>193.77018737793</v>
          </cell>
          <cell r="H472">
            <v>127262.796875</v>
          </cell>
          <cell r="I472">
            <v>0</v>
          </cell>
          <cell r="J472">
            <v>150.16571044921901</v>
          </cell>
          <cell r="K472">
            <v>151.43560791015599</v>
          </cell>
          <cell r="L472">
            <v>38259.54296875</v>
          </cell>
          <cell r="M472">
            <v>0</v>
          </cell>
          <cell r="N472">
            <v>15297.2001953125</v>
          </cell>
          <cell r="O472">
            <v>0</v>
          </cell>
          <cell r="P472">
            <v>0</v>
          </cell>
          <cell r="Q472">
            <v>0</v>
          </cell>
          <cell r="R472">
            <v>127262.796875</v>
          </cell>
          <cell r="S472">
            <v>0</v>
          </cell>
          <cell r="T472">
            <v>0</v>
          </cell>
          <cell r="U472">
            <v>0</v>
          </cell>
        </row>
        <row r="473">
          <cell r="C473">
            <v>0</v>
          </cell>
          <cell r="D473">
            <v>15547.0322265625</v>
          </cell>
          <cell r="E473">
            <v>0</v>
          </cell>
          <cell r="F473">
            <v>0</v>
          </cell>
          <cell r="G473">
            <v>0</v>
          </cell>
          <cell r="H473">
            <v>135292.96875</v>
          </cell>
          <cell r="I473">
            <v>0</v>
          </cell>
          <cell r="J473">
            <v>0</v>
          </cell>
          <cell r="K473">
            <v>150.99249267578099</v>
          </cell>
          <cell r="L473">
            <v>0</v>
          </cell>
          <cell r="M473">
            <v>0</v>
          </cell>
          <cell r="N473">
            <v>15547.0322265625</v>
          </cell>
          <cell r="O473">
            <v>0</v>
          </cell>
          <cell r="P473">
            <v>0</v>
          </cell>
          <cell r="Q473">
            <v>0</v>
          </cell>
          <cell r="R473">
            <v>135292.96875</v>
          </cell>
          <cell r="S473">
            <v>0</v>
          </cell>
          <cell r="T473">
            <v>0</v>
          </cell>
          <cell r="U473">
            <v>0</v>
          </cell>
        </row>
        <row r="474">
          <cell r="C474">
            <v>0</v>
          </cell>
          <cell r="D474">
            <v>15547.0322265625</v>
          </cell>
          <cell r="E474">
            <v>0</v>
          </cell>
          <cell r="F474">
            <v>0</v>
          </cell>
          <cell r="G474">
            <v>0</v>
          </cell>
          <cell r="H474">
            <v>135292.96875</v>
          </cell>
          <cell r="I474">
            <v>0</v>
          </cell>
          <cell r="J474">
            <v>0</v>
          </cell>
          <cell r="K474">
            <v>150.50726318359401</v>
          </cell>
          <cell r="L474">
            <v>0</v>
          </cell>
          <cell r="M474">
            <v>0</v>
          </cell>
          <cell r="N474">
            <v>15547.0322265625</v>
          </cell>
          <cell r="O474">
            <v>0</v>
          </cell>
          <cell r="P474">
            <v>0</v>
          </cell>
          <cell r="Q474">
            <v>0</v>
          </cell>
          <cell r="R474">
            <v>135292.96875</v>
          </cell>
          <cell r="S474">
            <v>0</v>
          </cell>
          <cell r="T474">
            <v>0</v>
          </cell>
          <cell r="U474">
            <v>0</v>
          </cell>
        </row>
        <row r="475">
          <cell r="C475">
            <v>0</v>
          </cell>
          <cell r="D475">
            <v>15547.0322265625</v>
          </cell>
          <cell r="E475">
            <v>0</v>
          </cell>
          <cell r="F475">
            <v>0</v>
          </cell>
          <cell r="G475">
            <v>0</v>
          </cell>
          <cell r="H475">
            <v>135292.96875</v>
          </cell>
          <cell r="I475">
            <v>0</v>
          </cell>
          <cell r="J475">
            <v>0</v>
          </cell>
          <cell r="K475">
            <v>149.89675903320301</v>
          </cell>
          <cell r="L475">
            <v>0</v>
          </cell>
          <cell r="M475">
            <v>0</v>
          </cell>
          <cell r="N475">
            <v>15547.0322265625</v>
          </cell>
          <cell r="O475">
            <v>0</v>
          </cell>
          <cell r="P475">
            <v>0</v>
          </cell>
          <cell r="Q475">
            <v>0</v>
          </cell>
          <cell r="R475">
            <v>135292.96875</v>
          </cell>
          <cell r="S475">
            <v>0</v>
          </cell>
          <cell r="T475">
            <v>0</v>
          </cell>
          <cell r="U475">
            <v>0</v>
          </cell>
        </row>
        <row r="476">
          <cell r="C476">
            <v>0</v>
          </cell>
          <cell r="D476">
            <v>15547.0322265625</v>
          </cell>
          <cell r="E476">
            <v>0</v>
          </cell>
          <cell r="F476">
            <v>0</v>
          </cell>
          <cell r="G476">
            <v>0</v>
          </cell>
          <cell r="H476">
            <v>135292.96875</v>
          </cell>
          <cell r="I476">
            <v>0</v>
          </cell>
          <cell r="J476">
            <v>0</v>
          </cell>
          <cell r="K476">
            <v>149.25204467773401</v>
          </cell>
          <cell r="L476">
            <v>0</v>
          </cell>
          <cell r="M476">
            <v>0</v>
          </cell>
          <cell r="N476">
            <v>15547.0322265625</v>
          </cell>
          <cell r="O476">
            <v>0</v>
          </cell>
          <cell r="P476">
            <v>0</v>
          </cell>
          <cell r="Q476">
            <v>0</v>
          </cell>
          <cell r="R476">
            <v>135292.96875</v>
          </cell>
          <cell r="S476">
            <v>0</v>
          </cell>
          <cell r="T476">
            <v>0</v>
          </cell>
          <cell r="U476">
            <v>0</v>
          </cell>
        </row>
        <row r="477">
          <cell r="C477">
            <v>0</v>
          </cell>
          <cell r="D477">
            <v>15547.0322265625</v>
          </cell>
          <cell r="E477">
            <v>0</v>
          </cell>
          <cell r="F477">
            <v>0</v>
          </cell>
          <cell r="G477">
            <v>0</v>
          </cell>
          <cell r="H477">
            <v>135292.96875</v>
          </cell>
          <cell r="I477">
            <v>0</v>
          </cell>
          <cell r="J477">
            <v>0</v>
          </cell>
          <cell r="K477">
            <v>148.630859375</v>
          </cell>
          <cell r="L477">
            <v>0</v>
          </cell>
          <cell r="M477">
            <v>0</v>
          </cell>
          <cell r="N477">
            <v>15547.0322265625</v>
          </cell>
          <cell r="O477">
            <v>0</v>
          </cell>
          <cell r="P477">
            <v>0</v>
          </cell>
          <cell r="Q477">
            <v>0</v>
          </cell>
          <cell r="R477">
            <v>135292.96875</v>
          </cell>
          <cell r="S477">
            <v>0</v>
          </cell>
          <cell r="T477">
            <v>0</v>
          </cell>
          <cell r="U477">
            <v>0</v>
          </cell>
        </row>
        <row r="478">
          <cell r="C478">
            <v>0</v>
          </cell>
          <cell r="D478">
            <v>15547.0322265625</v>
          </cell>
          <cell r="E478">
            <v>0</v>
          </cell>
          <cell r="F478">
            <v>0</v>
          </cell>
          <cell r="G478">
            <v>0</v>
          </cell>
          <cell r="H478">
            <v>135292.96875</v>
          </cell>
          <cell r="I478">
            <v>0</v>
          </cell>
          <cell r="J478">
            <v>0</v>
          </cell>
          <cell r="K478">
            <v>148.037185668945</v>
          </cell>
          <cell r="L478">
            <v>0</v>
          </cell>
          <cell r="M478">
            <v>0</v>
          </cell>
          <cell r="N478">
            <v>15547.0322265625</v>
          </cell>
          <cell r="O478">
            <v>0</v>
          </cell>
          <cell r="P478">
            <v>0</v>
          </cell>
          <cell r="Q478">
            <v>0</v>
          </cell>
          <cell r="R478">
            <v>135292.96875</v>
          </cell>
          <cell r="S478">
            <v>0</v>
          </cell>
          <cell r="T478">
            <v>0</v>
          </cell>
          <cell r="U478">
            <v>0</v>
          </cell>
        </row>
        <row r="479">
          <cell r="C479">
            <v>0</v>
          </cell>
          <cell r="D479">
            <v>15547.0322265625</v>
          </cell>
          <cell r="E479">
            <v>0</v>
          </cell>
          <cell r="F479">
            <v>0</v>
          </cell>
          <cell r="G479">
            <v>0</v>
          </cell>
          <cell r="H479">
            <v>135292.96875</v>
          </cell>
          <cell r="I479">
            <v>0</v>
          </cell>
          <cell r="J479">
            <v>0</v>
          </cell>
          <cell r="K479">
            <v>147.43988037109401</v>
          </cell>
          <cell r="L479">
            <v>0</v>
          </cell>
          <cell r="M479">
            <v>0</v>
          </cell>
          <cell r="N479">
            <v>15547.0322265625</v>
          </cell>
          <cell r="O479">
            <v>0</v>
          </cell>
          <cell r="P479">
            <v>0</v>
          </cell>
          <cell r="Q479">
            <v>0</v>
          </cell>
          <cell r="R479">
            <v>135292.96875</v>
          </cell>
          <cell r="S479">
            <v>0</v>
          </cell>
          <cell r="T479">
            <v>0</v>
          </cell>
          <cell r="U479">
            <v>0</v>
          </cell>
        </row>
        <row r="480">
          <cell r="C480">
            <v>0</v>
          </cell>
          <cell r="D480">
            <v>15547.0322265625</v>
          </cell>
          <cell r="E480">
            <v>0</v>
          </cell>
          <cell r="F480">
            <v>0</v>
          </cell>
          <cell r="G480">
            <v>0</v>
          </cell>
          <cell r="H480">
            <v>135292.96875</v>
          </cell>
          <cell r="I480">
            <v>0</v>
          </cell>
          <cell r="J480">
            <v>0</v>
          </cell>
          <cell r="K480">
            <v>146.8369140625</v>
          </cell>
          <cell r="L480">
            <v>0</v>
          </cell>
          <cell r="M480">
            <v>0</v>
          </cell>
          <cell r="N480">
            <v>15547.0322265625</v>
          </cell>
          <cell r="O480">
            <v>0</v>
          </cell>
          <cell r="P480">
            <v>0</v>
          </cell>
          <cell r="Q480">
            <v>0</v>
          </cell>
          <cell r="R480">
            <v>135292.96875</v>
          </cell>
          <cell r="S480">
            <v>0</v>
          </cell>
          <cell r="T480">
            <v>0</v>
          </cell>
          <cell r="U480">
            <v>0</v>
          </cell>
        </row>
        <row r="481">
          <cell r="C481">
            <v>0</v>
          </cell>
          <cell r="D481">
            <v>15547.0322265625</v>
          </cell>
          <cell r="E481">
            <v>0</v>
          </cell>
          <cell r="F481">
            <v>0</v>
          </cell>
          <cell r="G481">
            <v>0</v>
          </cell>
          <cell r="H481">
            <v>135292.96875</v>
          </cell>
          <cell r="I481">
            <v>0</v>
          </cell>
          <cell r="J481">
            <v>0</v>
          </cell>
          <cell r="K481">
            <v>146.25534057617199</v>
          </cell>
          <cell r="L481">
            <v>0</v>
          </cell>
          <cell r="M481">
            <v>0</v>
          </cell>
          <cell r="N481">
            <v>15547.0322265625</v>
          </cell>
          <cell r="O481">
            <v>0</v>
          </cell>
          <cell r="P481">
            <v>0</v>
          </cell>
          <cell r="Q481">
            <v>0</v>
          </cell>
          <cell r="R481">
            <v>135292.96875</v>
          </cell>
          <cell r="S481">
            <v>0</v>
          </cell>
          <cell r="T481">
            <v>0</v>
          </cell>
          <cell r="U481">
            <v>0</v>
          </cell>
        </row>
        <row r="482">
          <cell r="C482">
            <v>0</v>
          </cell>
          <cell r="D482">
            <v>15547.0322265625</v>
          </cell>
          <cell r="E482">
            <v>0</v>
          </cell>
          <cell r="F482">
            <v>0</v>
          </cell>
          <cell r="G482">
            <v>0</v>
          </cell>
          <cell r="H482">
            <v>135292.96875</v>
          </cell>
          <cell r="I482">
            <v>0</v>
          </cell>
          <cell r="J482">
            <v>0</v>
          </cell>
          <cell r="K482">
            <v>145.68388366699199</v>
          </cell>
          <cell r="L482">
            <v>0</v>
          </cell>
          <cell r="M482">
            <v>0</v>
          </cell>
          <cell r="N482">
            <v>15547.0322265625</v>
          </cell>
          <cell r="O482">
            <v>0</v>
          </cell>
          <cell r="P482">
            <v>0</v>
          </cell>
          <cell r="Q482">
            <v>0</v>
          </cell>
          <cell r="R482">
            <v>135292.96875</v>
          </cell>
          <cell r="S482">
            <v>0</v>
          </cell>
          <cell r="T482">
            <v>0</v>
          </cell>
          <cell r="U482">
            <v>0</v>
          </cell>
        </row>
        <row r="483">
          <cell r="C483">
            <v>0</v>
          </cell>
          <cell r="D483">
            <v>15547.0322265625</v>
          </cell>
          <cell r="E483">
            <v>0</v>
          </cell>
          <cell r="F483">
            <v>0</v>
          </cell>
          <cell r="G483">
            <v>0</v>
          </cell>
          <cell r="H483">
            <v>135292.96875</v>
          </cell>
          <cell r="I483">
            <v>0</v>
          </cell>
          <cell r="J483">
            <v>0</v>
          </cell>
          <cell r="K483">
            <v>145.11103820800801</v>
          </cell>
          <cell r="L483">
            <v>0</v>
          </cell>
          <cell r="M483">
            <v>0</v>
          </cell>
          <cell r="N483">
            <v>15547.0322265625</v>
          </cell>
          <cell r="O483">
            <v>0</v>
          </cell>
          <cell r="P483">
            <v>0</v>
          </cell>
          <cell r="Q483">
            <v>0</v>
          </cell>
          <cell r="R483">
            <v>135292.96875</v>
          </cell>
          <cell r="S483">
            <v>0</v>
          </cell>
          <cell r="T483">
            <v>0</v>
          </cell>
          <cell r="U483">
            <v>0</v>
          </cell>
        </row>
        <row r="484">
          <cell r="C484">
            <v>0</v>
          </cell>
          <cell r="D484">
            <v>15547.0322265625</v>
          </cell>
          <cell r="E484">
            <v>0</v>
          </cell>
          <cell r="F484">
            <v>0</v>
          </cell>
          <cell r="G484">
            <v>0</v>
          </cell>
          <cell r="H484">
            <v>135292.96875</v>
          </cell>
          <cell r="I484">
            <v>0</v>
          </cell>
          <cell r="J484">
            <v>0</v>
          </cell>
          <cell r="K484">
            <v>144.53564453125</v>
          </cell>
          <cell r="L484">
            <v>0</v>
          </cell>
          <cell r="M484">
            <v>0</v>
          </cell>
          <cell r="N484">
            <v>15547.0322265625</v>
          </cell>
          <cell r="O484">
            <v>0</v>
          </cell>
          <cell r="P484">
            <v>0</v>
          </cell>
          <cell r="Q484">
            <v>0</v>
          </cell>
          <cell r="R484">
            <v>135292.96875</v>
          </cell>
          <cell r="S484">
            <v>0</v>
          </cell>
          <cell r="T484">
            <v>0</v>
          </cell>
          <cell r="U484">
            <v>0</v>
          </cell>
        </row>
        <row r="485">
          <cell r="C485">
            <v>0</v>
          </cell>
          <cell r="D485">
            <v>15547.0322265625</v>
          </cell>
          <cell r="E485">
            <v>0</v>
          </cell>
          <cell r="F485">
            <v>0</v>
          </cell>
          <cell r="G485">
            <v>0</v>
          </cell>
          <cell r="H485">
            <v>135292.96875</v>
          </cell>
          <cell r="I485">
            <v>0</v>
          </cell>
          <cell r="J485">
            <v>0</v>
          </cell>
          <cell r="K485">
            <v>143.96566772460901</v>
          </cell>
          <cell r="L485">
            <v>0</v>
          </cell>
          <cell r="M485">
            <v>0</v>
          </cell>
          <cell r="N485">
            <v>15547.0322265625</v>
          </cell>
          <cell r="O485">
            <v>0</v>
          </cell>
          <cell r="P485">
            <v>0</v>
          </cell>
          <cell r="Q485">
            <v>0</v>
          </cell>
          <cell r="R485">
            <v>135292.96875</v>
          </cell>
          <cell r="S485">
            <v>0</v>
          </cell>
          <cell r="T485">
            <v>0</v>
          </cell>
          <cell r="U485">
            <v>0</v>
          </cell>
        </row>
        <row r="486">
          <cell r="C486">
            <v>0</v>
          </cell>
          <cell r="D486">
            <v>15547.0322265625</v>
          </cell>
          <cell r="E486">
            <v>0</v>
          </cell>
          <cell r="F486">
            <v>0</v>
          </cell>
          <cell r="G486">
            <v>0</v>
          </cell>
          <cell r="H486">
            <v>135292.96875</v>
          </cell>
          <cell r="I486">
            <v>0</v>
          </cell>
          <cell r="J486">
            <v>0</v>
          </cell>
          <cell r="K486">
            <v>143.40553283691401</v>
          </cell>
          <cell r="L486">
            <v>0</v>
          </cell>
          <cell r="M486">
            <v>0</v>
          </cell>
          <cell r="N486">
            <v>15547.0322265625</v>
          </cell>
          <cell r="O486">
            <v>0</v>
          </cell>
          <cell r="P486">
            <v>0</v>
          </cell>
          <cell r="Q486">
            <v>0</v>
          </cell>
          <cell r="R486">
            <v>135292.96875</v>
          </cell>
          <cell r="S486">
            <v>0</v>
          </cell>
          <cell r="T486">
            <v>0</v>
          </cell>
          <cell r="U486">
            <v>0</v>
          </cell>
        </row>
        <row r="487">
          <cell r="C487">
            <v>0</v>
          </cell>
          <cell r="D487">
            <v>15547.0322265625</v>
          </cell>
          <cell r="E487">
            <v>0</v>
          </cell>
          <cell r="F487">
            <v>0</v>
          </cell>
          <cell r="G487">
            <v>0</v>
          </cell>
          <cell r="H487">
            <v>135292.96875</v>
          </cell>
          <cell r="I487">
            <v>0</v>
          </cell>
          <cell r="J487">
            <v>0</v>
          </cell>
          <cell r="K487">
            <v>142.860107421875</v>
          </cell>
          <cell r="L487">
            <v>0</v>
          </cell>
          <cell r="M487">
            <v>0</v>
          </cell>
          <cell r="N487">
            <v>15547.0322265625</v>
          </cell>
          <cell r="O487">
            <v>0</v>
          </cell>
          <cell r="P487">
            <v>0</v>
          </cell>
          <cell r="Q487">
            <v>0</v>
          </cell>
          <cell r="R487">
            <v>135292.96875</v>
          </cell>
          <cell r="S487">
            <v>0</v>
          </cell>
          <cell r="T487">
            <v>0</v>
          </cell>
          <cell r="U487">
            <v>0</v>
          </cell>
        </row>
        <row r="488">
          <cell r="C488">
            <v>0</v>
          </cell>
          <cell r="D488">
            <v>15547.0322265625</v>
          </cell>
          <cell r="E488">
            <v>0</v>
          </cell>
          <cell r="F488">
            <v>0</v>
          </cell>
          <cell r="G488">
            <v>0</v>
          </cell>
          <cell r="H488">
            <v>135292.96875</v>
          </cell>
          <cell r="I488">
            <v>0</v>
          </cell>
          <cell r="J488">
            <v>0</v>
          </cell>
          <cell r="K488">
            <v>142.29185485839801</v>
          </cell>
          <cell r="L488">
            <v>0</v>
          </cell>
          <cell r="M488">
            <v>0</v>
          </cell>
          <cell r="N488">
            <v>15547.0322265625</v>
          </cell>
          <cell r="O488">
            <v>0</v>
          </cell>
          <cell r="P488">
            <v>0</v>
          </cell>
          <cell r="Q488">
            <v>0</v>
          </cell>
          <cell r="R488">
            <v>135292.96875</v>
          </cell>
          <cell r="S488">
            <v>0</v>
          </cell>
          <cell r="T488">
            <v>0</v>
          </cell>
          <cell r="U488">
            <v>0</v>
          </cell>
        </row>
        <row r="489">
          <cell r="C489">
            <v>0</v>
          </cell>
          <cell r="D489">
            <v>15547.0322265625</v>
          </cell>
          <cell r="E489">
            <v>0</v>
          </cell>
          <cell r="F489">
            <v>0</v>
          </cell>
          <cell r="G489">
            <v>0</v>
          </cell>
          <cell r="H489">
            <v>135292.96875</v>
          </cell>
          <cell r="I489">
            <v>0</v>
          </cell>
          <cell r="J489">
            <v>0</v>
          </cell>
          <cell r="K489">
            <v>141.740158081055</v>
          </cell>
          <cell r="L489">
            <v>0</v>
          </cell>
          <cell r="M489">
            <v>0</v>
          </cell>
          <cell r="N489">
            <v>15547.0322265625</v>
          </cell>
          <cell r="O489">
            <v>0</v>
          </cell>
          <cell r="P489">
            <v>0</v>
          </cell>
          <cell r="Q489">
            <v>0</v>
          </cell>
          <cell r="R489">
            <v>135292.96875</v>
          </cell>
          <cell r="S489">
            <v>0</v>
          </cell>
          <cell r="T489">
            <v>0</v>
          </cell>
          <cell r="U489">
            <v>0</v>
          </cell>
        </row>
        <row r="490">
          <cell r="C490">
            <v>0</v>
          </cell>
          <cell r="D490">
            <v>15547.0322265625</v>
          </cell>
          <cell r="E490">
            <v>0</v>
          </cell>
          <cell r="F490">
            <v>0</v>
          </cell>
          <cell r="G490">
            <v>0</v>
          </cell>
          <cell r="H490">
            <v>135292.96875</v>
          </cell>
          <cell r="I490">
            <v>0</v>
          </cell>
          <cell r="J490">
            <v>0</v>
          </cell>
          <cell r="K490">
            <v>141.20407104492199</v>
          </cell>
          <cell r="L490">
            <v>0</v>
          </cell>
          <cell r="M490">
            <v>0</v>
          </cell>
          <cell r="N490">
            <v>15547.0322265625</v>
          </cell>
          <cell r="O490">
            <v>0</v>
          </cell>
          <cell r="P490">
            <v>0</v>
          </cell>
          <cell r="Q490">
            <v>0</v>
          </cell>
          <cell r="R490">
            <v>135292.96875</v>
          </cell>
          <cell r="S490">
            <v>0</v>
          </cell>
          <cell r="T490">
            <v>0</v>
          </cell>
          <cell r="U490">
            <v>0</v>
          </cell>
        </row>
        <row r="491">
          <cell r="C491">
            <v>0</v>
          </cell>
          <cell r="D491">
            <v>15547.0322265625</v>
          </cell>
          <cell r="E491">
            <v>0</v>
          </cell>
          <cell r="F491">
            <v>0</v>
          </cell>
          <cell r="G491">
            <v>0</v>
          </cell>
          <cell r="H491">
            <v>135292.96875</v>
          </cell>
          <cell r="I491">
            <v>0</v>
          </cell>
          <cell r="J491">
            <v>0</v>
          </cell>
          <cell r="K491">
            <v>140.66746520996099</v>
          </cell>
          <cell r="L491">
            <v>0</v>
          </cell>
          <cell r="M491">
            <v>0</v>
          </cell>
          <cell r="N491">
            <v>15547.0322265625</v>
          </cell>
          <cell r="O491">
            <v>0</v>
          </cell>
          <cell r="P491">
            <v>0</v>
          </cell>
          <cell r="Q491">
            <v>0</v>
          </cell>
          <cell r="R491">
            <v>135292.96875</v>
          </cell>
          <cell r="S491">
            <v>0</v>
          </cell>
          <cell r="T491">
            <v>0</v>
          </cell>
          <cell r="U491">
            <v>0</v>
          </cell>
        </row>
        <row r="492">
          <cell r="C492">
            <v>0</v>
          </cell>
          <cell r="D492">
            <v>15547.0322265625</v>
          </cell>
          <cell r="E492">
            <v>0</v>
          </cell>
          <cell r="F492">
            <v>0</v>
          </cell>
          <cell r="G492">
            <v>0</v>
          </cell>
          <cell r="H492">
            <v>135292.96875</v>
          </cell>
          <cell r="I492">
            <v>0</v>
          </cell>
          <cell r="J492">
            <v>0</v>
          </cell>
          <cell r="K492">
            <v>140.12648010253901</v>
          </cell>
          <cell r="L492">
            <v>0</v>
          </cell>
          <cell r="M492">
            <v>0</v>
          </cell>
          <cell r="N492">
            <v>15547.0322265625</v>
          </cell>
          <cell r="O492">
            <v>0</v>
          </cell>
          <cell r="P492">
            <v>0</v>
          </cell>
          <cell r="Q492">
            <v>0</v>
          </cell>
          <cell r="R492">
            <v>135292.96875</v>
          </cell>
          <cell r="S492">
            <v>0</v>
          </cell>
          <cell r="T492">
            <v>0</v>
          </cell>
          <cell r="U492">
            <v>0</v>
          </cell>
        </row>
        <row r="493">
          <cell r="C493">
            <v>0</v>
          </cell>
          <cell r="D493">
            <v>15547.0322265625</v>
          </cell>
          <cell r="E493">
            <v>0</v>
          </cell>
          <cell r="F493">
            <v>0</v>
          </cell>
          <cell r="G493">
            <v>0</v>
          </cell>
          <cell r="H493">
            <v>135292.96875</v>
          </cell>
          <cell r="I493">
            <v>0</v>
          </cell>
          <cell r="J493">
            <v>0</v>
          </cell>
          <cell r="K493">
            <v>139.58912658691401</v>
          </cell>
          <cell r="L493">
            <v>0</v>
          </cell>
          <cell r="M493">
            <v>0</v>
          </cell>
          <cell r="N493">
            <v>15547.0322265625</v>
          </cell>
          <cell r="O493">
            <v>0</v>
          </cell>
          <cell r="P493">
            <v>0</v>
          </cell>
          <cell r="Q493">
            <v>0</v>
          </cell>
          <cell r="R493">
            <v>135292.96875</v>
          </cell>
          <cell r="S493">
            <v>0</v>
          </cell>
          <cell r="T493">
            <v>0</v>
          </cell>
          <cell r="U493">
            <v>0</v>
          </cell>
        </row>
        <row r="494">
          <cell r="C494">
            <v>0</v>
          </cell>
          <cell r="D494">
            <v>15547.0322265625</v>
          </cell>
          <cell r="E494">
            <v>0</v>
          </cell>
          <cell r="F494">
            <v>0</v>
          </cell>
          <cell r="G494">
            <v>0</v>
          </cell>
          <cell r="H494">
            <v>135292.96875</v>
          </cell>
          <cell r="I494">
            <v>0</v>
          </cell>
          <cell r="J494">
            <v>0</v>
          </cell>
          <cell r="K494">
            <v>139.06999206543</v>
          </cell>
          <cell r="L494">
            <v>0</v>
          </cell>
          <cell r="M494">
            <v>0</v>
          </cell>
          <cell r="N494">
            <v>15547.0322265625</v>
          </cell>
          <cell r="O494">
            <v>0</v>
          </cell>
          <cell r="P494">
            <v>0</v>
          </cell>
          <cell r="Q494">
            <v>0</v>
          </cell>
          <cell r="R494">
            <v>135292.96875</v>
          </cell>
          <cell r="S494">
            <v>0</v>
          </cell>
          <cell r="T494">
            <v>0</v>
          </cell>
          <cell r="U494">
            <v>0</v>
          </cell>
        </row>
        <row r="495">
          <cell r="C495">
            <v>0</v>
          </cell>
          <cell r="D495">
            <v>15547.0322265625</v>
          </cell>
          <cell r="E495">
            <v>0</v>
          </cell>
          <cell r="F495">
            <v>0</v>
          </cell>
          <cell r="G495">
            <v>0</v>
          </cell>
          <cell r="H495">
            <v>135292.96875</v>
          </cell>
          <cell r="I495">
            <v>0</v>
          </cell>
          <cell r="J495">
            <v>0</v>
          </cell>
          <cell r="K495">
            <v>138.54766845703099</v>
          </cell>
          <cell r="L495">
            <v>0</v>
          </cell>
          <cell r="M495">
            <v>0</v>
          </cell>
          <cell r="N495">
            <v>15547.0322265625</v>
          </cell>
          <cell r="O495">
            <v>0</v>
          </cell>
          <cell r="P495">
            <v>0</v>
          </cell>
          <cell r="Q495">
            <v>0</v>
          </cell>
          <cell r="R495">
            <v>135292.96875</v>
          </cell>
          <cell r="S495">
            <v>0</v>
          </cell>
          <cell r="T495">
            <v>0</v>
          </cell>
          <cell r="U495">
            <v>0</v>
          </cell>
        </row>
        <row r="496">
          <cell r="C496">
            <v>0</v>
          </cell>
          <cell r="D496">
            <v>15547.0322265625</v>
          </cell>
          <cell r="E496">
            <v>0</v>
          </cell>
          <cell r="F496">
            <v>0</v>
          </cell>
          <cell r="G496">
            <v>0</v>
          </cell>
          <cell r="H496">
            <v>135292.96875</v>
          </cell>
          <cell r="I496">
            <v>0</v>
          </cell>
          <cell r="J496">
            <v>0</v>
          </cell>
          <cell r="K496">
            <v>138.01806640625</v>
          </cell>
          <cell r="L496">
            <v>0</v>
          </cell>
          <cell r="M496">
            <v>0</v>
          </cell>
          <cell r="N496">
            <v>15547.0322265625</v>
          </cell>
          <cell r="O496">
            <v>0</v>
          </cell>
          <cell r="P496">
            <v>0</v>
          </cell>
          <cell r="Q496">
            <v>0</v>
          </cell>
          <cell r="R496">
            <v>135292.96875</v>
          </cell>
          <cell r="S496">
            <v>0</v>
          </cell>
          <cell r="T496">
            <v>0</v>
          </cell>
          <cell r="U496">
            <v>0</v>
          </cell>
        </row>
        <row r="497">
          <cell r="C497">
            <v>0</v>
          </cell>
          <cell r="D497">
            <v>15547.0322265625</v>
          </cell>
          <cell r="E497">
            <v>0</v>
          </cell>
          <cell r="F497">
            <v>0</v>
          </cell>
          <cell r="G497">
            <v>0</v>
          </cell>
          <cell r="H497">
            <v>135292.96875</v>
          </cell>
          <cell r="I497">
            <v>0</v>
          </cell>
          <cell r="J497">
            <v>0</v>
          </cell>
          <cell r="K497">
            <v>137.49984741210901</v>
          </cell>
          <cell r="L497">
            <v>0</v>
          </cell>
          <cell r="M497">
            <v>0</v>
          </cell>
          <cell r="N497">
            <v>15547.0322265625</v>
          </cell>
          <cell r="O497">
            <v>0</v>
          </cell>
          <cell r="P497">
            <v>0</v>
          </cell>
          <cell r="Q497">
            <v>0</v>
          </cell>
          <cell r="R497">
            <v>135292.96875</v>
          </cell>
          <cell r="S497">
            <v>0</v>
          </cell>
          <cell r="T497">
            <v>0</v>
          </cell>
          <cell r="U497">
            <v>0</v>
          </cell>
        </row>
        <row r="498">
          <cell r="C498">
            <v>0</v>
          </cell>
          <cell r="D498">
            <v>15547.0322265625</v>
          </cell>
          <cell r="E498">
            <v>0</v>
          </cell>
          <cell r="F498">
            <v>0</v>
          </cell>
          <cell r="G498">
            <v>0</v>
          </cell>
          <cell r="H498">
            <v>135292.96875</v>
          </cell>
          <cell r="I498">
            <v>0</v>
          </cell>
          <cell r="J498">
            <v>0</v>
          </cell>
          <cell r="K498">
            <v>136.98547363281301</v>
          </cell>
          <cell r="L498">
            <v>0</v>
          </cell>
          <cell r="M498">
            <v>0</v>
          </cell>
          <cell r="N498">
            <v>15547.0322265625</v>
          </cell>
          <cell r="O498">
            <v>0</v>
          </cell>
          <cell r="P498">
            <v>0</v>
          </cell>
          <cell r="Q498">
            <v>0</v>
          </cell>
          <cell r="R498">
            <v>135292.96875</v>
          </cell>
          <cell r="S498">
            <v>0</v>
          </cell>
          <cell r="T498">
            <v>0</v>
          </cell>
          <cell r="U498">
            <v>0</v>
          </cell>
        </row>
        <row r="499">
          <cell r="C499">
            <v>0</v>
          </cell>
          <cell r="D499">
            <v>15547.0322265625</v>
          </cell>
          <cell r="E499">
            <v>0</v>
          </cell>
          <cell r="F499">
            <v>0</v>
          </cell>
          <cell r="G499">
            <v>0</v>
          </cell>
          <cell r="H499">
            <v>135292.96875</v>
          </cell>
          <cell r="I499">
            <v>0</v>
          </cell>
          <cell r="J499">
            <v>0</v>
          </cell>
          <cell r="K499">
            <v>136.474365234375</v>
          </cell>
          <cell r="L499">
            <v>0</v>
          </cell>
          <cell r="M499">
            <v>0</v>
          </cell>
          <cell r="N499">
            <v>15547.0322265625</v>
          </cell>
          <cell r="O499">
            <v>0</v>
          </cell>
          <cell r="P499">
            <v>0</v>
          </cell>
          <cell r="Q499">
            <v>0</v>
          </cell>
          <cell r="R499">
            <v>135292.96875</v>
          </cell>
          <cell r="S499">
            <v>0</v>
          </cell>
          <cell r="T499">
            <v>0</v>
          </cell>
          <cell r="U499">
            <v>0</v>
          </cell>
        </row>
        <row r="500">
          <cell r="C500">
            <v>0</v>
          </cell>
          <cell r="D500">
            <v>15547.0322265625</v>
          </cell>
          <cell r="E500">
            <v>0</v>
          </cell>
          <cell r="F500">
            <v>0</v>
          </cell>
          <cell r="G500">
            <v>0</v>
          </cell>
          <cell r="H500">
            <v>135292.96875</v>
          </cell>
          <cell r="I500">
            <v>0</v>
          </cell>
          <cell r="J500">
            <v>0</v>
          </cell>
          <cell r="K500">
            <v>135.95324707031301</v>
          </cell>
          <cell r="L500">
            <v>0</v>
          </cell>
          <cell r="M500">
            <v>0</v>
          </cell>
          <cell r="N500">
            <v>15547.0322265625</v>
          </cell>
          <cell r="O500">
            <v>0</v>
          </cell>
          <cell r="P500">
            <v>0</v>
          </cell>
          <cell r="Q500">
            <v>0</v>
          </cell>
          <cell r="R500">
            <v>135292.96875</v>
          </cell>
          <cell r="S500">
            <v>0</v>
          </cell>
          <cell r="T500">
            <v>0</v>
          </cell>
          <cell r="U500">
            <v>0</v>
          </cell>
        </row>
        <row r="501">
          <cell r="C501">
            <v>0</v>
          </cell>
          <cell r="D501">
            <v>15547.0322265625</v>
          </cell>
          <cell r="E501">
            <v>0</v>
          </cell>
          <cell r="F501">
            <v>0</v>
          </cell>
          <cell r="G501">
            <v>0</v>
          </cell>
          <cell r="H501">
            <v>135292.96875</v>
          </cell>
          <cell r="I501">
            <v>0</v>
          </cell>
          <cell r="J501">
            <v>0</v>
          </cell>
          <cell r="K501">
            <v>135.43637084960901</v>
          </cell>
          <cell r="L501">
            <v>0</v>
          </cell>
          <cell r="M501">
            <v>0</v>
          </cell>
          <cell r="N501">
            <v>15547.0322265625</v>
          </cell>
          <cell r="O501">
            <v>0</v>
          </cell>
          <cell r="P501">
            <v>0</v>
          </cell>
          <cell r="Q501">
            <v>0</v>
          </cell>
          <cell r="R501">
            <v>135292.96875</v>
          </cell>
          <cell r="S501">
            <v>0</v>
          </cell>
          <cell r="T501">
            <v>0</v>
          </cell>
          <cell r="U501">
            <v>0</v>
          </cell>
        </row>
        <row r="502">
          <cell r="C502">
            <v>0</v>
          </cell>
          <cell r="D502">
            <v>15547.0322265625</v>
          </cell>
          <cell r="E502">
            <v>0</v>
          </cell>
          <cell r="F502">
            <v>0</v>
          </cell>
          <cell r="G502">
            <v>0</v>
          </cell>
          <cell r="H502">
            <v>135292.96875</v>
          </cell>
          <cell r="I502">
            <v>0</v>
          </cell>
          <cell r="J502">
            <v>0</v>
          </cell>
          <cell r="K502">
            <v>134.93035888671901</v>
          </cell>
          <cell r="L502">
            <v>0</v>
          </cell>
          <cell r="M502">
            <v>0</v>
          </cell>
          <cell r="N502">
            <v>15547.0322265625</v>
          </cell>
          <cell r="O502">
            <v>0</v>
          </cell>
          <cell r="P502">
            <v>0</v>
          </cell>
          <cell r="Q502">
            <v>0</v>
          </cell>
          <cell r="R502">
            <v>135292.96875</v>
          </cell>
          <cell r="S502">
            <v>0</v>
          </cell>
          <cell r="T502">
            <v>0</v>
          </cell>
          <cell r="U502">
            <v>0</v>
          </cell>
        </row>
        <row r="503">
          <cell r="C503">
            <v>0</v>
          </cell>
          <cell r="D503">
            <v>15547.0322265625</v>
          </cell>
          <cell r="E503">
            <v>0</v>
          </cell>
          <cell r="F503">
            <v>0</v>
          </cell>
          <cell r="G503">
            <v>0</v>
          </cell>
          <cell r="H503">
            <v>135292.96875</v>
          </cell>
          <cell r="I503">
            <v>0</v>
          </cell>
          <cell r="J503">
            <v>0</v>
          </cell>
          <cell r="K503">
            <v>134.42343139648401</v>
          </cell>
          <cell r="L503">
            <v>0</v>
          </cell>
          <cell r="M503">
            <v>0</v>
          </cell>
          <cell r="N503">
            <v>15547.0322265625</v>
          </cell>
          <cell r="O503">
            <v>0</v>
          </cell>
          <cell r="P503">
            <v>0</v>
          </cell>
          <cell r="Q503">
            <v>0</v>
          </cell>
          <cell r="R503">
            <v>135292.96875</v>
          </cell>
          <cell r="S503">
            <v>0</v>
          </cell>
          <cell r="T503">
            <v>0</v>
          </cell>
          <cell r="U503">
            <v>0</v>
          </cell>
        </row>
        <row r="504">
          <cell r="C504">
            <v>0</v>
          </cell>
          <cell r="D504">
            <v>15547.0322265625</v>
          </cell>
          <cell r="E504">
            <v>0</v>
          </cell>
          <cell r="F504">
            <v>0</v>
          </cell>
          <cell r="G504">
            <v>0</v>
          </cell>
          <cell r="H504">
            <v>135292.96875</v>
          </cell>
          <cell r="I504">
            <v>0</v>
          </cell>
          <cell r="J504">
            <v>0</v>
          </cell>
          <cell r="K504">
            <v>133.916259765625</v>
          </cell>
          <cell r="L504">
            <v>0</v>
          </cell>
          <cell r="M504">
            <v>0</v>
          </cell>
          <cell r="N504">
            <v>15547.0322265625</v>
          </cell>
          <cell r="O504">
            <v>0</v>
          </cell>
          <cell r="P504">
            <v>0</v>
          </cell>
          <cell r="Q504">
            <v>0</v>
          </cell>
          <cell r="R504">
            <v>135292.96875</v>
          </cell>
          <cell r="S504">
            <v>0</v>
          </cell>
          <cell r="T504">
            <v>0</v>
          </cell>
          <cell r="U504">
            <v>0</v>
          </cell>
        </row>
        <row r="505">
          <cell r="C505">
            <v>0</v>
          </cell>
          <cell r="D505">
            <v>15547.0322265625</v>
          </cell>
          <cell r="E505">
            <v>0</v>
          </cell>
          <cell r="F505">
            <v>0</v>
          </cell>
          <cell r="G505">
            <v>0</v>
          </cell>
          <cell r="H505">
            <v>135292.96875</v>
          </cell>
          <cell r="I505">
            <v>0</v>
          </cell>
          <cell r="J505">
            <v>0</v>
          </cell>
          <cell r="K505">
            <v>133.42457580566401</v>
          </cell>
          <cell r="L505">
            <v>0</v>
          </cell>
          <cell r="M505">
            <v>0</v>
          </cell>
          <cell r="N505">
            <v>15547.0322265625</v>
          </cell>
          <cell r="O505">
            <v>0</v>
          </cell>
          <cell r="P505">
            <v>0</v>
          </cell>
          <cell r="Q505">
            <v>0</v>
          </cell>
          <cell r="R505">
            <v>135292.96875</v>
          </cell>
          <cell r="S505">
            <v>0</v>
          </cell>
          <cell r="T505">
            <v>0</v>
          </cell>
          <cell r="U505">
            <v>0</v>
          </cell>
        </row>
        <row r="506">
          <cell r="C506">
            <v>0</v>
          </cell>
          <cell r="D506">
            <v>15547.0322265625</v>
          </cell>
          <cell r="E506">
            <v>0</v>
          </cell>
          <cell r="F506">
            <v>0</v>
          </cell>
          <cell r="G506">
            <v>0</v>
          </cell>
          <cell r="H506">
            <v>135292.96875</v>
          </cell>
          <cell r="I506">
            <v>0</v>
          </cell>
          <cell r="J506">
            <v>0</v>
          </cell>
          <cell r="K506">
            <v>132.92213439941401</v>
          </cell>
          <cell r="L506">
            <v>0</v>
          </cell>
          <cell r="M506">
            <v>0</v>
          </cell>
          <cell r="N506">
            <v>15547.0322265625</v>
          </cell>
          <cell r="O506">
            <v>0</v>
          </cell>
          <cell r="P506">
            <v>0</v>
          </cell>
          <cell r="Q506">
            <v>0</v>
          </cell>
          <cell r="R506">
            <v>135292.96875</v>
          </cell>
          <cell r="S506">
            <v>0</v>
          </cell>
          <cell r="T506">
            <v>0</v>
          </cell>
          <cell r="U506">
            <v>0</v>
          </cell>
        </row>
        <row r="507">
          <cell r="C507">
            <v>0</v>
          </cell>
          <cell r="D507">
            <v>15547.0322265625</v>
          </cell>
          <cell r="E507">
            <v>0</v>
          </cell>
          <cell r="F507">
            <v>0</v>
          </cell>
          <cell r="G507">
            <v>0</v>
          </cell>
          <cell r="H507">
            <v>135292.96875</v>
          </cell>
          <cell r="I507">
            <v>0</v>
          </cell>
          <cell r="J507">
            <v>0</v>
          </cell>
          <cell r="K507">
            <v>132.42367553710901</v>
          </cell>
          <cell r="L507">
            <v>0</v>
          </cell>
          <cell r="M507">
            <v>0</v>
          </cell>
          <cell r="N507">
            <v>15547.0322265625</v>
          </cell>
          <cell r="O507">
            <v>0</v>
          </cell>
          <cell r="P507">
            <v>0</v>
          </cell>
          <cell r="Q507">
            <v>0</v>
          </cell>
          <cell r="R507">
            <v>135292.96875</v>
          </cell>
          <cell r="S507">
            <v>0</v>
          </cell>
          <cell r="T507">
            <v>0</v>
          </cell>
          <cell r="U507">
            <v>0</v>
          </cell>
        </row>
        <row r="508">
          <cell r="C508">
            <v>0</v>
          </cell>
          <cell r="D508">
            <v>15547.0322265625</v>
          </cell>
          <cell r="E508">
            <v>0</v>
          </cell>
          <cell r="F508">
            <v>0</v>
          </cell>
          <cell r="G508">
            <v>0</v>
          </cell>
          <cell r="H508">
            <v>135292.96875</v>
          </cell>
          <cell r="I508">
            <v>0</v>
          </cell>
          <cell r="J508">
            <v>0</v>
          </cell>
          <cell r="K508">
            <v>131.92193603515599</v>
          </cell>
          <cell r="L508">
            <v>0</v>
          </cell>
          <cell r="M508">
            <v>0</v>
          </cell>
          <cell r="N508">
            <v>15547.0322265625</v>
          </cell>
          <cell r="O508">
            <v>0</v>
          </cell>
          <cell r="P508">
            <v>0</v>
          </cell>
          <cell r="Q508">
            <v>0</v>
          </cell>
          <cell r="R508">
            <v>135292.96875</v>
          </cell>
          <cell r="S508">
            <v>0</v>
          </cell>
          <cell r="T508">
            <v>0</v>
          </cell>
          <cell r="U508">
            <v>0</v>
          </cell>
        </row>
        <row r="509">
          <cell r="C509">
            <v>0</v>
          </cell>
          <cell r="D509">
            <v>15547.0322265625</v>
          </cell>
          <cell r="E509">
            <v>0</v>
          </cell>
          <cell r="F509">
            <v>0</v>
          </cell>
          <cell r="G509">
            <v>0</v>
          </cell>
          <cell r="H509">
            <v>135292.96875</v>
          </cell>
          <cell r="I509">
            <v>0</v>
          </cell>
          <cell r="J509">
            <v>0</v>
          </cell>
          <cell r="K509">
            <v>131.42366027832</v>
          </cell>
          <cell r="L509">
            <v>0</v>
          </cell>
          <cell r="M509">
            <v>0</v>
          </cell>
          <cell r="N509">
            <v>15547.0322265625</v>
          </cell>
          <cell r="O509">
            <v>0</v>
          </cell>
          <cell r="P509">
            <v>0</v>
          </cell>
          <cell r="Q509">
            <v>0</v>
          </cell>
          <cell r="R509">
            <v>135292.96875</v>
          </cell>
          <cell r="S509">
            <v>0</v>
          </cell>
          <cell r="T509">
            <v>0</v>
          </cell>
          <cell r="U509">
            <v>0</v>
          </cell>
        </row>
        <row r="510">
          <cell r="C510">
            <v>0</v>
          </cell>
          <cell r="D510">
            <v>15547.0322265625</v>
          </cell>
          <cell r="E510">
            <v>0</v>
          </cell>
          <cell r="F510">
            <v>0</v>
          </cell>
          <cell r="G510">
            <v>0</v>
          </cell>
          <cell r="H510">
            <v>135292.96875</v>
          </cell>
          <cell r="I510">
            <v>0</v>
          </cell>
          <cell r="J510">
            <v>0</v>
          </cell>
          <cell r="K510">
            <v>130.93974304199199</v>
          </cell>
          <cell r="L510">
            <v>0</v>
          </cell>
          <cell r="M510">
            <v>0</v>
          </cell>
          <cell r="N510">
            <v>15547.0322265625</v>
          </cell>
          <cell r="O510">
            <v>0</v>
          </cell>
          <cell r="P510">
            <v>0</v>
          </cell>
          <cell r="Q510">
            <v>0</v>
          </cell>
          <cell r="R510">
            <v>135292.96875</v>
          </cell>
          <cell r="S510">
            <v>0</v>
          </cell>
          <cell r="T510">
            <v>0</v>
          </cell>
          <cell r="U510">
            <v>0</v>
          </cell>
        </row>
        <row r="511">
          <cell r="C511">
            <v>0</v>
          </cell>
          <cell r="D511">
            <v>15547.0322265625</v>
          </cell>
          <cell r="E511">
            <v>0</v>
          </cell>
          <cell r="F511">
            <v>0</v>
          </cell>
          <cell r="G511">
            <v>0</v>
          </cell>
          <cell r="H511">
            <v>135292.96875</v>
          </cell>
          <cell r="I511">
            <v>0</v>
          </cell>
          <cell r="J511">
            <v>0</v>
          </cell>
          <cell r="K511">
            <v>130.44934082031301</v>
          </cell>
          <cell r="L511">
            <v>0</v>
          </cell>
          <cell r="M511">
            <v>0</v>
          </cell>
          <cell r="N511">
            <v>15547.0322265625</v>
          </cell>
          <cell r="O511">
            <v>0</v>
          </cell>
          <cell r="P511">
            <v>0</v>
          </cell>
          <cell r="Q511">
            <v>0</v>
          </cell>
          <cell r="R511">
            <v>135292.96875</v>
          </cell>
          <cell r="S511">
            <v>0</v>
          </cell>
          <cell r="T511">
            <v>0</v>
          </cell>
          <cell r="U511">
            <v>0</v>
          </cell>
        </row>
        <row r="512">
          <cell r="C512">
            <v>0</v>
          </cell>
          <cell r="D512">
            <v>15547.0322265625</v>
          </cell>
          <cell r="E512">
            <v>0</v>
          </cell>
          <cell r="F512">
            <v>0</v>
          </cell>
          <cell r="G512">
            <v>0</v>
          </cell>
          <cell r="H512">
            <v>135292.96875</v>
          </cell>
          <cell r="I512">
            <v>0</v>
          </cell>
          <cell r="J512">
            <v>0</v>
          </cell>
          <cell r="K512">
            <v>129.95558166503901</v>
          </cell>
          <cell r="L512">
            <v>0</v>
          </cell>
          <cell r="M512">
            <v>0</v>
          </cell>
          <cell r="N512">
            <v>15547.0322265625</v>
          </cell>
          <cell r="O512">
            <v>0</v>
          </cell>
          <cell r="P512">
            <v>0</v>
          </cell>
          <cell r="Q512">
            <v>0</v>
          </cell>
          <cell r="R512">
            <v>135292.96875</v>
          </cell>
          <cell r="S512">
            <v>0</v>
          </cell>
          <cell r="T512">
            <v>0</v>
          </cell>
          <cell r="U512">
            <v>0</v>
          </cell>
        </row>
        <row r="513">
          <cell r="C513">
            <v>0</v>
          </cell>
          <cell r="D513">
            <v>15547.0322265625</v>
          </cell>
          <cell r="E513">
            <v>0</v>
          </cell>
          <cell r="F513">
            <v>0</v>
          </cell>
          <cell r="G513">
            <v>0</v>
          </cell>
          <cell r="H513">
            <v>135292.96875</v>
          </cell>
          <cell r="I513">
            <v>0</v>
          </cell>
          <cell r="J513">
            <v>0</v>
          </cell>
          <cell r="K513">
            <v>129.46490478515599</v>
          </cell>
          <cell r="L513">
            <v>0</v>
          </cell>
          <cell r="M513">
            <v>0</v>
          </cell>
          <cell r="N513">
            <v>15547.0322265625</v>
          </cell>
          <cell r="O513">
            <v>0</v>
          </cell>
          <cell r="P513">
            <v>0</v>
          </cell>
          <cell r="Q513">
            <v>0</v>
          </cell>
          <cell r="R513">
            <v>135292.96875</v>
          </cell>
          <cell r="S513">
            <v>0</v>
          </cell>
          <cell r="T513">
            <v>0</v>
          </cell>
          <cell r="U513">
            <v>0</v>
          </cell>
        </row>
        <row r="514">
          <cell r="C514">
            <v>0</v>
          </cell>
          <cell r="D514">
            <v>15547.0322265625</v>
          </cell>
          <cell r="E514">
            <v>0</v>
          </cell>
          <cell r="F514">
            <v>0</v>
          </cell>
          <cell r="G514">
            <v>0</v>
          </cell>
          <cell r="H514">
            <v>135292.96875</v>
          </cell>
          <cell r="I514">
            <v>0</v>
          </cell>
          <cell r="J514">
            <v>0</v>
          </cell>
          <cell r="K514">
            <v>128.98585510253901</v>
          </cell>
          <cell r="L514">
            <v>0</v>
          </cell>
          <cell r="M514">
            <v>0</v>
          </cell>
          <cell r="N514">
            <v>15547.0322265625</v>
          </cell>
          <cell r="O514">
            <v>0</v>
          </cell>
          <cell r="P514">
            <v>0</v>
          </cell>
          <cell r="Q514">
            <v>0</v>
          </cell>
          <cell r="R514">
            <v>135292.96875</v>
          </cell>
          <cell r="S514">
            <v>0</v>
          </cell>
          <cell r="T514">
            <v>0</v>
          </cell>
          <cell r="U514">
            <v>0</v>
          </cell>
        </row>
        <row r="515">
          <cell r="C515">
            <v>0</v>
          </cell>
          <cell r="D515">
            <v>15547.0322265625</v>
          </cell>
          <cell r="E515">
            <v>0</v>
          </cell>
          <cell r="F515">
            <v>0</v>
          </cell>
          <cell r="G515">
            <v>0</v>
          </cell>
          <cell r="H515">
            <v>135292.96875</v>
          </cell>
          <cell r="I515">
            <v>0</v>
          </cell>
          <cell r="J515">
            <v>0</v>
          </cell>
          <cell r="K515">
            <v>128.50375366210901</v>
          </cell>
          <cell r="L515">
            <v>0</v>
          </cell>
          <cell r="M515">
            <v>0</v>
          </cell>
          <cell r="N515">
            <v>15547.0322265625</v>
          </cell>
          <cell r="O515">
            <v>0</v>
          </cell>
          <cell r="P515">
            <v>0</v>
          </cell>
          <cell r="Q515">
            <v>0</v>
          </cell>
          <cell r="R515">
            <v>135292.96875</v>
          </cell>
          <cell r="S515">
            <v>0</v>
          </cell>
          <cell r="T515">
            <v>0</v>
          </cell>
          <cell r="U515">
            <v>0</v>
          </cell>
        </row>
        <row r="516">
          <cell r="C516">
            <v>0</v>
          </cell>
          <cell r="D516">
            <v>15547.0322265625</v>
          </cell>
          <cell r="E516">
            <v>0</v>
          </cell>
          <cell r="F516">
            <v>0</v>
          </cell>
          <cell r="G516">
            <v>0</v>
          </cell>
          <cell r="H516">
            <v>135292.96875</v>
          </cell>
          <cell r="I516">
            <v>0</v>
          </cell>
          <cell r="J516">
            <v>0</v>
          </cell>
          <cell r="K516">
            <v>128.02366638183599</v>
          </cell>
          <cell r="L516">
            <v>0</v>
          </cell>
          <cell r="M516">
            <v>0</v>
          </cell>
          <cell r="N516">
            <v>15547.0322265625</v>
          </cell>
          <cell r="O516">
            <v>0</v>
          </cell>
          <cell r="P516">
            <v>0</v>
          </cell>
          <cell r="Q516">
            <v>0</v>
          </cell>
          <cell r="R516">
            <v>135292.96875</v>
          </cell>
          <cell r="S516">
            <v>0</v>
          </cell>
          <cell r="T516">
            <v>0</v>
          </cell>
          <cell r="U516">
            <v>0</v>
          </cell>
        </row>
        <row r="517">
          <cell r="C517">
            <v>0</v>
          </cell>
          <cell r="D517">
            <v>15547.0322265625</v>
          </cell>
          <cell r="E517">
            <v>0</v>
          </cell>
          <cell r="F517">
            <v>0</v>
          </cell>
          <cell r="G517">
            <v>0</v>
          </cell>
          <cell r="H517">
            <v>135292.96875</v>
          </cell>
          <cell r="I517">
            <v>0</v>
          </cell>
          <cell r="J517">
            <v>0</v>
          </cell>
          <cell r="K517">
            <v>127.53652191162099</v>
          </cell>
          <cell r="L517">
            <v>0</v>
          </cell>
          <cell r="M517">
            <v>0</v>
          </cell>
          <cell r="N517">
            <v>15547.0322265625</v>
          </cell>
          <cell r="O517">
            <v>0</v>
          </cell>
          <cell r="P517">
            <v>0</v>
          </cell>
          <cell r="Q517">
            <v>0</v>
          </cell>
          <cell r="R517">
            <v>135292.96875</v>
          </cell>
          <cell r="S517">
            <v>0</v>
          </cell>
          <cell r="T517">
            <v>0</v>
          </cell>
          <cell r="U517">
            <v>0</v>
          </cell>
        </row>
        <row r="518">
          <cell r="C518">
            <v>0</v>
          </cell>
          <cell r="D518">
            <v>15547.0322265625</v>
          </cell>
          <cell r="E518">
            <v>0</v>
          </cell>
          <cell r="F518">
            <v>0</v>
          </cell>
          <cell r="G518">
            <v>0</v>
          </cell>
          <cell r="H518">
            <v>135292.96875</v>
          </cell>
          <cell r="I518">
            <v>0</v>
          </cell>
          <cell r="J518">
            <v>0</v>
          </cell>
          <cell r="K518">
            <v>127.058265686035</v>
          </cell>
          <cell r="L518">
            <v>0</v>
          </cell>
          <cell r="M518">
            <v>0</v>
          </cell>
          <cell r="N518">
            <v>15547.0322265625</v>
          </cell>
          <cell r="O518">
            <v>0</v>
          </cell>
          <cell r="P518">
            <v>0</v>
          </cell>
          <cell r="Q518">
            <v>0</v>
          </cell>
          <cell r="R518">
            <v>135292.96875</v>
          </cell>
          <cell r="S518">
            <v>0</v>
          </cell>
          <cell r="T518">
            <v>0</v>
          </cell>
          <cell r="U518">
            <v>0</v>
          </cell>
        </row>
        <row r="519">
          <cell r="C519">
            <v>0</v>
          </cell>
          <cell r="D519">
            <v>15547.0322265625</v>
          </cell>
          <cell r="E519">
            <v>0</v>
          </cell>
          <cell r="F519">
            <v>0</v>
          </cell>
          <cell r="G519">
            <v>0</v>
          </cell>
          <cell r="H519">
            <v>135292.96875</v>
          </cell>
          <cell r="I519">
            <v>0</v>
          </cell>
          <cell r="J519">
            <v>0</v>
          </cell>
          <cell r="K519">
            <v>126.580642700195</v>
          </cell>
          <cell r="L519">
            <v>0</v>
          </cell>
          <cell r="M519">
            <v>0</v>
          </cell>
          <cell r="N519">
            <v>15547.0322265625</v>
          </cell>
          <cell r="O519">
            <v>0</v>
          </cell>
          <cell r="P519">
            <v>0</v>
          </cell>
          <cell r="Q519">
            <v>0</v>
          </cell>
          <cell r="R519">
            <v>135292.96875</v>
          </cell>
          <cell r="S519">
            <v>0</v>
          </cell>
          <cell r="T519">
            <v>0</v>
          </cell>
          <cell r="U519">
            <v>0</v>
          </cell>
        </row>
        <row r="520">
          <cell r="C520">
            <v>0</v>
          </cell>
          <cell r="D520">
            <v>15547.0322265625</v>
          </cell>
          <cell r="E520">
            <v>0</v>
          </cell>
          <cell r="F520">
            <v>0</v>
          </cell>
          <cell r="G520">
            <v>0</v>
          </cell>
          <cell r="H520">
            <v>135292.96875</v>
          </cell>
          <cell r="I520">
            <v>0</v>
          </cell>
          <cell r="J520">
            <v>0</v>
          </cell>
          <cell r="K520">
            <v>126.100700378418</v>
          </cell>
          <cell r="L520">
            <v>0</v>
          </cell>
          <cell r="M520">
            <v>0</v>
          </cell>
          <cell r="N520">
            <v>15547.0322265625</v>
          </cell>
          <cell r="O520">
            <v>0</v>
          </cell>
          <cell r="P520">
            <v>0</v>
          </cell>
          <cell r="Q520">
            <v>0</v>
          </cell>
          <cell r="R520">
            <v>135292.96875</v>
          </cell>
          <cell r="S520">
            <v>0</v>
          </cell>
          <cell r="T520">
            <v>0</v>
          </cell>
          <cell r="U520">
            <v>0</v>
          </cell>
        </row>
        <row r="521">
          <cell r="C521">
            <v>0</v>
          </cell>
          <cell r="D521">
            <v>15547.0322265625</v>
          </cell>
          <cell r="E521">
            <v>0</v>
          </cell>
          <cell r="F521">
            <v>0</v>
          </cell>
          <cell r="G521">
            <v>0</v>
          </cell>
          <cell r="H521">
            <v>135292.96875</v>
          </cell>
          <cell r="I521">
            <v>0</v>
          </cell>
          <cell r="J521">
            <v>0</v>
          </cell>
          <cell r="K521">
            <v>125.62378692627</v>
          </cell>
          <cell r="L521">
            <v>0</v>
          </cell>
          <cell r="M521">
            <v>0</v>
          </cell>
          <cell r="N521">
            <v>15547.0322265625</v>
          </cell>
          <cell r="O521">
            <v>0</v>
          </cell>
          <cell r="P521">
            <v>0</v>
          </cell>
          <cell r="Q521">
            <v>0</v>
          </cell>
          <cell r="R521">
            <v>135292.96875</v>
          </cell>
          <cell r="S521">
            <v>0</v>
          </cell>
          <cell r="T521">
            <v>0</v>
          </cell>
          <cell r="U521">
            <v>0</v>
          </cell>
        </row>
        <row r="522">
          <cell r="C522">
            <v>0</v>
          </cell>
          <cell r="D522">
            <v>0</v>
          </cell>
          <cell r="E522">
            <v>0</v>
          </cell>
          <cell r="F522">
            <v>0</v>
          </cell>
          <cell r="G522">
            <v>0</v>
          </cell>
          <cell r="H522">
            <v>0</v>
          </cell>
          <cell r="I522">
            <v>0</v>
          </cell>
          <cell r="J522">
            <v>0</v>
          </cell>
          <cell r="K522">
            <v>0</v>
          </cell>
          <cell r="L522">
            <v>0</v>
          </cell>
          <cell r="M522">
            <v>0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R522">
            <v>0</v>
          </cell>
          <cell r="S522">
            <v>0</v>
          </cell>
          <cell r="T522">
            <v>0</v>
          </cell>
          <cell r="U522">
            <v>0</v>
          </cell>
        </row>
        <row r="523">
          <cell r="C523">
            <v>0</v>
          </cell>
          <cell r="D523">
            <v>0</v>
          </cell>
          <cell r="E523">
            <v>0</v>
          </cell>
          <cell r="F523">
            <v>0</v>
          </cell>
          <cell r="G523">
            <v>0</v>
          </cell>
          <cell r="H523">
            <v>0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>
            <v>0</v>
          </cell>
          <cell r="S523">
            <v>0</v>
          </cell>
          <cell r="T523">
            <v>0</v>
          </cell>
          <cell r="U523">
            <v>0</v>
          </cell>
        </row>
        <row r="524">
          <cell r="C524">
            <v>0</v>
          </cell>
          <cell r="D524">
            <v>0</v>
          </cell>
          <cell r="E524">
            <v>0</v>
          </cell>
          <cell r="F524">
            <v>0</v>
          </cell>
          <cell r="G524">
            <v>0</v>
          </cell>
          <cell r="H524">
            <v>0</v>
          </cell>
          <cell r="I524">
            <v>0</v>
          </cell>
          <cell r="J524">
            <v>0</v>
          </cell>
          <cell r="K524">
            <v>0</v>
          </cell>
          <cell r="L524">
            <v>0</v>
          </cell>
          <cell r="M524">
            <v>0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>
            <v>0</v>
          </cell>
          <cell r="S524">
            <v>0</v>
          </cell>
          <cell r="T524">
            <v>0</v>
          </cell>
          <cell r="U524">
            <v>0</v>
          </cell>
        </row>
        <row r="525">
          <cell r="C525">
            <v>0</v>
          </cell>
          <cell r="D525">
            <v>0</v>
          </cell>
          <cell r="E525">
            <v>0</v>
          </cell>
          <cell r="F525">
            <v>0</v>
          </cell>
          <cell r="G525">
            <v>0</v>
          </cell>
          <cell r="H525">
            <v>0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>
            <v>0</v>
          </cell>
          <cell r="S525">
            <v>0</v>
          </cell>
          <cell r="T525">
            <v>0</v>
          </cell>
          <cell r="U525">
            <v>0</v>
          </cell>
        </row>
        <row r="526">
          <cell r="C526">
            <v>0</v>
          </cell>
          <cell r="D526">
            <v>0</v>
          </cell>
          <cell r="E526">
            <v>0</v>
          </cell>
          <cell r="F526">
            <v>0</v>
          </cell>
          <cell r="G526">
            <v>0</v>
          </cell>
          <cell r="H526">
            <v>0</v>
          </cell>
          <cell r="I526">
            <v>0</v>
          </cell>
          <cell r="J526">
            <v>0</v>
          </cell>
          <cell r="K526">
            <v>0</v>
          </cell>
          <cell r="L526">
            <v>0</v>
          </cell>
          <cell r="M526">
            <v>0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>
            <v>0</v>
          </cell>
          <cell r="S526">
            <v>0</v>
          </cell>
          <cell r="T526">
            <v>0</v>
          </cell>
          <cell r="U526">
            <v>0</v>
          </cell>
        </row>
        <row r="527">
          <cell r="C527">
            <v>0</v>
          </cell>
          <cell r="D527">
            <v>0</v>
          </cell>
          <cell r="E527">
            <v>0</v>
          </cell>
          <cell r="F527">
            <v>0</v>
          </cell>
          <cell r="G527">
            <v>0</v>
          </cell>
          <cell r="H527">
            <v>0</v>
          </cell>
          <cell r="I527">
            <v>0</v>
          </cell>
          <cell r="J527">
            <v>0</v>
          </cell>
          <cell r="K527">
            <v>0</v>
          </cell>
          <cell r="L527">
            <v>0</v>
          </cell>
          <cell r="M527">
            <v>0</v>
          </cell>
          <cell r="N527">
            <v>0</v>
          </cell>
          <cell r="O527">
            <v>0</v>
          </cell>
          <cell r="P527">
            <v>0</v>
          </cell>
          <cell r="Q527">
            <v>0</v>
          </cell>
          <cell r="R527">
            <v>0</v>
          </cell>
          <cell r="S527">
            <v>0</v>
          </cell>
          <cell r="T527">
            <v>0</v>
          </cell>
          <cell r="U527">
            <v>0</v>
          </cell>
        </row>
        <row r="528">
          <cell r="C528">
            <v>0</v>
          </cell>
          <cell r="D528">
            <v>0</v>
          </cell>
          <cell r="E528">
            <v>0</v>
          </cell>
          <cell r="F528">
            <v>0</v>
          </cell>
          <cell r="G528">
            <v>0</v>
          </cell>
          <cell r="H528">
            <v>0</v>
          </cell>
          <cell r="I528">
            <v>0</v>
          </cell>
          <cell r="J528">
            <v>0</v>
          </cell>
          <cell r="K528">
            <v>0</v>
          </cell>
          <cell r="L528">
            <v>0</v>
          </cell>
          <cell r="M528">
            <v>0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  <cell r="R528">
            <v>0</v>
          </cell>
          <cell r="S528">
            <v>0</v>
          </cell>
          <cell r="T528">
            <v>0</v>
          </cell>
          <cell r="U528">
            <v>0</v>
          </cell>
        </row>
        <row r="529">
          <cell r="C529">
            <v>72.526191711425795</v>
          </cell>
          <cell r="D529">
            <v>4311.166015625</v>
          </cell>
          <cell r="E529">
            <v>63.736903667449994</v>
          </cell>
          <cell r="F529">
            <v>324.68975830078102</v>
          </cell>
          <cell r="G529">
            <v>127.47380828857401</v>
          </cell>
          <cell r="H529">
            <v>6668.83349609375</v>
          </cell>
          <cell r="I529">
            <v>0</v>
          </cell>
          <cell r="J529">
            <v>159.38111877441401</v>
          </cell>
          <cell r="K529">
            <v>161.78060913085901</v>
          </cell>
          <cell r="L529">
            <v>23548.51171875</v>
          </cell>
          <cell r="M529">
            <v>0</v>
          </cell>
          <cell r="N529">
            <v>4311.166015625</v>
          </cell>
          <cell r="O529">
            <v>0</v>
          </cell>
          <cell r="P529">
            <v>0</v>
          </cell>
          <cell r="Q529">
            <v>0</v>
          </cell>
          <cell r="R529">
            <v>6668.83349609375</v>
          </cell>
          <cell r="S529">
            <v>0</v>
          </cell>
          <cell r="T529">
            <v>0</v>
          </cell>
          <cell r="U529">
            <v>0</v>
          </cell>
        </row>
        <row r="530">
          <cell r="C530">
            <v>34.241752624511697</v>
          </cell>
          <cell r="D530">
            <v>8402.6650390625</v>
          </cell>
          <cell r="E530">
            <v>82.879120111465497</v>
          </cell>
          <cell r="F530">
            <v>1932.70861816406</v>
          </cell>
          <cell r="G530">
            <v>165.75823974609401</v>
          </cell>
          <cell r="H530">
            <v>19137.333984375</v>
          </cell>
          <cell r="I530">
            <v>0</v>
          </cell>
          <cell r="J530">
            <v>158.14820861816401</v>
          </cell>
          <cell r="K530">
            <v>160.32437133789099</v>
          </cell>
          <cell r="L530">
            <v>66179.3359375</v>
          </cell>
          <cell r="M530">
            <v>0</v>
          </cell>
          <cell r="N530">
            <v>8402.6650390625</v>
          </cell>
          <cell r="O530">
            <v>0</v>
          </cell>
          <cell r="P530">
            <v>0</v>
          </cell>
          <cell r="Q530">
            <v>0</v>
          </cell>
          <cell r="R530">
            <v>19137.333984375</v>
          </cell>
          <cell r="S530">
            <v>0</v>
          </cell>
          <cell r="T530">
            <v>0</v>
          </cell>
          <cell r="U530">
            <v>0</v>
          </cell>
        </row>
        <row r="531">
          <cell r="C531">
            <v>19.471965789794901</v>
          </cell>
          <cell r="D531">
            <v>10325.939453125</v>
          </cell>
          <cell r="E531">
            <v>90.264016389846802</v>
          </cell>
          <cell r="F531">
            <v>3781.10083007813</v>
          </cell>
          <cell r="G531">
            <v>180.52803039550801</v>
          </cell>
          <cell r="H531">
            <v>33414.05859375</v>
          </cell>
          <cell r="I531">
            <v>0</v>
          </cell>
          <cell r="J531">
            <v>156.68984985351599</v>
          </cell>
          <cell r="K531">
            <v>158.626541137695</v>
          </cell>
          <cell r="L531">
            <v>73625.46875</v>
          </cell>
          <cell r="M531">
            <v>0</v>
          </cell>
          <cell r="N531">
            <v>10325.939453125</v>
          </cell>
          <cell r="O531">
            <v>0</v>
          </cell>
          <cell r="P531">
            <v>0</v>
          </cell>
          <cell r="Q531">
            <v>0</v>
          </cell>
          <cell r="R531">
            <v>33414.05859375</v>
          </cell>
          <cell r="S531">
            <v>0</v>
          </cell>
          <cell r="T531">
            <v>0</v>
          </cell>
          <cell r="U531">
            <v>0</v>
          </cell>
        </row>
        <row r="532">
          <cell r="C532">
            <v>12.724588394165</v>
          </cell>
          <cell r="D532">
            <v>11567.8818359375</v>
          </cell>
          <cell r="E532">
            <v>93.637704849243192</v>
          </cell>
          <cell r="F532">
            <v>4920.91796875</v>
          </cell>
          <cell r="G532">
            <v>187.27540588378901</v>
          </cell>
          <cell r="H532">
            <v>48552.1171875</v>
          </cell>
          <cell r="I532">
            <v>0</v>
          </cell>
          <cell r="J532">
            <v>155.34704589843801</v>
          </cell>
          <cell r="K532">
            <v>157.14192199707</v>
          </cell>
          <cell r="L532">
            <v>62616.65234375</v>
          </cell>
          <cell r="M532">
            <v>0</v>
          </cell>
          <cell r="N532">
            <v>11567.8818359375</v>
          </cell>
          <cell r="O532">
            <v>0</v>
          </cell>
          <cell r="P532">
            <v>0</v>
          </cell>
          <cell r="Q532">
            <v>0</v>
          </cell>
          <cell r="R532">
            <v>48552.1171875</v>
          </cell>
          <cell r="S532">
            <v>0</v>
          </cell>
          <cell r="T532">
            <v>0</v>
          </cell>
          <cell r="U532">
            <v>0</v>
          </cell>
        </row>
        <row r="533">
          <cell r="C533">
            <v>10.0212182998657</v>
          </cell>
          <cell r="D533">
            <v>12488.642578125</v>
          </cell>
          <cell r="E533">
            <v>94.989389181137099</v>
          </cell>
          <cell r="F533">
            <v>6032.314453125</v>
          </cell>
          <cell r="G533">
            <v>189.97877502441401</v>
          </cell>
          <cell r="H533">
            <v>64191.35546875</v>
          </cell>
          <cell r="I533">
            <v>0</v>
          </cell>
          <cell r="J533">
            <v>154.026290893555</v>
          </cell>
          <cell r="K533">
            <v>155.73112487793</v>
          </cell>
          <cell r="L533">
            <v>60451.14453125</v>
          </cell>
          <cell r="M533">
            <v>0</v>
          </cell>
          <cell r="N533">
            <v>12488.642578125</v>
          </cell>
          <cell r="O533">
            <v>0</v>
          </cell>
          <cell r="P533">
            <v>0</v>
          </cell>
          <cell r="Q533">
            <v>0</v>
          </cell>
          <cell r="R533">
            <v>64191.35546875</v>
          </cell>
          <cell r="S533">
            <v>0</v>
          </cell>
          <cell r="T533">
            <v>0</v>
          </cell>
          <cell r="U533">
            <v>0</v>
          </cell>
        </row>
        <row r="534">
          <cell r="C534">
            <v>8.1069736480712908</v>
          </cell>
          <cell r="D534">
            <v>13219.7822265625</v>
          </cell>
          <cell r="E534">
            <v>95.946514606475802</v>
          </cell>
          <cell r="F534">
            <v>6922.142578125</v>
          </cell>
          <cell r="G534">
            <v>191.89302062988301</v>
          </cell>
          <cell r="H534">
            <v>80020.21875</v>
          </cell>
          <cell r="I534">
            <v>0</v>
          </cell>
          <cell r="J534">
            <v>152.81327819824199</v>
          </cell>
          <cell r="K534">
            <v>154.42825317382801</v>
          </cell>
          <cell r="L534">
            <v>56117.62109375</v>
          </cell>
          <cell r="M534">
            <v>0</v>
          </cell>
          <cell r="N534">
            <v>13219.7822265625</v>
          </cell>
          <cell r="O534">
            <v>0</v>
          </cell>
          <cell r="P534">
            <v>0</v>
          </cell>
          <cell r="Q534">
            <v>0</v>
          </cell>
          <cell r="R534">
            <v>80020.21875</v>
          </cell>
          <cell r="S534">
            <v>0</v>
          </cell>
          <cell r="T534">
            <v>0</v>
          </cell>
          <cell r="U534">
            <v>0</v>
          </cell>
        </row>
        <row r="535">
          <cell r="C535">
            <v>6.8305978775024396</v>
          </cell>
          <cell r="D535">
            <v>13819.091796875</v>
          </cell>
          <cell r="E535">
            <v>96.584701538085909</v>
          </cell>
          <cell r="F535">
            <v>7615.0966796875</v>
          </cell>
          <cell r="G535">
            <v>193.16940307617199</v>
          </cell>
          <cell r="H535">
            <v>95800.90625</v>
          </cell>
          <cell r="I535">
            <v>0</v>
          </cell>
          <cell r="J535">
            <v>151.66090393066401</v>
          </cell>
          <cell r="K535">
            <v>153.21357727050801</v>
          </cell>
          <cell r="L535">
            <v>52015.66015625</v>
          </cell>
          <cell r="M535">
            <v>0</v>
          </cell>
          <cell r="N535">
            <v>13819.091796875</v>
          </cell>
          <cell r="O535">
            <v>0</v>
          </cell>
          <cell r="P535">
            <v>0</v>
          </cell>
          <cell r="Q535">
            <v>0</v>
          </cell>
          <cell r="R535">
            <v>95800.90625</v>
          </cell>
          <cell r="S535">
            <v>0</v>
          </cell>
          <cell r="T535">
            <v>0</v>
          </cell>
          <cell r="U535">
            <v>0</v>
          </cell>
        </row>
        <row r="536">
          <cell r="C536">
            <v>6.1521568298339799</v>
          </cell>
          <cell r="D536">
            <v>14342.2578125</v>
          </cell>
          <cell r="E536">
            <v>96.923923492431598</v>
          </cell>
          <cell r="F536">
            <v>8786.08203125</v>
          </cell>
          <cell r="G536">
            <v>193.84783935546901</v>
          </cell>
          <cell r="H536">
            <v>111657.7421875</v>
          </cell>
          <cell r="I536">
            <v>0</v>
          </cell>
          <cell r="J536">
            <v>150.96858215332</v>
          </cell>
          <cell r="K536">
            <v>152.49160766601599</v>
          </cell>
          <cell r="L536">
            <v>54053.35546875</v>
          </cell>
          <cell r="M536">
            <v>0</v>
          </cell>
          <cell r="N536">
            <v>14342.2578125</v>
          </cell>
          <cell r="O536">
            <v>0</v>
          </cell>
          <cell r="P536">
            <v>0</v>
          </cell>
          <cell r="Q536">
            <v>0</v>
          </cell>
          <cell r="R536">
            <v>111657.7421875</v>
          </cell>
          <cell r="S536">
            <v>0</v>
          </cell>
          <cell r="T536">
            <v>0</v>
          </cell>
          <cell r="U536">
            <v>0</v>
          </cell>
        </row>
        <row r="537">
          <cell r="C537">
            <v>0</v>
          </cell>
          <cell r="D537">
            <v>14465.2001953125</v>
          </cell>
          <cell r="E537">
            <v>0</v>
          </cell>
          <cell r="F537">
            <v>0</v>
          </cell>
          <cell r="G537">
            <v>0</v>
          </cell>
          <cell r="H537">
            <v>115645.2421875</v>
          </cell>
          <cell r="I537">
            <v>0</v>
          </cell>
          <cell r="J537">
            <v>0</v>
          </cell>
          <cell r="K537">
            <v>151.76599121093801</v>
          </cell>
          <cell r="L537">
            <v>0</v>
          </cell>
          <cell r="M537">
            <v>0</v>
          </cell>
          <cell r="N537">
            <v>14465.2001953125</v>
          </cell>
          <cell r="O537">
            <v>0</v>
          </cell>
          <cell r="P537">
            <v>0</v>
          </cell>
          <cell r="Q537">
            <v>0</v>
          </cell>
          <cell r="R537">
            <v>115645.2421875</v>
          </cell>
          <cell r="S537">
            <v>0</v>
          </cell>
          <cell r="T537">
            <v>0</v>
          </cell>
          <cell r="U537">
            <v>0</v>
          </cell>
        </row>
        <row r="538">
          <cell r="C538">
            <v>0</v>
          </cell>
          <cell r="D538">
            <v>14465.2001953125</v>
          </cell>
          <cell r="E538">
            <v>0</v>
          </cell>
          <cell r="F538">
            <v>0</v>
          </cell>
          <cell r="G538">
            <v>0</v>
          </cell>
          <cell r="H538">
            <v>115645.2421875</v>
          </cell>
          <cell r="I538">
            <v>0</v>
          </cell>
          <cell r="J538">
            <v>0</v>
          </cell>
          <cell r="K538">
            <v>151.15843200683599</v>
          </cell>
          <cell r="L538">
            <v>0</v>
          </cell>
          <cell r="M538">
            <v>0</v>
          </cell>
          <cell r="N538">
            <v>14465.2001953125</v>
          </cell>
          <cell r="O538">
            <v>0</v>
          </cell>
          <cell r="P538">
            <v>0</v>
          </cell>
          <cell r="Q538">
            <v>0</v>
          </cell>
          <cell r="R538">
            <v>115645.2421875</v>
          </cell>
          <cell r="S538">
            <v>0</v>
          </cell>
          <cell r="T538">
            <v>0</v>
          </cell>
          <cell r="U538">
            <v>0</v>
          </cell>
        </row>
        <row r="539">
          <cell r="C539">
            <v>0</v>
          </cell>
          <cell r="D539">
            <v>14465.2001953125</v>
          </cell>
          <cell r="E539">
            <v>0</v>
          </cell>
          <cell r="F539">
            <v>0</v>
          </cell>
          <cell r="G539">
            <v>0</v>
          </cell>
          <cell r="H539">
            <v>115645.2421875</v>
          </cell>
          <cell r="I539">
            <v>0</v>
          </cell>
          <cell r="J539">
            <v>0</v>
          </cell>
          <cell r="K539">
            <v>150.63925170898401</v>
          </cell>
          <cell r="L539">
            <v>0</v>
          </cell>
          <cell r="M539">
            <v>0</v>
          </cell>
          <cell r="N539">
            <v>14465.2001953125</v>
          </cell>
          <cell r="O539">
            <v>0</v>
          </cell>
          <cell r="P539">
            <v>0</v>
          </cell>
          <cell r="Q539">
            <v>0</v>
          </cell>
          <cell r="R539">
            <v>115645.2421875</v>
          </cell>
          <cell r="S539">
            <v>0</v>
          </cell>
          <cell r="T539">
            <v>0</v>
          </cell>
          <cell r="U539">
            <v>0</v>
          </cell>
        </row>
        <row r="540">
          <cell r="C540">
            <v>0</v>
          </cell>
          <cell r="D540">
            <v>14465.2001953125</v>
          </cell>
          <cell r="E540">
            <v>0</v>
          </cell>
          <cell r="F540">
            <v>0</v>
          </cell>
          <cell r="G540">
            <v>0</v>
          </cell>
          <cell r="H540">
            <v>115645.2421875</v>
          </cell>
          <cell r="I540">
            <v>0</v>
          </cell>
          <cell r="J540">
            <v>0</v>
          </cell>
          <cell r="K540">
            <v>150.03755187988301</v>
          </cell>
          <cell r="L540">
            <v>0</v>
          </cell>
          <cell r="M540">
            <v>0</v>
          </cell>
          <cell r="N540">
            <v>14465.2001953125</v>
          </cell>
          <cell r="O540">
            <v>0</v>
          </cell>
          <cell r="P540">
            <v>0</v>
          </cell>
          <cell r="Q540">
            <v>0</v>
          </cell>
          <cell r="R540">
            <v>115645.2421875</v>
          </cell>
          <cell r="S540">
            <v>0</v>
          </cell>
          <cell r="T540">
            <v>0</v>
          </cell>
          <cell r="U540">
            <v>0</v>
          </cell>
        </row>
        <row r="541">
          <cell r="C541">
            <v>0</v>
          </cell>
          <cell r="D541">
            <v>14465.2001953125</v>
          </cell>
          <cell r="E541">
            <v>0</v>
          </cell>
          <cell r="F541">
            <v>0</v>
          </cell>
          <cell r="G541">
            <v>0</v>
          </cell>
          <cell r="H541">
            <v>115645.2421875</v>
          </cell>
          <cell r="I541">
            <v>0</v>
          </cell>
          <cell r="J541">
            <v>0</v>
          </cell>
          <cell r="K541">
            <v>149.39837646484401</v>
          </cell>
          <cell r="L541">
            <v>0</v>
          </cell>
          <cell r="M541">
            <v>0</v>
          </cell>
          <cell r="N541">
            <v>14465.2001953125</v>
          </cell>
          <cell r="O541">
            <v>0</v>
          </cell>
          <cell r="P541">
            <v>0</v>
          </cell>
          <cell r="Q541">
            <v>0</v>
          </cell>
          <cell r="R541">
            <v>115645.2421875</v>
          </cell>
          <cell r="S541">
            <v>0</v>
          </cell>
          <cell r="T541">
            <v>0</v>
          </cell>
          <cell r="U541">
            <v>0</v>
          </cell>
        </row>
        <row r="542">
          <cell r="C542">
            <v>0</v>
          </cell>
          <cell r="D542">
            <v>14465.2001953125</v>
          </cell>
          <cell r="E542">
            <v>0</v>
          </cell>
          <cell r="F542">
            <v>0</v>
          </cell>
          <cell r="G542">
            <v>0</v>
          </cell>
          <cell r="H542">
            <v>115645.2421875</v>
          </cell>
          <cell r="I542">
            <v>0</v>
          </cell>
          <cell r="J542">
            <v>0</v>
          </cell>
          <cell r="K542">
            <v>148.77940368652301</v>
          </cell>
          <cell r="L542">
            <v>0</v>
          </cell>
          <cell r="M542">
            <v>0</v>
          </cell>
          <cell r="N542">
            <v>14465.2001953125</v>
          </cell>
          <cell r="O542">
            <v>0</v>
          </cell>
          <cell r="P542">
            <v>0</v>
          </cell>
          <cell r="Q542">
            <v>0</v>
          </cell>
          <cell r="R542">
            <v>115645.2421875</v>
          </cell>
          <cell r="S542">
            <v>0</v>
          </cell>
          <cell r="T542">
            <v>0</v>
          </cell>
          <cell r="U542">
            <v>0</v>
          </cell>
        </row>
        <row r="543">
          <cell r="C543">
            <v>0</v>
          </cell>
          <cell r="D543">
            <v>14465.2001953125</v>
          </cell>
          <cell r="E543">
            <v>0</v>
          </cell>
          <cell r="F543">
            <v>0</v>
          </cell>
          <cell r="G543">
            <v>0</v>
          </cell>
          <cell r="H543">
            <v>115645.2421875</v>
          </cell>
          <cell r="I543">
            <v>0</v>
          </cell>
          <cell r="J543">
            <v>0</v>
          </cell>
          <cell r="K543">
            <v>148.18182373046901</v>
          </cell>
          <cell r="L543">
            <v>0</v>
          </cell>
          <cell r="M543">
            <v>0</v>
          </cell>
          <cell r="N543">
            <v>14465.2001953125</v>
          </cell>
          <cell r="O543">
            <v>0</v>
          </cell>
          <cell r="P543">
            <v>0</v>
          </cell>
          <cell r="Q543">
            <v>0</v>
          </cell>
          <cell r="R543">
            <v>115645.2421875</v>
          </cell>
          <cell r="S543">
            <v>0</v>
          </cell>
          <cell r="T543">
            <v>0</v>
          </cell>
          <cell r="U543">
            <v>0</v>
          </cell>
        </row>
        <row r="544">
          <cell r="C544">
            <v>0</v>
          </cell>
          <cell r="D544">
            <v>14465.2001953125</v>
          </cell>
          <cell r="E544">
            <v>0</v>
          </cell>
          <cell r="F544">
            <v>0</v>
          </cell>
          <cell r="G544">
            <v>0</v>
          </cell>
          <cell r="H544">
            <v>115645.2421875</v>
          </cell>
          <cell r="I544">
            <v>0</v>
          </cell>
          <cell r="J544">
            <v>0</v>
          </cell>
          <cell r="K544">
            <v>147.57482910156301</v>
          </cell>
          <cell r="L544">
            <v>0</v>
          </cell>
          <cell r="M544">
            <v>0</v>
          </cell>
          <cell r="N544">
            <v>14465.2001953125</v>
          </cell>
          <cell r="O544">
            <v>0</v>
          </cell>
          <cell r="P544">
            <v>0</v>
          </cell>
          <cell r="Q544">
            <v>0</v>
          </cell>
          <cell r="R544">
            <v>115645.2421875</v>
          </cell>
          <cell r="S544">
            <v>0</v>
          </cell>
          <cell r="T544">
            <v>0</v>
          </cell>
          <cell r="U544">
            <v>0</v>
          </cell>
        </row>
        <row r="545">
          <cell r="C545">
            <v>0</v>
          </cell>
          <cell r="D545">
            <v>14465.2001953125</v>
          </cell>
          <cell r="E545">
            <v>0</v>
          </cell>
          <cell r="F545">
            <v>0</v>
          </cell>
          <cell r="G545">
            <v>0</v>
          </cell>
          <cell r="H545">
            <v>115645.2421875</v>
          </cell>
          <cell r="I545">
            <v>0</v>
          </cell>
          <cell r="J545">
            <v>0</v>
          </cell>
          <cell r="K545">
            <v>146.97651672363301</v>
          </cell>
          <cell r="L545">
            <v>0</v>
          </cell>
          <cell r="M545">
            <v>0</v>
          </cell>
          <cell r="N545">
            <v>14465.2001953125</v>
          </cell>
          <cell r="O545">
            <v>0</v>
          </cell>
          <cell r="P545">
            <v>0</v>
          </cell>
          <cell r="Q545">
            <v>0</v>
          </cell>
          <cell r="R545">
            <v>115645.2421875</v>
          </cell>
          <cell r="S545">
            <v>0</v>
          </cell>
          <cell r="T545">
            <v>0</v>
          </cell>
          <cell r="U545">
            <v>0</v>
          </cell>
        </row>
        <row r="546">
          <cell r="C546">
            <v>0</v>
          </cell>
          <cell r="D546">
            <v>14465.2001953125</v>
          </cell>
          <cell r="E546">
            <v>0</v>
          </cell>
          <cell r="F546">
            <v>0</v>
          </cell>
          <cell r="G546">
            <v>0</v>
          </cell>
          <cell r="H546">
            <v>115645.2421875</v>
          </cell>
          <cell r="I546">
            <v>0</v>
          </cell>
          <cell r="J546">
            <v>0</v>
          </cell>
          <cell r="K546">
            <v>146.39500427246099</v>
          </cell>
          <cell r="L546">
            <v>0</v>
          </cell>
          <cell r="M546">
            <v>0</v>
          </cell>
          <cell r="N546">
            <v>14465.2001953125</v>
          </cell>
          <cell r="O546">
            <v>0</v>
          </cell>
          <cell r="P546">
            <v>0</v>
          </cell>
          <cell r="Q546">
            <v>0</v>
          </cell>
          <cell r="R546">
            <v>115645.2421875</v>
          </cell>
          <cell r="S546">
            <v>0</v>
          </cell>
          <cell r="T546">
            <v>0</v>
          </cell>
          <cell r="U546">
            <v>0</v>
          </cell>
        </row>
        <row r="547">
          <cell r="C547">
            <v>0</v>
          </cell>
          <cell r="D547">
            <v>14465.2001953125</v>
          </cell>
          <cell r="E547">
            <v>0</v>
          </cell>
          <cell r="F547">
            <v>0</v>
          </cell>
          <cell r="G547">
            <v>0</v>
          </cell>
          <cell r="H547">
            <v>115645.2421875</v>
          </cell>
          <cell r="I547">
            <v>0</v>
          </cell>
          <cell r="J547">
            <v>0</v>
          </cell>
          <cell r="K547">
            <v>145.82252502441401</v>
          </cell>
          <cell r="L547">
            <v>0</v>
          </cell>
          <cell r="M547">
            <v>0</v>
          </cell>
          <cell r="N547">
            <v>14465.2001953125</v>
          </cell>
          <cell r="O547">
            <v>0</v>
          </cell>
          <cell r="P547">
            <v>0</v>
          </cell>
          <cell r="Q547">
            <v>0</v>
          </cell>
          <cell r="R547">
            <v>115645.2421875</v>
          </cell>
          <cell r="S547">
            <v>0</v>
          </cell>
          <cell r="T547">
            <v>0</v>
          </cell>
          <cell r="U547">
            <v>0</v>
          </cell>
        </row>
        <row r="548">
          <cell r="C548">
            <v>0</v>
          </cell>
          <cell r="D548">
            <v>14465.2001953125</v>
          </cell>
          <cell r="E548">
            <v>0</v>
          </cell>
          <cell r="F548">
            <v>0</v>
          </cell>
          <cell r="G548">
            <v>0</v>
          </cell>
          <cell r="H548">
            <v>115645.2421875</v>
          </cell>
          <cell r="I548">
            <v>0</v>
          </cell>
          <cell r="J548">
            <v>0</v>
          </cell>
          <cell r="K548">
            <v>145.24749755859401</v>
          </cell>
          <cell r="L548">
            <v>0</v>
          </cell>
          <cell r="M548">
            <v>0</v>
          </cell>
          <cell r="N548">
            <v>14465.2001953125</v>
          </cell>
          <cell r="O548">
            <v>0</v>
          </cell>
          <cell r="P548">
            <v>0</v>
          </cell>
          <cell r="Q548">
            <v>0</v>
          </cell>
          <cell r="R548">
            <v>115645.2421875</v>
          </cell>
          <cell r="S548">
            <v>0</v>
          </cell>
          <cell r="T548">
            <v>0</v>
          </cell>
          <cell r="U548">
            <v>0</v>
          </cell>
        </row>
        <row r="549">
          <cell r="C549">
            <v>0</v>
          </cell>
          <cell r="D549">
            <v>14465.2001953125</v>
          </cell>
          <cell r="E549">
            <v>0</v>
          </cell>
          <cell r="F549">
            <v>0</v>
          </cell>
          <cell r="G549">
            <v>0</v>
          </cell>
          <cell r="H549">
            <v>115645.2421875</v>
          </cell>
          <cell r="I549">
            <v>0</v>
          </cell>
          <cell r="J549">
            <v>0</v>
          </cell>
          <cell r="K549">
            <v>144.67115783691401</v>
          </cell>
          <cell r="L549">
            <v>0</v>
          </cell>
          <cell r="M549">
            <v>0</v>
          </cell>
          <cell r="N549">
            <v>14465.2001953125</v>
          </cell>
          <cell r="O549">
            <v>0</v>
          </cell>
          <cell r="P549">
            <v>0</v>
          </cell>
          <cell r="Q549">
            <v>0</v>
          </cell>
          <cell r="R549">
            <v>115645.2421875</v>
          </cell>
          <cell r="S549">
            <v>0</v>
          </cell>
          <cell r="T549">
            <v>0</v>
          </cell>
          <cell r="U549">
            <v>0</v>
          </cell>
        </row>
        <row r="550">
          <cell r="C550">
            <v>0</v>
          </cell>
          <cell r="D550">
            <v>14465.2001953125</v>
          </cell>
          <cell r="E550">
            <v>0</v>
          </cell>
          <cell r="F550">
            <v>0</v>
          </cell>
          <cell r="G550">
            <v>0</v>
          </cell>
          <cell r="H550">
            <v>115645.2421875</v>
          </cell>
          <cell r="I550">
            <v>0</v>
          </cell>
          <cell r="J550">
            <v>0</v>
          </cell>
          <cell r="K550">
            <v>144.10040283203099</v>
          </cell>
          <cell r="L550">
            <v>0</v>
          </cell>
          <cell r="M550">
            <v>0</v>
          </cell>
          <cell r="N550">
            <v>14465.2001953125</v>
          </cell>
          <cell r="O550">
            <v>0</v>
          </cell>
          <cell r="P550">
            <v>0</v>
          </cell>
          <cell r="Q550">
            <v>0</v>
          </cell>
          <cell r="R550">
            <v>115645.2421875</v>
          </cell>
          <cell r="S550">
            <v>0</v>
          </cell>
          <cell r="T550">
            <v>0</v>
          </cell>
          <cell r="U550">
            <v>0</v>
          </cell>
        </row>
        <row r="551">
          <cell r="C551">
            <v>0</v>
          </cell>
          <cell r="D551">
            <v>14465.2001953125</v>
          </cell>
          <cell r="E551">
            <v>0</v>
          </cell>
          <cell r="F551">
            <v>0</v>
          </cell>
          <cell r="G551">
            <v>0</v>
          </cell>
          <cell r="H551">
            <v>115645.2421875</v>
          </cell>
          <cell r="I551">
            <v>0</v>
          </cell>
          <cell r="J551">
            <v>0</v>
          </cell>
          <cell r="K551">
            <v>143.539474487305</v>
          </cell>
          <cell r="L551">
            <v>0</v>
          </cell>
          <cell r="M551">
            <v>0</v>
          </cell>
          <cell r="N551">
            <v>14465.2001953125</v>
          </cell>
          <cell r="O551">
            <v>0</v>
          </cell>
          <cell r="P551">
            <v>0</v>
          </cell>
          <cell r="Q551">
            <v>0</v>
          </cell>
          <cell r="R551">
            <v>115645.2421875</v>
          </cell>
          <cell r="S551">
            <v>0</v>
          </cell>
          <cell r="T551">
            <v>0</v>
          </cell>
          <cell r="U551">
            <v>0</v>
          </cell>
        </row>
        <row r="552">
          <cell r="C552">
            <v>0</v>
          </cell>
          <cell r="D552">
            <v>14465.2001953125</v>
          </cell>
          <cell r="E552">
            <v>0</v>
          </cell>
          <cell r="F552">
            <v>0</v>
          </cell>
          <cell r="G552">
            <v>0</v>
          </cell>
          <cell r="H552">
            <v>115645.2421875</v>
          </cell>
          <cell r="I552">
            <v>0</v>
          </cell>
          <cell r="J552">
            <v>0</v>
          </cell>
          <cell r="K552">
            <v>142.99342346191401</v>
          </cell>
          <cell r="L552">
            <v>0</v>
          </cell>
          <cell r="M552">
            <v>0</v>
          </cell>
          <cell r="N552">
            <v>14465.2001953125</v>
          </cell>
          <cell r="O552">
            <v>0</v>
          </cell>
          <cell r="P552">
            <v>0</v>
          </cell>
          <cell r="Q552">
            <v>0</v>
          </cell>
          <cell r="R552">
            <v>115645.2421875</v>
          </cell>
          <cell r="S552">
            <v>0</v>
          </cell>
          <cell r="T552">
            <v>0</v>
          </cell>
          <cell r="U552">
            <v>0</v>
          </cell>
        </row>
        <row r="553">
          <cell r="C553">
            <v>0</v>
          </cell>
          <cell r="D553">
            <v>14465.2001953125</v>
          </cell>
          <cell r="E553">
            <v>0</v>
          </cell>
          <cell r="F553">
            <v>0</v>
          </cell>
          <cell r="G553">
            <v>0</v>
          </cell>
          <cell r="H553">
            <v>115645.2421875</v>
          </cell>
          <cell r="I553">
            <v>0</v>
          </cell>
          <cell r="J553">
            <v>0</v>
          </cell>
          <cell r="K553">
            <v>142.42420959472699</v>
          </cell>
          <cell r="L553">
            <v>0</v>
          </cell>
          <cell r="M553">
            <v>0</v>
          </cell>
          <cell r="N553">
            <v>14465.2001953125</v>
          </cell>
          <cell r="O553">
            <v>0</v>
          </cell>
          <cell r="P553">
            <v>0</v>
          </cell>
          <cell r="Q553">
            <v>0</v>
          </cell>
          <cell r="R553">
            <v>115645.2421875</v>
          </cell>
          <cell r="S553">
            <v>0</v>
          </cell>
          <cell r="T553">
            <v>0</v>
          </cell>
          <cell r="U553">
            <v>0</v>
          </cell>
        </row>
        <row r="554">
          <cell r="C554">
            <v>0</v>
          </cell>
          <cell r="D554">
            <v>14465.2001953125</v>
          </cell>
          <cell r="E554">
            <v>0</v>
          </cell>
          <cell r="F554">
            <v>0</v>
          </cell>
          <cell r="G554">
            <v>0</v>
          </cell>
          <cell r="H554">
            <v>115645.2421875</v>
          </cell>
          <cell r="I554">
            <v>0</v>
          </cell>
          <cell r="J554">
            <v>0</v>
          </cell>
          <cell r="K554">
            <v>141.87191772460901</v>
          </cell>
          <cell r="L554">
            <v>0</v>
          </cell>
          <cell r="M554">
            <v>0</v>
          </cell>
          <cell r="N554">
            <v>14465.2001953125</v>
          </cell>
          <cell r="O554">
            <v>0</v>
          </cell>
          <cell r="P554">
            <v>0</v>
          </cell>
          <cell r="Q554">
            <v>0</v>
          </cell>
          <cell r="R554">
            <v>115645.2421875</v>
          </cell>
          <cell r="S554">
            <v>0</v>
          </cell>
          <cell r="T554">
            <v>0</v>
          </cell>
          <cell r="U554">
            <v>0</v>
          </cell>
        </row>
        <row r="555">
          <cell r="C555">
            <v>0</v>
          </cell>
          <cell r="D555">
            <v>14465.2001953125</v>
          </cell>
          <cell r="E555">
            <v>0</v>
          </cell>
          <cell r="F555">
            <v>0</v>
          </cell>
          <cell r="G555">
            <v>0</v>
          </cell>
          <cell r="H555">
            <v>115645.2421875</v>
          </cell>
          <cell r="I555">
            <v>0</v>
          </cell>
          <cell r="J555">
            <v>0</v>
          </cell>
          <cell r="K555">
            <v>141.33514404296901</v>
          </cell>
          <cell r="L555">
            <v>0</v>
          </cell>
          <cell r="M555">
            <v>0</v>
          </cell>
          <cell r="N555">
            <v>14465.2001953125</v>
          </cell>
          <cell r="O555">
            <v>0</v>
          </cell>
          <cell r="P555">
            <v>0</v>
          </cell>
          <cell r="Q555">
            <v>0</v>
          </cell>
          <cell r="R555">
            <v>115645.2421875</v>
          </cell>
          <cell r="S555">
            <v>0</v>
          </cell>
          <cell r="T555">
            <v>0</v>
          </cell>
          <cell r="U555">
            <v>0</v>
          </cell>
        </row>
        <row r="556">
          <cell r="C556">
            <v>0</v>
          </cell>
          <cell r="D556">
            <v>14465.2001953125</v>
          </cell>
          <cell r="E556">
            <v>0</v>
          </cell>
          <cell r="F556">
            <v>0</v>
          </cell>
          <cell r="G556">
            <v>0</v>
          </cell>
          <cell r="H556">
            <v>115645.2421875</v>
          </cell>
          <cell r="I556">
            <v>0</v>
          </cell>
          <cell r="J556">
            <v>0</v>
          </cell>
          <cell r="K556">
            <v>140.79803466796901</v>
          </cell>
          <cell r="L556">
            <v>0</v>
          </cell>
          <cell r="M556">
            <v>0</v>
          </cell>
          <cell r="N556">
            <v>14465.2001953125</v>
          </cell>
          <cell r="O556">
            <v>0</v>
          </cell>
          <cell r="P556">
            <v>0</v>
          </cell>
          <cell r="Q556">
            <v>0</v>
          </cell>
          <cell r="R556">
            <v>115645.2421875</v>
          </cell>
          <cell r="S556">
            <v>0</v>
          </cell>
          <cell r="T556">
            <v>0</v>
          </cell>
          <cell r="U556">
            <v>0</v>
          </cell>
        </row>
        <row r="557">
          <cell r="C557">
            <v>0</v>
          </cell>
          <cell r="D557">
            <v>14465.2001953125</v>
          </cell>
          <cell r="E557">
            <v>0</v>
          </cell>
          <cell r="F557">
            <v>0</v>
          </cell>
          <cell r="G557">
            <v>0</v>
          </cell>
          <cell r="H557">
            <v>115645.2421875</v>
          </cell>
          <cell r="I557">
            <v>0</v>
          </cell>
          <cell r="J557">
            <v>0</v>
          </cell>
          <cell r="K557">
            <v>140.25653076171901</v>
          </cell>
          <cell r="L557">
            <v>0</v>
          </cell>
          <cell r="M557">
            <v>0</v>
          </cell>
          <cell r="N557">
            <v>14465.2001953125</v>
          </cell>
          <cell r="O557">
            <v>0</v>
          </cell>
          <cell r="P557">
            <v>0</v>
          </cell>
          <cell r="Q557">
            <v>0</v>
          </cell>
          <cell r="R557">
            <v>115645.2421875</v>
          </cell>
          <cell r="S557">
            <v>0</v>
          </cell>
          <cell r="T557">
            <v>0</v>
          </cell>
          <cell r="U557">
            <v>0</v>
          </cell>
        </row>
        <row r="558">
          <cell r="C558">
            <v>0</v>
          </cell>
          <cell r="D558">
            <v>14465.2001953125</v>
          </cell>
          <cell r="E558">
            <v>0</v>
          </cell>
          <cell r="F558">
            <v>0</v>
          </cell>
          <cell r="G558">
            <v>0</v>
          </cell>
          <cell r="H558">
            <v>115645.2421875</v>
          </cell>
          <cell r="I558">
            <v>0</v>
          </cell>
          <cell r="J558">
            <v>0</v>
          </cell>
          <cell r="K558">
            <v>139.71879577636699</v>
          </cell>
          <cell r="L558">
            <v>0</v>
          </cell>
          <cell r="M558">
            <v>0</v>
          </cell>
          <cell r="N558">
            <v>14465.2001953125</v>
          </cell>
          <cell r="O558">
            <v>0</v>
          </cell>
          <cell r="P558">
            <v>0</v>
          </cell>
          <cell r="Q558">
            <v>0</v>
          </cell>
          <cell r="R558">
            <v>115645.2421875</v>
          </cell>
          <cell r="S558">
            <v>0</v>
          </cell>
          <cell r="T558">
            <v>0</v>
          </cell>
          <cell r="U558">
            <v>0</v>
          </cell>
        </row>
        <row r="559">
          <cell r="C559">
            <v>0</v>
          </cell>
          <cell r="D559">
            <v>14465.2001953125</v>
          </cell>
          <cell r="E559">
            <v>0</v>
          </cell>
          <cell r="F559">
            <v>0</v>
          </cell>
          <cell r="G559">
            <v>0</v>
          </cell>
          <cell r="H559">
            <v>115645.2421875</v>
          </cell>
          <cell r="I559">
            <v>0</v>
          </cell>
          <cell r="J559">
            <v>0</v>
          </cell>
          <cell r="K559">
            <v>139.19934082031301</v>
          </cell>
          <cell r="L559">
            <v>0</v>
          </cell>
          <cell r="M559">
            <v>0</v>
          </cell>
          <cell r="N559">
            <v>14465.2001953125</v>
          </cell>
          <cell r="O559">
            <v>0</v>
          </cell>
          <cell r="P559">
            <v>0</v>
          </cell>
          <cell r="Q559">
            <v>0</v>
          </cell>
          <cell r="R559">
            <v>115645.2421875</v>
          </cell>
          <cell r="S559">
            <v>0</v>
          </cell>
          <cell r="T559">
            <v>0</v>
          </cell>
          <cell r="U559">
            <v>0</v>
          </cell>
        </row>
        <row r="560">
          <cell r="C560">
            <v>0</v>
          </cell>
          <cell r="D560">
            <v>14465.2001953125</v>
          </cell>
          <cell r="E560">
            <v>0</v>
          </cell>
          <cell r="F560">
            <v>0</v>
          </cell>
          <cell r="G560">
            <v>0</v>
          </cell>
          <cell r="H560">
            <v>115645.2421875</v>
          </cell>
          <cell r="I560">
            <v>0</v>
          </cell>
          <cell r="J560">
            <v>0</v>
          </cell>
          <cell r="K560">
            <v>138.67674255371099</v>
          </cell>
          <cell r="L560">
            <v>0</v>
          </cell>
          <cell r="M560">
            <v>0</v>
          </cell>
          <cell r="N560">
            <v>14465.2001953125</v>
          </cell>
          <cell r="O560">
            <v>0</v>
          </cell>
          <cell r="P560">
            <v>0</v>
          </cell>
          <cell r="Q560">
            <v>0</v>
          </cell>
          <cell r="R560">
            <v>115645.2421875</v>
          </cell>
          <cell r="S560">
            <v>0</v>
          </cell>
          <cell r="T560">
            <v>0</v>
          </cell>
          <cell r="U560">
            <v>0</v>
          </cell>
        </row>
        <row r="561">
          <cell r="C561">
            <v>0</v>
          </cell>
          <cell r="D561">
            <v>14465.2001953125</v>
          </cell>
          <cell r="E561">
            <v>0</v>
          </cell>
          <cell r="F561">
            <v>0</v>
          </cell>
          <cell r="G561">
            <v>0</v>
          </cell>
          <cell r="H561">
            <v>115645.2421875</v>
          </cell>
          <cell r="I561">
            <v>0</v>
          </cell>
          <cell r="J561">
            <v>0</v>
          </cell>
          <cell r="K561">
            <v>138.14752197265599</v>
          </cell>
          <cell r="L561">
            <v>0</v>
          </cell>
          <cell r="M561">
            <v>0</v>
          </cell>
          <cell r="N561">
            <v>14465.2001953125</v>
          </cell>
          <cell r="O561">
            <v>0</v>
          </cell>
          <cell r="P561">
            <v>0</v>
          </cell>
          <cell r="Q561">
            <v>0</v>
          </cell>
          <cell r="R561">
            <v>115645.2421875</v>
          </cell>
          <cell r="S561">
            <v>0</v>
          </cell>
          <cell r="T561">
            <v>0</v>
          </cell>
          <cell r="U561">
            <v>0</v>
          </cell>
        </row>
        <row r="562">
          <cell r="C562">
            <v>0</v>
          </cell>
          <cell r="D562">
            <v>14465.2001953125</v>
          </cell>
          <cell r="E562">
            <v>0</v>
          </cell>
          <cell r="F562">
            <v>0</v>
          </cell>
          <cell r="G562">
            <v>0</v>
          </cell>
          <cell r="H562">
            <v>115645.2421875</v>
          </cell>
          <cell r="I562">
            <v>0</v>
          </cell>
          <cell r="J562">
            <v>0</v>
          </cell>
          <cell r="K562">
            <v>137.62937927246099</v>
          </cell>
          <cell r="L562">
            <v>0</v>
          </cell>
          <cell r="M562">
            <v>0</v>
          </cell>
          <cell r="N562">
            <v>14465.2001953125</v>
          </cell>
          <cell r="O562">
            <v>0</v>
          </cell>
          <cell r="P562">
            <v>0</v>
          </cell>
          <cell r="Q562">
            <v>0</v>
          </cell>
          <cell r="R562">
            <v>115645.2421875</v>
          </cell>
          <cell r="S562">
            <v>0</v>
          </cell>
          <cell r="T562">
            <v>0</v>
          </cell>
          <cell r="U562">
            <v>0</v>
          </cell>
        </row>
        <row r="563">
          <cell r="C563">
            <v>0</v>
          </cell>
          <cell r="D563">
            <v>14465.2001953125</v>
          </cell>
          <cell r="E563">
            <v>0</v>
          </cell>
          <cell r="F563">
            <v>0</v>
          </cell>
          <cell r="G563">
            <v>0</v>
          </cell>
          <cell r="H563">
            <v>115645.2421875</v>
          </cell>
          <cell r="I563">
            <v>0</v>
          </cell>
          <cell r="J563">
            <v>0</v>
          </cell>
          <cell r="K563">
            <v>137.11431884765599</v>
          </cell>
          <cell r="L563">
            <v>0</v>
          </cell>
          <cell r="M563">
            <v>0</v>
          </cell>
          <cell r="N563">
            <v>14465.2001953125</v>
          </cell>
          <cell r="O563">
            <v>0</v>
          </cell>
          <cell r="P563">
            <v>0</v>
          </cell>
          <cell r="Q563">
            <v>0</v>
          </cell>
          <cell r="R563">
            <v>115645.2421875</v>
          </cell>
          <cell r="S563">
            <v>0</v>
          </cell>
          <cell r="T563">
            <v>0</v>
          </cell>
          <cell r="U563">
            <v>0</v>
          </cell>
        </row>
        <row r="564">
          <cell r="C564">
            <v>0</v>
          </cell>
          <cell r="D564">
            <v>14465.2001953125</v>
          </cell>
          <cell r="E564">
            <v>0</v>
          </cell>
          <cell r="F564">
            <v>0</v>
          </cell>
          <cell r="G564">
            <v>0</v>
          </cell>
          <cell r="H564">
            <v>115645.2421875</v>
          </cell>
          <cell r="I564">
            <v>0</v>
          </cell>
          <cell r="J564">
            <v>0</v>
          </cell>
          <cell r="K564">
            <v>136.60337829589801</v>
          </cell>
          <cell r="L564">
            <v>0</v>
          </cell>
          <cell r="M564">
            <v>0</v>
          </cell>
          <cell r="N564">
            <v>14465.2001953125</v>
          </cell>
          <cell r="O564">
            <v>0</v>
          </cell>
          <cell r="P564">
            <v>0</v>
          </cell>
          <cell r="Q564">
            <v>0</v>
          </cell>
          <cell r="R564">
            <v>115645.2421875</v>
          </cell>
          <cell r="S564">
            <v>0</v>
          </cell>
          <cell r="T564">
            <v>0</v>
          </cell>
          <cell r="U564">
            <v>0</v>
          </cell>
        </row>
        <row r="565">
          <cell r="C565">
            <v>0</v>
          </cell>
          <cell r="D565">
            <v>14465.2001953125</v>
          </cell>
          <cell r="E565">
            <v>0</v>
          </cell>
          <cell r="F565">
            <v>0</v>
          </cell>
          <cell r="G565">
            <v>0</v>
          </cell>
          <cell r="H565">
            <v>115645.2421875</v>
          </cell>
          <cell r="I565">
            <v>0</v>
          </cell>
          <cell r="J565">
            <v>0</v>
          </cell>
          <cell r="K565">
            <v>136.08340454101599</v>
          </cell>
          <cell r="L565">
            <v>0</v>
          </cell>
          <cell r="M565">
            <v>0</v>
          </cell>
          <cell r="N565">
            <v>14465.2001953125</v>
          </cell>
          <cell r="O565">
            <v>0</v>
          </cell>
          <cell r="P565">
            <v>0</v>
          </cell>
          <cell r="Q565">
            <v>0</v>
          </cell>
          <cell r="R565">
            <v>115645.2421875</v>
          </cell>
          <cell r="S565">
            <v>0</v>
          </cell>
          <cell r="T565">
            <v>0</v>
          </cell>
          <cell r="U565">
            <v>0</v>
          </cell>
        </row>
        <row r="566">
          <cell r="C566">
            <v>0</v>
          </cell>
          <cell r="D566">
            <v>14465.2001953125</v>
          </cell>
          <cell r="E566">
            <v>0</v>
          </cell>
          <cell r="F566">
            <v>0</v>
          </cell>
          <cell r="G566">
            <v>0</v>
          </cell>
          <cell r="H566">
            <v>115645.2421875</v>
          </cell>
          <cell r="I566">
            <v>0</v>
          </cell>
          <cell r="J566">
            <v>0</v>
          </cell>
          <cell r="K566">
            <v>135.56597900390599</v>
          </cell>
          <cell r="L566">
            <v>0</v>
          </cell>
          <cell r="M566">
            <v>0</v>
          </cell>
          <cell r="N566">
            <v>14465.2001953125</v>
          </cell>
          <cell r="O566">
            <v>0</v>
          </cell>
          <cell r="P566">
            <v>0</v>
          </cell>
          <cell r="Q566">
            <v>0</v>
          </cell>
          <cell r="R566">
            <v>115645.2421875</v>
          </cell>
          <cell r="S566">
            <v>0</v>
          </cell>
          <cell r="T566">
            <v>0</v>
          </cell>
          <cell r="U566">
            <v>0</v>
          </cell>
        </row>
        <row r="567">
          <cell r="C567">
            <v>0</v>
          </cell>
          <cell r="D567">
            <v>14465.2001953125</v>
          </cell>
          <cell r="E567">
            <v>0</v>
          </cell>
          <cell r="F567">
            <v>0</v>
          </cell>
          <cell r="G567">
            <v>0</v>
          </cell>
          <cell r="H567">
            <v>115645.2421875</v>
          </cell>
          <cell r="I567">
            <v>0</v>
          </cell>
          <cell r="J567">
            <v>0</v>
          </cell>
          <cell r="K567">
            <v>135.06007385253901</v>
          </cell>
          <cell r="L567">
            <v>0</v>
          </cell>
          <cell r="M567">
            <v>0</v>
          </cell>
          <cell r="N567">
            <v>14465.2001953125</v>
          </cell>
          <cell r="O567">
            <v>0</v>
          </cell>
          <cell r="P567">
            <v>0</v>
          </cell>
          <cell r="Q567">
            <v>0</v>
          </cell>
          <cell r="R567">
            <v>115645.2421875</v>
          </cell>
          <cell r="S567">
            <v>0</v>
          </cell>
          <cell r="T567">
            <v>0</v>
          </cell>
          <cell r="U567">
            <v>0</v>
          </cell>
        </row>
        <row r="568">
          <cell r="C568">
            <v>0</v>
          </cell>
          <cell r="D568">
            <v>14465.2001953125</v>
          </cell>
          <cell r="E568">
            <v>0</v>
          </cell>
          <cell r="F568">
            <v>0</v>
          </cell>
          <cell r="G568">
            <v>0</v>
          </cell>
          <cell r="H568">
            <v>115645.2421875</v>
          </cell>
          <cell r="I568">
            <v>0</v>
          </cell>
          <cell r="J568">
            <v>0</v>
          </cell>
          <cell r="K568">
            <v>134.55441284179699</v>
          </cell>
          <cell r="L568">
            <v>0</v>
          </cell>
          <cell r="M568">
            <v>0</v>
          </cell>
          <cell r="N568">
            <v>14465.2001953125</v>
          </cell>
          <cell r="O568">
            <v>0</v>
          </cell>
          <cell r="P568">
            <v>0</v>
          </cell>
          <cell r="Q568">
            <v>0</v>
          </cell>
          <cell r="R568">
            <v>115645.2421875</v>
          </cell>
          <cell r="S568">
            <v>0</v>
          </cell>
          <cell r="T568">
            <v>0</v>
          </cell>
          <cell r="U568">
            <v>0</v>
          </cell>
        </row>
        <row r="569">
          <cell r="C569">
            <v>0</v>
          </cell>
          <cell r="D569">
            <v>14465.2001953125</v>
          </cell>
          <cell r="E569">
            <v>0</v>
          </cell>
          <cell r="F569">
            <v>0</v>
          </cell>
          <cell r="G569">
            <v>0</v>
          </cell>
          <cell r="H569">
            <v>115645.2421875</v>
          </cell>
          <cell r="I569">
            <v>0</v>
          </cell>
          <cell r="J569">
            <v>0</v>
          </cell>
          <cell r="K569">
            <v>134.04583740234401</v>
          </cell>
          <cell r="L569">
            <v>0</v>
          </cell>
          <cell r="M569">
            <v>0</v>
          </cell>
          <cell r="N569">
            <v>14465.2001953125</v>
          </cell>
          <cell r="O569">
            <v>0</v>
          </cell>
          <cell r="P569">
            <v>0</v>
          </cell>
          <cell r="Q569">
            <v>0</v>
          </cell>
          <cell r="R569">
            <v>115645.2421875</v>
          </cell>
          <cell r="S569">
            <v>0</v>
          </cell>
          <cell r="T569">
            <v>0</v>
          </cell>
          <cell r="U569">
            <v>0</v>
          </cell>
        </row>
        <row r="570">
          <cell r="C570">
            <v>0</v>
          </cell>
          <cell r="D570">
            <v>14465.2001953125</v>
          </cell>
          <cell r="E570">
            <v>0</v>
          </cell>
          <cell r="F570">
            <v>0</v>
          </cell>
          <cell r="G570">
            <v>0</v>
          </cell>
          <cell r="H570">
            <v>115645.2421875</v>
          </cell>
          <cell r="I570">
            <v>0</v>
          </cell>
          <cell r="J570">
            <v>0</v>
          </cell>
          <cell r="K570">
            <v>133.55349731445301</v>
          </cell>
          <cell r="L570">
            <v>0</v>
          </cell>
          <cell r="M570">
            <v>0</v>
          </cell>
          <cell r="N570">
            <v>14465.2001953125</v>
          </cell>
          <cell r="O570">
            <v>0</v>
          </cell>
          <cell r="P570">
            <v>0</v>
          </cell>
          <cell r="Q570">
            <v>0</v>
          </cell>
          <cell r="R570">
            <v>115645.2421875</v>
          </cell>
          <cell r="S570">
            <v>0</v>
          </cell>
          <cell r="T570">
            <v>0</v>
          </cell>
          <cell r="U570">
            <v>0</v>
          </cell>
        </row>
        <row r="571">
          <cell r="C571">
            <v>0</v>
          </cell>
          <cell r="D571">
            <v>14465.2001953125</v>
          </cell>
          <cell r="E571">
            <v>0</v>
          </cell>
          <cell r="F571">
            <v>0</v>
          </cell>
          <cell r="G571">
            <v>0</v>
          </cell>
          <cell r="H571">
            <v>115645.2421875</v>
          </cell>
          <cell r="I571">
            <v>0</v>
          </cell>
          <cell r="J571">
            <v>0</v>
          </cell>
          <cell r="K571">
            <v>133.05282592773401</v>
          </cell>
          <cell r="L571">
            <v>0</v>
          </cell>
          <cell r="M571">
            <v>0</v>
          </cell>
          <cell r="N571">
            <v>14465.2001953125</v>
          </cell>
          <cell r="O571">
            <v>0</v>
          </cell>
          <cell r="P571">
            <v>0</v>
          </cell>
          <cell r="Q571">
            <v>0</v>
          </cell>
          <cell r="R571">
            <v>115645.2421875</v>
          </cell>
          <cell r="S571">
            <v>0</v>
          </cell>
          <cell r="T571">
            <v>0</v>
          </cell>
          <cell r="U571">
            <v>0</v>
          </cell>
        </row>
        <row r="572">
          <cell r="C572">
            <v>0</v>
          </cell>
          <cell r="D572">
            <v>14465.2001953125</v>
          </cell>
          <cell r="E572">
            <v>0</v>
          </cell>
          <cell r="F572">
            <v>0</v>
          </cell>
          <cell r="G572">
            <v>0</v>
          </cell>
          <cell r="H572">
            <v>115645.2421875</v>
          </cell>
          <cell r="I572">
            <v>0</v>
          </cell>
          <cell r="J572">
            <v>0</v>
          </cell>
          <cell r="K572">
            <v>132.55152893066401</v>
          </cell>
          <cell r="L572">
            <v>0</v>
          </cell>
          <cell r="M572">
            <v>0</v>
          </cell>
          <cell r="N572">
            <v>14465.2001953125</v>
          </cell>
          <cell r="O572">
            <v>0</v>
          </cell>
          <cell r="P572">
            <v>0</v>
          </cell>
          <cell r="Q572">
            <v>0</v>
          </cell>
          <cell r="R572">
            <v>115645.2421875</v>
          </cell>
          <cell r="S572">
            <v>0</v>
          </cell>
          <cell r="T572">
            <v>0</v>
          </cell>
          <cell r="U572">
            <v>0</v>
          </cell>
        </row>
        <row r="573">
          <cell r="C573">
            <v>0</v>
          </cell>
          <cell r="D573">
            <v>14465.2001953125</v>
          </cell>
          <cell r="E573">
            <v>0</v>
          </cell>
          <cell r="F573">
            <v>0</v>
          </cell>
          <cell r="G573">
            <v>0</v>
          </cell>
          <cell r="H573">
            <v>115645.2421875</v>
          </cell>
          <cell r="I573">
            <v>0</v>
          </cell>
          <cell r="J573">
            <v>0</v>
          </cell>
          <cell r="K573">
            <v>132.04919433593801</v>
          </cell>
          <cell r="L573">
            <v>0</v>
          </cell>
          <cell r="M573">
            <v>0</v>
          </cell>
          <cell r="N573">
            <v>14465.2001953125</v>
          </cell>
          <cell r="O573">
            <v>0</v>
          </cell>
          <cell r="P573">
            <v>0</v>
          </cell>
          <cell r="Q573">
            <v>0</v>
          </cell>
          <cell r="R573">
            <v>115645.2421875</v>
          </cell>
          <cell r="S573">
            <v>0</v>
          </cell>
          <cell r="T573">
            <v>0</v>
          </cell>
          <cell r="U573">
            <v>0</v>
          </cell>
        </row>
        <row r="574">
          <cell r="C574">
            <v>0</v>
          </cell>
          <cell r="D574">
            <v>14465.2001953125</v>
          </cell>
          <cell r="E574">
            <v>0</v>
          </cell>
          <cell r="F574">
            <v>0</v>
          </cell>
          <cell r="G574">
            <v>0</v>
          </cell>
          <cell r="H574">
            <v>115645.2421875</v>
          </cell>
          <cell r="I574">
            <v>0</v>
          </cell>
          <cell r="J574">
            <v>0</v>
          </cell>
          <cell r="K574">
            <v>131.55046081543</v>
          </cell>
          <cell r="L574">
            <v>0</v>
          </cell>
          <cell r="M574">
            <v>0</v>
          </cell>
          <cell r="N574">
            <v>14465.2001953125</v>
          </cell>
          <cell r="O574">
            <v>0</v>
          </cell>
          <cell r="P574">
            <v>0</v>
          </cell>
          <cell r="Q574">
            <v>0</v>
          </cell>
          <cell r="R574">
            <v>115645.2421875</v>
          </cell>
          <cell r="S574">
            <v>0</v>
          </cell>
          <cell r="T574">
            <v>0</v>
          </cell>
          <cell r="U574">
            <v>0</v>
          </cell>
        </row>
        <row r="575">
          <cell r="C575">
            <v>0</v>
          </cell>
          <cell r="D575">
            <v>14465.2001953125</v>
          </cell>
          <cell r="E575">
            <v>0</v>
          </cell>
          <cell r="F575">
            <v>0</v>
          </cell>
          <cell r="G575">
            <v>0</v>
          </cell>
          <cell r="H575">
            <v>115645.2421875</v>
          </cell>
          <cell r="I575">
            <v>0</v>
          </cell>
          <cell r="J575">
            <v>0</v>
          </cell>
          <cell r="K575">
            <v>131.06565856933599</v>
          </cell>
          <cell r="L575">
            <v>0</v>
          </cell>
          <cell r="M575">
            <v>0</v>
          </cell>
          <cell r="N575">
            <v>14465.2001953125</v>
          </cell>
          <cell r="O575">
            <v>0</v>
          </cell>
          <cell r="P575">
            <v>0</v>
          </cell>
          <cell r="Q575">
            <v>0</v>
          </cell>
          <cell r="R575">
            <v>115645.2421875</v>
          </cell>
          <cell r="S575">
            <v>0</v>
          </cell>
          <cell r="T575">
            <v>0</v>
          </cell>
          <cell r="U575">
            <v>0</v>
          </cell>
        </row>
        <row r="576">
          <cell r="C576">
            <v>0</v>
          </cell>
          <cell r="D576">
            <v>14465.2001953125</v>
          </cell>
          <cell r="E576">
            <v>0</v>
          </cell>
          <cell r="F576">
            <v>0</v>
          </cell>
          <cell r="G576">
            <v>0</v>
          </cell>
          <cell r="H576">
            <v>115645.2421875</v>
          </cell>
          <cell r="I576">
            <v>0</v>
          </cell>
          <cell r="J576">
            <v>0</v>
          </cell>
          <cell r="K576">
            <v>130.57479858398401</v>
          </cell>
          <cell r="L576">
            <v>0</v>
          </cell>
          <cell r="M576">
            <v>0</v>
          </cell>
          <cell r="N576">
            <v>14465.2001953125</v>
          </cell>
          <cell r="O576">
            <v>0</v>
          </cell>
          <cell r="P576">
            <v>0</v>
          </cell>
          <cell r="Q576">
            <v>0</v>
          </cell>
          <cell r="R576">
            <v>115645.2421875</v>
          </cell>
          <cell r="S576">
            <v>0</v>
          </cell>
          <cell r="T576">
            <v>0</v>
          </cell>
          <cell r="U576">
            <v>0</v>
          </cell>
        </row>
        <row r="577">
          <cell r="C577">
            <v>0</v>
          </cell>
          <cell r="D577">
            <v>14465.2001953125</v>
          </cell>
          <cell r="E577">
            <v>0</v>
          </cell>
          <cell r="F577">
            <v>0</v>
          </cell>
          <cell r="G577">
            <v>0</v>
          </cell>
          <cell r="H577">
            <v>115645.2421875</v>
          </cell>
          <cell r="I577">
            <v>0</v>
          </cell>
          <cell r="J577">
            <v>0</v>
          </cell>
          <cell r="K577">
            <v>130.07998657226599</v>
          </cell>
          <cell r="L577">
            <v>0</v>
          </cell>
          <cell r="M577">
            <v>0</v>
          </cell>
          <cell r="N577">
            <v>14465.2001953125</v>
          </cell>
          <cell r="O577">
            <v>0</v>
          </cell>
          <cell r="P577">
            <v>0</v>
          </cell>
          <cell r="Q577">
            <v>0</v>
          </cell>
          <cell r="R577">
            <v>115645.2421875</v>
          </cell>
          <cell r="S577">
            <v>0</v>
          </cell>
          <cell r="T577">
            <v>0</v>
          </cell>
          <cell r="U577">
            <v>0</v>
          </cell>
        </row>
        <row r="578">
          <cell r="C578">
            <v>0</v>
          </cell>
          <cell r="D578">
            <v>14465.2001953125</v>
          </cell>
          <cell r="E578">
            <v>0</v>
          </cell>
          <cell r="F578">
            <v>0</v>
          </cell>
          <cell r="G578">
            <v>0</v>
          </cell>
          <cell r="H578">
            <v>115645.2421875</v>
          </cell>
          <cell r="I578">
            <v>0</v>
          </cell>
          <cell r="J578">
            <v>0</v>
          </cell>
          <cell r="K578">
            <v>129.58857727050801</v>
          </cell>
          <cell r="L578">
            <v>0</v>
          </cell>
          <cell r="M578">
            <v>0</v>
          </cell>
          <cell r="N578">
            <v>14465.2001953125</v>
          </cell>
          <cell r="O578">
            <v>0</v>
          </cell>
          <cell r="P578">
            <v>0</v>
          </cell>
          <cell r="Q578">
            <v>0</v>
          </cell>
          <cell r="R578">
            <v>115645.2421875</v>
          </cell>
          <cell r="S578">
            <v>0</v>
          </cell>
          <cell r="T578">
            <v>0</v>
          </cell>
          <cell r="U578">
            <v>0</v>
          </cell>
        </row>
        <row r="579">
          <cell r="C579">
            <v>0</v>
          </cell>
          <cell r="D579">
            <v>14465.2001953125</v>
          </cell>
          <cell r="E579">
            <v>0</v>
          </cell>
          <cell r="F579">
            <v>0</v>
          </cell>
          <cell r="G579">
            <v>0</v>
          </cell>
          <cell r="H579">
            <v>115645.2421875</v>
          </cell>
          <cell r="I579">
            <v>0</v>
          </cell>
          <cell r="J579">
            <v>0</v>
          </cell>
          <cell r="K579">
            <v>129.10870361328099</v>
          </cell>
          <cell r="L579">
            <v>0</v>
          </cell>
          <cell r="M579">
            <v>0</v>
          </cell>
          <cell r="N579">
            <v>14465.2001953125</v>
          </cell>
          <cell r="O579">
            <v>0</v>
          </cell>
          <cell r="P579">
            <v>0</v>
          </cell>
          <cell r="Q579">
            <v>0</v>
          </cell>
          <cell r="R579">
            <v>115645.2421875</v>
          </cell>
          <cell r="S579">
            <v>0</v>
          </cell>
          <cell r="T579">
            <v>0</v>
          </cell>
          <cell r="U579">
            <v>0</v>
          </cell>
        </row>
        <row r="580">
          <cell r="C580">
            <v>0</v>
          </cell>
          <cell r="D580">
            <v>14465.2001953125</v>
          </cell>
          <cell r="E580">
            <v>0</v>
          </cell>
          <cell r="F580">
            <v>0</v>
          </cell>
          <cell r="G580">
            <v>0</v>
          </cell>
          <cell r="H580">
            <v>115645.2421875</v>
          </cell>
          <cell r="I580">
            <v>0</v>
          </cell>
          <cell r="J580">
            <v>0</v>
          </cell>
          <cell r="K580">
            <v>128.62559509277301</v>
          </cell>
          <cell r="L580">
            <v>0</v>
          </cell>
          <cell r="M580">
            <v>0</v>
          </cell>
          <cell r="N580">
            <v>14465.2001953125</v>
          </cell>
          <cell r="O580">
            <v>0</v>
          </cell>
          <cell r="P580">
            <v>0</v>
          </cell>
          <cell r="Q580">
            <v>0</v>
          </cell>
          <cell r="R580">
            <v>115645.2421875</v>
          </cell>
          <cell r="S580">
            <v>0</v>
          </cell>
          <cell r="T580">
            <v>0</v>
          </cell>
          <cell r="U580">
            <v>0</v>
          </cell>
        </row>
        <row r="581">
          <cell r="C581">
            <v>0</v>
          </cell>
          <cell r="D581">
            <v>14465.2001953125</v>
          </cell>
          <cell r="E581">
            <v>0</v>
          </cell>
          <cell r="F581">
            <v>0</v>
          </cell>
          <cell r="G581">
            <v>0</v>
          </cell>
          <cell r="H581">
            <v>115645.2421875</v>
          </cell>
          <cell r="I581">
            <v>0</v>
          </cell>
          <cell r="J581">
            <v>0</v>
          </cell>
          <cell r="K581">
            <v>128.14491271972699</v>
          </cell>
          <cell r="L581">
            <v>0</v>
          </cell>
          <cell r="M581">
            <v>0</v>
          </cell>
          <cell r="N581">
            <v>14465.2001953125</v>
          </cell>
          <cell r="O581">
            <v>0</v>
          </cell>
          <cell r="P581">
            <v>0</v>
          </cell>
          <cell r="Q581">
            <v>0</v>
          </cell>
          <cell r="R581">
            <v>115645.2421875</v>
          </cell>
          <cell r="S581">
            <v>0</v>
          </cell>
          <cell r="T581">
            <v>0</v>
          </cell>
          <cell r="U581">
            <v>0</v>
          </cell>
        </row>
        <row r="582">
          <cell r="C582">
            <v>0</v>
          </cell>
          <cell r="D582">
            <v>14465.2001953125</v>
          </cell>
          <cell r="E582">
            <v>0</v>
          </cell>
          <cell r="F582">
            <v>0</v>
          </cell>
          <cell r="G582">
            <v>0</v>
          </cell>
          <cell r="H582">
            <v>115645.2421875</v>
          </cell>
          <cell r="I582">
            <v>0</v>
          </cell>
          <cell r="J582">
            <v>0</v>
          </cell>
          <cell r="K582">
            <v>127.656867980957</v>
          </cell>
          <cell r="L582">
            <v>0</v>
          </cell>
          <cell r="M582">
            <v>0</v>
          </cell>
          <cell r="N582">
            <v>14465.2001953125</v>
          </cell>
          <cell r="O582">
            <v>0</v>
          </cell>
          <cell r="P582">
            <v>0</v>
          </cell>
          <cell r="Q582">
            <v>0</v>
          </cell>
          <cell r="R582">
            <v>115645.2421875</v>
          </cell>
          <cell r="S582">
            <v>0</v>
          </cell>
          <cell r="T582">
            <v>0</v>
          </cell>
          <cell r="U582">
            <v>0</v>
          </cell>
        </row>
        <row r="583">
          <cell r="C583">
            <v>0</v>
          </cell>
          <cell r="D583">
            <v>14465.2001953125</v>
          </cell>
          <cell r="E583">
            <v>0</v>
          </cell>
          <cell r="F583">
            <v>0</v>
          </cell>
          <cell r="G583">
            <v>0</v>
          </cell>
          <cell r="H583">
            <v>115645.2421875</v>
          </cell>
          <cell r="I583">
            <v>0</v>
          </cell>
          <cell r="J583">
            <v>0</v>
          </cell>
          <cell r="K583">
            <v>127.17790222168</v>
          </cell>
          <cell r="L583">
            <v>0</v>
          </cell>
          <cell r="M583">
            <v>0</v>
          </cell>
          <cell r="N583">
            <v>14465.2001953125</v>
          </cell>
          <cell r="O583">
            <v>0</v>
          </cell>
          <cell r="P583">
            <v>0</v>
          </cell>
          <cell r="Q583">
            <v>0</v>
          </cell>
          <cell r="R583">
            <v>115645.2421875</v>
          </cell>
          <cell r="S583">
            <v>0</v>
          </cell>
          <cell r="T583">
            <v>0</v>
          </cell>
          <cell r="U583">
            <v>0</v>
          </cell>
        </row>
        <row r="584">
          <cell r="C584">
            <v>0</v>
          </cell>
          <cell r="D584">
            <v>14465.2001953125</v>
          </cell>
          <cell r="E584">
            <v>0</v>
          </cell>
          <cell r="F584">
            <v>0</v>
          </cell>
          <cell r="G584">
            <v>0</v>
          </cell>
          <cell r="H584">
            <v>115645.2421875</v>
          </cell>
          <cell r="I584">
            <v>0</v>
          </cell>
          <cell r="J584">
            <v>0</v>
          </cell>
          <cell r="K584">
            <v>126.69955444335901</v>
          </cell>
          <cell r="L584">
            <v>0</v>
          </cell>
          <cell r="M584">
            <v>0</v>
          </cell>
          <cell r="N584">
            <v>14465.2001953125</v>
          </cell>
          <cell r="O584">
            <v>0</v>
          </cell>
          <cell r="P584">
            <v>0</v>
          </cell>
          <cell r="Q584">
            <v>0</v>
          </cell>
          <cell r="R584">
            <v>115645.2421875</v>
          </cell>
          <cell r="S584">
            <v>0</v>
          </cell>
          <cell r="T584">
            <v>0</v>
          </cell>
          <cell r="U584">
            <v>0</v>
          </cell>
        </row>
        <row r="585">
          <cell r="C585">
            <v>0</v>
          </cell>
          <cell r="D585">
            <v>14465.2001953125</v>
          </cell>
          <cell r="E585">
            <v>0</v>
          </cell>
          <cell r="F585">
            <v>0</v>
          </cell>
          <cell r="G585">
            <v>0</v>
          </cell>
          <cell r="H585">
            <v>115645.2421875</v>
          </cell>
          <cell r="I585">
            <v>0</v>
          </cell>
          <cell r="J585">
            <v>0</v>
          </cell>
          <cell r="K585">
            <v>126.218963623047</v>
          </cell>
          <cell r="L585">
            <v>0</v>
          </cell>
          <cell r="M585">
            <v>0</v>
          </cell>
          <cell r="N585">
            <v>14465.2001953125</v>
          </cell>
          <cell r="O585">
            <v>0</v>
          </cell>
          <cell r="P585">
            <v>0</v>
          </cell>
          <cell r="Q585">
            <v>0</v>
          </cell>
          <cell r="R585">
            <v>115645.2421875</v>
          </cell>
          <cell r="S585">
            <v>0</v>
          </cell>
          <cell r="T585">
            <v>0</v>
          </cell>
          <cell r="U585">
            <v>0</v>
          </cell>
        </row>
        <row r="586">
          <cell r="C586">
            <v>0</v>
          </cell>
          <cell r="D586">
            <v>14465.2001953125</v>
          </cell>
          <cell r="E586">
            <v>0</v>
          </cell>
          <cell r="F586">
            <v>0</v>
          </cell>
          <cell r="G586">
            <v>0</v>
          </cell>
          <cell r="H586">
            <v>115645.2421875</v>
          </cell>
          <cell r="I586">
            <v>0</v>
          </cell>
          <cell r="J586">
            <v>0</v>
          </cell>
          <cell r="K586">
            <v>125.74152374267599</v>
          </cell>
          <cell r="L586">
            <v>0</v>
          </cell>
          <cell r="M586">
            <v>0</v>
          </cell>
          <cell r="N586">
            <v>14465.2001953125</v>
          </cell>
          <cell r="O586">
            <v>0</v>
          </cell>
          <cell r="P586">
            <v>0</v>
          </cell>
          <cell r="Q586">
            <v>0</v>
          </cell>
          <cell r="R586">
            <v>115645.2421875</v>
          </cell>
          <cell r="S586">
            <v>0</v>
          </cell>
          <cell r="T586">
            <v>0</v>
          </cell>
          <cell r="U586">
            <v>0</v>
          </cell>
        </row>
        <row r="587">
          <cell r="C587">
            <v>0</v>
          </cell>
          <cell r="D587">
            <v>0</v>
          </cell>
          <cell r="E587">
            <v>0</v>
          </cell>
          <cell r="F587">
            <v>0</v>
          </cell>
          <cell r="G587">
            <v>0</v>
          </cell>
          <cell r="H587">
            <v>0</v>
          </cell>
          <cell r="I587">
            <v>0</v>
          </cell>
          <cell r="J587">
            <v>0</v>
          </cell>
          <cell r="K587">
            <v>0</v>
          </cell>
          <cell r="L587">
            <v>0</v>
          </cell>
          <cell r="M587">
            <v>0</v>
          </cell>
          <cell r="N587">
            <v>0</v>
          </cell>
          <cell r="O587">
            <v>0</v>
          </cell>
          <cell r="P587">
            <v>0</v>
          </cell>
          <cell r="Q587">
            <v>0</v>
          </cell>
          <cell r="R587">
            <v>0</v>
          </cell>
          <cell r="S587">
            <v>0</v>
          </cell>
          <cell r="T587">
            <v>0</v>
          </cell>
          <cell r="U587">
            <v>0</v>
          </cell>
        </row>
        <row r="588">
          <cell r="C588">
            <v>0</v>
          </cell>
          <cell r="D588">
            <v>0</v>
          </cell>
          <cell r="E588">
            <v>0</v>
          </cell>
          <cell r="F588">
            <v>0</v>
          </cell>
          <cell r="G588">
            <v>0</v>
          </cell>
          <cell r="H588">
            <v>0</v>
          </cell>
          <cell r="I588">
            <v>0</v>
          </cell>
          <cell r="J588">
            <v>0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  <cell r="R588">
            <v>0</v>
          </cell>
          <cell r="S588">
            <v>0</v>
          </cell>
          <cell r="T588">
            <v>0</v>
          </cell>
          <cell r="U588">
            <v>0</v>
          </cell>
        </row>
        <row r="589">
          <cell r="C589">
            <v>0</v>
          </cell>
          <cell r="D589">
            <v>0</v>
          </cell>
          <cell r="E589">
            <v>0</v>
          </cell>
          <cell r="F589">
            <v>0</v>
          </cell>
          <cell r="G589">
            <v>0</v>
          </cell>
          <cell r="H589">
            <v>0</v>
          </cell>
          <cell r="I589">
            <v>0</v>
          </cell>
          <cell r="J589">
            <v>0</v>
          </cell>
          <cell r="K589">
            <v>0</v>
          </cell>
          <cell r="L589">
            <v>0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  <cell r="Q589">
            <v>0</v>
          </cell>
          <cell r="R589">
            <v>0</v>
          </cell>
          <cell r="S589">
            <v>0</v>
          </cell>
          <cell r="T589">
            <v>0</v>
          </cell>
          <cell r="U589">
            <v>0</v>
          </cell>
        </row>
        <row r="590">
          <cell r="C590">
            <v>0</v>
          </cell>
          <cell r="D590">
            <v>0</v>
          </cell>
          <cell r="E590">
            <v>0</v>
          </cell>
          <cell r="F590">
            <v>0</v>
          </cell>
          <cell r="G590">
            <v>0</v>
          </cell>
          <cell r="H590">
            <v>0</v>
          </cell>
          <cell r="I590">
            <v>0</v>
          </cell>
          <cell r="J590">
            <v>0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0</v>
          </cell>
          <cell r="P590">
            <v>0</v>
          </cell>
          <cell r="Q590">
            <v>0</v>
          </cell>
          <cell r="R590">
            <v>0</v>
          </cell>
          <cell r="S590">
            <v>0</v>
          </cell>
          <cell r="T590">
            <v>0</v>
          </cell>
          <cell r="U590">
            <v>0</v>
          </cell>
        </row>
        <row r="591">
          <cell r="C591">
            <v>0</v>
          </cell>
          <cell r="D591">
            <v>0</v>
          </cell>
          <cell r="E591">
            <v>0</v>
          </cell>
          <cell r="F591">
            <v>0</v>
          </cell>
          <cell r="G591">
            <v>0</v>
          </cell>
          <cell r="H591">
            <v>0</v>
          </cell>
          <cell r="I591">
            <v>0</v>
          </cell>
          <cell r="J591">
            <v>0</v>
          </cell>
          <cell r="K591">
            <v>0</v>
          </cell>
          <cell r="L591">
            <v>0</v>
          </cell>
          <cell r="M591">
            <v>0</v>
          </cell>
          <cell r="N591">
            <v>0</v>
          </cell>
          <cell r="O591">
            <v>0</v>
          </cell>
          <cell r="P591">
            <v>0</v>
          </cell>
          <cell r="Q591">
            <v>0</v>
          </cell>
          <cell r="R591">
            <v>0</v>
          </cell>
          <cell r="S591">
            <v>0</v>
          </cell>
          <cell r="T591">
            <v>0</v>
          </cell>
          <cell r="U591">
            <v>0</v>
          </cell>
        </row>
        <row r="592">
          <cell r="C592">
            <v>0</v>
          </cell>
          <cell r="D592">
            <v>0</v>
          </cell>
          <cell r="E592">
            <v>0</v>
          </cell>
          <cell r="F592">
            <v>0</v>
          </cell>
          <cell r="G592">
            <v>0</v>
          </cell>
          <cell r="H592">
            <v>0</v>
          </cell>
          <cell r="I592">
            <v>0</v>
          </cell>
          <cell r="J592">
            <v>0</v>
          </cell>
          <cell r="K592">
            <v>0</v>
          </cell>
          <cell r="L592">
            <v>0</v>
          </cell>
          <cell r="M592">
            <v>0</v>
          </cell>
          <cell r="N592">
            <v>0</v>
          </cell>
          <cell r="O592">
            <v>0</v>
          </cell>
          <cell r="P592">
            <v>0</v>
          </cell>
          <cell r="Q592">
            <v>0</v>
          </cell>
          <cell r="R592">
            <v>0</v>
          </cell>
          <cell r="S592">
            <v>0</v>
          </cell>
          <cell r="T592">
            <v>0</v>
          </cell>
          <cell r="U592">
            <v>0</v>
          </cell>
        </row>
        <row r="593">
          <cell r="C593">
            <v>0</v>
          </cell>
          <cell r="D593">
            <v>0</v>
          </cell>
          <cell r="E593">
            <v>0</v>
          </cell>
          <cell r="F593">
            <v>0</v>
          </cell>
          <cell r="G593">
            <v>0</v>
          </cell>
          <cell r="H593">
            <v>0</v>
          </cell>
          <cell r="I593">
            <v>0</v>
          </cell>
          <cell r="J593">
            <v>0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  <cell r="R593">
            <v>0</v>
          </cell>
          <cell r="S593">
            <v>0</v>
          </cell>
          <cell r="T593">
            <v>0</v>
          </cell>
          <cell r="U593">
            <v>0</v>
          </cell>
        </row>
        <row r="594">
          <cell r="C594">
            <v>65.752578735351605</v>
          </cell>
          <cell r="D594">
            <v>3772.35229492188</v>
          </cell>
          <cell r="E594">
            <v>67.123711109161405</v>
          </cell>
          <cell r="F594">
            <v>53.795169830322301</v>
          </cell>
          <cell r="G594">
            <v>134.24742126464801</v>
          </cell>
          <cell r="H594">
            <v>7207.6474609375</v>
          </cell>
          <cell r="I594">
            <v>0</v>
          </cell>
          <cell r="J594">
            <v>159.35890197753901</v>
          </cell>
          <cell r="K594">
            <v>161.52955627441401</v>
          </cell>
          <cell r="L594">
            <v>3537.1708984375</v>
          </cell>
          <cell r="M594">
            <v>0</v>
          </cell>
          <cell r="N594">
            <v>3772.35229492188</v>
          </cell>
          <cell r="O594">
            <v>0</v>
          </cell>
          <cell r="P594">
            <v>0</v>
          </cell>
          <cell r="Q594">
            <v>0</v>
          </cell>
          <cell r="R594">
            <v>7207.6474609375</v>
          </cell>
          <cell r="S594">
            <v>0</v>
          </cell>
          <cell r="T594">
            <v>0</v>
          </cell>
          <cell r="U594">
            <v>0</v>
          </cell>
        </row>
        <row r="595">
          <cell r="C595">
            <v>31.549623489379901</v>
          </cell>
          <cell r="D595">
            <v>7625.916015625</v>
          </cell>
          <cell r="E595">
            <v>84.225189685821505</v>
          </cell>
          <cell r="F595">
            <v>1033.33618164063</v>
          </cell>
          <cell r="G595">
            <v>168.45037841796901</v>
          </cell>
          <cell r="H595">
            <v>19914.083984375</v>
          </cell>
          <cell r="I595">
            <v>0</v>
          </cell>
          <cell r="J595">
            <v>158.208419799805</v>
          </cell>
          <cell r="K595">
            <v>160.15304565429699</v>
          </cell>
          <cell r="L595">
            <v>32601.3671875</v>
          </cell>
          <cell r="M595">
            <v>0</v>
          </cell>
          <cell r="N595">
            <v>7625.916015625</v>
          </cell>
          <cell r="O595">
            <v>0</v>
          </cell>
          <cell r="P595">
            <v>0</v>
          </cell>
          <cell r="Q595">
            <v>0</v>
          </cell>
          <cell r="R595">
            <v>19914.083984375</v>
          </cell>
          <cell r="S595">
            <v>0</v>
          </cell>
          <cell r="T595">
            <v>0</v>
          </cell>
          <cell r="U595">
            <v>0</v>
          </cell>
        </row>
        <row r="596">
          <cell r="C596">
            <v>17.542453765869102</v>
          </cell>
          <cell r="D596">
            <v>9381.39453125</v>
          </cell>
          <cell r="E596">
            <v>91.228771209716797</v>
          </cell>
          <cell r="F596">
            <v>2367.35571289063</v>
          </cell>
          <cell r="G596">
            <v>182.45755004882801</v>
          </cell>
          <cell r="H596">
            <v>34358.60546875</v>
          </cell>
          <cell r="I596">
            <v>0</v>
          </cell>
          <cell r="J596">
            <v>156.78802490234401</v>
          </cell>
          <cell r="K596">
            <v>158.517333984375</v>
          </cell>
          <cell r="L596">
            <v>41529.23046875</v>
          </cell>
          <cell r="M596">
            <v>0</v>
          </cell>
          <cell r="N596">
            <v>9381.39453125</v>
          </cell>
          <cell r="O596">
            <v>0</v>
          </cell>
          <cell r="P596">
            <v>0</v>
          </cell>
          <cell r="Q596">
            <v>0</v>
          </cell>
          <cell r="R596">
            <v>34358.60546875</v>
          </cell>
          <cell r="S596">
            <v>0</v>
          </cell>
          <cell r="T596">
            <v>0</v>
          </cell>
          <cell r="U596">
            <v>0</v>
          </cell>
        </row>
        <row r="597">
          <cell r="C597">
            <v>11.366907119751</v>
          </cell>
          <cell r="D597">
            <v>10485.83984375</v>
          </cell>
          <cell r="E597">
            <v>94.316548109054594</v>
          </cell>
          <cell r="F597">
            <v>3273.87255859375</v>
          </cell>
          <cell r="G597">
            <v>188.63308715820301</v>
          </cell>
          <cell r="H597">
            <v>49634.16015625</v>
          </cell>
          <cell r="I597">
            <v>0</v>
          </cell>
          <cell r="J597">
            <v>155.40040588378901</v>
          </cell>
          <cell r="K597">
            <v>157.004470825195</v>
          </cell>
          <cell r="L597">
            <v>37213.8046875</v>
          </cell>
          <cell r="M597">
            <v>0</v>
          </cell>
          <cell r="N597">
            <v>10485.83984375</v>
          </cell>
          <cell r="O597">
            <v>0</v>
          </cell>
          <cell r="P597">
            <v>0</v>
          </cell>
          <cell r="Q597">
            <v>0</v>
          </cell>
          <cell r="R597">
            <v>49634.16015625</v>
          </cell>
          <cell r="S597">
            <v>0</v>
          </cell>
          <cell r="T597">
            <v>0</v>
          </cell>
          <cell r="U597">
            <v>0</v>
          </cell>
        </row>
        <row r="598">
          <cell r="C598">
            <v>8.7171602249145508</v>
          </cell>
          <cell r="D598">
            <v>11289.8681640625</v>
          </cell>
          <cell r="E598">
            <v>95.641422271728501</v>
          </cell>
          <cell r="F598">
            <v>3930.94116210938</v>
          </cell>
          <cell r="G598">
            <v>191.28283691406301</v>
          </cell>
          <cell r="H598">
            <v>65390.12890625</v>
          </cell>
          <cell r="I598">
            <v>0</v>
          </cell>
          <cell r="J598">
            <v>154.08775329589801</v>
          </cell>
          <cell r="K598">
            <v>155.56932067871099</v>
          </cell>
          <cell r="L598">
            <v>34266.64453125</v>
          </cell>
          <cell r="M598">
            <v>0</v>
          </cell>
          <cell r="N598">
            <v>11289.8681640625</v>
          </cell>
          <cell r="O598">
            <v>0</v>
          </cell>
          <cell r="P598">
            <v>0</v>
          </cell>
          <cell r="Q598">
            <v>0</v>
          </cell>
          <cell r="R598">
            <v>65390.12890625</v>
          </cell>
          <cell r="S598">
            <v>0</v>
          </cell>
          <cell r="T598">
            <v>0</v>
          </cell>
          <cell r="U598">
            <v>0</v>
          </cell>
        </row>
        <row r="599">
          <cell r="C599">
            <v>7.0310292243957502</v>
          </cell>
          <cell r="D599">
            <v>11924.3935546875</v>
          </cell>
          <cell r="E599">
            <v>96.484488248825102</v>
          </cell>
          <cell r="F599">
            <v>4382.97216796875</v>
          </cell>
          <cell r="G599">
            <v>192.96896362304699</v>
          </cell>
          <cell r="H599">
            <v>81315.6015625</v>
          </cell>
          <cell r="I599">
            <v>0</v>
          </cell>
          <cell r="J599">
            <v>152.84706115722699</v>
          </cell>
          <cell r="K599">
            <v>154.24464416503901</v>
          </cell>
          <cell r="L599">
            <v>30816.8046875</v>
          </cell>
          <cell r="M599">
            <v>0</v>
          </cell>
          <cell r="N599">
            <v>11924.3935546875</v>
          </cell>
          <cell r="O599">
            <v>0</v>
          </cell>
          <cell r="P599">
            <v>0</v>
          </cell>
          <cell r="Q599">
            <v>0</v>
          </cell>
          <cell r="R599">
            <v>81315.6015625</v>
          </cell>
          <cell r="S599">
            <v>0</v>
          </cell>
          <cell r="T599">
            <v>0</v>
          </cell>
          <cell r="U599">
            <v>0</v>
          </cell>
        </row>
        <row r="600">
          <cell r="C600">
            <v>5.9116253852844203</v>
          </cell>
          <cell r="D600">
            <v>12443.5</v>
          </cell>
          <cell r="E600">
            <v>97.044187784194904</v>
          </cell>
          <cell r="F600">
            <v>4639.30712890625</v>
          </cell>
          <cell r="G600">
            <v>194.08837890625</v>
          </cell>
          <cell r="H600">
            <v>97176.5</v>
          </cell>
          <cell r="I600">
            <v>0</v>
          </cell>
          <cell r="J600">
            <v>151.66961669921901</v>
          </cell>
          <cell r="K600">
            <v>153.00917053222699</v>
          </cell>
          <cell r="L600">
            <v>27425.84765625</v>
          </cell>
          <cell r="M600">
            <v>0</v>
          </cell>
          <cell r="N600">
            <v>12443.5</v>
          </cell>
          <cell r="O600">
            <v>0</v>
          </cell>
          <cell r="P600">
            <v>0</v>
          </cell>
          <cell r="Q600">
            <v>0</v>
          </cell>
          <cell r="R600">
            <v>97176.5</v>
          </cell>
          <cell r="S600">
            <v>0</v>
          </cell>
          <cell r="T600">
            <v>0</v>
          </cell>
          <cell r="U600">
            <v>0</v>
          </cell>
        </row>
        <row r="601">
          <cell r="C601">
            <v>0</v>
          </cell>
          <cell r="D601">
            <v>12443.5</v>
          </cell>
          <cell r="E601">
            <v>0</v>
          </cell>
          <cell r="F601">
            <v>0</v>
          </cell>
          <cell r="G601">
            <v>0</v>
          </cell>
          <cell r="H601">
            <v>97176.5</v>
          </cell>
          <cell r="I601">
            <v>0</v>
          </cell>
          <cell r="J601">
            <v>0</v>
          </cell>
          <cell r="K601">
            <v>152.45521545410199</v>
          </cell>
          <cell r="L601">
            <v>0</v>
          </cell>
          <cell r="M601">
            <v>0</v>
          </cell>
          <cell r="N601">
            <v>12443.5</v>
          </cell>
          <cell r="O601">
            <v>0</v>
          </cell>
          <cell r="P601">
            <v>0</v>
          </cell>
          <cell r="Q601">
            <v>0</v>
          </cell>
          <cell r="R601">
            <v>97176.5</v>
          </cell>
          <cell r="S601">
            <v>0</v>
          </cell>
          <cell r="T601">
            <v>0</v>
          </cell>
          <cell r="U601">
            <v>0</v>
          </cell>
        </row>
        <row r="602">
          <cell r="C602">
            <v>0</v>
          </cell>
          <cell r="D602">
            <v>12443.5</v>
          </cell>
          <cell r="E602">
            <v>0</v>
          </cell>
          <cell r="F602">
            <v>0</v>
          </cell>
          <cell r="G602">
            <v>0</v>
          </cell>
          <cell r="H602">
            <v>97176.5</v>
          </cell>
          <cell r="I602">
            <v>0</v>
          </cell>
          <cell r="J602">
            <v>0</v>
          </cell>
          <cell r="K602">
            <v>151.83248901367199</v>
          </cell>
          <cell r="L602">
            <v>0</v>
          </cell>
          <cell r="M602">
            <v>0</v>
          </cell>
          <cell r="N602">
            <v>12443.5</v>
          </cell>
          <cell r="O602">
            <v>0</v>
          </cell>
          <cell r="P602">
            <v>0</v>
          </cell>
          <cell r="Q602">
            <v>0</v>
          </cell>
          <cell r="R602">
            <v>97176.5</v>
          </cell>
          <cell r="S602">
            <v>0</v>
          </cell>
          <cell r="T602">
            <v>0</v>
          </cell>
          <cell r="U602">
            <v>0</v>
          </cell>
        </row>
        <row r="603">
          <cell r="C603">
            <v>0</v>
          </cell>
          <cell r="D603">
            <v>12443.5</v>
          </cell>
          <cell r="E603">
            <v>0</v>
          </cell>
          <cell r="F603">
            <v>0</v>
          </cell>
          <cell r="G603">
            <v>0</v>
          </cell>
          <cell r="H603">
            <v>97176.5</v>
          </cell>
          <cell r="I603">
            <v>0</v>
          </cell>
          <cell r="J603">
            <v>0</v>
          </cell>
          <cell r="K603">
            <v>151.24147033691401</v>
          </cell>
          <cell r="L603">
            <v>0</v>
          </cell>
          <cell r="M603">
            <v>0</v>
          </cell>
          <cell r="N603">
            <v>12443.5</v>
          </cell>
          <cell r="O603">
            <v>0</v>
          </cell>
          <cell r="P603">
            <v>0</v>
          </cell>
          <cell r="Q603">
            <v>0</v>
          </cell>
          <cell r="R603">
            <v>97176.5</v>
          </cell>
          <cell r="S603">
            <v>0</v>
          </cell>
          <cell r="T603">
            <v>0</v>
          </cell>
          <cell r="U603">
            <v>0</v>
          </cell>
        </row>
        <row r="604">
          <cell r="C604">
            <v>0</v>
          </cell>
          <cell r="D604">
            <v>12443.5</v>
          </cell>
          <cell r="E604">
            <v>0</v>
          </cell>
          <cell r="F604">
            <v>0</v>
          </cell>
          <cell r="G604">
            <v>0</v>
          </cell>
          <cell r="H604">
            <v>97176.5</v>
          </cell>
          <cell r="I604">
            <v>0</v>
          </cell>
          <cell r="J604">
            <v>0</v>
          </cell>
          <cell r="K604">
            <v>150.70335388183599</v>
          </cell>
          <cell r="L604">
            <v>0</v>
          </cell>
          <cell r="M604">
            <v>0</v>
          </cell>
          <cell r="N604">
            <v>12443.5</v>
          </cell>
          <cell r="O604">
            <v>0</v>
          </cell>
          <cell r="P604">
            <v>0</v>
          </cell>
          <cell r="Q604">
            <v>0</v>
          </cell>
          <cell r="R604">
            <v>97176.5</v>
          </cell>
          <cell r="S604">
            <v>0</v>
          </cell>
          <cell r="T604">
            <v>0</v>
          </cell>
          <cell r="U604">
            <v>0</v>
          </cell>
        </row>
        <row r="605">
          <cell r="C605">
            <v>0</v>
          </cell>
          <cell r="D605">
            <v>12443.5</v>
          </cell>
          <cell r="E605">
            <v>0</v>
          </cell>
          <cell r="F605">
            <v>0</v>
          </cell>
          <cell r="G605">
            <v>0</v>
          </cell>
          <cell r="H605">
            <v>97176.5</v>
          </cell>
          <cell r="I605">
            <v>0</v>
          </cell>
          <cell r="J605">
            <v>0</v>
          </cell>
          <cell r="K605">
            <v>150.10519409179699</v>
          </cell>
          <cell r="L605">
            <v>0</v>
          </cell>
          <cell r="M605">
            <v>0</v>
          </cell>
          <cell r="N605">
            <v>12443.5</v>
          </cell>
          <cell r="O605">
            <v>0</v>
          </cell>
          <cell r="P605">
            <v>0</v>
          </cell>
          <cell r="Q605">
            <v>0</v>
          </cell>
          <cell r="R605">
            <v>97176.5</v>
          </cell>
          <cell r="S605">
            <v>0</v>
          </cell>
          <cell r="T605">
            <v>0</v>
          </cell>
          <cell r="U605">
            <v>0</v>
          </cell>
        </row>
        <row r="606">
          <cell r="C606">
            <v>0</v>
          </cell>
          <cell r="D606">
            <v>12443.5</v>
          </cell>
          <cell r="E606">
            <v>0</v>
          </cell>
          <cell r="F606">
            <v>0</v>
          </cell>
          <cell r="G606">
            <v>0</v>
          </cell>
          <cell r="H606">
            <v>97176.5</v>
          </cell>
          <cell r="I606">
            <v>0</v>
          </cell>
          <cell r="J606">
            <v>0</v>
          </cell>
          <cell r="K606">
            <v>149.469482421875</v>
          </cell>
          <cell r="L606">
            <v>0</v>
          </cell>
          <cell r="M606">
            <v>0</v>
          </cell>
          <cell r="N606">
            <v>12443.5</v>
          </cell>
          <cell r="O606">
            <v>0</v>
          </cell>
          <cell r="P606">
            <v>0</v>
          </cell>
          <cell r="Q606">
            <v>0</v>
          </cell>
          <cell r="R606">
            <v>97176.5</v>
          </cell>
          <cell r="S606">
            <v>0</v>
          </cell>
          <cell r="T606">
            <v>0</v>
          </cell>
          <cell r="U606">
            <v>0</v>
          </cell>
        </row>
        <row r="607">
          <cell r="C607">
            <v>0</v>
          </cell>
          <cell r="D607">
            <v>12443.5</v>
          </cell>
          <cell r="E607">
            <v>0</v>
          </cell>
          <cell r="F607">
            <v>0</v>
          </cell>
          <cell r="G607">
            <v>0</v>
          </cell>
          <cell r="H607">
            <v>97176.5</v>
          </cell>
          <cell r="I607">
            <v>0</v>
          </cell>
          <cell r="J607">
            <v>0</v>
          </cell>
          <cell r="K607">
            <v>148.85072326660199</v>
          </cell>
          <cell r="L607">
            <v>0</v>
          </cell>
          <cell r="M607">
            <v>0</v>
          </cell>
          <cell r="N607">
            <v>12443.5</v>
          </cell>
          <cell r="O607">
            <v>0</v>
          </cell>
          <cell r="P607">
            <v>0</v>
          </cell>
          <cell r="Q607">
            <v>0</v>
          </cell>
          <cell r="R607">
            <v>97176.5</v>
          </cell>
          <cell r="S607">
            <v>0</v>
          </cell>
          <cell r="T607">
            <v>0</v>
          </cell>
          <cell r="U607">
            <v>0</v>
          </cell>
        </row>
        <row r="608">
          <cell r="C608">
            <v>0</v>
          </cell>
          <cell r="D608">
            <v>12443.5</v>
          </cell>
          <cell r="E608">
            <v>0</v>
          </cell>
          <cell r="F608">
            <v>0</v>
          </cell>
          <cell r="G608">
            <v>0</v>
          </cell>
          <cell r="H608">
            <v>97176.5</v>
          </cell>
          <cell r="I608">
            <v>0</v>
          </cell>
          <cell r="J608">
            <v>0</v>
          </cell>
          <cell r="K608">
            <v>148.24998474121099</v>
          </cell>
          <cell r="L608">
            <v>0</v>
          </cell>
          <cell r="M608">
            <v>0</v>
          </cell>
          <cell r="N608">
            <v>12443.5</v>
          </cell>
          <cell r="O608">
            <v>0</v>
          </cell>
          <cell r="P608">
            <v>0</v>
          </cell>
          <cell r="Q608">
            <v>0</v>
          </cell>
          <cell r="R608">
            <v>97176.5</v>
          </cell>
          <cell r="S608">
            <v>0</v>
          </cell>
          <cell r="T608">
            <v>0</v>
          </cell>
          <cell r="U608">
            <v>0</v>
          </cell>
        </row>
        <row r="609">
          <cell r="C609">
            <v>0</v>
          </cell>
          <cell r="D609">
            <v>12443.5</v>
          </cell>
          <cell r="E609">
            <v>0</v>
          </cell>
          <cell r="F609">
            <v>0</v>
          </cell>
          <cell r="G609">
            <v>0</v>
          </cell>
          <cell r="H609">
            <v>97176.5</v>
          </cell>
          <cell r="I609">
            <v>0</v>
          </cell>
          <cell r="J609">
            <v>0</v>
          </cell>
          <cell r="K609">
            <v>147.64222717285199</v>
          </cell>
          <cell r="L609">
            <v>0</v>
          </cell>
          <cell r="M609">
            <v>0</v>
          </cell>
          <cell r="N609">
            <v>12443.5</v>
          </cell>
          <cell r="O609">
            <v>0</v>
          </cell>
          <cell r="P609">
            <v>0</v>
          </cell>
          <cell r="Q609">
            <v>0</v>
          </cell>
          <cell r="R609">
            <v>97176.5</v>
          </cell>
          <cell r="S609">
            <v>0</v>
          </cell>
          <cell r="T609">
            <v>0</v>
          </cell>
          <cell r="U609">
            <v>0</v>
          </cell>
        </row>
        <row r="610">
          <cell r="C610">
            <v>0</v>
          </cell>
          <cell r="D610">
            <v>12443.5</v>
          </cell>
          <cell r="E610">
            <v>0</v>
          </cell>
          <cell r="F610">
            <v>0</v>
          </cell>
          <cell r="G610">
            <v>0</v>
          </cell>
          <cell r="H610">
            <v>97176.5</v>
          </cell>
          <cell r="I610">
            <v>0</v>
          </cell>
          <cell r="J610">
            <v>0</v>
          </cell>
          <cell r="K610">
            <v>147.04232788085901</v>
          </cell>
          <cell r="L610">
            <v>0</v>
          </cell>
          <cell r="M610">
            <v>0</v>
          </cell>
          <cell r="N610">
            <v>12443.5</v>
          </cell>
          <cell r="O610">
            <v>0</v>
          </cell>
          <cell r="P610">
            <v>0</v>
          </cell>
          <cell r="Q610">
            <v>0</v>
          </cell>
          <cell r="R610">
            <v>97176.5</v>
          </cell>
          <cell r="S610">
            <v>0</v>
          </cell>
          <cell r="T610">
            <v>0</v>
          </cell>
          <cell r="U610">
            <v>0</v>
          </cell>
        </row>
        <row r="611">
          <cell r="C611">
            <v>0</v>
          </cell>
          <cell r="D611">
            <v>12443.5</v>
          </cell>
          <cell r="E611">
            <v>0</v>
          </cell>
          <cell r="F611">
            <v>0</v>
          </cell>
          <cell r="G611">
            <v>0</v>
          </cell>
          <cell r="H611">
            <v>97176.5</v>
          </cell>
          <cell r="I611">
            <v>0</v>
          </cell>
          <cell r="J611">
            <v>0</v>
          </cell>
          <cell r="K611">
            <v>146.45895385742199</v>
          </cell>
          <cell r="L611">
            <v>0</v>
          </cell>
          <cell r="M611">
            <v>0</v>
          </cell>
          <cell r="N611">
            <v>12443.5</v>
          </cell>
          <cell r="O611">
            <v>0</v>
          </cell>
          <cell r="P611">
            <v>0</v>
          </cell>
          <cell r="Q611">
            <v>0</v>
          </cell>
          <cell r="R611">
            <v>97176.5</v>
          </cell>
          <cell r="S611">
            <v>0</v>
          </cell>
          <cell r="T611">
            <v>0</v>
          </cell>
          <cell r="U611">
            <v>0</v>
          </cell>
        </row>
        <row r="612">
          <cell r="C612">
            <v>0</v>
          </cell>
          <cell r="D612">
            <v>12443.5</v>
          </cell>
          <cell r="E612">
            <v>0</v>
          </cell>
          <cell r="F612">
            <v>0</v>
          </cell>
          <cell r="G612">
            <v>0</v>
          </cell>
          <cell r="H612">
            <v>97176.5</v>
          </cell>
          <cell r="I612">
            <v>0</v>
          </cell>
          <cell r="J612">
            <v>0</v>
          </cell>
          <cell r="K612">
            <v>145.88589477539099</v>
          </cell>
          <cell r="L612">
            <v>0</v>
          </cell>
          <cell r="M612">
            <v>0</v>
          </cell>
          <cell r="N612">
            <v>12443.5</v>
          </cell>
          <cell r="O612">
            <v>0</v>
          </cell>
          <cell r="P612">
            <v>0</v>
          </cell>
          <cell r="Q612">
            <v>0</v>
          </cell>
          <cell r="R612">
            <v>97176.5</v>
          </cell>
          <cell r="S612">
            <v>0</v>
          </cell>
          <cell r="T612">
            <v>0</v>
          </cell>
          <cell r="U612">
            <v>0</v>
          </cell>
        </row>
        <row r="613">
          <cell r="C613">
            <v>0</v>
          </cell>
          <cell r="D613">
            <v>12443.5</v>
          </cell>
          <cell r="E613">
            <v>0</v>
          </cell>
          <cell r="F613">
            <v>0</v>
          </cell>
          <cell r="G613">
            <v>0</v>
          </cell>
          <cell r="H613">
            <v>97176.5</v>
          </cell>
          <cell r="I613">
            <v>0</v>
          </cell>
          <cell r="J613">
            <v>0</v>
          </cell>
          <cell r="K613">
            <v>145.311767578125</v>
          </cell>
          <cell r="L613">
            <v>0</v>
          </cell>
          <cell r="M613">
            <v>0</v>
          </cell>
          <cell r="N613">
            <v>12443.5</v>
          </cell>
          <cell r="O613">
            <v>0</v>
          </cell>
          <cell r="P613">
            <v>0</v>
          </cell>
          <cell r="Q613">
            <v>0</v>
          </cell>
          <cell r="R613">
            <v>97176.5</v>
          </cell>
          <cell r="S613">
            <v>0</v>
          </cell>
          <cell r="T613">
            <v>0</v>
          </cell>
          <cell r="U613">
            <v>0</v>
          </cell>
        </row>
        <row r="614">
          <cell r="C614">
            <v>0</v>
          </cell>
          <cell r="D614">
            <v>12443.5</v>
          </cell>
          <cell r="E614">
            <v>0</v>
          </cell>
          <cell r="F614">
            <v>0</v>
          </cell>
          <cell r="G614">
            <v>0</v>
          </cell>
          <cell r="H614">
            <v>97176.5</v>
          </cell>
          <cell r="I614">
            <v>0</v>
          </cell>
          <cell r="J614">
            <v>0</v>
          </cell>
          <cell r="K614">
            <v>144.73469543457</v>
          </cell>
          <cell r="L614">
            <v>0</v>
          </cell>
          <cell r="M614">
            <v>0</v>
          </cell>
          <cell r="N614">
            <v>12443.5</v>
          </cell>
          <cell r="O614">
            <v>0</v>
          </cell>
          <cell r="P614">
            <v>0</v>
          </cell>
          <cell r="Q614">
            <v>0</v>
          </cell>
          <cell r="R614">
            <v>97176.5</v>
          </cell>
          <cell r="S614">
            <v>0</v>
          </cell>
          <cell r="T614">
            <v>0</v>
          </cell>
          <cell r="U614">
            <v>0</v>
          </cell>
        </row>
        <row r="615">
          <cell r="C615">
            <v>0</v>
          </cell>
          <cell r="D615">
            <v>12443.5</v>
          </cell>
          <cell r="E615">
            <v>0</v>
          </cell>
          <cell r="F615">
            <v>0</v>
          </cell>
          <cell r="G615">
            <v>0</v>
          </cell>
          <cell r="H615">
            <v>97176.5</v>
          </cell>
          <cell r="I615">
            <v>0</v>
          </cell>
          <cell r="J615">
            <v>0</v>
          </cell>
          <cell r="K615">
            <v>144.16351318359401</v>
          </cell>
          <cell r="L615">
            <v>0</v>
          </cell>
          <cell r="M615">
            <v>0</v>
          </cell>
          <cell r="N615">
            <v>12443.5</v>
          </cell>
          <cell r="O615">
            <v>0</v>
          </cell>
          <cell r="P615">
            <v>0</v>
          </cell>
          <cell r="Q615">
            <v>0</v>
          </cell>
          <cell r="R615">
            <v>97176.5</v>
          </cell>
          <cell r="S615">
            <v>0</v>
          </cell>
          <cell r="T615">
            <v>0</v>
          </cell>
          <cell r="U615">
            <v>0</v>
          </cell>
        </row>
        <row r="616">
          <cell r="C616">
            <v>0</v>
          </cell>
          <cell r="D616">
            <v>12443.5</v>
          </cell>
          <cell r="E616">
            <v>0</v>
          </cell>
          <cell r="F616">
            <v>0</v>
          </cell>
          <cell r="G616">
            <v>0</v>
          </cell>
          <cell r="H616">
            <v>97176.5</v>
          </cell>
          <cell r="I616">
            <v>0</v>
          </cell>
          <cell r="J616">
            <v>0</v>
          </cell>
          <cell r="K616">
            <v>143.60273742675801</v>
          </cell>
          <cell r="L616">
            <v>0</v>
          </cell>
          <cell r="M616">
            <v>0</v>
          </cell>
          <cell r="N616">
            <v>12443.5</v>
          </cell>
          <cell r="O616">
            <v>0</v>
          </cell>
          <cell r="P616">
            <v>0</v>
          </cell>
          <cell r="Q616">
            <v>0</v>
          </cell>
          <cell r="R616">
            <v>97176.5</v>
          </cell>
          <cell r="S616">
            <v>0</v>
          </cell>
          <cell r="T616">
            <v>0</v>
          </cell>
          <cell r="U616">
            <v>0</v>
          </cell>
        </row>
        <row r="617">
          <cell r="C617">
            <v>0</v>
          </cell>
          <cell r="D617">
            <v>12443.5</v>
          </cell>
          <cell r="E617">
            <v>0</v>
          </cell>
          <cell r="F617">
            <v>0</v>
          </cell>
          <cell r="G617">
            <v>0</v>
          </cell>
          <cell r="H617">
            <v>97176.5</v>
          </cell>
          <cell r="I617">
            <v>0</v>
          </cell>
          <cell r="J617">
            <v>0</v>
          </cell>
          <cell r="K617">
            <v>143.05508422851599</v>
          </cell>
          <cell r="L617">
            <v>0</v>
          </cell>
          <cell r="M617">
            <v>0</v>
          </cell>
          <cell r="N617">
            <v>12443.5</v>
          </cell>
          <cell r="O617">
            <v>0</v>
          </cell>
          <cell r="P617">
            <v>0</v>
          </cell>
          <cell r="Q617">
            <v>0</v>
          </cell>
          <cell r="R617">
            <v>97176.5</v>
          </cell>
          <cell r="S617">
            <v>0</v>
          </cell>
          <cell r="T617">
            <v>0</v>
          </cell>
          <cell r="U617">
            <v>0</v>
          </cell>
        </row>
        <row r="618">
          <cell r="C618">
            <v>0</v>
          </cell>
          <cell r="D618">
            <v>12443.5</v>
          </cell>
          <cell r="E618">
            <v>0</v>
          </cell>
          <cell r="F618">
            <v>0</v>
          </cell>
          <cell r="G618">
            <v>0</v>
          </cell>
          <cell r="H618">
            <v>97176.5</v>
          </cell>
          <cell r="I618">
            <v>0</v>
          </cell>
          <cell r="J618">
            <v>0</v>
          </cell>
          <cell r="K618">
            <v>142.48736572265599</v>
          </cell>
          <cell r="L618">
            <v>0</v>
          </cell>
          <cell r="M618">
            <v>0</v>
          </cell>
          <cell r="N618">
            <v>12443.5</v>
          </cell>
          <cell r="O618">
            <v>0</v>
          </cell>
          <cell r="P618">
            <v>0</v>
          </cell>
          <cell r="Q618">
            <v>0</v>
          </cell>
          <cell r="R618">
            <v>97176.5</v>
          </cell>
          <cell r="S618">
            <v>0</v>
          </cell>
          <cell r="T618">
            <v>0</v>
          </cell>
          <cell r="U618">
            <v>0</v>
          </cell>
        </row>
        <row r="619">
          <cell r="C619">
            <v>0</v>
          </cell>
          <cell r="D619">
            <v>12443.5</v>
          </cell>
          <cell r="E619">
            <v>0</v>
          </cell>
          <cell r="F619">
            <v>0</v>
          </cell>
          <cell r="G619">
            <v>0</v>
          </cell>
          <cell r="H619">
            <v>97176.5</v>
          </cell>
          <cell r="I619">
            <v>0</v>
          </cell>
          <cell r="J619">
            <v>0</v>
          </cell>
          <cell r="K619">
            <v>141.93388366699199</v>
          </cell>
          <cell r="L619">
            <v>0</v>
          </cell>
          <cell r="M619">
            <v>0</v>
          </cell>
          <cell r="N619">
            <v>12443.5</v>
          </cell>
          <cell r="O619">
            <v>0</v>
          </cell>
          <cell r="P619">
            <v>0</v>
          </cell>
          <cell r="Q619">
            <v>0</v>
          </cell>
          <cell r="R619">
            <v>97176.5</v>
          </cell>
          <cell r="S619">
            <v>0</v>
          </cell>
          <cell r="T619">
            <v>0</v>
          </cell>
          <cell r="U619">
            <v>0</v>
          </cell>
        </row>
        <row r="620">
          <cell r="C620">
            <v>0</v>
          </cell>
          <cell r="D620">
            <v>12443.5</v>
          </cell>
          <cell r="E620">
            <v>0</v>
          </cell>
          <cell r="F620">
            <v>0</v>
          </cell>
          <cell r="G620">
            <v>0</v>
          </cell>
          <cell r="H620">
            <v>97176.5</v>
          </cell>
          <cell r="I620">
            <v>0</v>
          </cell>
          <cell r="J620">
            <v>0</v>
          </cell>
          <cell r="K620">
            <v>141.39697265625</v>
          </cell>
          <cell r="L620">
            <v>0</v>
          </cell>
          <cell r="M620">
            <v>0</v>
          </cell>
          <cell r="N620">
            <v>12443.5</v>
          </cell>
          <cell r="O620">
            <v>0</v>
          </cell>
          <cell r="P620">
            <v>0</v>
          </cell>
          <cell r="Q620">
            <v>0</v>
          </cell>
          <cell r="R620">
            <v>97176.5</v>
          </cell>
          <cell r="S620">
            <v>0</v>
          </cell>
          <cell r="T620">
            <v>0</v>
          </cell>
          <cell r="U620">
            <v>0</v>
          </cell>
        </row>
        <row r="621">
          <cell r="C621">
            <v>0</v>
          </cell>
          <cell r="D621">
            <v>12443.5</v>
          </cell>
          <cell r="E621">
            <v>0</v>
          </cell>
          <cell r="F621">
            <v>0</v>
          </cell>
          <cell r="G621">
            <v>0</v>
          </cell>
          <cell r="H621">
            <v>97176.5</v>
          </cell>
          <cell r="I621">
            <v>0</v>
          </cell>
          <cell r="J621">
            <v>0</v>
          </cell>
          <cell r="K621">
            <v>140.85958862304699</v>
          </cell>
          <cell r="L621">
            <v>0</v>
          </cell>
          <cell r="M621">
            <v>0</v>
          </cell>
          <cell r="N621">
            <v>12443.5</v>
          </cell>
          <cell r="O621">
            <v>0</v>
          </cell>
          <cell r="P621">
            <v>0</v>
          </cell>
          <cell r="Q621">
            <v>0</v>
          </cell>
          <cell r="R621">
            <v>97176.5</v>
          </cell>
          <cell r="S621">
            <v>0</v>
          </cell>
          <cell r="T621">
            <v>0</v>
          </cell>
          <cell r="U621">
            <v>0</v>
          </cell>
        </row>
        <row r="622">
          <cell r="C622">
            <v>0</v>
          </cell>
          <cell r="D622">
            <v>12443.5</v>
          </cell>
          <cell r="E622">
            <v>0</v>
          </cell>
          <cell r="F622">
            <v>0</v>
          </cell>
          <cell r="G622">
            <v>0</v>
          </cell>
          <cell r="H622">
            <v>97176.5</v>
          </cell>
          <cell r="I622">
            <v>0</v>
          </cell>
          <cell r="J622">
            <v>0</v>
          </cell>
          <cell r="K622">
            <v>140.31822204589801</v>
          </cell>
          <cell r="L622">
            <v>0</v>
          </cell>
          <cell r="M622">
            <v>0</v>
          </cell>
          <cell r="N622">
            <v>12443.5</v>
          </cell>
          <cell r="O622">
            <v>0</v>
          </cell>
          <cell r="P622">
            <v>0</v>
          </cell>
          <cell r="Q622">
            <v>0</v>
          </cell>
          <cell r="R622">
            <v>97176.5</v>
          </cell>
          <cell r="S622">
            <v>0</v>
          </cell>
          <cell r="T622">
            <v>0</v>
          </cell>
          <cell r="U622">
            <v>0</v>
          </cell>
        </row>
        <row r="623">
          <cell r="C623">
            <v>0</v>
          </cell>
          <cell r="D623">
            <v>12443.5</v>
          </cell>
          <cell r="E623">
            <v>0</v>
          </cell>
          <cell r="F623">
            <v>0</v>
          </cell>
          <cell r="G623">
            <v>0</v>
          </cell>
          <cell r="H623">
            <v>97176.5</v>
          </cell>
          <cell r="I623">
            <v>0</v>
          </cell>
          <cell r="J623">
            <v>0</v>
          </cell>
          <cell r="K623">
            <v>139.78033447265599</v>
          </cell>
          <cell r="L623">
            <v>0</v>
          </cell>
          <cell r="M623">
            <v>0</v>
          </cell>
          <cell r="N623">
            <v>12443.5</v>
          </cell>
          <cell r="O623">
            <v>0</v>
          </cell>
          <cell r="P623">
            <v>0</v>
          </cell>
          <cell r="Q623">
            <v>0</v>
          </cell>
          <cell r="R623">
            <v>97176.5</v>
          </cell>
          <cell r="S623">
            <v>0</v>
          </cell>
          <cell r="T623">
            <v>0</v>
          </cell>
          <cell r="U623">
            <v>0</v>
          </cell>
        </row>
        <row r="624">
          <cell r="C624">
            <v>0</v>
          </cell>
          <cell r="D624">
            <v>12443.5</v>
          </cell>
          <cell r="E624">
            <v>0</v>
          </cell>
          <cell r="F624">
            <v>0</v>
          </cell>
          <cell r="G624">
            <v>0</v>
          </cell>
          <cell r="H624">
            <v>97176.5</v>
          </cell>
          <cell r="I624">
            <v>0</v>
          </cell>
          <cell r="J624">
            <v>0</v>
          </cell>
          <cell r="K624">
            <v>139.26008605957</v>
          </cell>
          <cell r="L624">
            <v>0</v>
          </cell>
          <cell r="M624">
            <v>0</v>
          </cell>
          <cell r="N624">
            <v>12443.5</v>
          </cell>
          <cell r="O624">
            <v>0</v>
          </cell>
          <cell r="P624">
            <v>0</v>
          </cell>
          <cell r="Q624">
            <v>0</v>
          </cell>
          <cell r="R624">
            <v>97176.5</v>
          </cell>
          <cell r="S624">
            <v>0</v>
          </cell>
          <cell r="T624">
            <v>0</v>
          </cell>
          <cell r="U624">
            <v>0</v>
          </cell>
        </row>
        <row r="625">
          <cell r="C625">
            <v>0</v>
          </cell>
          <cell r="D625">
            <v>12443.5</v>
          </cell>
          <cell r="E625">
            <v>0</v>
          </cell>
          <cell r="F625">
            <v>0</v>
          </cell>
          <cell r="G625">
            <v>0</v>
          </cell>
          <cell r="H625">
            <v>97176.5</v>
          </cell>
          <cell r="I625">
            <v>0</v>
          </cell>
          <cell r="J625">
            <v>0</v>
          </cell>
          <cell r="K625">
            <v>138.73701477050801</v>
          </cell>
          <cell r="L625">
            <v>0</v>
          </cell>
          <cell r="M625">
            <v>0</v>
          </cell>
          <cell r="N625">
            <v>12443.5</v>
          </cell>
          <cell r="O625">
            <v>0</v>
          </cell>
          <cell r="P625">
            <v>0</v>
          </cell>
          <cell r="Q625">
            <v>0</v>
          </cell>
          <cell r="R625">
            <v>97176.5</v>
          </cell>
          <cell r="S625">
            <v>0</v>
          </cell>
          <cell r="T625">
            <v>0</v>
          </cell>
          <cell r="U625">
            <v>0</v>
          </cell>
        </row>
        <row r="626">
          <cell r="C626">
            <v>0</v>
          </cell>
          <cell r="D626">
            <v>12443.5</v>
          </cell>
          <cell r="E626">
            <v>0</v>
          </cell>
          <cell r="F626">
            <v>0</v>
          </cell>
          <cell r="G626">
            <v>0</v>
          </cell>
          <cell r="H626">
            <v>97176.5</v>
          </cell>
          <cell r="I626">
            <v>0</v>
          </cell>
          <cell r="J626">
            <v>0</v>
          </cell>
          <cell r="K626">
            <v>138.20886230468801</v>
          </cell>
          <cell r="L626">
            <v>0</v>
          </cell>
          <cell r="M626">
            <v>0</v>
          </cell>
          <cell r="N626">
            <v>12443.5</v>
          </cell>
          <cell r="O626">
            <v>0</v>
          </cell>
          <cell r="P626">
            <v>0</v>
          </cell>
          <cell r="Q626">
            <v>0</v>
          </cell>
          <cell r="R626">
            <v>97176.5</v>
          </cell>
          <cell r="S626">
            <v>0</v>
          </cell>
          <cell r="T626">
            <v>0</v>
          </cell>
          <cell r="U626">
            <v>0</v>
          </cell>
        </row>
        <row r="627">
          <cell r="C627">
            <v>0</v>
          </cell>
          <cell r="D627">
            <v>12443.5</v>
          </cell>
          <cell r="E627">
            <v>0</v>
          </cell>
          <cell r="F627">
            <v>0</v>
          </cell>
          <cell r="G627">
            <v>0</v>
          </cell>
          <cell r="H627">
            <v>97176.5</v>
          </cell>
          <cell r="I627">
            <v>0</v>
          </cell>
          <cell r="J627">
            <v>0</v>
          </cell>
          <cell r="K627">
            <v>137.68901062011699</v>
          </cell>
          <cell r="L627">
            <v>0</v>
          </cell>
          <cell r="M627">
            <v>0</v>
          </cell>
          <cell r="N627">
            <v>12443.5</v>
          </cell>
          <cell r="O627">
            <v>0</v>
          </cell>
          <cell r="P627">
            <v>0</v>
          </cell>
          <cell r="Q627">
            <v>0</v>
          </cell>
          <cell r="R627">
            <v>97176.5</v>
          </cell>
          <cell r="S627">
            <v>0</v>
          </cell>
          <cell r="T627">
            <v>0</v>
          </cell>
          <cell r="U627">
            <v>0</v>
          </cell>
        </row>
        <row r="628">
          <cell r="C628">
            <v>0</v>
          </cell>
          <cell r="D628">
            <v>12443.5</v>
          </cell>
          <cell r="E628">
            <v>0</v>
          </cell>
          <cell r="F628">
            <v>0</v>
          </cell>
          <cell r="G628">
            <v>0</v>
          </cell>
          <cell r="H628">
            <v>97176.5</v>
          </cell>
          <cell r="I628">
            <v>0</v>
          </cell>
          <cell r="J628">
            <v>0</v>
          </cell>
          <cell r="K628">
            <v>137.17343139648401</v>
          </cell>
          <cell r="L628">
            <v>0</v>
          </cell>
          <cell r="M628">
            <v>0</v>
          </cell>
          <cell r="N628">
            <v>12443.5</v>
          </cell>
          <cell r="O628">
            <v>0</v>
          </cell>
          <cell r="P628">
            <v>0</v>
          </cell>
          <cell r="Q628">
            <v>0</v>
          </cell>
          <cell r="R628">
            <v>97176.5</v>
          </cell>
          <cell r="S628">
            <v>0</v>
          </cell>
          <cell r="T628">
            <v>0</v>
          </cell>
          <cell r="U628">
            <v>0</v>
          </cell>
        </row>
        <row r="629">
          <cell r="C629">
            <v>0</v>
          </cell>
          <cell r="D629">
            <v>12443.5</v>
          </cell>
          <cell r="E629">
            <v>0</v>
          </cell>
          <cell r="F629">
            <v>0</v>
          </cell>
          <cell r="G629">
            <v>0</v>
          </cell>
          <cell r="H629">
            <v>97176.5</v>
          </cell>
          <cell r="I629">
            <v>0</v>
          </cell>
          <cell r="J629">
            <v>0</v>
          </cell>
          <cell r="K629">
            <v>136.661376953125</v>
          </cell>
          <cell r="L629">
            <v>0</v>
          </cell>
          <cell r="M629">
            <v>0</v>
          </cell>
          <cell r="N629">
            <v>12443.5</v>
          </cell>
          <cell r="O629">
            <v>0</v>
          </cell>
          <cell r="P629">
            <v>0</v>
          </cell>
          <cell r="Q629">
            <v>0</v>
          </cell>
          <cell r="R629">
            <v>97176.5</v>
          </cell>
          <cell r="S629">
            <v>0</v>
          </cell>
          <cell r="T629">
            <v>0</v>
          </cell>
          <cell r="U629">
            <v>0</v>
          </cell>
        </row>
        <row r="630">
          <cell r="C630">
            <v>0</v>
          </cell>
          <cell r="D630">
            <v>12443.5</v>
          </cell>
          <cell r="E630">
            <v>0</v>
          </cell>
          <cell r="F630">
            <v>0</v>
          </cell>
          <cell r="G630">
            <v>0</v>
          </cell>
          <cell r="H630">
            <v>97176.5</v>
          </cell>
          <cell r="I630">
            <v>0</v>
          </cell>
          <cell r="J630">
            <v>0</v>
          </cell>
          <cell r="K630">
            <v>136.14179992675801</v>
          </cell>
          <cell r="L630">
            <v>0</v>
          </cell>
          <cell r="M630">
            <v>0</v>
          </cell>
          <cell r="N630">
            <v>12443.5</v>
          </cell>
          <cell r="O630">
            <v>0</v>
          </cell>
          <cell r="P630">
            <v>0</v>
          </cell>
          <cell r="Q630">
            <v>0</v>
          </cell>
          <cell r="R630">
            <v>97176.5</v>
          </cell>
          <cell r="S630">
            <v>0</v>
          </cell>
          <cell r="T630">
            <v>0</v>
          </cell>
          <cell r="U630">
            <v>0</v>
          </cell>
        </row>
        <row r="631">
          <cell r="C631">
            <v>0</v>
          </cell>
          <cell r="D631">
            <v>12443.5</v>
          </cell>
          <cell r="E631">
            <v>0</v>
          </cell>
          <cell r="F631">
            <v>0</v>
          </cell>
          <cell r="G631">
            <v>0</v>
          </cell>
          <cell r="H631">
            <v>97176.5</v>
          </cell>
          <cell r="I631">
            <v>0</v>
          </cell>
          <cell r="J631">
            <v>0</v>
          </cell>
          <cell r="K631">
            <v>135.62336730957</v>
          </cell>
          <cell r="L631">
            <v>0</v>
          </cell>
          <cell r="M631">
            <v>0</v>
          </cell>
          <cell r="N631">
            <v>12443.5</v>
          </cell>
          <cell r="O631">
            <v>0</v>
          </cell>
          <cell r="P631">
            <v>0</v>
          </cell>
          <cell r="Q631">
            <v>0</v>
          </cell>
          <cell r="R631">
            <v>97176.5</v>
          </cell>
          <cell r="S631">
            <v>0</v>
          </cell>
          <cell r="T631">
            <v>0</v>
          </cell>
          <cell r="U631">
            <v>0</v>
          </cell>
        </row>
        <row r="632">
          <cell r="C632">
            <v>0</v>
          </cell>
          <cell r="D632">
            <v>12443.5</v>
          </cell>
          <cell r="E632">
            <v>0</v>
          </cell>
          <cell r="F632">
            <v>0</v>
          </cell>
          <cell r="G632">
            <v>0</v>
          </cell>
          <cell r="H632">
            <v>97176.5</v>
          </cell>
          <cell r="I632">
            <v>0</v>
          </cell>
          <cell r="J632">
            <v>0</v>
          </cell>
          <cell r="K632">
            <v>135.11639404296901</v>
          </cell>
          <cell r="L632">
            <v>0</v>
          </cell>
          <cell r="M632">
            <v>0</v>
          </cell>
          <cell r="N632">
            <v>12443.5</v>
          </cell>
          <cell r="O632">
            <v>0</v>
          </cell>
          <cell r="P632">
            <v>0</v>
          </cell>
          <cell r="Q632">
            <v>0</v>
          </cell>
          <cell r="R632">
            <v>97176.5</v>
          </cell>
          <cell r="S632">
            <v>0</v>
          </cell>
          <cell r="T632">
            <v>0</v>
          </cell>
          <cell r="U632">
            <v>0</v>
          </cell>
        </row>
        <row r="633">
          <cell r="C633">
            <v>0</v>
          </cell>
          <cell r="D633">
            <v>12443.5</v>
          </cell>
          <cell r="E633">
            <v>0</v>
          </cell>
          <cell r="F633">
            <v>0</v>
          </cell>
          <cell r="G633">
            <v>0</v>
          </cell>
          <cell r="H633">
            <v>97176.5</v>
          </cell>
          <cell r="I633">
            <v>0</v>
          </cell>
          <cell r="J633">
            <v>0</v>
          </cell>
          <cell r="K633">
            <v>134.611251831055</v>
          </cell>
          <cell r="L633">
            <v>0</v>
          </cell>
          <cell r="M633">
            <v>0</v>
          </cell>
          <cell r="N633">
            <v>12443.5</v>
          </cell>
          <cell r="O633">
            <v>0</v>
          </cell>
          <cell r="P633">
            <v>0</v>
          </cell>
          <cell r="Q633">
            <v>0</v>
          </cell>
          <cell r="R633">
            <v>97176.5</v>
          </cell>
          <cell r="S633">
            <v>0</v>
          </cell>
          <cell r="T633">
            <v>0</v>
          </cell>
          <cell r="U633">
            <v>0</v>
          </cell>
        </row>
        <row r="634">
          <cell r="C634">
            <v>0</v>
          </cell>
          <cell r="D634">
            <v>12443.5</v>
          </cell>
          <cell r="E634">
            <v>0</v>
          </cell>
          <cell r="F634">
            <v>0</v>
          </cell>
          <cell r="G634">
            <v>0</v>
          </cell>
          <cell r="H634">
            <v>97176.5</v>
          </cell>
          <cell r="I634">
            <v>0</v>
          </cell>
          <cell r="J634">
            <v>0</v>
          </cell>
          <cell r="K634">
            <v>134.10086059570301</v>
          </cell>
          <cell r="L634">
            <v>0</v>
          </cell>
          <cell r="M634">
            <v>0</v>
          </cell>
          <cell r="N634">
            <v>12443.5</v>
          </cell>
          <cell r="O634">
            <v>0</v>
          </cell>
          <cell r="P634">
            <v>0</v>
          </cell>
          <cell r="Q634">
            <v>0</v>
          </cell>
          <cell r="R634">
            <v>97176.5</v>
          </cell>
          <cell r="S634">
            <v>0</v>
          </cell>
          <cell r="T634">
            <v>0</v>
          </cell>
          <cell r="U634">
            <v>0</v>
          </cell>
        </row>
        <row r="635">
          <cell r="C635">
            <v>0</v>
          </cell>
          <cell r="D635">
            <v>12443.5</v>
          </cell>
          <cell r="E635">
            <v>0</v>
          </cell>
          <cell r="F635">
            <v>0</v>
          </cell>
          <cell r="G635">
            <v>0</v>
          </cell>
          <cell r="H635">
            <v>97176.5</v>
          </cell>
          <cell r="I635">
            <v>0</v>
          </cell>
          <cell r="J635">
            <v>0</v>
          </cell>
          <cell r="K635">
            <v>133.60694885253901</v>
          </cell>
          <cell r="L635">
            <v>0</v>
          </cell>
          <cell r="M635">
            <v>0</v>
          </cell>
          <cell r="N635">
            <v>12443.5</v>
          </cell>
          <cell r="O635">
            <v>0</v>
          </cell>
          <cell r="P635">
            <v>0</v>
          </cell>
          <cell r="Q635">
            <v>0</v>
          </cell>
          <cell r="R635">
            <v>97176.5</v>
          </cell>
          <cell r="S635">
            <v>0</v>
          </cell>
          <cell r="T635">
            <v>0</v>
          </cell>
          <cell r="U635">
            <v>0</v>
          </cell>
        </row>
        <row r="636">
          <cell r="C636">
            <v>0</v>
          </cell>
          <cell r="D636">
            <v>12443.5</v>
          </cell>
          <cell r="E636">
            <v>0</v>
          </cell>
          <cell r="F636">
            <v>0</v>
          </cell>
          <cell r="G636">
            <v>0</v>
          </cell>
          <cell r="H636">
            <v>97176.5</v>
          </cell>
          <cell r="I636">
            <v>0</v>
          </cell>
          <cell r="J636">
            <v>0</v>
          </cell>
          <cell r="K636">
            <v>133.10803222656301</v>
          </cell>
          <cell r="L636">
            <v>0</v>
          </cell>
          <cell r="M636">
            <v>0</v>
          </cell>
          <cell r="N636">
            <v>12443.5</v>
          </cell>
          <cell r="O636">
            <v>0</v>
          </cell>
          <cell r="P636">
            <v>0</v>
          </cell>
          <cell r="Q636">
            <v>0</v>
          </cell>
          <cell r="R636">
            <v>97176.5</v>
          </cell>
          <cell r="S636">
            <v>0</v>
          </cell>
          <cell r="T636">
            <v>0</v>
          </cell>
          <cell r="U636">
            <v>0</v>
          </cell>
        </row>
        <row r="637">
          <cell r="C637">
            <v>0</v>
          </cell>
          <cell r="D637">
            <v>12443.5</v>
          </cell>
          <cell r="E637">
            <v>0</v>
          </cell>
          <cell r="F637">
            <v>0</v>
          </cell>
          <cell r="G637">
            <v>0</v>
          </cell>
          <cell r="H637">
            <v>97176.5</v>
          </cell>
          <cell r="I637">
            <v>0</v>
          </cell>
          <cell r="J637">
            <v>0</v>
          </cell>
          <cell r="K637">
            <v>132.60578918457</v>
          </cell>
          <cell r="L637">
            <v>0</v>
          </cell>
          <cell r="M637">
            <v>0</v>
          </cell>
          <cell r="N637">
            <v>12443.5</v>
          </cell>
          <cell r="O637">
            <v>0</v>
          </cell>
          <cell r="P637">
            <v>0</v>
          </cell>
          <cell r="Q637">
            <v>0</v>
          </cell>
          <cell r="R637">
            <v>97176.5</v>
          </cell>
          <cell r="S637">
            <v>0</v>
          </cell>
          <cell r="T637">
            <v>0</v>
          </cell>
          <cell r="U637">
            <v>0</v>
          </cell>
        </row>
        <row r="638">
          <cell r="C638">
            <v>0</v>
          </cell>
          <cell r="D638">
            <v>12443.5</v>
          </cell>
          <cell r="E638">
            <v>0</v>
          </cell>
          <cell r="F638">
            <v>0</v>
          </cell>
          <cell r="G638">
            <v>0</v>
          </cell>
          <cell r="H638">
            <v>97176.5</v>
          </cell>
          <cell r="I638">
            <v>0</v>
          </cell>
          <cell r="J638">
            <v>0</v>
          </cell>
          <cell r="K638">
            <v>132.10266113281301</v>
          </cell>
          <cell r="L638">
            <v>0</v>
          </cell>
          <cell r="M638">
            <v>0</v>
          </cell>
          <cell r="N638">
            <v>12443.5</v>
          </cell>
          <cell r="O638">
            <v>0</v>
          </cell>
          <cell r="P638">
            <v>0</v>
          </cell>
          <cell r="Q638">
            <v>0</v>
          </cell>
          <cell r="R638">
            <v>97176.5</v>
          </cell>
          <cell r="S638">
            <v>0</v>
          </cell>
          <cell r="T638">
            <v>0</v>
          </cell>
          <cell r="U638">
            <v>0</v>
          </cell>
        </row>
        <row r="639">
          <cell r="C639">
            <v>0</v>
          </cell>
          <cell r="D639">
            <v>12443.5</v>
          </cell>
          <cell r="E639">
            <v>0</v>
          </cell>
          <cell r="F639">
            <v>0</v>
          </cell>
          <cell r="G639">
            <v>0</v>
          </cell>
          <cell r="H639">
            <v>97176.5</v>
          </cell>
          <cell r="I639">
            <v>0</v>
          </cell>
          <cell r="J639">
            <v>0</v>
          </cell>
          <cell r="K639">
            <v>131.60395812988301</v>
          </cell>
          <cell r="L639">
            <v>0</v>
          </cell>
          <cell r="M639">
            <v>0</v>
          </cell>
          <cell r="N639">
            <v>12443.5</v>
          </cell>
          <cell r="O639">
            <v>0</v>
          </cell>
          <cell r="P639">
            <v>0</v>
          </cell>
          <cell r="Q639">
            <v>0</v>
          </cell>
          <cell r="R639">
            <v>97176.5</v>
          </cell>
          <cell r="S639">
            <v>0</v>
          </cell>
          <cell r="T639">
            <v>0</v>
          </cell>
          <cell r="U639">
            <v>0</v>
          </cell>
        </row>
        <row r="640">
          <cell r="C640">
            <v>0</v>
          </cell>
          <cell r="D640">
            <v>12443.5</v>
          </cell>
          <cell r="E640">
            <v>0</v>
          </cell>
          <cell r="F640">
            <v>0</v>
          </cell>
          <cell r="G640">
            <v>0</v>
          </cell>
          <cell r="H640">
            <v>97176.5</v>
          </cell>
          <cell r="I640">
            <v>0</v>
          </cell>
          <cell r="J640">
            <v>0</v>
          </cell>
          <cell r="K640">
            <v>131.11895751953099</v>
          </cell>
          <cell r="L640">
            <v>0</v>
          </cell>
          <cell r="M640">
            <v>0</v>
          </cell>
          <cell r="N640">
            <v>12443.5</v>
          </cell>
          <cell r="O640">
            <v>0</v>
          </cell>
          <cell r="P640">
            <v>0</v>
          </cell>
          <cell r="Q640">
            <v>0</v>
          </cell>
          <cell r="R640">
            <v>97176.5</v>
          </cell>
          <cell r="S640">
            <v>0</v>
          </cell>
          <cell r="T640">
            <v>0</v>
          </cell>
          <cell r="U640">
            <v>0</v>
          </cell>
        </row>
        <row r="641">
          <cell r="C641">
            <v>0</v>
          </cell>
          <cell r="D641">
            <v>12443.5</v>
          </cell>
          <cell r="E641">
            <v>0</v>
          </cell>
          <cell r="F641">
            <v>0</v>
          </cell>
          <cell r="G641">
            <v>0</v>
          </cell>
          <cell r="H641">
            <v>97176.5</v>
          </cell>
          <cell r="I641">
            <v>0</v>
          </cell>
          <cell r="J641">
            <v>0</v>
          </cell>
          <cell r="K641">
            <v>130.62779235839801</v>
          </cell>
          <cell r="L641">
            <v>0</v>
          </cell>
          <cell r="M641">
            <v>0</v>
          </cell>
          <cell r="N641">
            <v>12443.5</v>
          </cell>
          <cell r="O641">
            <v>0</v>
          </cell>
          <cell r="P641">
            <v>0</v>
          </cell>
          <cell r="Q641">
            <v>0</v>
          </cell>
          <cell r="R641">
            <v>97176.5</v>
          </cell>
          <cell r="S641">
            <v>0</v>
          </cell>
          <cell r="T641">
            <v>0</v>
          </cell>
          <cell r="U641">
            <v>0</v>
          </cell>
        </row>
        <row r="642">
          <cell r="C642">
            <v>0</v>
          </cell>
          <cell r="D642">
            <v>12443.5</v>
          </cell>
          <cell r="E642">
            <v>0</v>
          </cell>
          <cell r="F642">
            <v>0</v>
          </cell>
          <cell r="G642">
            <v>0</v>
          </cell>
          <cell r="H642">
            <v>97176.5</v>
          </cell>
          <cell r="I642">
            <v>0</v>
          </cell>
          <cell r="J642">
            <v>0</v>
          </cell>
          <cell r="K642">
            <v>130.13336181640599</v>
          </cell>
          <cell r="L642">
            <v>0</v>
          </cell>
          <cell r="M642">
            <v>0</v>
          </cell>
          <cell r="N642">
            <v>12443.5</v>
          </cell>
          <cell r="O642">
            <v>0</v>
          </cell>
          <cell r="P642">
            <v>0</v>
          </cell>
          <cell r="Q642">
            <v>0</v>
          </cell>
          <cell r="R642">
            <v>97176.5</v>
          </cell>
          <cell r="S642">
            <v>0</v>
          </cell>
          <cell r="T642">
            <v>0</v>
          </cell>
          <cell r="U642">
            <v>0</v>
          </cell>
        </row>
        <row r="643">
          <cell r="C643">
            <v>0</v>
          </cell>
          <cell r="D643">
            <v>12443.5</v>
          </cell>
          <cell r="E643">
            <v>0</v>
          </cell>
          <cell r="F643">
            <v>0</v>
          </cell>
          <cell r="G643">
            <v>0</v>
          </cell>
          <cell r="H643">
            <v>97176.5</v>
          </cell>
          <cell r="I643">
            <v>0</v>
          </cell>
          <cell r="J643">
            <v>0</v>
          </cell>
          <cell r="K643">
            <v>129.64176940918</v>
          </cell>
          <cell r="L643">
            <v>0</v>
          </cell>
          <cell r="M643">
            <v>0</v>
          </cell>
          <cell r="N643">
            <v>12443.5</v>
          </cell>
          <cell r="O643">
            <v>0</v>
          </cell>
          <cell r="P643">
            <v>0</v>
          </cell>
          <cell r="Q643">
            <v>0</v>
          </cell>
          <cell r="R643">
            <v>97176.5</v>
          </cell>
          <cell r="S643">
            <v>0</v>
          </cell>
          <cell r="T643">
            <v>0</v>
          </cell>
          <cell r="U643">
            <v>0</v>
          </cell>
        </row>
        <row r="644">
          <cell r="C644">
            <v>0</v>
          </cell>
          <cell r="D644">
            <v>12443.5</v>
          </cell>
          <cell r="E644">
            <v>0</v>
          </cell>
          <cell r="F644">
            <v>0</v>
          </cell>
          <cell r="G644">
            <v>0</v>
          </cell>
          <cell r="H644">
            <v>97176.5</v>
          </cell>
          <cell r="I644">
            <v>0</v>
          </cell>
          <cell r="J644">
            <v>0</v>
          </cell>
          <cell r="K644">
            <v>129.16217041015599</v>
          </cell>
          <cell r="L644">
            <v>0</v>
          </cell>
          <cell r="M644">
            <v>0</v>
          </cell>
          <cell r="N644">
            <v>12443.5</v>
          </cell>
          <cell r="O644">
            <v>0</v>
          </cell>
          <cell r="P644">
            <v>0</v>
          </cell>
          <cell r="Q644">
            <v>0</v>
          </cell>
          <cell r="R644">
            <v>97176.5</v>
          </cell>
          <cell r="S644">
            <v>0</v>
          </cell>
          <cell r="T644">
            <v>0</v>
          </cell>
          <cell r="U644">
            <v>0</v>
          </cell>
        </row>
        <row r="645">
          <cell r="C645">
            <v>0</v>
          </cell>
          <cell r="D645">
            <v>12443.5</v>
          </cell>
          <cell r="E645">
            <v>0</v>
          </cell>
          <cell r="F645">
            <v>0</v>
          </cell>
          <cell r="G645">
            <v>0</v>
          </cell>
          <cell r="H645">
            <v>97176.5</v>
          </cell>
          <cell r="I645">
            <v>0</v>
          </cell>
          <cell r="J645">
            <v>0</v>
          </cell>
          <cell r="K645">
            <v>128.67922973632801</v>
          </cell>
          <cell r="L645">
            <v>0</v>
          </cell>
          <cell r="M645">
            <v>0</v>
          </cell>
          <cell r="N645">
            <v>12443.5</v>
          </cell>
          <cell r="O645">
            <v>0</v>
          </cell>
          <cell r="P645">
            <v>0</v>
          </cell>
          <cell r="Q645">
            <v>0</v>
          </cell>
          <cell r="R645">
            <v>97176.5</v>
          </cell>
          <cell r="S645">
            <v>0</v>
          </cell>
          <cell r="T645">
            <v>0</v>
          </cell>
          <cell r="U645">
            <v>0</v>
          </cell>
        </row>
        <row r="646">
          <cell r="C646">
            <v>0</v>
          </cell>
          <cell r="D646">
            <v>12443.5</v>
          </cell>
          <cell r="E646">
            <v>0</v>
          </cell>
          <cell r="F646">
            <v>0</v>
          </cell>
          <cell r="G646">
            <v>0</v>
          </cell>
          <cell r="H646">
            <v>97176.5</v>
          </cell>
          <cell r="I646">
            <v>0</v>
          </cell>
          <cell r="J646">
            <v>0</v>
          </cell>
          <cell r="K646">
            <v>128.19804382324199</v>
          </cell>
          <cell r="L646">
            <v>0</v>
          </cell>
          <cell r="M646">
            <v>0</v>
          </cell>
          <cell r="N646">
            <v>12443.5</v>
          </cell>
          <cell r="O646">
            <v>0</v>
          </cell>
          <cell r="P646">
            <v>0</v>
          </cell>
          <cell r="Q646">
            <v>0</v>
          </cell>
          <cell r="R646">
            <v>97176.5</v>
          </cell>
          <cell r="S646">
            <v>0</v>
          </cell>
          <cell r="T646">
            <v>0</v>
          </cell>
          <cell r="U646">
            <v>0</v>
          </cell>
        </row>
        <row r="647">
          <cell r="C647">
            <v>0</v>
          </cell>
          <cell r="D647">
            <v>12443.5</v>
          </cell>
          <cell r="E647">
            <v>0</v>
          </cell>
          <cell r="F647">
            <v>0</v>
          </cell>
          <cell r="G647">
            <v>0</v>
          </cell>
          <cell r="H647">
            <v>97176.5</v>
          </cell>
          <cell r="I647">
            <v>0</v>
          </cell>
          <cell r="J647">
            <v>0</v>
          </cell>
          <cell r="K647">
            <v>127.71067810058599</v>
          </cell>
          <cell r="L647">
            <v>0</v>
          </cell>
          <cell r="M647">
            <v>0</v>
          </cell>
          <cell r="N647">
            <v>12443.5</v>
          </cell>
          <cell r="O647">
            <v>0</v>
          </cell>
          <cell r="P647">
            <v>0</v>
          </cell>
          <cell r="Q647">
            <v>0</v>
          </cell>
          <cell r="R647">
            <v>97176.5</v>
          </cell>
          <cell r="S647">
            <v>0</v>
          </cell>
          <cell r="T647">
            <v>0</v>
          </cell>
          <cell r="U647">
            <v>0</v>
          </cell>
        </row>
        <row r="648">
          <cell r="C648">
            <v>0</v>
          </cell>
          <cell r="D648">
            <v>12443.5</v>
          </cell>
          <cell r="E648">
            <v>0</v>
          </cell>
          <cell r="F648">
            <v>0</v>
          </cell>
          <cell r="G648">
            <v>0</v>
          </cell>
          <cell r="H648">
            <v>97176.5</v>
          </cell>
          <cell r="I648">
            <v>0</v>
          </cell>
          <cell r="J648">
            <v>0</v>
          </cell>
          <cell r="K648">
            <v>127.231857299805</v>
          </cell>
          <cell r="L648">
            <v>0</v>
          </cell>
          <cell r="M648">
            <v>0</v>
          </cell>
          <cell r="N648">
            <v>12443.5</v>
          </cell>
          <cell r="O648">
            <v>0</v>
          </cell>
          <cell r="P648">
            <v>0</v>
          </cell>
          <cell r="Q648">
            <v>0</v>
          </cell>
          <cell r="R648">
            <v>97176.5</v>
          </cell>
          <cell r="S648">
            <v>0</v>
          </cell>
          <cell r="T648">
            <v>0</v>
          </cell>
          <cell r="U648">
            <v>0</v>
          </cell>
        </row>
        <row r="649">
          <cell r="C649">
            <v>0</v>
          </cell>
          <cell r="D649">
            <v>12443.5</v>
          </cell>
          <cell r="E649">
            <v>0</v>
          </cell>
          <cell r="F649">
            <v>0</v>
          </cell>
          <cell r="G649">
            <v>0</v>
          </cell>
          <cell r="H649">
            <v>97176.5</v>
          </cell>
          <cell r="I649">
            <v>0</v>
          </cell>
          <cell r="J649">
            <v>0</v>
          </cell>
          <cell r="K649">
            <v>126.75347900390599</v>
          </cell>
          <cell r="L649">
            <v>0</v>
          </cell>
          <cell r="M649">
            <v>0</v>
          </cell>
          <cell r="N649">
            <v>12443.5</v>
          </cell>
          <cell r="O649">
            <v>0</v>
          </cell>
          <cell r="P649">
            <v>0</v>
          </cell>
          <cell r="Q649">
            <v>0</v>
          </cell>
          <cell r="R649">
            <v>97176.5</v>
          </cell>
          <cell r="S649">
            <v>0</v>
          </cell>
          <cell r="T649">
            <v>0</v>
          </cell>
          <cell r="U649">
            <v>0</v>
          </cell>
        </row>
        <row r="650">
          <cell r="C650">
            <v>0</v>
          </cell>
          <cell r="D650">
            <v>12443.5</v>
          </cell>
          <cell r="E650">
            <v>0</v>
          </cell>
          <cell r="F650">
            <v>0</v>
          </cell>
          <cell r="G650">
            <v>0</v>
          </cell>
          <cell r="H650">
            <v>97176.5</v>
          </cell>
          <cell r="I650">
            <v>0</v>
          </cell>
          <cell r="J650">
            <v>0</v>
          </cell>
          <cell r="K650">
            <v>126.272941589355</v>
          </cell>
          <cell r="L650">
            <v>0</v>
          </cell>
          <cell r="M650">
            <v>0</v>
          </cell>
          <cell r="N650">
            <v>12443.5</v>
          </cell>
          <cell r="O650">
            <v>0</v>
          </cell>
          <cell r="P650">
            <v>0</v>
          </cell>
          <cell r="Q650">
            <v>0</v>
          </cell>
          <cell r="R650">
            <v>97176.5</v>
          </cell>
          <cell r="S650">
            <v>0</v>
          </cell>
          <cell r="T650">
            <v>0</v>
          </cell>
          <cell r="U650">
            <v>0</v>
          </cell>
        </row>
        <row r="651">
          <cell r="C651">
            <v>0</v>
          </cell>
          <cell r="D651">
            <v>12443.5</v>
          </cell>
          <cell r="E651">
            <v>0</v>
          </cell>
          <cell r="F651">
            <v>0</v>
          </cell>
          <cell r="G651">
            <v>0</v>
          </cell>
          <cell r="H651">
            <v>97176.5</v>
          </cell>
          <cell r="I651">
            <v>0</v>
          </cell>
          <cell r="J651">
            <v>0</v>
          </cell>
          <cell r="K651">
            <v>125.795333862305</v>
          </cell>
          <cell r="L651">
            <v>0</v>
          </cell>
          <cell r="M651">
            <v>0</v>
          </cell>
          <cell r="N651">
            <v>12443.5</v>
          </cell>
          <cell r="O651">
            <v>0</v>
          </cell>
          <cell r="P651">
            <v>0</v>
          </cell>
          <cell r="Q651">
            <v>0</v>
          </cell>
          <cell r="R651">
            <v>97176.5</v>
          </cell>
          <cell r="S651">
            <v>0</v>
          </cell>
          <cell r="T651">
            <v>0</v>
          </cell>
          <cell r="U651">
            <v>0</v>
          </cell>
        </row>
        <row r="652">
          <cell r="C652">
            <v>0</v>
          </cell>
          <cell r="D652">
            <v>0</v>
          </cell>
          <cell r="E652">
            <v>0</v>
          </cell>
          <cell r="F652">
            <v>0</v>
          </cell>
          <cell r="G652">
            <v>0</v>
          </cell>
          <cell r="H652">
            <v>0</v>
          </cell>
          <cell r="I652">
            <v>0</v>
          </cell>
          <cell r="J652">
            <v>0</v>
          </cell>
          <cell r="K652">
            <v>0</v>
          </cell>
          <cell r="L652">
            <v>0</v>
          </cell>
          <cell r="M652">
            <v>0</v>
          </cell>
          <cell r="N652">
            <v>0</v>
          </cell>
          <cell r="O652">
            <v>0</v>
          </cell>
          <cell r="P652">
            <v>0</v>
          </cell>
          <cell r="Q652">
            <v>0</v>
          </cell>
          <cell r="R652">
            <v>0</v>
          </cell>
          <cell r="S652">
            <v>0</v>
          </cell>
          <cell r="T652">
            <v>0</v>
          </cell>
          <cell r="U652">
            <v>0</v>
          </cell>
        </row>
        <row r="653">
          <cell r="C653">
            <v>0</v>
          </cell>
          <cell r="D653">
            <v>0</v>
          </cell>
          <cell r="E653">
            <v>0</v>
          </cell>
          <cell r="F653">
            <v>0</v>
          </cell>
          <cell r="G653">
            <v>0</v>
          </cell>
          <cell r="H653">
            <v>0</v>
          </cell>
          <cell r="I653">
            <v>0</v>
          </cell>
          <cell r="J653">
            <v>0</v>
          </cell>
          <cell r="K653">
            <v>0</v>
          </cell>
          <cell r="L653">
            <v>0</v>
          </cell>
          <cell r="M653">
            <v>0</v>
          </cell>
          <cell r="N653">
            <v>0</v>
          </cell>
          <cell r="O653">
            <v>0</v>
          </cell>
          <cell r="P653">
            <v>0</v>
          </cell>
          <cell r="Q653">
            <v>0</v>
          </cell>
          <cell r="R653">
            <v>0</v>
          </cell>
          <cell r="S653">
            <v>0</v>
          </cell>
          <cell r="T653">
            <v>0</v>
          </cell>
          <cell r="U653">
            <v>0</v>
          </cell>
        </row>
        <row r="654">
          <cell r="C654">
            <v>0</v>
          </cell>
          <cell r="D654">
            <v>0</v>
          </cell>
          <cell r="E654">
            <v>0</v>
          </cell>
          <cell r="F654">
            <v>0</v>
          </cell>
          <cell r="G654">
            <v>0</v>
          </cell>
          <cell r="H654">
            <v>0</v>
          </cell>
          <cell r="I654">
            <v>0</v>
          </cell>
          <cell r="J654">
            <v>0</v>
          </cell>
          <cell r="K654">
            <v>0</v>
          </cell>
          <cell r="L654">
            <v>0</v>
          </cell>
          <cell r="M654">
            <v>0</v>
          </cell>
          <cell r="N654">
            <v>0</v>
          </cell>
          <cell r="O654">
            <v>0</v>
          </cell>
          <cell r="P654">
            <v>0</v>
          </cell>
          <cell r="Q654">
            <v>0</v>
          </cell>
          <cell r="R654">
            <v>0</v>
          </cell>
          <cell r="S654">
            <v>0</v>
          </cell>
          <cell r="T654">
            <v>0</v>
          </cell>
          <cell r="U654">
            <v>0</v>
          </cell>
        </row>
        <row r="655">
          <cell r="C655">
            <v>0</v>
          </cell>
          <cell r="D655">
            <v>0</v>
          </cell>
          <cell r="E655">
            <v>0</v>
          </cell>
          <cell r="F655">
            <v>0</v>
          </cell>
          <cell r="G655">
            <v>0</v>
          </cell>
          <cell r="H655">
            <v>0</v>
          </cell>
          <cell r="I655">
            <v>0</v>
          </cell>
          <cell r="J655">
            <v>0</v>
          </cell>
          <cell r="K655">
            <v>0</v>
          </cell>
          <cell r="L655">
            <v>0</v>
          </cell>
          <cell r="M655">
            <v>0</v>
          </cell>
          <cell r="N655">
            <v>0</v>
          </cell>
          <cell r="O655">
            <v>0</v>
          </cell>
          <cell r="P655">
            <v>0</v>
          </cell>
          <cell r="Q655">
            <v>0</v>
          </cell>
          <cell r="R655">
            <v>0</v>
          </cell>
          <cell r="S655">
            <v>0</v>
          </cell>
          <cell r="T655">
            <v>0</v>
          </cell>
          <cell r="U655">
            <v>0</v>
          </cell>
        </row>
        <row r="656">
          <cell r="C656">
            <v>0</v>
          </cell>
          <cell r="D656">
            <v>0</v>
          </cell>
          <cell r="E656">
            <v>0</v>
          </cell>
          <cell r="F656">
            <v>0</v>
          </cell>
          <cell r="G656">
            <v>0</v>
          </cell>
          <cell r="H656">
            <v>0</v>
          </cell>
          <cell r="I656">
            <v>0</v>
          </cell>
          <cell r="J656">
            <v>0</v>
          </cell>
          <cell r="K656">
            <v>0</v>
          </cell>
          <cell r="L656">
            <v>0</v>
          </cell>
          <cell r="M656">
            <v>0</v>
          </cell>
          <cell r="N656">
            <v>0</v>
          </cell>
          <cell r="O656">
            <v>0</v>
          </cell>
          <cell r="P656">
            <v>0</v>
          </cell>
          <cell r="Q656">
            <v>0</v>
          </cell>
          <cell r="R656">
            <v>0</v>
          </cell>
          <cell r="S656">
            <v>0</v>
          </cell>
          <cell r="T656">
            <v>0</v>
          </cell>
          <cell r="U656">
            <v>0</v>
          </cell>
        </row>
        <row r="657">
          <cell r="C657">
            <v>0</v>
          </cell>
          <cell r="D657">
            <v>0</v>
          </cell>
          <cell r="E657">
            <v>0</v>
          </cell>
          <cell r="F657">
            <v>0</v>
          </cell>
          <cell r="G657">
            <v>0</v>
          </cell>
          <cell r="H657">
            <v>0</v>
          </cell>
          <cell r="I657">
            <v>0</v>
          </cell>
          <cell r="J657">
            <v>0</v>
          </cell>
          <cell r="K657">
            <v>0</v>
          </cell>
          <cell r="L657">
            <v>0</v>
          </cell>
          <cell r="M657">
            <v>0</v>
          </cell>
          <cell r="N657">
            <v>0</v>
          </cell>
          <cell r="O657">
            <v>0</v>
          </cell>
          <cell r="P657">
            <v>0</v>
          </cell>
          <cell r="Q657">
            <v>0</v>
          </cell>
          <cell r="R657">
            <v>0</v>
          </cell>
          <cell r="S657">
            <v>0</v>
          </cell>
          <cell r="T657">
            <v>0</v>
          </cell>
          <cell r="U657">
            <v>0</v>
          </cell>
        </row>
        <row r="658">
          <cell r="C658">
            <v>0</v>
          </cell>
          <cell r="D658">
            <v>0</v>
          </cell>
          <cell r="E658">
            <v>0</v>
          </cell>
          <cell r="F658">
            <v>0</v>
          </cell>
          <cell r="G658">
            <v>0</v>
          </cell>
          <cell r="H658">
            <v>0</v>
          </cell>
          <cell r="I658">
            <v>0</v>
          </cell>
          <cell r="J658">
            <v>0</v>
          </cell>
          <cell r="K658">
            <v>0</v>
          </cell>
          <cell r="L658">
            <v>0</v>
          </cell>
          <cell r="M658">
            <v>0</v>
          </cell>
          <cell r="N658">
            <v>0</v>
          </cell>
          <cell r="O658">
            <v>0</v>
          </cell>
          <cell r="P658">
            <v>0</v>
          </cell>
          <cell r="Q658">
            <v>0</v>
          </cell>
          <cell r="R658">
            <v>0</v>
          </cell>
          <cell r="S658">
            <v>0</v>
          </cell>
          <cell r="T658">
            <v>0</v>
          </cell>
          <cell r="U658">
            <v>0</v>
          </cell>
        </row>
        <row r="659">
          <cell r="C659">
            <v>72.257164001464801</v>
          </cell>
          <cell r="D659">
            <v>4371.548828125</v>
          </cell>
          <cell r="E659">
            <v>63.871419429779095</v>
          </cell>
          <cell r="F659">
            <v>362.43170166015602</v>
          </cell>
          <cell r="G659">
            <v>127.742835998535</v>
          </cell>
          <cell r="H659">
            <v>6608.451171875</v>
          </cell>
          <cell r="I659">
            <v>0</v>
          </cell>
          <cell r="J659">
            <v>159.35627746582</v>
          </cell>
          <cell r="K659">
            <v>161.56367492675801</v>
          </cell>
          <cell r="L659">
            <v>26188.287109375</v>
          </cell>
          <cell r="M659">
            <v>0</v>
          </cell>
          <cell r="N659">
            <v>4371.548828125</v>
          </cell>
          <cell r="O659">
            <v>0</v>
          </cell>
          <cell r="P659">
            <v>0</v>
          </cell>
          <cell r="Q659">
            <v>0</v>
          </cell>
          <cell r="R659">
            <v>6608.451171875</v>
          </cell>
          <cell r="S659">
            <v>0</v>
          </cell>
          <cell r="T659">
            <v>0</v>
          </cell>
          <cell r="U659">
            <v>0</v>
          </cell>
        </row>
        <row r="660">
          <cell r="C660">
            <v>32.342094421386697</v>
          </cell>
          <cell r="D660">
            <v>8311.2314453125</v>
          </cell>
          <cell r="E660">
            <v>83.828955888748197</v>
          </cell>
          <cell r="F660">
            <v>2420.3857421875</v>
          </cell>
          <cell r="G660">
            <v>167.65791320800801</v>
          </cell>
          <cell r="H660">
            <v>19228.767578125</v>
          </cell>
          <cell r="I660">
            <v>0</v>
          </cell>
          <cell r="J660">
            <v>158.16299438476599</v>
          </cell>
          <cell r="K660">
            <v>160.14929199218801</v>
          </cell>
          <cell r="L660">
            <v>78280.34375</v>
          </cell>
          <cell r="M660">
            <v>0</v>
          </cell>
          <cell r="N660">
            <v>8311.2314453125</v>
          </cell>
          <cell r="O660">
            <v>0</v>
          </cell>
          <cell r="P660">
            <v>0</v>
          </cell>
          <cell r="Q660">
            <v>0</v>
          </cell>
          <cell r="R660">
            <v>19228.767578125</v>
          </cell>
          <cell r="S660">
            <v>0</v>
          </cell>
          <cell r="T660">
            <v>0</v>
          </cell>
          <cell r="U660">
            <v>0</v>
          </cell>
        </row>
        <row r="661">
          <cell r="C661">
            <v>18.399539947509801</v>
          </cell>
          <cell r="D661">
            <v>10117.791015625</v>
          </cell>
          <cell r="E661">
            <v>90.800231695175199</v>
          </cell>
          <cell r="F661">
            <v>4295.61376953125</v>
          </cell>
          <cell r="G661">
            <v>181.60046386718801</v>
          </cell>
          <cell r="H661">
            <v>33622.20703125</v>
          </cell>
          <cell r="I661">
            <v>0</v>
          </cell>
          <cell r="J661">
            <v>156.75308227539099</v>
          </cell>
          <cell r="K661">
            <v>158.518630981445</v>
          </cell>
          <cell r="L661">
            <v>79037.3125</v>
          </cell>
          <cell r="M661">
            <v>0</v>
          </cell>
          <cell r="N661">
            <v>10117.791015625</v>
          </cell>
          <cell r="O661">
            <v>0</v>
          </cell>
          <cell r="P661">
            <v>0</v>
          </cell>
          <cell r="Q661">
            <v>0</v>
          </cell>
          <cell r="R661">
            <v>33622.20703125</v>
          </cell>
          <cell r="S661">
            <v>0</v>
          </cell>
          <cell r="T661">
            <v>0</v>
          </cell>
          <cell r="U661">
            <v>0</v>
          </cell>
        </row>
        <row r="662">
          <cell r="C662">
            <v>12.1573572158813</v>
          </cell>
          <cell r="D662">
            <v>11288.6669921875</v>
          </cell>
          <cell r="E662">
            <v>93.921321630477905</v>
          </cell>
          <cell r="F662">
            <v>5928.2421875</v>
          </cell>
          <cell r="G662">
            <v>187.84263610839801</v>
          </cell>
          <cell r="H662">
            <v>48831.33203125</v>
          </cell>
          <cell r="I662">
            <v>0</v>
          </cell>
          <cell r="J662">
            <v>155.38534545898401</v>
          </cell>
          <cell r="K662">
            <v>157.01248168945301</v>
          </cell>
          <cell r="L662">
            <v>72071.7578125</v>
          </cell>
          <cell r="M662">
            <v>0</v>
          </cell>
          <cell r="N662">
            <v>11288.6669921875</v>
          </cell>
          <cell r="O662">
            <v>0</v>
          </cell>
          <cell r="P662">
            <v>0</v>
          </cell>
          <cell r="Q662">
            <v>0</v>
          </cell>
          <cell r="R662">
            <v>48831.33203125</v>
          </cell>
          <cell r="S662">
            <v>0</v>
          </cell>
          <cell r="T662">
            <v>0</v>
          </cell>
          <cell r="U662">
            <v>0</v>
          </cell>
        </row>
        <row r="663">
          <cell r="C663">
            <v>9.3061676025390607</v>
          </cell>
          <cell r="D663">
            <v>12148.2802734375</v>
          </cell>
          <cell r="E663">
            <v>95.346915721893296</v>
          </cell>
          <cell r="F663">
            <v>7411.80908203125</v>
          </cell>
          <cell r="G663">
            <v>190.69383239746099</v>
          </cell>
          <cell r="H663">
            <v>64531.71875</v>
          </cell>
          <cell r="I663">
            <v>0</v>
          </cell>
          <cell r="J663">
            <v>154.06912231445301</v>
          </cell>
          <cell r="K663">
            <v>155.57974243164099</v>
          </cell>
          <cell r="L663">
            <v>68975.5390625</v>
          </cell>
          <cell r="M663">
            <v>0</v>
          </cell>
          <cell r="N663">
            <v>12148.2802734375</v>
          </cell>
          <cell r="O663">
            <v>0</v>
          </cell>
          <cell r="P663">
            <v>0</v>
          </cell>
          <cell r="Q663">
            <v>0</v>
          </cell>
          <cell r="R663">
            <v>64531.71875</v>
          </cell>
          <cell r="S663">
            <v>0</v>
          </cell>
          <cell r="T663">
            <v>0</v>
          </cell>
          <cell r="U663">
            <v>0</v>
          </cell>
        </row>
        <row r="664">
          <cell r="C664">
            <v>7.49527835845947</v>
          </cell>
          <cell r="D664">
            <v>12824.9130859375</v>
          </cell>
          <cell r="E664">
            <v>96.2523579597473</v>
          </cell>
          <cell r="F664">
            <v>8763.1962890625</v>
          </cell>
          <cell r="G664">
            <v>192.50471496582</v>
          </cell>
          <cell r="H664">
            <v>80415.0859375</v>
          </cell>
          <cell r="I664">
            <v>0</v>
          </cell>
          <cell r="J664">
            <v>152.83428955078099</v>
          </cell>
          <cell r="K664">
            <v>154.25704956054699</v>
          </cell>
          <cell r="L664">
            <v>65682.59375</v>
          </cell>
          <cell r="M664">
            <v>0</v>
          </cell>
          <cell r="N664">
            <v>12824.9130859375</v>
          </cell>
          <cell r="O664">
            <v>0</v>
          </cell>
          <cell r="P664">
            <v>0</v>
          </cell>
          <cell r="Q664">
            <v>0</v>
          </cell>
          <cell r="R664">
            <v>80415.0859375</v>
          </cell>
          <cell r="S664">
            <v>0</v>
          </cell>
          <cell r="T664">
            <v>0</v>
          </cell>
          <cell r="U664">
            <v>0</v>
          </cell>
        </row>
        <row r="665">
          <cell r="C665">
            <v>6.3832664489746103</v>
          </cell>
          <cell r="D665">
            <v>13382.3798828125</v>
          </cell>
          <cell r="E665">
            <v>96.808367967605605</v>
          </cell>
          <cell r="F665">
            <v>9877.3095703125</v>
          </cell>
          <cell r="G665">
            <v>193.61672973632801</v>
          </cell>
          <cell r="H665">
            <v>96237.6171875</v>
          </cell>
          <cell r="I665">
            <v>0</v>
          </cell>
          <cell r="J665">
            <v>151.65446472168</v>
          </cell>
          <cell r="K665">
            <v>153.02168273925801</v>
          </cell>
          <cell r="L665">
            <v>63049.5</v>
          </cell>
          <cell r="M665">
            <v>0</v>
          </cell>
          <cell r="N665">
            <v>13382.3798828125</v>
          </cell>
          <cell r="O665">
            <v>0</v>
          </cell>
          <cell r="P665">
            <v>0</v>
          </cell>
          <cell r="Q665">
            <v>0</v>
          </cell>
          <cell r="R665">
            <v>96237.6171875</v>
          </cell>
          <cell r="S665">
            <v>0</v>
          </cell>
          <cell r="T665">
            <v>0</v>
          </cell>
          <cell r="U665">
            <v>0</v>
          </cell>
        </row>
        <row r="666">
          <cell r="C666">
            <v>0</v>
          </cell>
          <cell r="D666">
            <v>13440.53515625</v>
          </cell>
          <cell r="E666">
            <v>0</v>
          </cell>
          <cell r="F666">
            <v>0</v>
          </cell>
          <cell r="G666">
            <v>0</v>
          </cell>
          <cell r="H666">
            <v>98022.2109375</v>
          </cell>
          <cell r="I666">
            <v>0</v>
          </cell>
          <cell r="J666">
            <v>0</v>
          </cell>
          <cell r="K666">
            <v>152.42616271972699</v>
          </cell>
          <cell r="L666">
            <v>0</v>
          </cell>
          <cell r="M666">
            <v>0</v>
          </cell>
          <cell r="N666">
            <v>13440.53515625</v>
          </cell>
          <cell r="O666">
            <v>0</v>
          </cell>
          <cell r="P666">
            <v>0</v>
          </cell>
          <cell r="Q666">
            <v>0</v>
          </cell>
          <cell r="R666">
            <v>98022.2109375</v>
          </cell>
          <cell r="S666">
            <v>0</v>
          </cell>
          <cell r="T666">
            <v>0</v>
          </cell>
          <cell r="U666">
            <v>0</v>
          </cell>
        </row>
        <row r="667">
          <cell r="C667">
            <v>0</v>
          </cell>
          <cell r="D667">
            <v>13440.53515625</v>
          </cell>
          <cell r="E667">
            <v>0</v>
          </cell>
          <cell r="F667">
            <v>0</v>
          </cell>
          <cell r="G667">
            <v>0</v>
          </cell>
          <cell r="H667">
            <v>98022.2109375</v>
          </cell>
          <cell r="I667">
            <v>0</v>
          </cell>
          <cell r="J667">
            <v>0</v>
          </cell>
          <cell r="K667">
            <v>151.81027221679699</v>
          </cell>
          <cell r="L667">
            <v>0</v>
          </cell>
          <cell r="M667">
            <v>0</v>
          </cell>
          <cell r="N667">
            <v>13440.53515625</v>
          </cell>
          <cell r="O667">
            <v>0</v>
          </cell>
          <cell r="P667">
            <v>0</v>
          </cell>
          <cell r="Q667">
            <v>0</v>
          </cell>
          <cell r="R667">
            <v>98022.2109375</v>
          </cell>
          <cell r="S667">
            <v>0</v>
          </cell>
          <cell r="T667">
            <v>0</v>
          </cell>
          <cell r="U667">
            <v>0</v>
          </cell>
        </row>
        <row r="668">
          <cell r="C668">
            <v>0</v>
          </cell>
          <cell r="D668">
            <v>13440.53515625</v>
          </cell>
          <cell r="E668">
            <v>0</v>
          </cell>
          <cell r="F668">
            <v>0</v>
          </cell>
          <cell r="G668">
            <v>0</v>
          </cell>
          <cell r="H668">
            <v>98022.2109375</v>
          </cell>
          <cell r="I668">
            <v>0</v>
          </cell>
          <cell r="J668">
            <v>0</v>
          </cell>
          <cell r="K668">
            <v>151.22563171386699</v>
          </cell>
          <cell r="L668">
            <v>0</v>
          </cell>
          <cell r="M668">
            <v>0</v>
          </cell>
          <cell r="N668">
            <v>13440.53515625</v>
          </cell>
          <cell r="O668">
            <v>0</v>
          </cell>
          <cell r="P668">
            <v>0</v>
          </cell>
          <cell r="Q668">
            <v>0</v>
          </cell>
          <cell r="R668">
            <v>98022.2109375</v>
          </cell>
          <cell r="S668">
            <v>0</v>
          </cell>
          <cell r="T668">
            <v>0</v>
          </cell>
          <cell r="U668">
            <v>0</v>
          </cell>
        </row>
        <row r="669">
          <cell r="C669">
            <v>0</v>
          </cell>
          <cell r="D669">
            <v>13440.53515625</v>
          </cell>
          <cell r="E669">
            <v>0</v>
          </cell>
          <cell r="F669">
            <v>0</v>
          </cell>
          <cell r="G669">
            <v>0</v>
          </cell>
          <cell r="H669">
            <v>98022.2109375</v>
          </cell>
          <cell r="I669">
            <v>0</v>
          </cell>
          <cell r="J669">
            <v>0</v>
          </cell>
          <cell r="K669">
            <v>150.701736450195</v>
          </cell>
          <cell r="L669">
            <v>0</v>
          </cell>
          <cell r="M669">
            <v>0</v>
          </cell>
          <cell r="N669">
            <v>13440.53515625</v>
          </cell>
          <cell r="O669">
            <v>0</v>
          </cell>
          <cell r="P669">
            <v>0</v>
          </cell>
          <cell r="Q669">
            <v>0</v>
          </cell>
          <cell r="R669">
            <v>98022.2109375</v>
          </cell>
          <cell r="S669">
            <v>0</v>
          </cell>
          <cell r="T669">
            <v>0</v>
          </cell>
          <cell r="U669">
            <v>0</v>
          </cell>
        </row>
        <row r="670">
          <cell r="C670">
            <v>0</v>
          </cell>
          <cell r="D670">
            <v>13440.53515625</v>
          </cell>
          <cell r="E670">
            <v>0</v>
          </cell>
          <cell r="F670">
            <v>0</v>
          </cell>
          <cell r="G670">
            <v>0</v>
          </cell>
          <cell r="H670">
            <v>98022.2109375</v>
          </cell>
          <cell r="I670">
            <v>0</v>
          </cell>
          <cell r="J670">
            <v>0</v>
          </cell>
          <cell r="K670">
            <v>150.10124206543</v>
          </cell>
          <cell r="L670">
            <v>0</v>
          </cell>
          <cell r="M670">
            <v>0</v>
          </cell>
          <cell r="N670">
            <v>13440.53515625</v>
          </cell>
          <cell r="O670">
            <v>0</v>
          </cell>
          <cell r="P670">
            <v>0</v>
          </cell>
          <cell r="Q670">
            <v>0</v>
          </cell>
          <cell r="R670">
            <v>98022.2109375</v>
          </cell>
          <cell r="S670">
            <v>0</v>
          </cell>
          <cell r="T670">
            <v>0</v>
          </cell>
          <cell r="U670">
            <v>0</v>
          </cell>
        </row>
        <row r="671">
          <cell r="C671">
            <v>0</v>
          </cell>
          <cell r="D671">
            <v>13440.53515625</v>
          </cell>
          <cell r="E671">
            <v>0</v>
          </cell>
          <cell r="F671">
            <v>0</v>
          </cell>
          <cell r="G671">
            <v>0</v>
          </cell>
          <cell r="H671">
            <v>98022.2109375</v>
          </cell>
          <cell r="I671">
            <v>0</v>
          </cell>
          <cell r="J671">
            <v>0</v>
          </cell>
          <cell r="K671">
            <v>149.46398925781301</v>
          </cell>
          <cell r="L671">
            <v>0</v>
          </cell>
          <cell r="M671">
            <v>0</v>
          </cell>
          <cell r="N671">
            <v>13440.53515625</v>
          </cell>
          <cell r="O671">
            <v>0</v>
          </cell>
          <cell r="P671">
            <v>0</v>
          </cell>
          <cell r="Q671">
            <v>0</v>
          </cell>
          <cell r="R671">
            <v>98022.2109375</v>
          </cell>
          <cell r="S671">
            <v>0</v>
          </cell>
          <cell r="T671">
            <v>0</v>
          </cell>
          <cell r="U671">
            <v>0</v>
          </cell>
        </row>
        <row r="672">
          <cell r="C672">
            <v>0</v>
          </cell>
          <cell r="D672">
            <v>13440.53515625</v>
          </cell>
          <cell r="E672">
            <v>0</v>
          </cell>
          <cell r="F672">
            <v>0</v>
          </cell>
          <cell r="G672">
            <v>0</v>
          </cell>
          <cell r="H672">
            <v>98022.2109375</v>
          </cell>
          <cell r="I672">
            <v>0</v>
          </cell>
          <cell r="J672">
            <v>0</v>
          </cell>
          <cell r="K672">
            <v>148.84483337402301</v>
          </cell>
          <cell r="L672">
            <v>0</v>
          </cell>
          <cell r="M672">
            <v>0</v>
          </cell>
          <cell r="N672">
            <v>13440.53515625</v>
          </cell>
          <cell r="O672">
            <v>0</v>
          </cell>
          <cell r="P672">
            <v>0</v>
          </cell>
          <cell r="Q672">
            <v>0</v>
          </cell>
          <cell r="R672">
            <v>98022.2109375</v>
          </cell>
          <cell r="S672">
            <v>0</v>
          </cell>
          <cell r="T672">
            <v>0</v>
          </cell>
          <cell r="U672">
            <v>0</v>
          </cell>
        </row>
        <row r="673">
          <cell r="C673">
            <v>0</v>
          </cell>
          <cell r="D673">
            <v>13440.53515625</v>
          </cell>
          <cell r="E673">
            <v>0</v>
          </cell>
          <cell r="F673">
            <v>0</v>
          </cell>
          <cell r="G673">
            <v>0</v>
          </cell>
          <cell r="H673">
            <v>98022.2109375</v>
          </cell>
          <cell r="I673">
            <v>0</v>
          </cell>
          <cell r="J673">
            <v>0</v>
          </cell>
          <cell r="K673">
            <v>148.24491882324199</v>
          </cell>
          <cell r="L673">
            <v>0</v>
          </cell>
          <cell r="M673">
            <v>0</v>
          </cell>
          <cell r="N673">
            <v>13440.53515625</v>
          </cell>
          <cell r="O673">
            <v>0</v>
          </cell>
          <cell r="P673">
            <v>0</v>
          </cell>
          <cell r="Q673">
            <v>0</v>
          </cell>
          <cell r="R673">
            <v>98022.2109375</v>
          </cell>
          <cell r="S673">
            <v>0</v>
          </cell>
          <cell r="T673">
            <v>0</v>
          </cell>
          <cell r="U673">
            <v>0</v>
          </cell>
        </row>
        <row r="674">
          <cell r="C674">
            <v>0</v>
          </cell>
          <cell r="D674">
            <v>13440.53515625</v>
          </cell>
          <cell r="E674">
            <v>0</v>
          </cell>
          <cell r="F674">
            <v>0</v>
          </cell>
          <cell r="G674">
            <v>0</v>
          </cell>
          <cell r="H674">
            <v>98022.2109375</v>
          </cell>
          <cell r="I674">
            <v>0</v>
          </cell>
          <cell r="J674">
            <v>0</v>
          </cell>
          <cell r="K674">
            <v>147.63996887207</v>
          </cell>
          <cell r="L674">
            <v>0</v>
          </cell>
          <cell r="M674">
            <v>0</v>
          </cell>
          <cell r="N674">
            <v>13440.53515625</v>
          </cell>
          <cell r="O674">
            <v>0</v>
          </cell>
          <cell r="P674">
            <v>0</v>
          </cell>
          <cell r="Q674">
            <v>0</v>
          </cell>
          <cell r="R674">
            <v>98022.2109375</v>
          </cell>
          <cell r="S674">
            <v>0</v>
          </cell>
          <cell r="T674">
            <v>0</v>
          </cell>
          <cell r="U674">
            <v>0</v>
          </cell>
        </row>
        <row r="675">
          <cell r="C675">
            <v>0</v>
          </cell>
          <cell r="D675">
            <v>13440.53515625</v>
          </cell>
          <cell r="E675">
            <v>0</v>
          </cell>
          <cell r="F675">
            <v>0</v>
          </cell>
          <cell r="G675">
            <v>0</v>
          </cell>
          <cell r="H675">
            <v>98022.2109375</v>
          </cell>
          <cell r="I675">
            <v>0</v>
          </cell>
          <cell r="J675">
            <v>0</v>
          </cell>
          <cell r="K675">
            <v>147.03901672363301</v>
          </cell>
          <cell r="L675">
            <v>0</v>
          </cell>
          <cell r="M675">
            <v>0</v>
          </cell>
          <cell r="N675">
            <v>13440.53515625</v>
          </cell>
          <cell r="O675">
            <v>0</v>
          </cell>
          <cell r="P675">
            <v>0</v>
          </cell>
          <cell r="Q675">
            <v>0</v>
          </cell>
          <cell r="R675">
            <v>98022.2109375</v>
          </cell>
          <cell r="S675">
            <v>0</v>
          </cell>
          <cell r="T675">
            <v>0</v>
          </cell>
          <cell r="U675">
            <v>0</v>
          </cell>
        </row>
        <row r="676">
          <cell r="C676">
            <v>0</v>
          </cell>
          <cell r="D676">
            <v>13440.53515625</v>
          </cell>
          <cell r="E676">
            <v>0</v>
          </cell>
          <cell r="F676">
            <v>0</v>
          </cell>
          <cell r="G676">
            <v>0</v>
          </cell>
          <cell r="H676">
            <v>98022.2109375</v>
          </cell>
          <cell r="I676">
            <v>0</v>
          </cell>
          <cell r="J676">
            <v>0</v>
          </cell>
          <cell r="K676">
            <v>146.45555114746099</v>
          </cell>
          <cell r="L676">
            <v>0</v>
          </cell>
          <cell r="M676">
            <v>0</v>
          </cell>
          <cell r="N676">
            <v>13440.53515625</v>
          </cell>
          <cell r="O676">
            <v>0</v>
          </cell>
          <cell r="P676">
            <v>0</v>
          </cell>
          <cell r="Q676">
            <v>0</v>
          </cell>
          <cell r="R676">
            <v>98022.2109375</v>
          </cell>
          <cell r="S676">
            <v>0</v>
          </cell>
          <cell r="T676">
            <v>0</v>
          </cell>
          <cell r="U676">
            <v>0</v>
          </cell>
        </row>
        <row r="677">
          <cell r="C677">
            <v>0</v>
          </cell>
          <cell r="D677">
            <v>13440.53515625</v>
          </cell>
          <cell r="E677">
            <v>0</v>
          </cell>
          <cell r="F677">
            <v>0</v>
          </cell>
          <cell r="G677">
            <v>0</v>
          </cell>
          <cell r="H677">
            <v>98022.2109375</v>
          </cell>
          <cell r="I677">
            <v>0</v>
          </cell>
          <cell r="J677">
            <v>0</v>
          </cell>
          <cell r="K677">
            <v>145.882736206055</v>
          </cell>
          <cell r="L677">
            <v>0</v>
          </cell>
          <cell r="M677">
            <v>0</v>
          </cell>
          <cell r="N677">
            <v>13440.53515625</v>
          </cell>
          <cell r="O677">
            <v>0</v>
          </cell>
          <cell r="P677">
            <v>0</v>
          </cell>
          <cell r="Q677">
            <v>0</v>
          </cell>
          <cell r="R677">
            <v>98022.2109375</v>
          </cell>
          <cell r="S677">
            <v>0</v>
          </cell>
          <cell r="T677">
            <v>0</v>
          </cell>
          <cell r="U677">
            <v>0</v>
          </cell>
        </row>
        <row r="678">
          <cell r="C678">
            <v>0</v>
          </cell>
          <cell r="D678">
            <v>13440.53515625</v>
          </cell>
          <cell r="E678">
            <v>0</v>
          </cell>
          <cell r="F678">
            <v>0</v>
          </cell>
          <cell r="G678">
            <v>0</v>
          </cell>
          <cell r="H678">
            <v>98022.2109375</v>
          </cell>
          <cell r="I678">
            <v>0</v>
          </cell>
          <cell r="J678">
            <v>0</v>
          </cell>
          <cell r="K678">
            <v>145.30941772460901</v>
          </cell>
          <cell r="L678">
            <v>0</v>
          </cell>
          <cell r="M678">
            <v>0</v>
          </cell>
          <cell r="N678">
            <v>13440.53515625</v>
          </cell>
          <cell r="O678">
            <v>0</v>
          </cell>
          <cell r="P678">
            <v>0</v>
          </cell>
          <cell r="Q678">
            <v>0</v>
          </cell>
          <cell r="R678">
            <v>98022.2109375</v>
          </cell>
          <cell r="S678">
            <v>0</v>
          </cell>
          <cell r="T678">
            <v>0</v>
          </cell>
          <cell r="U678">
            <v>0</v>
          </cell>
        </row>
        <row r="679">
          <cell r="C679">
            <v>0</v>
          </cell>
          <cell r="D679">
            <v>13440.53515625</v>
          </cell>
          <cell r="E679">
            <v>0</v>
          </cell>
          <cell r="F679">
            <v>0</v>
          </cell>
          <cell r="G679">
            <v>0</v>
          </cell>
          <cell r="H679">
            <v>98022.2109375</v>
          </cell>
          <cell r="I679">
            <v>0</v>
          </cell>
          <cell r="J679">
            <v>0</v>
          </cell>
          <cell r="K679">
            <v>144.73254394531301</v>
          </cell>
          <cell r="L679">
            <v>0</v>
          </cell>
          <cell r="M679">
            <v>0</v>
          </cell>
          <cell r="N679">
            <v>13440.53515625</v>
          </cell>
          <cell r="O679">
            <v>0</v>
          </cell>
          <cell r="P679">
            <v>0</v>
          </cell>
          <cell r="Q679">
            <v>0</v>
          </cell>
          <cell r="R679">
            <v>98022.2109375</v>
          </cell>
          <cell r="S679">
            <v>0</v>
          </cell>
          <cell r="T679">
            <v>0</v>
          </cell>
          <cell r="U679">
            <v>0</v>
          </cell>
        </row>
        <row r="680">
          <cell r="C680">
            <v>0</v>
          </cell>
          <cell r="D680">
            <v>13440.53515625</v>
          </cell>
          <cell r="E680">
            <v>0</v>
          </cell>
          <cell r="F680">
            <v>0</v>
          </cell>
          <cell r="G680">
            <v>0</v>
          </cell>
          <cell r="H680">
            <v>98022.2109375</v>
          </cell>
          <cell r="I680">
            <v>0</v>
          </cell>
          <cell r="J680">
            <v>0</v>
          </cell>
          <cell r="K680">
            <v>144.16117858886699</v>
          </cell>
          <cell r="L680">
            <v>0</v>
          </cell>
          <cell r="M680">
            <v>0</v>
          </cell>
          <cell r="N680">
            <v>13440.53515625</v>
          </cell>
          <cell r="O680">
            <v>0</v>
          </cell>
          <cell r="P680">
            <v>0</v>
          </cell>
          <cell r="Q680">
            <v>0</v>
          </cell>
          <cell r="R680">
            <v>98022.2109375</v>
          </cell>
          <cell r="S680">
            <v>0</v>
          </cell>
          <cell r="T680">
            <v>0</v>
          </cell>
          <cell r="U680">
            <v>0</v>
          </cell>
        </row>
        <row r="681">
          <cell r="C681">
            <v>0</v>
          </cell>
          <cell r="D681">
            <v>13440.53515625</v>
          </cell>
          <cell r="E681">
            <v>0</v>
          </cell>
          <cell r="F681">
            <v>0</v>
          </cell>
          <cell r="G681">
            <v>0</v>
          </cell>
          <cell r="H681">
            <v>98022.2109375</v>
          </cell>
          <cell r="I681">
            <v>0</v>
          </cell>
          <cell r="J681">
            <v>0</v>
          </cell>
          <cell r="K681">
            <v>143.60101318359401</v>
          </cell>
          <cell r="L681">
            <v>0</v>
          </cell>
          <cell r="M681">
            <v>0</v>
          </cell>
          <cell r="N681">
            <v>13440.53515625</v>
          </cell>
          <cell r="O681">
            <v>0</v>
          </cell>
          <cell r="P681">
            <v>0</v>
          </cell>
          <cell r="Q681">
            <v>0</v>
          </cell>
          <cell r="R681">
            <v>98022.2109375</v>
          </cell>
          <cell r="S681">
            <v>0</v>
          </cell>
          <cell r="T681">
            <v>0</v>
          </cell>
          <cell r="U681">
            <v>0</v>
          </cell>
        </row>
        <row r="682">
          <cell r="C682">
            <v>0</v>
          </cell>
          <cell r="D682">
            <v>13440.53515625</v>
          </cell>
          <cell r="E682">
            <v>0</v>
          </cell>
          <cell r="F682">
            <v>0</v>
          </cell>
          <cell r="G682">
            <v>0</v>
          </cell>
          <cell r="H682">
            <v>98022.2109375</v>
          </cell>
          <cell r="I682">
            <v>0</v>
          </cell>
          <cell r="J682">
            <v>0</v>
          </cell>
          <cell r="K682">
            <v>143.05326843261699</v>
          </cell>
          <cell r="L682">
            <v>0</v>
          </cell>
          <cell r="M682">
            <v>0</v>
          </cell>
          <cell r="N682">
            <v>13440.53515625</v>
          </cell>
          <cell r="O682">
            <v>0</v>
          </cell>
          <cell r="P682">
            <v>0</v>
          </cell>
          <cell r="Q682">
            <v>0</v>
          </cell>
          <cell r="R682">
            <v>98022.2109375</v>
          </cell>
          <cell r="S682">
            <v>0</v>
          </cell>
          <cell r="T682">
            <v>0</v>
          </cell>
          <cell r="U682">
            <v>0</v>
          </cell>
        </row>
        <row r="683">
          <cell r="C683">
            <v>0</v>
          </cell>
          <cell r="D683">
            <v>13440.53515625</v>
          </cell>
          <cell r="E683">
            <v>0</v>
          </cell>
          <cell r="F683">
            <v>0</v>
          </cell>
          <cell r="G683">
            <v>0</v>
          </cell>
          <cell r="H683">
            <v>98022.2109375</v>
          </cell>
          <cell r="I683">
            <v>0</v>
          </cell>
          <cell r="J683">
            <v>0</v>
          </cell>
          <cell r="K683">
            <v>142.48577880859401</v>
          </cell>
          <cell r="L683">
            <v>0</v>
          </cell>
          <cell r="M683">
            <v>0</v>
          </cell>
          <cell r="N683">
            <v>13440.53515625</v>
          </cell>
          <cell r="O683">
            <v>0</v>
          </cell>
          <cell r="P683">
            <v>0</v>
          </cell>
          <cell r="Q683">
            <v>0</v>
          </cell>
          <cell r="R683">
            <v>98022.2109375</v>
          </cell>
          <cell r="S683">
            <v>0</v>
          </cell>
          <cell r="T683">
            <v>0</v>
          </cell>
          <cell r="U683">
            <v>0</v>
          </cell>
        </row>
        <row r="684">
          <cell r="C684">
            <v>0</v>
          </cell>
          <cell r="D684">
            <v>13440.53515625</v>
          </cell>
          <cell r="E684">
            <v>0</v>
          </cell>
          <cell r="F684">
            <v>0</v>
          </cell>
          <cell r="G684">
            <v>0</v>
          </cell>
          <cell r="H684">
            <v>98022.2109375</v>
          </cell>
          <cell r="I684">
            <v>0</v>
          </cell>
          <cell r="J684">
            <v>0</v>
          </cell>
          <cell r="K684">
            <v>141.93232727050801</v>
          </cell>
          <cell r="L684">
            <v>0</v>
          </cell>
          <cell r="M684">
            <v>0</v>
          </cell>
          <cell r="N684">
            <v>13440.53515625</v>
          </cell>
          <cell r="O684">
            <v>0</v>
          </cell>
          <cell r="P684">
            <v>0</v>
          </cell>
          <cell r="Q684">
            <v>0</v>
          </cell>
          <cell r="R684">
            <v>98022.2109375</v>
          </cell>
          <cell r="S684">
            <v>0</v>
          </cell>
          <cell r="T684">
            <v>0</v>
          </cell>
          <cell r="U684">
            <v>0</v>
          </cell>
        </row>
        <row r="685">
          <cell r="C685">
            <v>0</v>
          </cell>
          <cell r="D685">
            <v>13440.53515625</v>
          </cell>
          <cell r="E685">
            <v>0</v>
          </cell>
          <cell r="F685">
            <v>0</v>
          </cell>
          <cell r="G685">
            <v>0</v>
          </cell>
          <cell r="H685">
            <v>98022.2109375</v>
          </cell>
          <cell r="I685">
            <v>0</v>
          </cell>
          <cell r="J685">
            <v>0</v>
          </cell>
          <cell r="K685">
            <v>141.39556884765599</v>
          </cell>
          <cell r="L685">
            <v>0</v>
          </cell>
          <cell r="M685">
            <v>0</v>
          </cell>
          <cell r="N685">
            <v>13440.53515625</v>
          </cell>
          <cell r="O685">
            <v>0</v>
          </cell>
          <cell r="P685">
            <v>0</v>
          </cell>
          <cell r="Q685">
            <v>0</v>
          </cell>
          <cell r="R685">
            <v>98022.2109375</v>
          </cell>
          <cell r="S685">
            <v>0</v>
          </cell>
          <cell r="T685">
            <v>0</v>
          </cell>
          <cell r="U685">
            <v>0</v>
          </cell>
        </row>
        <row r="686">
          <cell r="C686">
            <v>0</v>
          </cell>
          <cell r="D686">
            <v>13440.53515625</v>
          </cell>
          <cell r="E686">
            <v>0</v>
          </cell>
          <cell r="F686">
            <v>0</v>
          </cell>
          <cell r="G686">
            <v>0</v>
          </cell>
          <cell r="H686">
            <v>98022.2109375</v>
          </cell>
          <cell r="I686">
            <v>0</v>
          </cell>
          <cell r="J686">
            <v>0</v>
          </cell>
          <cell r="K686">
            <v>140.85818481445301</v>
          </cell>
          <cell r="L686">
            <v>0</v>
          </cell>
          <cell r="M686">
            <v>0</v>
          </cell>
          <cell r="N686">
            <v>13440.53515625</v>
          </cell>
          <cell r="O686">
            <v>0</v>
          </cell>
          <cell r="P686">
            <v>0</v>
          </cell>
          <cell r="Q686">
            <v>0</v>
          </cell>
          <cell r="R686">
            <v>98022.2109375</v>
          </cell>
          <cell r="S686">
            <v>0</v>
          </cell>
          <cell r="T686">
            <v>0</v>
          </cell>
          <cell r="U686">
            <v>0</v>
          </cell>
        </row>
        <row r="687">
          <cell r="C687">
            <v>0</v>
          </cell>
          <cell r="D687">
            <v>13440.53515625</v>
          </cell>
          <cell r="E687">
            <v>0</v>
          </cell>
          <cell r="F687">
            <v>0</v>
          </cell>
          <cell r="G687">
            <v>0</v>
          </cell>
          <cell r="H687">
            <v>98022.2109375</v>
          </cell>
          <cell r="I687">
            <v>0</v>
          </cell>
          <cell r="J687">
            <v>0</v>
          </cell>
          <cell r="K687">
            <v>140.31684875488301</v>
          </cell>
          <cell r="L687">
            <v>0</v>
          </cell>
          <cell r="M687">
            <v>0</v>
          </cell>
          <cell r="N687">
            <v>13440.53515625</v>
          </cell>
          <cell r="O687">
            <v>0</v>
          </cell>
          <cell r="P687">
            <v>0</v>
          </cell>
          <cell r="Q687">
            <v>0</v>
          </cell>
          <cell r="R687">
            <v>98022.2109375</v>
          </cell>
          <cell r="S687">
            <v>0</v>
          </cell>
          <cell r="T687">
            <v>0</v>
          </cell>
          <cell r="U687">
            <v>0</v>
          </cell>
        </row>
        <row r="688">
          <cell r="C688">
            <v>0</v>
          </cell>
          <cell r="D688">
            <v>13440.53515625</v>
          </cell>
          <cell r="E688">
            <v>0</v>
          </cell>
          <cell r="F688">
            <v>0</v>
          </cell>
          <cell r="G688">
            <v>0</v>
          </cell>
          <cell r="H688">
            <v>98022.2109375</v>
          </cell>
          <cell r="I688">
            <v>0</v>
          </cell>
          <cell r="J688">
            <v>0</v>
          </cell>
          <cell r="K688">
            <v>139.77917480468801</v>
          </cell>
          <cell r="L688">
            <v>0</v>
          </cell>
          <cell r="M688">
            <v>0</v>
          </cell>
          <cell r="N688">
            <v>13440.53515625</v>
          </cell>
          <cell r="O688">
            <v>0</v>
          </cell>
          <cell r="P688">
            <v>0</v>
          </cell>
          <cell r="Q688">
            <v>0</v>
          </cell>
          <cell r="R688">
            <v>98022.2109375</v>
          </cell>
          <cell r="S688">
            <v>0</v>
          </cell>
          <cell r="T688">
            <v>0</v>
          </cell>
          <cell r="U688">
            <v>0</v>
          </cell>
        </row>
        <row r="689">
          <cell r="C689">
            <v>0</v>
          </cell>
          <cell r="D689">
            <v>13440.53515625</v>
          </cell>
          <cell r="E689">
            <v>0</v>
          </cell>
          <cell r="F689">
            <v>0</v>
          </cell>
          <cell r="G689">
            <v>0</v>
          </cell>
          <cell r="H689">
            <v>98022.2109375</v>
          </cell>
          <cell r="I689">
            <v>0</v>
          </cell>
          <cell r="J689">
            <v>0</v>
          </cell>
          <cell r="K689">
            <v>139.25889587402301</v>
          </cell>
          <cell r="L689">
            <v>0</v>
          </cell>
          <cell r="M689">
            <v>0</v>
          </cell>
          <cell r="N689">
            <v>13440.53515625</v>
          </cell>
          <cell r="O689">
            <v>0</v>
          </cell>
          <cell r="P689">
            <v>0</v>
          </cell>
          <cell r="Q689">
            <v>0</v>
          </cell>
          <cell r="R689">
            <v>98022.2109375</v>
          </cell>
          <cell r="S689">
            <v>0</v>
          </cell>
          <cell r="T689">
            <v>0</v>
          </cell>
          <cell r="U689">
            <v>0</v>
          </cell>
        </row>
        <row r="690">
          <cell r="C690">
            <v>0</v>
          </cell>
          <cell r="D690">
            <v>13440.53515625</v>
          </cell>
          <cell r="E690">
            <v>0</v>
          </cell>
          <cell r="F690">
            <v>0</v>
          </cell>
          <cell r="G690">
            <v>0</v>
          </cell>
          <cell r="H690">
            <v>98022.2109375</v>
          </cell>
          <cell r="I690">
            <v>0</v>
          </cell>
          <cell r="J690">
            <v>0</v>
          </cell>
          <cell r="K690">
            <v>138.73585510253901</v>
          </cell>
          <cell r="L690">
            <v>0</v>
          </cell>
          <cell r="M690">
            <v>0</v>
          </cell>
          <cell r="N690">
            <v>13440.53515625</v>
          </cell>
          <cell r="O690">
            <v>0</v>
          </cell>
          <cell r="P690">
            <v>0</v>
          </cell>
          <cell r="Q690">
            <v>0</v>
          </cell>
          <cell r="R690">
            <v>98022.2109375</v>
          </cell>
          <cell r="S690">
            <v>0</v>
          </cell>
          <cell r="T690">
            <v>0</v>
          </cell>
          <cell r="U690">
            <v>0</v>
          </cell>
        </row>
        <row r="691">
          <cell r="C691">
            <v>0</v>
          </cell>
          <cell r="D691">
            <v>13440.53515625</v>
          </cell>
          <cell r="E691">
            <v>0</v>
          </cell>
          <cell r="F691">
            <v>0</v>
          </cell>
          <cell r="G691">
            <v>0</v>
          </cell>
          <cell r="H691">
            <v>98022.2109375</v>
          </cell>
          <cell r="I691">
            <v>0</v>
          </cell>
          <cell r="J691">
            <v>0</v>
          </cell>
          <cell r="K691">
            <v>138.20819091796901</v>
          </cell>
          <cell r="L691">
            <v>0</v>
          </cell>
          <cell r="M691">
            <v>0</v>
          </cell>
          <cell r="N691">
            <v>13440.53515625</v>
          </cell>
          <cell r="O691">
            <v>0</v>
          </cell>
          <cell r="P691">
            <v>0</v>
          </cell>
          <cell r="Q691">
            <v>0</v>
          </cell>
          <cell r="R691">
            <v>98022.2109375</v>
          </cell>
          <cell r="S691">
            <v>0</v>
          </cell>
          <cell r="T691">
            <v>0</v>
          </cell>
          <cell r="U691">
            <v>0</v>
          </cell>
        </row>
        <row r="692">
          <cell r="C692">
            <v>0</v>
          </cell>
          <cell r="D692">
            <v>13440.53515625</v>
          </cell>
          <cell r="E692">
            <v>0</v>
          </cell>
          <cell r="F692">
            <v>0</v>
          </cell>
          <cell r="G692">
            <v>0</v>
          </cell>
          <cell r="H692">
            <v>98022.2109375</v>
          </cell>
          <cell r="I692">
            <v>0</v>
          </cell>
          <cell r="J692">
            <v>0</v>
          </cell>
          <cell r="K692">
            <v>137.68843078613301</v>
          </cell>
          <cell r="L692">
            <v>0</v>
          </cell>
          <cell r="M692">
            <v>0</v>
          </cell>
          <cell r="N692">
            <v>13440.53515625</v>
          </cell>
          <cell r="O692">
            <v>0</v>
          </cell>
          <cell r="P692">
            <v>0</v>
          </cell>
          <cell r="Q692">
            <v>0</v>
          </cell>
          <cell r="R692">
            <v>98022.2109375</v>
          </cell>
          <cell r="S692">
            <v>0</v>
          </cell>
          <cell r="T692">
            <v>0</v>
          </cell>
          <cell r="U692">
            <v>0</v>
          </cell>
        </row>
        <row r="693">
          <cell r="C693">
            <v>0</v>
          </cell>
          <cell r="D693">
            <v>13440.53515625</v>
          </cell>
          <cell r="E693">
            <v>0</v>
          </cell>
          <cell r="F693">
            <v>0</v>
          </cell>
          <cell r="G693">
            <v>0</v>
          </cell>
          <cell r="H693">
            <v>98022.2109375</v>
          </cell>
          <cell r="I693">
            <v>0</v>
          </cell>
          <cell r="J693">
            <v>0</v>
          </cell>
          <cell r="K693">
            <v>137.172775268555</v>
          </cell>
          <cell r="L693">
            <v>0</v>
          </cell>
          <cell r="M693">
            <v>0</v>
          </cell>
          <cell r="N693">
            <v>13440.53515625</v>
          </cell>
          <cell r="O693">
            <v>0</v>
          </cell>
          <cell r="P693">
            <v>0</v>
          </cell>
          <cell r="Q693">
            <v>0</v>
          </cell>
          <cell r="R693">
            <v>98022.2109375</v>
          </cell>
          <cell r="S693">
            <v>0</v>
          </cell>
          <cell r="T693">
            <v>0</v>
          </cell>
          <cell r="U693">
            <v>0</v>
          </cell>
        </row>
        <row r="694">
          <cell r="C694">
            <v>0</v>
          </cell>
          <cell r="D694">
            <v>13440.53515625</v>
          </cell>
          <cell r="E694">
            <v>0</v>
          </cell>
          <cell r="F694">
            <v>0</v>
          </cell>
          <cell r="G694">
            <v>0</v>
          </cell>
          <cell r="H694">
            <v>98022.2109375</v>
          </cell>
          <cell r="I694">
            <v>0</v>
          </cell>
          <cell r="J694">
            <v>0</v>
          </cell>
          <cell r="K694">
            <v>136.66093444824199</v>
          </cell>
          <cell r="L694">
            <v>0</v>
          </cell>
          <cell r="M694">
            <v>0</v>
          </cell>
          <cell r="N694">
            <v>13440.53515625</v>
          </cell>
          <cell r="O694">
            <v>0</v>
          </cell>
          <cell r="P694">
            <v>0</v>
          </cell>
          <cell r="Q694">
            <v>0</v>
          </cell>
          <cell r="R694">
            <v>98022.2109375</v>
          </cell>
          <cell r="S694">
            <v>0</v>
          </cell>
          <cell r="T694">
            <v>0</v>
          </cell>
          <cell r="U694">
            <v>0</v>
          </cell>
        </row>
        <row r="695">
          <cell r="C695">
            <v>0</v>
          </cell>
          <cell r="D695">
            <v>13440.53515625</v>
          </cell>
          <cell r="E695">
            <v>0</v>
          </cell>
          <cell r="F695">
            <v>0</v>
          </cell>
          <cell r="G695">
            <v>0</v>
          </cell>
          <cell r="H695">
            <v>98022.2109375</v>
          </cell>
          <cell r="I695">
            <v>0</v>
          </cell>
          <cell r="J695">
            <v>0</v>
          </cell>
          <cell r="K695">
            <v>136.14176940918</v>
          </cell>
          <cell r="L695">
            <v>0</v>
          </cell>
          <cell r="M695">
            <v>0</v>
          </cell>
          <cell r="N695">
            <v>13440.53515625</v>
          </cell>
          <cell r="O695">
            <v>0</v>
          </cell>
          <cell r="P695">
            <v>0</v>
          </cell>
          <cell r="Q695">
            <v>0</v>
          </cell>
          <cell r="R695">
            <v>98022.2109375</v>
          </cell>
          <cell r="S695">
            <v>0</v>
          </cell>
          <cell r="T695">
            <v>0</v>
          </cell>
          <cell r="U695">
            <v>0</v>
          </cell>
        </row>
        <row r="696">
          <cell r="C696">
            <v>0</v>
          </cell>
          <cell r="D696">
            <v>13440.53515625</v>
          </cell>
          <cell r="E696">
            <v>0</v>
          </cell>
          <cell r="F696">
            <v>0</v>
          </cell>
          <cell r="G696">
            <v>0</v>
          </cell>
          <cell r="H696">
            <v>98022.2109375</v>
          </cell>
          <cell r="I696">
            <v>0</v>
          </cell>
          <cell r="J696">
            <v>0</v>
          </cell>
          <cell r="K696">
            <v>135.62339782714801</v>
          </cell>
          <cell r="L696">
            <v>0</v>
          </cell>
          <cell r="M696">
            <v>0</v>
          </cell>
          <cell r="N696">
            <v>13440.53515625</v>
          </cell>
          <cell r="O696">
            <v>0</v>
          </cell>
          <cell r="P696">
            <v>0</v>
          </cell>
          <cell r="Q696">
            <v>0</v>
          </cell>
          <cell r="R696">
            <v>98022.2109375</v>
          </cell>
          <cell r="S696">
            <v>0</v>
          </cell>
          <cell r="T696">
            <v>0</v>
          </cell>
          <cell r="U696">
            <v>0</v>
          </cell>
        </row>
        <row r="697">
          <cell r="C697">
            <v>0</v>
          </cell>
          <cell r="D697">
            <v>13440.53515625</v>
          </cell>
          <cell r="E697">
            <v>0</v>
          </cell>
          <cell r="F697">
            <v>0</v>
          </cell>
          <cell r="G697">
            <v>0</v>
          </cell>
          <cell r="H697">
            <v>98022.2109375</v>
          </cell>
          <cell r="I697">
            <v>0</v>
          </cell>
          <cell r="J697">
            <v>0</v>
          </cell>
          <cell r="K697">
            <v>135.11674499511699</v>
          </cell>
          <cell r="L697">
            <v>0</v>
          </cell>
          <cell r="M697">
            <v>0</v>
          </cell>
          <cell r="N697">
            <v>13440.53515625</v>
          </cell>
          <cell r="O697">
            <v>0</v>
          </cell>
          <cell r="P697">
            <v>0</v>
          </cell>
          <cell r="Q697">
            <v>0</v>
          </cell>
          <cell r="R697">
            <v>98022.2109375</v>
          </cell>
          <cell r="S697">
            <v>0</v>
          </cell>
          <cell r="T697">
            <v>0</v>
          </cell>
          <cell r="U697">
            <v>0</v>
          </cell>
        </row>
        <row r="698">
          <cell r="C698">
            <v>0</v>
          </cell>
          <cell r="D698">
            <v>13440.53515625</v>
          </cell>
          <cell r="E698">
            <v>0</v>
          </cell>
          <cell r="F698">
            <v>0</v>
          </cell>
          <cell r="G698">
            <v>0</v>
          </cell>
          <cell r="H698">
            <v>98022.2109375</v>
          </cell>
          <cell r="I698">
            <v>0</v>
          </cell>
          <cell r="J698">
            <v>0</v>
          </cell>
          <cell r="K698">
            <v>134.61193847656301</v>
          </cell>
          <cell r="L698">
            <v>0</v>
          </cell>
          <cell r="M698">
            <v>0</v>
          </cell>
          <cell r="N698">
            <v>13440.53515625</v>
          </cell>
          <cell r="O698">
            <v>0</v>
          </cell>
          <cell r="P698">
            <v>0</v>
          </cell>
          <cell r="Q698">
            <v>0</v>
          </cell>
          <cell r="R698">
            <v>98022.2109375</v>
          </cell>
          <cell r="S698">
            <v>0</v>
          </cell>
          <cell r="T698">
            <v>0</v>
          </cell>
          <cell r="U698">
            <v>0</v>
          </cell>
        </row>
        <row r="699">
          <cell r="C699">
            <v>0</v>
          </cell>
          <cell r="D699">
            <v>13440.53515625</v>
          </cell>
          <cell r="E699">
            <v>0</v>
          </cell>
          <cell r="F699">
            <v>0</v>
          </cell>
          <cell r="G699">
            <v>0</v>
          </cell>
          <cell r="H699">
            <v>98022.2109375</v>
          </cell>
          <cell r="I699">
            <v>0</v>
          </cell>
          <cell r="J699">
            <v>0</v>
          </cell>
          <cell r="K699">
            <v>134.10169982910199</v>
          </cell>
          <cell r="L699">
            <v>0</v>
          </cell>
          <cell r="M699">
            <v>0</v>
          </cell>
          <cell r="N699">
            <v>13440.53515625</v>
          </cell>
          <cell r="O699">
            <v>0</v>
          </cell>
          <cell r="P699">
            <v>0</v>
          </cell>
          <cell r="Q699">
            <v>0</v>
          </cell>
          <cell r="R699">
            <v>98022.2109375</v>
          </cell>
          <cell r="S699">
            <v>0</v>
          </cell>
          <cell r="T699">
            <v>0</v>
          </cell>
          <cell r="U699">
            <v>0</v>
          </cell>
        </row>
        <row r="700">
          <cell r="C700">
            <v>0</v>
          </cell>
          <cell r="D700">
            <v>13440.53515625</v>
          </cell>
          <cell r="E700">
            <v>0</v>
          </cell>
          <cell r="F700">
            <v>0</v>
          </cell>
          <cell r="G700">
            <v>0</v>
          </cell>
          <cell r="H700">
            <v>98022.2109375</v>
          </cell>
          <cell r="I700">
            <v>0</v>
          </cell>
          <cell r="J700">
            <v>0</v>
          </cell>
          <cell r="K700">
            <v>133.60810852050801</v>
          </cell>
          <cell r="L700">
            <v>0</v>
          </cell>
          <cell r="M700">
            <v>0</v>
          </cell>
          <cell r="N700">
            <v>13440.53515625</v>
          </cell>
          <cell r="O700">
            <v>0</v>
          </cell>
          <cell r="P700">
            <v>0</v>
          </cell>
          <cell r="Q700">
            <v>0</v>
          </cell>
          <cell r="R700">
            <v>98022.2109375</v>
          </cell>
          <cell r="S700">
            <v>0</v>
          </cell>
          <cell r="T700">
            <v>0</v>
          </cell>
          <cell r="U700">
            <v>0</v>
          </cell>
        </row>
        <row r="701">
          <cell r="C701">
            <v>0</v>
          </cell>
          <cell r="D701">
            <v>13440.53515625</v>
          </cell>
          <cell r="E701">
            <v>0</v>
          </cell>
          <cell r="F701">
            <v>0</v>
          </cell>
          <cell r="G701">
            <v>0</v>
          </cell>
          <cell r="H701">
            <v>98022.2109375</v>
          </cell>
          <cell r="I701">
            <v>0</v>
          </cell>
          <cell r="J701">
            <v>0</v>
          </cell>
          <cell r="K701">
            <v>133.10911560058599</v>
          </cell>
          <cell r="L701">
            <v>0</v>
          </cell>
          <cell r="M701">
            <v>0</v>
          </cell>
          <cell r="N701">
            <v>13440.53515625</v>
          </cell>
          <cell r="O701">
            <v>0</v>
          </cell>
          <cell r="P701">
            <v>0</v>
          </cell>
          <cell r="Q701">
            <v>0</v>
          </cell>
          <cell r="R701">
            <v>98022.2109375</v>
          </cell>
          <cell r="S701">
            <v>0</v>
          </cell>
          <cell r="T701">
            <v>0</v>
          </cell>
          <cell r="U701">
            <v>0</v>
          </cell>
        </row>
        <row r="702">
          <cell r="C702">
            <v>0</v>
          </cell>
          <cell r="D702">
            <v>13440.53515625</v>
          </cell>
          <cell r="E702">
            <v>0</v>
          </cell>
          <cell r="F702">
            <v>0</v>
          </cell>
          <cell r="G702">
            <v>0</v>
          </cell>
          <cell r="H702">
            <v>98022.2109375</v>
          </cell>
          <cell r="I702">
            <v>0</v>
          </cell>
          <cell r="J702">
            <v>0</v>
          </cell>
          <cell r="K702">
            <v>132.60714721679699</v>
          </cell>
          <cell r="L702">
            <v>0</v>
          </cell>
          <cell r="M702">
            <v>0</v>
          </cell>
          <cell r="N702">
            <v>13440.53515625</v>
          </cell>
          <cell r="O702">
            <v>0</v>
          </cell>
          <cell r="P702">
            <v>0</v>
          </cell>
          <cell r="Q702">
            <v>0</v>
          </cell>
          <cell r="R702">
            <v>98022.2109375</v>
          </cell>
          <cell r="S702">
            <v>0</v>
          </cell>
          <cell r="T702">
            <v>0</v>
          </cell>
          <cell r="U702">
            <v>0</v>
          </cell>
        </row>
        <row r="703">
          <cell r="C703">
            <v>0</v>
          </cell>
          <cell r="D703">
            <v>13440.53515625</v>
          </cell>
          <cell r="E703">
            <v>0</v>
          </cell>
          <cell r="F703">
            <v>0</v>
          </cell>
          <cell r="G703">
            <v>0</v>
          </cell>
          <cell r="H703">
            <v>98022.2109375</v>
          </cell>
          <cell r="I703">
            <v>0</v>
          </cell>
          <cell r="J703">
            <v>0</v>
          </cell>
          <cell r="K703">
            <v>132.103927612305</v>
          </cell>
          <cell r="L703">
            <v>0</v>
          </cell>
          <cell r="M703">
            <v>0</v>
          </cell>
          <cell r="N703">
            <v>13440.53515625</v>
          </cell>
          <cell r="O703">
            <v>0</v>
          </cell>
          <cell r="P703">
            <v>0</v>
          </cell>
          <cell r="Q703">
            <v>0</v>
          </cell>
          <cell r="R703">
            <v>98022.2109375</v>
          </cell>
          <cell r="S703">
            <v>0</v>
          </cell>
          <cell r="T703">
            <v>0</v>
          </cell>
          <cell r="U703">
            <v>0</v>
          </cell>
        </row>
        <row r="704">
          <cell r="C704">
            <v>0</v>
          </cell>
          <cell r="D704">
            <v>13440.53515625</v>
          </cell>
          <cell r="E704">
            <v>0</v>
          </cell>
          <cell r="F704">
            <v>0</v>
          </cell>
          <cell r="G704">
            <v>0</v>
          </cell>
          <cell r="H704">
            <v>98022.2109375</v>
          </cell>
          <cell r="I704">
            <v>0</v>
          </cell>
          <cell r="J704">
            <v>0</v>
          </cell>
          <cell r="K704">
            <v>131.605224609375</v>
          </cell>
          <cell r="L704">
            <v>0</v>
          </cell>
          <cell r="M704">
            <v>0</v>
          </cell>
          <cell r="N704">
            <v>13440.53515625</v>
          </cell>
          <cell r="O704">
            <v>0</v>
          </cell>
          <cell r="P704">
            <v>0</v>
          </cell>
          <cell r="Q704">
            <v>0</v>
          </cell>
          <cell r="R704">
            <v>98022.2109375</v>
          </cell>
          <cell r="S704">
            <v>0</v>
          </cell>
          <cell r="T704">
            <v>0</v>
          </cell>
          <cell r="U704">
            <v>0</v>
          </cell>
        </row>
        <row r="705">
          <cell r="C705">
            <v>0</v>
          </cell>
          <cell r="D705">
            <v>13440.53515625</v>
          </cell>
          <cell r="E705">
            <v>0</v>
          </cell>
          <cell r="F705">
            <v>0</v>
          </cell>
          <cell r="G705">
            <v>0</v>
          </cell>
          <cell r="H705">
            <v>98022.2109375</v>
          </cell>
          <cell r="I705">
            <v>0</v>
          </cell>
          <cell r="J705">
            <v>0</v>
          </cell>
          <cell r="K705">
            <v>131.12043762207</v>
          </cell>
          <cell r="L705">
            <v>0</v>
          </cell>
          <cell r="M705">
            <v>0</v>
          </cell>
          <cell r="N705">
            <v>13440.53515625</v>
          </cell>
          <cell r="O705">
            <v>0</v>
          </cell>
          <cell r="P705">
            <v>0</v>
          </cell>
          <cell r="Q705">
            <v>0</v>
          </cell>
          <cell r="R705">
            <v>98022.2109375</v>
          </cell>
          <cell r="S705">
            <v>0</v>
          </cell>
          <cell r="T705">
            <v>0</v>
          </cell>
          <cell r="U705">
            <v>0</v>
          </cell>
        </row>
        <row r="706">
          <cell r="C706">
            <v>0</v>
          </cell>
          <cell r="D706">
            <v>13440.53515625</v>
          </cell>
          <cell r="E706">
            <v>0</v>
          </cell>
          <cell r="F706">
            <v>0</v>
          </cell>
          <cell r="G706">
            <v>0</v>
          </cell>
          <cell r="H706">
            <v>98022.2109375</v>
          </cell>
          <cell r="I706">
            <v>0</v>
          </cell>
          <cell r="J706">
            <v>0</v>
          </cell>
          <cell r="K706">
            <v>130.62879943847699</v>
          </cell>
          <cell r="L706">
            <v>0</v>
          </cell>
          <cell r="M706">
            <v>0</v>
          </cell>
          <cell r="N706">
            <v>13440.53515625</v>
          </cell>
          <cell r="O706">
            <v>0</v>
          </cell>
          <cell r="P706">
            <v>0</v>
          </cell>
          <cell r="Q706">
            <v>0</v>
          </cell>
          <cell r="R706">
            <v>98022.2109375</v>
          </cell>
          <cell r="S706">
            <v>0</v>
          </cell>
          <cell r="T706">
            <v>0</v>
          </cell>
          <cell r="U706">
            <v>0</v>
          </cell>
        </row>
        <row r="707">
          <cell r="C707">
            <v>0</v>
          </cell>
          <cell r="D707">
            <v>13440.53515625</v>
          </cell>
          <cell r="E707">
            <v>0</v>
          </cell>
          <cell r="F707">
            <v>0</v>
          </cell>
          <cell r="G707">
            <v>0</v>
          </cell>
          <cell r="H707">
            <v>98022.2109375</v>
          </cell>
          <cell r="I707">
            <v>0</v>
          </cell>
          <cell r="J707">
            <v>0</v>
          </cell>
          <cell r="K707">
            <v>130.13421630859401</v>
          </cell>
          <cell r="L707">
            <v>0</v>
          </cell>
          <cell r="M707">
            <v>0</v>
          </cell>
          <cell r="N707">
            <v>13440.53515625</v>
          </cell>
          <cell r="O707">
            <v>0</v>
          </cell>
          <cell r="P707">
            <v>0</v>
          </cell>
          <cell r="Q707">
            <v>0</v>
          </cell>
          <cell r="R707">
            <v>98022.2109375</v>
          </cell>
          <cell r="S707">
            <v>0</v>
          </cell>
          <cell r="T707">
            <v>0</v>
          </cell>
          <cell r="U707">
            <v>0</v>
          </cell>
        </row>
        <row r="708">
          <cell r="C708">
            <v>0</v>
          </cell>
          <cell r="D708">
            <v>13440.53515625</v>
          </cell>
          <cell r="E708">
            <v>0</v>
          </cell>
          <cell r="F708">
            <v>0</v>
          </cell>
          <cell r="G708">
            <v>0</v>
          </cell>
          <cell r="H708">
            <v>98022.2109375</v>
          </cell>
          <cell r="I708">
            <v>0</v>
          </cell>
          <cell r="J708">
            <v>0</v>
          </cell>
          <cell r="K708">
            <v>129.64241027832</v>
          </cell>
          <cell r="L708">
            <v>0</v>
          </cell>
          <cell r="M708">
            <v>0</v>
          </cell>
          <cell r="N708">
            <v>13440.53515625</v>
          </cell>
          <cell r="O708">
            <v>0</v>
          </cell>
          <cell r="P708">
            <v>0</v>
          </cell>
          <cell r="Q708">
            <v>0</v>
          </cell>
          <cell r="R708">
            <v>98022.2109375</v>
          </cell>
          <cell r="S708">
            <v>0</v>
          </cell>
          <cell r="T708">
            <v>0</v>
          </cell>
          <cell r="U708">
            <v>0</v>
          </cell>
        </row>
        <row r="709">
          <cell r="C709">
            <v>0</v>
          </cell>
          <cell r="D709">
            <v>13440.53515625</v>
          </cell>
          <cell r="E709">
            <v>0</v>
          </cell>
          <cell r="F709">
            <v>0</v>
          </cell>
          <cell r="G709">
            <v>0</v>
          </cell>
          <cell r="H709">
            <v>98022.2109375</v>
          </cell>
          <cell r="I709">
            <v>0</v>
          </cell>
          <cell r="J709">
            <v>0</v>
          </cell>
          <cell r="K709">
            <v>129.16250610351599</v>
          </cell>
          <cell r="L709">
            <v>0</v>
          </cell>
          <cell r="M709">
            <v>0</v>
          </cell>
          <cell r="N709">
            <v>13440.53515625</v>
          </cell>
          <cell r="O709">
            <v>0</v>
          </cell>
          <cell r="P709">
            <v>0</v>
          </cell>
          <cell r="Q709">
            <v>0</v>
          </cell>
          <cell r="R709">
            <v>98022.2109375</v>
          </cell>
          <cell r="S709">
            <v>0</v>
          </cell>
          <cell r="T709">
            <v>0</v>
          </cell>
          <cell r="U709">
            <v>0</v>
          </cell>
        </row>
        <row r="710">
          <cell r="C710">
            <v>0</v>
          </cell>
          <cell r="D710">
            <v>13440.53515625</v>
          </cell>
          <cell r="E710">
            <v>0</v>
          </cell>
          <cell r="F710">
            <v>0</v>
          </cell>
          <cell r="G710">
            <v>0</v>
          </cell>
          <cell r="H710">
            <v>98022.2109375</v>
          </cell>
          <cell r="I710">
            <v>0</v>
          </cell>
          <cell r="J710">
            <v>0</v>
          </cell>
          <cell r="K710">
            <v>128.67930603027301</v>
          </cell>
          <cell r="L710">
            <v>0</v>
          </cell>
          <cell r="M710">
            <v>0</v>
          </cell>
          <cell r="N710">
            <v>13440.53515625</v>
          </cell>
          <cell r="O710">
            <v>0</v>
          </cell>
          <cell r="P710">
            <v>0</v>
          </cell>
          <cell r="Q710">
            <v>0</v>
          </cell>
          <cell r="R710">
            <v>98022.2109375</v>
          </cell>
          <cell r="S710">
            <v>0</v>
          </cell>
          <cell r="T710">
            <v>0</v>
          </cell>
          <cell r="U710">
            <v>0</v>
          </cell>
        </row>
        <row r="711">
          <cell r="C711">
            <v>0</v>
          </cell>
          <cell r="D711">
            <v>13440.53515625</v>
          </cell>
          <cell r="E711">
            <v>0</v>
          </cell>
          <cell r="F711">
            <v>0</v>
          </cell>
          <cell r="G711">
            <v>0</v>
          </cell>
          <cell r="H711">
            <v>98022.2109375</v>
          </cell>
          <cell r="I711">
            <v>0</v>
          </cell>
          <cell r="J711">
            <v>0</v>
          </cell>
          <cell r="K711">
            <v>128.197998046875</v>
          </cell>
          <cell r="L711">
            <v>0</v>
          </cell>
          <cell r="M711">
            <v>0</v>
          </cell>
          <cell r="N711">
            <v>13440.53515625</v>
          </cell>
          <cell r="O711">
            <v>0</v>
          </cell>
          <cell r="P711">
            <v>0</v>
          </cell>
          <cell r="Q711">
            <v>0</v>
          </cell>
          <cell r="R711">
            <v>98022.2109375</v>
          </cell>
          <cell r="S711">
            <v>0</v>
          </cell>
          <cell r="T711">
            <v>0</v>
          </cell>
          <cell r="U711">
            <v>0</v>
          </cell>
        </row>
        <row r="712">
          <cell r="C712">
            <v>0</v>
          </cell>
          <cell r="D712">
            <v>13440.53515625</v>
          </cell>
          <cell r="E712">
            <v>0</v>
          </cell>
          <cell r="F712">
            <v>0</v>
          </cell>
          <cell r="G712">
            <v>0</v>
          </cell>
          <cell r="H712">
            <v>98022.2109375</v>
          </cell>
          <cell r="I712">
            <v>0</v>
          </cell>
          <cell r="J712">
            <v>0</v>
          </cell>
          <cell r="K712">
            <v>127.71051025390599</v>
          </cell>
          <cell r="L712">
            <v>0</v>
          </cell>
          <cell r="M712">
            <v>0</v>
          </cell>
          <cell r="N712">
            <v>13440.53515625</v>
          </cell>
          <cell r="O712">
            <v>0</v>
          </cell>
          <cell r="P712">
            <v>0</v>
          </cell>
          <cell r="Q712">
            <v>0</v>
          </cell>
          <cell r="R712">
            <v>98022.2109375</v>
          </cell>
          <cell r="S712">
            <v>0</v>
          </cell>
          <cell r="T712">
            <v>0</v>
          </cell>
          <cell r="U712">
            <v>0</v>
          </cell>
        </row>
        <row r="713">
          <cell r="C713">
            <v>0</v>
          </cell>
          <cell r="D713">
            <v>13440.53515625</v>
          </cell>
          <cell r="E713">
            <v>0</v>
          </cell>
          <cell r="F713">
            <v>0</v>
          </cell>
          <cell r="G713">
            <v>0</v>
          </cell>
          <cell r="H713">
            <v>98022.2109375</v>
          </cell>
          <cell r="I713">
            <v>0</v>
          </cell>
          <cell r="J713">
            <v>0</v>
          </cell>
          <cell r="K713">
            <v>127.231605529785</v>
          </cell>
          <cell r="L713">
            <v>0</v>
          </cell>
          <cell r="M713">
            <v>0</v>
          </cell>
          <cell r="N713">
            <v>13440.53515625</v>
          </cell>
          <cell r="O713">
            <v>0</v>
          </cell>
          <cell r="P713">
            <v>0</v>
          </cell>
          <cell r="Q713">
            <v>0</v>
          </cell>
          <cell r="R713">
            <v>98022.2109375</v>
          </cell>
          <cell r="S713">
            <v>0</v>
          </cell>
          <cell r="T713">
            <v>0</v>
          </cell>
          <cell r="U713">
            <v>0</v>
          </cell>
        </row>
        <row r="714">
          <cell r="C714">
            <v>0</v>
          </cell>
          <cell r="D714">
            <v>13440.53515625</v>
          </cell>
          <cell r="E714">
            <v>0</v>
          </cell>
          <cell r="F714">
            <v>0</v>
          </cell>
          <cell r="G714">
            <v>0</v>
          </cell>
          <cell r="H714">
            <v>98022.2109375</v>
          </cell>
          <cell r="I714">
            <v>0</v>
          </cell>
          <cell r="J714">
            <v>0</v>
          </cell>
          <cell r="K714">
            <v>126.753059387207</v>
          </cell>
          <cell r="L714">
            <v>0</v>
          </cell>
          <cell r="M714">
            <v>0</v>
          </cell>
          <cell r="N714">
            <v>13440.53515625</v>
          </cell>
          <cell r="O714">
            <v>0</v>
          </cell>
          <cell r="P714">
            <v>0</v>
          </cell>
          <cell r="Q714">
            <v>0</v>
          </cell>
          <cell r="R714">
            <v>98022.2109375</v>
          </cell>
          <cell r="S714">
            <v>0</v>
          </cell>
          <cell r="T714">
            <v>0</v>
          </cell>
          <cell r="U714">
            <v>0</v>
          </cell>
        </row>
        <row r="715">
          <cell r="C715">
            <v>0</v>
          </cell>
          <cell r="D715">
            <v>13440.53515625</v>
          </cell>
          <cell r="E715">
            <v>0</v>
          </cell>
          <cell r="F715">
            <v>0</v>
          </cell>
          <cell r="G715">
            <v>0</v>
          </cell>
          <cell r="H715">
            <v>98022.2109375</v>
          </cell>
          <cell r="I715">
            <v>0</v>
          </cell>
          <cell r="J715">
            <v>0</v>
          </cell>
          <cell r="K715">
            <v>126.272575378418</v>
          </cell>
          <cell r="L715">
            <v>0</v>
          </cell>
          <cell r="M715">
            <v>0</v>
          </cell>
          <cell r="N715">
            <v>13440.53515625</v>
          </cell>
          <cell r="O715">
            <v>0</v>
          </cell>
          <cell r="P715">
            <v>0</v>
          </cell>
          <cell r="Q715">
            <v>0</v>
          </cell>
          <cell r="R715">
            <v>98022.2109375</v>
          </cell>
          <cell r="S715">
            <v>0</v>
          </cell>
          <cell r="T715">
            <v>0</v>
          </cell>
          <cell r="U715">
            <v>0</v>
          </cell>
        </row>
        <row r="716">
          <cell r="C716">
            <v>0</v>
          </cell>
          <cell r="D716">
            <v>13440.53515625</v>
          </cell>
          <cell r="E716">
            <v>0</v>
          </cell>
          <cell r="F716">
            <v>0</v>
          </cell>
          <cell r="G716">
            <v>0</v>
          </cell>
          <cell r="H716">
            <v>98022.2109375</v>
          </cell>
          <cell r="I716">
            <v>0</v>
          </cell>
          <cell r="J716">
            <v>0</v>
          </cell>
          <cell r="K716">
            <v>125.794921875</v>
          </cell>
          <cell r="L716">
            <v>0</v>
          </cell>
          <cell r="M716">
            <v>0</v>
          </cell>
          <cell r="N716">
            <v>13440.53515625</v>
          </cell>
          <cell r="O716">
            <v>0</v>
          </cell>
          <cell r="P716">
            <v>0</v>
          </cell>
          <cell r="Q716">
            <v>0</v>
          </cell>
          <cell r="R716">
            <v>98022.2109375</v>
          </cell>
          <cell r="S716">
            <v>0</v>
          </cell>
          <cell r="T716">
            <v>0</v>
          </cell>
          <cell r="U716">
            <v>0</v>
          </cell>
        </row>
        <row r="717">
          <cell r="E717">
            <v>0</v>
          </cell>
          <cell r="O717">
            <v>0</v>
          </cell>
          <cell r="Q717">
            <v>0</v>
          </cell>
        </row>
        <row r="718">
          <cell r="E718">
            <v>0</v>
          </cell>
          <cell r="O718">
            <v>0</v>
          </cell>
          <cell r="Q718">
            <v>0</v>
          </cell>
        </row>
        <row r="719">
          <cell r="E719">
            <v>0</v>
          </cell>
          <cell r="O719">
            <v>0</v>
          </cell>
          <cell r="Q719">
            <v>0</v>
          </cell>
        </row>
        <row r="720">
          <cell r="E720">
            <v>0</v>
          </cell>
          <cell r="O720">
            <v>0</v>
          </cell>
          <cell r="Q720">
            <v>0</v>
          </cell>
        </row>
        <row r="721">
          <cell r="E721">
            <v>0</v>
          </cell>
          <cell r="O721">
            <v>0</v>
          </cell>
          <cell r="Q721">
            <v>0</v>
          </cell>
        </row>
        <row r="722">
          <cell r="E722">
            <v>0</v>
          </cell>
          <cell r="O722">
            <v>0</v>
          </cell>
          <cell r="Q722">
            <v>0</v>
          </cell>
        </row>
        <row r="723">
          <cell r="E723">
            <v>0</v>
          </cell>
          <cell r="O723">
            <v>0</v>
          </cell>
          <cell r="Q723">
            <v>0</v>
          </cell>
        </row>
        <row r="724">
          <cell r="E724">
            <v>0</v>
          </cell>
          <cell r="O724">
            <v>0</v>
          </cell>
          <cell r="Q724">
            <v>0</v>
          </cell>
        </row>
        <row r="725">
          <cell r="E725">
            <v>0</v>
          </cell>
          <cell r="O725">
            <v>0</v>
          </cell>
          <cell r="Q725">
            <v>0</v>
          </cell>
        </row>
        <row r="726">
          <cell r="E726">
            <v>0</v>
          </cell>
          <cell r="O726">
            <v>0</v>
          </cell>
          <cell r="Q726">
            <v>0</v>
          </cell>
        </row>
        <row r="727">
          <cell r="E727">
            <v>0</v>
          </cell>
          <cell r="O727">
            <v>0</v>
          </cell>
          <cell r="Q727">
            <v>0</v>
          </cell>
        </row>
        <row r="728">
          <cell r="E728">
            <v>0</v>
          </cell>
          <cell r="O728">
            <v>0</v>
          </cell>
          <cell r="Q728">
            <v>0</v>
          </cell>
        </row>
        <row r="729">
          <cell r="E729">
            <v>0</v>
          </cell>
          <cell r="O729">
            <v>0</v>
          </cell>
          <cell r="Q729">
            <v>0</v>
          </cell>
        </row>
        <row r="730">
          <cell r="E730">
            <v>0</v>
          </cell>
          <cell r="O730">
            <v>0</v>
          </cell>
          <cell r="Q730">
            <v>0</v>
          </cell>
        </row>
        <row r="731">
          <cell r="E731">
            <v>0</v>
          </cell>
          <cell r="O731">
            <v>0</v>
          </cell>
          <cell r="Q731">
            <v>0</v>
          </cell>
        </row>
        <row r="732">
          <cell r="E732">
            <v>0</v>
          </cell>
          <cell r="O732">
            <v>0</v>
          </cell>
          <cell r="Q732">
            <v>0</v>
          </cell>
        </row>
        <row r="733">
          <cell r="E733">
            <v>0</v>
          </cell>
          <cell r="O733">
            <v>0</v>
          </cell>
          <cell r="Q733">
            <v>0</v>
          </cell>
        </row>
        <row r="734">
          <cell r="E734">
            <v>0</v>
          </cell>
          <cell r="O734">
            <v>0</v>
          </cell>
          <cell r="Q734">
            <v>0</v>
          </cell>
        </row>
        <row r="735">
          <cell r="E735">
            <v>0</v>
          </cell>
          <cell r="O735">
            <v>0</v>
          </cell>
          <cell r="Q735">
            <v>0</v>
          </cell>
        </row>
        <row r="736">
          <cell r="E736">
            <v>0</v>
          </cell>
          <cell r="O736">
            <v>0</v>
          </cell>
          <cell r="Q736">
            <v>0</v>
          </cell>
        </row>
        <row r="737">
          <cell r="E737">
            <v>0</v>
          </cell>
          <cell r="O737">
            <v>0</v>
          </cell>
          <cell r="Q737">
            <v>0</v>
          </cell>
        </row>
        <row r="738">
          <cell r="E738">
            <v>0</v>
          </cell>
          <cell r="O738">
            <v>0</v>
          </cell>
          <cell r="Q738">
            <v>0</v>
          </cell>
        </row>
        <row r="739">
          <cell r="E739">
            <v>0</v>
          </cell>
          <cell r="O739">
            <v>0</v>
          </cell>
          <cell r="Q739">
            <v>0</v>
          </cell>
        </row>
        <row r="740">
          <cell r="E740">
            <v>0</v>
          </cell>
          <cell r="O740">
            <v>0</v>
          </cell>
          <cell r="Q740">
            <v>0</v>
          </cell>
        </row>
        <row r="741">
          <cell r="E741">
            <v>0</v>
          </cell>
          <cell r="O741">
            <v>0</v>
          </cell>
          <cell r="Q741">
            <v>0</v>
          </cell>
        </row>
        <row r="742">
          <cell r="E742">
            <v>0</v>
          </cell>
          <cell r="O742">
            <v>0</v>
          </cell>
          <cell r="Q742">
            <v>0</v>
          </cell>
        </row>
        <row r="743">
          <cell r="E743">
            <v>0</v>
          </cell>
          <cell r="O743">
            <v>0</v>
          </cell>
          <cell r="Q743">
            <v>0</v>
          </cell>
        </row>
        <row r="744">
          <cell r="E744">
            <v>0</v>
          </cell>
          <cell r="O744">
            <v>0</v>
          </cell>
          <cell r="Q744">
            <v>0</v>
          </cell>
        </row>
        <row r="745">
          <cell r="E745">
            <v>0</v>
          </cell>
          <cell r="O745">
            <v>0</v>
          </cell>
          <cell r="Q745">
            <v>0</v>
          </cell>
        </row>
        <row r="746">
          <cell r="E746">
            <v>0</v>
          </cell>
          <cell r="O746">
            <v>0</v>
          </cell>
          <cell r="Q746">
            <v>0</v>
          </cell>
        </row>
        <row r="747">
          <cell r="E747">
            <v>0</v>
          </cell>
          <cell r="O747">
            <v>0</v>
          </cell>
          <cell r="Q747">
            <v>0</v>
          </cell>
        </row>
        <row r="748">
          <cell r="E748">
            <v>0</v>
          </cell>
          <cell r="O748">
            <v>0</v>
          </cell>
          <cell r="Q748">
            <v>0</v>
          </cell>
        </row>
        <row r="749">
          <cell r="E749">
            <v>0</v>
          </cell>
          <cell r="O749">
            <v>0</v>
          </cell>
          <cell r="Q749">
            <v>0</v>
          </cell>
        </row>
        <row r="750">
          <cell r="E750">
            <v>0</v>
          </cell>
          <cell r="O750">
            <v>0</v>
          </cell>
          <cell r="Q750">
            <v>0</v>
          </cell>
        </row>
        <row r="751">
          <cell r="E751">
            <v>0</v>
          </cell>
          <cell r="O751">
            <v>0</v>
          </cell>
          <cell r="Q751">
            <v>0</v>
          </cell>
        </row>
        <row r="752">
          <cell r="E752">
            <v>0</v>
          </cell>
          <cell r="O752">
            <v>0</v>
          </cell>
          <cell r="Q752">
            <v>0</v>
          </cell>
        </row>
        <row r="753">
          <cell r="E753">
            <v>0</v>
          </cell>
          <cell r="O753">
            <v>0</v>
          </cell>
          <cell r="Q753">
            <v>0</v>
          </cell>
        </row>
        <row r="754">
          <cell r="E754">
            <v>0</v>
          </cell>
          <cell r="O754">
            <v>0</v>
          </cell>
          <cell r="Q754">
            <v>0</v>
          </cell>
        </row>
        <row r="755">
          <cell r="E755">
            <v>0</v>
          </cell>
          <cell r="O755">
            <v>0</v>
          </cell>
          <cell r="Q755">
            <v>0</v>
          </cell>
        </row>
        <row r="756">
          <cell r="E756">
            <v>0</v>
          </cell>
          <cell r="O756">
            <v>0</v>
          </cell>
          <cell r="Q756">
            <v>0</v>
          </cell>
        </row>
        <row r="757">
          <cell r="E757">
            <v>0</v>
          </cell>
          <cell r="O757">
            <v>0</v>
          </cell>
          <cell r="Q757">
            <v>0</v>
          </cell>
        </row>
        <row r="758">
          <cell r="E758">
            <v>0</v>
          </cell>
          <cell r="O758">
            <v>0</v>
          </cell>
          <cell r="Q758">
            <v>0</v>
          </cell>
        </row>
        <row r="759">
          <cell r="E759">
            <v>0</v>
          </cell>
          <cell r="O759">
            <v>0</v>
          </cell>
          <cell r="Q759">
            <v>0</v>
          </cell>
        </row>
        <row r="760">
          <cell r="E760">
            <v>0</v>
          </cell>
          <cell r="O760">
            <v>0</v>
          </cell>
          <cell r="Q760">
            <v>0</v>
          </cell>
        </row>
        <row r="761">
          <cell r="E761">
            <v>0</v>
          </cell>
          <cell r="O761">
            <v>0</v>
          </cell>
          <cell r="Q761">
            <v>0</v>
          </cell>
        </row>
        <row r="762">
          <cell r="E762">
            <v>0</v>
          </cell>
          <cell r="O762">
            <v>0</v>
          </cell>
          <cell r="Q762">
            <v>0</v>
          </cell>
        </row>
        <row r="763">
          <cell r="E763">
            <v>0</v>
          </cell>
          <cell r="O763">
            <v>0</v>
          </cell>
          <cell r="Q763">
            <v>0</v>
          </cell>
        </row>
        <row r="764">
          <cell r="E764">
            <v>0</v>
          </cell>
          <cell r="O764">
            <v>0</v>
          </cell>
          <cell r="Q764">
            <v>0</v>
          </cell>
        </row>
        <row r="765">
          <cell r="E765">
            <v>0</v>
          </cell>
          <cell r="O765">
            <v>0</v>
          </cell>
          <cell r="Q765">
            <v>0</v>
          </cell>
        </row>
        <row r="766">
          <cell r="E766">
            <v>0</v>
          </cell>
          <cell r="O766">
            <v>0</v>
          </cell>
          <cell r="Q766">
            <v>0</v>
          </cell>
        </row>
        <row r="767">
          <cell r="E767">
            <v>0</v>
          </cell>
          <cell r="O767">
            <v>0</v>
          </cell>
          <cell r="Q767">
            <v>0</v>
          </cell>
        </row>
        <row r="768">
          <cell r="E768">
            <v>0</v>
          </cell>
          <cell r="O768">
            <v>0</v>
          </cell>
          <cell r="Q768">
            <v>0</v>
          </cell>
        </row>
        <row r="769">
          <cell r="E769">
            <v>0</v>
          </cell>
          <cell r="O769">
            <v>0</v>
          </cell>
          <cell r="Q769">
            <v>0</v>
          </cell>
        </row>
        <row r="770">
          <cell r="E770">
            <v>0</v>
          </cell>
          <cell r="O770">
            <v>0</v>
          </cell>
          <cell r="Q770">
            <v>0</v>
          </cell>
        </row>
        <row r="771">
          <cell r="E771">
            <v>0</v>
          </cell>
          <cell r="O771">
            <v>0</v>
          </cell>
          <cell r="Q771">
            <v>0</v>
          </cell>
        </row>
        <row r="772">
          <cell r="E772">
            <v>0</v>
          </cell>
          <cell r="O772">
            <v>0</v>
          </cell>
          <cell r="Q772">
            <v>0</v>
          </cell>
        </row>
        <row r="773">
          <cell r="E773">
            <v>0</v>
          </cell>
          <cell r="O773">
            <v>0</v>
          </cell>
          <cell r="Q773">
            <v>0</v>
          </cell>
        </row>
        <row r="774">
          <cell r="E774">
            <v>0</v>
          </cell>
          <cell r="O774">
            <v>0</v>
          </cell>
          <cell r="Q774">
            <v>0</v>
          </cell>
        </row>
        <row r="775">
          <cell r="E775">
            <v>0</v>
          </cell>
          <cell r="O775">
            <v>0</v>
          </cell>
          <cell r="Q775">
            <v>0</v>
          </cell>
        </row>
        <row r="776">
          <cell r="E776">
            <v>0</v>
          </cell>
          <cell r="O776">
            <v>0</v>
          </cell>
          <cell r="Q776">
            <v>0</v>
          </cell>
        </row>
        <row r="777">
          <cell r="E777">
            <v>0</v>
          </cell>
          <cell r="O777">
            <v>0</v>
          </cell>
          <cell r="Q777">
            <v>0</v>
          </cell>
        </row>
        <row r="778">
          <cell r="E778">
            <v>0</v>
          </cell>
          <cell r="O778">
            <v>0</v>
          </cell>
          <cell r="Q778">
            <v>0</v>
          </cell>
        </row>
        <row r="779">
          <cell r="E779">
            <v>0</v>
          </cell>
          <cell r="O779">
            <v>0</v>
          </cell>
          <cell r="Q779">
            <v>0</v>
          </cell>
        </row>
        <row r="780">
          <cell r="E780">
            <v>0</v>
          </cell>
          <cell r="O780">
            <v>0</v>
          </cell>
          <cell r="Q780">
            <v>0</v>
          </cell>
        </row>
        <row r="781">
          <cell r="E781">
            <v>0</v>
          </cell>
          <cell r="O781">
            <v>0</v>
          </cell>
          <cell r="Q781">
            <v>0</v>
          </cell>
        </row>
        <row r="782">
          <cell r="E782">
            <v>0</v>
          </cell>
          <cell r="O782">
            <v>0</v>
          </cell>
          <cell r="Q782">
            <v>0</v>
          </cell>
        </row>
        <row r="783">
          <cell r="E783">
            <v>0</v>
          </cell>
          <cell r="O783">
            <v>0</v>
          </cell>
          <cell r="Q783">
            <v>0</v>
          </cell>
        </row>
        <row r="784">
          <cell r="E784">
            <v>0</v>
          </cell>
          <cell r="O784">
            <v>0</v>
          </cell>
          <cell r="Q784">
            <v>0</v>
          </cell>
        </row>
        <row r="785">
          <cell r="E785">
            <v>0</v>
          </cell>
          <cell r="O785">
            <v>0</v>
          </cell>
          <cell r="Q785">
            <v>0</v>
          </cell>
        </row>
        <row r="786">
          <cell r="E786">
            <v>0</v>
          </cell>
          <cell r="O786">
            <v>0</v>
          </cell>
          <cell r="Q786">
            <v>0</v>
          </cell>
        </row>
        <row r="787">
          <cell r="E787">
            <v>0</v>
          </cell>
          <cell r="O787">
            <v>0</v>
          </cell>
          <cell r="Q787">
            <v>0</v>
          </cell>
        </row>
        <row r="788">
          <cell r="E788">
            <v>0</v>
          </cell>
          <cell r="O788">
            <v>0</v>
          </cell>
          <cell r="Q788">
            <v>0</v>
          </cell>
        </row>
        <row r="789">
          <cell r="E789">
            <v>0</v>
          </cell>
          <cell r="O789">
            <v>0</v>
          </cell>
          <cell r="Q789">
            <v>0</v>
          </cell>
        </row>
        <row r="790">
          <cell r="E790">
            <v>0</v>
          </cell>
          <cell r="O790">
            <v>0</v>
          </cell>
          <cell r="Q790">
            <v>0</v>
          </cell>
        </row>
        <row r="791">
          <cell r="E791">
            <v>0</v>
          </cell>
          <cell r="O791">
            <v>0</v>
          </cell>
          <cell r="Q791">
            <v>0</v>
          </cell>
        </row>
        <row r="792">
          <cell r="E792">
            <v>0</v>
          </cell>
          <cell r="O792">
            <v>0</v>
          </cell>
          <cell r="Q792">
            <v>0</v>
          </cell>
        </row>
        <row r="793">
          <cell r="E793">
            <v>0</v>
          </cell>
          <cell r="O793">
            <v>0</v>
          </cell>
          <cell r="Q793">
            <v>0</v>
          </cell>
        </row>
        <row r="794">
          <cell r="E794">
            <v>0</v>
          </cell>
          <cell r="O794">
            <v>0</v>
          </cell>
          <cell r="Q794">
            <v>0</v>
          </cell>
        </row>
        <row r="795">
          <cell r="E795">
            <v>0</v>
          </cell>
          <cell r="O795">
            <v>0</v>
          </cell>
          <cell r="Q795">
            <v>0</v>
          </cell>
        </row>
        <row r="796">
          <cell r="E796">
            <v>0</v>
          </cell>
          <cell r="O796">
            <v>0</v>
          </cell>
          <cell r="Q796">
            <v>0</v>
          </cell>
        </row>
        <row r="797">
          <cell r="E797">
            <v>0</v>
          </cell>
          <cell r="O797">
            <v>0</v>
          </cell>
          <cell r="Q797">
            <v>0</v>
          </cell>
        </row>
        <row r="798">
          <cell r="E798">
            <v>0</v>
          </cell>
          <cell r="O798">
            <v>0</v>
          </cell>
          <cell r="Q798">
            <v>0</v>
          </cell>
        </row>
        <row r="799">
          <cell r="E799">
            <v>0</v>
          </cell>
          <cell r="O799">
            <v>0</v>
          </cell>
          <cell r="Q799">
            <v>0</v>
          </cell>
        </row>
        <row r="800">
          <cell r="E800">
            <v>0</v>
          </cell>
          <cell r="O800">
            <v>0</v>
          </cell>
          <cell r="Q800">
            <v>0</v>
          </cell>
        </row>
        <row r="801">
          <cell r="E801">
            <v>0</v>
          </cell>
          <cell r="O801">
            <v>0</v>
          </cell>
          <cell r="Q801">
            <v>0</v>
          </cell>
        </row>
        <row r="802">
          <cell r="E802">
            <v>0</v>
          </cell>
          <cell r="O802">
            <v>0</v>
          </cell>
          <cell r="Q802">
            <v>0</v>
          </cell>
        </row>
        <row r="803">
          <cell r="E803">
            <v>0</v>
          </cell>
          <cell r="O803">
            <v>0</v>
          </cell>
          <cell r="Q803">
            <v>0</v>
          </cell>
        </row>
        <row r="804">
          <cell r="E804">
            <v>0</v>
          </cell>
          <cell r="O804">
            <v>0</v>
          </cell>
          <cell r="Q804">
            <v>0</v>
          </cell>
        </row>
        <row r="805">
          <cell r="E805">
            <v>0</v>
          </cell>
          <cell r="O805">
            <v>0</v>
          </cell>
          <cell r="Q805">
            <v>0</v>
          </cell>
        </row>
        <row r="806">
          <cell r="E806">
            <v>0</v>
          </cell>
          <cell r="O806">
            <v>0</v>
          </cell>
          <cell r="Q806">
            <v>0</v>
          </cell>
        </row>
        <row r="807">
          <cell r="E807">
            <v>0</v>
          </cell>
          <cell r="O807">
            <v>0</v>
          </cell>
          <cell r="Q807">
            <v>0</v>
          </cell>
        </row>
        <row r="808">
          <cell r="E808">
            <v>0</v>
          </cell>
          <cell r="O808">
            <v>0</v>
          </cell>
          <cell r="Q808">
            <v>0</v>
          </cell>
        </row>
        <row r="809">
          <cell r="E809">
            <v>0</v>
          </cell>
          <cell r="O809">
            <v>0</v>
          </cell>
          <cell r="Q809">
            <v>0</v>
          </cell>
        </row>
        <row r="810">
          <cell r="E810">
            <v>0</v>
          </cell>
          <cell r="O810">
            <v>0</v>
          </cell>
          <cell r="Q810">
            <v>0</v>
          </cell>
        </row>
        <row r="811">
          <cell r="E811">
            <v>0</v>
          </cell>
          <cell r="O811">
            <v>0</v>
          </cell>
          <cell r="Q811">
            <v>0</v>
          </cell>
        </row>
        <row r="812">
          <cell r="E812">
            <v>0</v>
          </cell>
          <cell r="O812">
            <v>0</v>
          </cell>
          <cell r="Q812">
            <v>0</v>
          </cell>
        </row>
        <row r="813">
          <cell r="E813">
            <v>0</v>
          </cell>
          <cell r="O813">
            <v>0</v>
          </cell>
          <cell r="Q813">
            <v>0</v>
          </cell>
        </row>
        <row r="814">
          <cell r="E814">
            <v>0</v>
          </cell>
          <cell r="O814">
            <v>0</v>
          </cell>
          <cell r="Q814">
            <v>0</v>
          </cell>
        </row>
        <row r="815">
          <cell r="E815">
            <v>0</v>
          </cell>
          <cell r="O815">
            <v>0</v>
          </cell>
          <cell r="Q815">
            <v>0</v>
          </cell>
        </row>
        <row r="816">
          <cell r="E816">
            <v>0</v>
          </cell>
          <cell r="O816">
            <v>0</v>
          </cell>
          <cell r="Q816">
            <v>0</v>
          </cell>
        </row>
        <row r="817">
          <cell r="E817">
            <v>0</v>
          </cell>
          <cell r="O817">
            <v>0</v>
          </cell>
          <cell r="Q817">
            <v>0</v>
          </cell>
        </row>
        <row r="818">
          <cell r="E818">
            <v>0</v>
          </cell>
          <cell r="O818">
            <v>0</v>
          </cell>
          <cell r="Q818">
            <v>0</v>
          </cell>
        </row>
        <row r="819">
          <cell r="E819">
            <v>0</v>
          </cell>
          <cell r="O819">
            <v>0</v>
          </cell>
          <cell r="Q819">
            <v>0</v>
          </cell>
        </row>
        <row r="820">
          <cell r="E820">
            <v>0</v>
          </cell>
          <cell r="O820">
            <v>0</v>
          </cell>
          <cell r="Q820">
            <v>0</v>
          </cell>
        </row>
        <row r="821">
          <cell r="E821">
            <v>0</v>
          </cell>
          <cell r="O821">
            <v>0</v>
          </cell>
          <cell r="Q821">
            <v>0</v>
          </cell>
        </row>
        <row r="822">
          <cell r="E822">
            <v>0</v>
          </cell>
          <cell r="O822">
            <v>0</v>
          </cell>
          <cell r="Q822">
            <v>0</v>
          </cell>
        </row>
        <row r="823">
          <cell r="E823">
            <v>0</v>
          </cell>
          <cell r="O823">
            <v>0</v>
          </cell>
          <cell r="Q823">
            <v>0</v>
          </cell>
        </row>
        <row r="824">
          <cell r="E824">
            <v>0</v>
          </cell>
          <cell r="O824">
            <v>0</v>
          </cell>
          <cell r="Q824">
            <v>0</v>
          </cell>
        </row>
        <row r="825">
          <cell r="E825">
            <v>0</v>
          </cell>
          <cell r="O825">
            <v>0</v>
          </cell>
          <cell r="Q825">
            <v>0</v>
          </cell>
        </row>
        <row r="826">
          <cell r="E826">
            <v>0</v>
          </cell>
          <cell r="O826">
            <v>0</v>
          </cell>
          <cell r="Q826">
            <v>0</v>
          </cell>
        </row>
        <row r="827">
          <cell r="E827">
            <v>0</v>
          </cell>
          <cell r="O827">
            <v>0</v>
          </cell>
          <cell r="Q827">
            <v>0</v>
          </cell>
        </row>
        <row r="828">
          <cell r="E828">
            <v>0</v>
          </cell>
          <cell r="O828">
            <v>0</v>
          </cell>
          <cell r="Q828">
            <v>0</v>
          </cell>
        </row>
        <row r="829">
          <cell r="E829">
            <v>0</v>
          </cell>
          <cell r="O829">
            <v>0</v>
          </cell>
          <cell r="Q829">
            <v>0</v>
          </cell>
        </row>
        <row r="830">
          <cell r="E830">
            <v>0</v>
          </cell>
          <cell r="O830">
            <v>0</v>
          </cell>
          <cell r="Q830">
            <v>0</v>
          </cell>
        </row>
        <row r="831">
          <cell r="E831">
            <v>0</v>
          </cell>
          <cell r="O831">
            <v>0</v>
          </cell>
          <cell r="Q831">
            <v>0</v>
          </cell>
        </row>
        <row r="832">
          <cell r="E832">
            <v>0</v>
          </cell>
          <cell r="O832">
            <v>0</v>
          </cell>
          <cell r="Q832">
            <v>0</v>
          </cell>
        </row>
        <row r="833">
          <cell r="E833">
            <v>0</v>
          </cell>
          <cell r="O833">
            <v>0</v>
          </cell>
          <cell r="Q833">
            <v>0</v>
          </cell>
        </row>
        <row r="834">
          <cell r="E834">
            <v>0</v>
          </cell>
          <cell r="O834">
            <v>0</v>
          </cell>
          <cell r="Q834">
            <v>0</v>
          </cell>
        </row>
        <row r="835">
          <cell r="E835">
            <v>0</v>
          </cell>
          <cell r="O835">
            <v>0</v>
          </cell>
          <cell r="Q835">
            <v>0</v>
          </cell>
        </row>
        <row r="836">
          <cell r="E836">
            <v>0</v>
          </cell>
          <cell r="O836">
            <v>0</v>
          </cell>
          <cell r="Q836">
            <v>0</v>
          </cell>
        </row>
        <row r="837">
          <cell r="E837">
            <v>0</v>
          </cell>
          <cell r="O837">
            <v>0</v>
          </cell>
          <cell r="Q837">
            <v>0</v>
          </cell>
        </row>
        <row r="838">
          <cell r="E838">
            <v>0</v>
          </cell>
          <cell r="O838">
            <v>0</v>
          </cell>
          <cell r="Q838">
            <v>0</v>
          </cell>
        </row>
        <row r="839">
          <cell r="E839">
            <v>0</v>
          </cell>
          <cell r="O839">
            <v>0</v>
          </cell>
          <cell r="Q839">
            <v>0</v>
          </cell>
        </row>
        <row r="840">
          <cell r="E840">
            <v>0</v>
          </cell>
          <cell r="O840">
            <v>0</v>
          </cell>
          <cell r="Q840">
            <v>0</v>
          </cell>
        </row>
        <row r="841">
          <cell r="E841">
            <v>0</v>
          </cell>
          <cell r="O841">
            <v>0</v>
          </cell>
          <cell r="Q841">
            <v>0</v>
          </cell>
        </row>
        <row r="842">
          <cell r="E842">
            <v>0</v>
          </cell>
          <cell r="O842">
            <v>0</v>
          </cell>
          <cell r="Q842">
            <v>0</v>
          </cell>
        </row>
        <row r="843">
          <cell r="E843">
            <v>0</v>
          </cell>
          <cell r="O843">
            <v>0</v>
          </cell>
          <cell r="Q843">
            <v>0</v>
          </cell>
        </row>
        <row r="844">
          <cell r="E844">
            <v>0</v>
          </cell>
          <cell r="O844">
            <v>0</v>
          </cell>
          <cell r="Q844">
            <v>0</v>
          </cell>
        </row>
        <row r="845">
          <cell r="E845">
            <v>0</v>
          </cell>
          <cell r="O845">
            <v>0</v>
          </cell>
          <cell r="Q845">
            <v>0</v>
          </cell>
        </row>
        <row r="846">
          <cell r="E846">
            <v>0</v>
          </cell>
          <cell r="O846">
            <v>0</v>
          </cell>
          <cell r="Q846">
            <v>0</v>
          </cell>
        </row>
        <row r="847">
          <cell r="E847">
            <v>0</v>
          </cell>
          <cell r="O847">
            <v>0</v>
          </cell>
          <cell r="Q847">
            <v>0</v>
          </cell>
        </row>
        <row r="848">
          <cell r="E848">
            <v>0</v>
          </cell>
          <cell r="O848">
            <v>0</v>
          </cell>
          <cell r="Q848">
            <v>0</v>
          </cell>
        </row>
        <row r="849">
          <cell r="E849">
            <v>0</v>
          </cell>
          <cell r="O849">
            <v>0</v>
          </cell>
          <cell r="Q849">
            <v>0</v>
          </cell>
        </row>
        <row r="850">
          <cell r="E850">
            <v>0</v>
          </cell>
          <cell r="O850">
            <v>0</v>
          </cell>
          <cell r="Q850">
            <v>0</v>
          </cell>
        </row>
        <row r="851">
          <cell r="E851">
            <v>0</v>
          </cell>
          <cell r="O851">
            <v>0</v>
          </cell>
          <cell r="Q851">
            <v>0</v>
          </cell>
        </row>
        <row r="852">
          <cell r="E852">
            <v>0</v>
          </cell>
          <cell r="O852">
            <v>0</v>
          </cell>
          <cell r="Q852">
            <v>0</v>
          </cell>
        </row>
        <row r="853">
          <cell r="E853">
            <v>0</v>
          </cell>
          <cell r="O853">
            <v>0</v>
          </cell>
          <cell r="Q853">
            <v>0</v>
          </cell>
        </row>
        <row r="854">
          <cell r="E854">
            <v>0</v>
          </cell>
          <cell r="O854">
            <v>0</v>
          </cell>
          <cell r="Q854">
            <v>0</v>
          </cell>
        </row>
        <row r="855">
          <cell r="E855">
            <v>0</v>
          </cell>
          <cell r="O855">
            <v>0</v>
          </cell>
          <cell r="Q855">
            <v>0</v>
          </cell>
        </row>
        <row r="856">
          <cell r="E856">
            <v>0</v>
          </cell>
          <cell r="O856">
            <v>0</v>
          </cell>
          <cell r="Q856">
            <v>0</v>
          </cell>
        </row>
        <row r="857">
          <cell r="E857">
            <v>0</v>
          </cell>
          <cell r="O857">
            <v>0</v>
          </cell>
          <cell r="Q857">
            <v>0</v>
          </cell>
        </row>
        <row r="858">
          <cell r="E858">
            <v>0</v>
          </cell>
          <cell r="O858">
            <v>0</v>
          </cell>
          <cell r="Q858">
            <v>0</v>
          </cell>
        </row>
        <row r="859">
          <cell r="E859">
            <v>0</v>
          </cell>
          <cell r="O859">
            <v>0</v>
          </cell>
          <cell r="Q859">
            <v>0</v>
          </cell>
        </row>
        <row r="860">
          <cell r="E860">
            <v>0</v>
          </cell>
          <cell r="O860">
            <v>0</v>
          </cell>
          <cell r="Q860">
            <v>0</v>
          </cell>
        </row>
        <row r="861">
          <cell r="E861">
            <v>0</v>
          </cell>
          <cell r="O861">
            <v>0</v>
          </cell>
          <cell r="Q861">
            <v>0</v>
          </cell>
        </row>
        <row r="862">
          <cell r="E862">
            <v>0</v>
          </cell>
          <cell r="O862">
            <v>0</v>
          </cell>
          <cell r="Q862">
            <v>0</v>
          </cell>
        </row>
        <row r="863">
          <cell r="E863">
            <v>0</v>
          </cell>
          <cell r="O863">
            <v>0</v>
          </cell>
          <cell r="Q863">
            <v>0</v>
          </cell>
        </row>
        <row r="864">
          <cell r="E864">
            <v>0</v>
          </cell>
          <cell r="O864">
            <v>0</v>
          </cell>
          <cell r="Q864">
            <v>0</v>
          </cell>
        </row>
        <row r="865">
          <cell r="E865">
            <v>0</v>
          </cell>
          <cell r="O865">
            <v>0</v>
          </cell>
          <cell r="Q865">
            <v>0</v>
          </cell>
        </row>
        <row r="866">
          <cell r="E866">
            <v>0</v>
          </cell>
          <cell r="O866">
            <v>0</v>
          </cell>
          <cell r="Q866">
            <v>0</v>
          </cell>
        </row>
        <row r="867">
          <cell r="E867">
            <v>0</v>
          </cell>
          <cell r="O867">
            <v>0</v>
          </cell>
          <cell r="Q867">
            <v>0</v>
          </cell>
        </row>
        <row r="868">
          <cell r="E868">
            <v>0</v>
          </cell>
          <cell r="O868">
            <v>0</v>
          </cell>
          <cell r="Q868">
            <v>0</v>
          </cell>
        </row>
        <row r="869">
          <cell r="E869">
            <v>0</v>
          </cell>
          <cell r="O869">
            <v>0</v>
          </cell>
          <cell r="Q869">
            <v>0</v>
          </cell>
        </row>
        <row r="870">
          <cell r="E870">
            <v>0</v>
          </cell>
          <cell r="O870">
            <v>0</v>
          </cell>
          <cell r="Q870">
            <v>0</v>
          </cell>
        </row>
        <row r="871">
          <cell r="E871">
            <v>0</v>
          </cell>
          <cell r="O871">
            <v>0</v>
          </cell>
          <cell r="Q871">
            <v>0</v>
          </cell>
        </row>
        <row r="872">
          <cell r="E872">
            <v>0</v>
          </cell>
          <cell r="O872">
            <v>0</v>
          </cell>
          <cell r="Q872">
            <v>0</v>
          </cell>
        </row>
        <row r="873">
          <cell r="E873">
            <v>0</v>
          </cell>
          <cell r="O873">
            <v>0</v>
          </cell>
          <cell r="Q873">
            <v>0</v>
          </cell>
        </row>
        <row r="874">
          <cell r="E874">
            <v>0</v>
          </cell>
          <cell r="O874">
            <v>0</v>
          </cell>
          <cell r="Q874">
            <v>0</v>
          </cell>
        </row>
        <row r="875">
          <cell r="E875">
            <v>0</v>
          </cell>
          <cell r="O875">
            <v>0</v>
          </cell>
          <cell r="Q875">
            <v>0</v>
          </cell>
        </row>
        <row r="876">
          <cell r="E876">
            <v>0</v>
          </cell>
          <cell r="O876">
            <v>0</v>
          </cell>
          <cell r="Q876">
            <v>0</v>
          </cell>
        </row>
        <row r="877">
          <cell r="E877">
            <v>0</v>
          </cell>
          <cell r="O877">
            <v>0</v>
          </cell>
          <cell r="Q877">
            <v>0</v>
          </cell>
        </row>
        <row r="878">
          <cell r="E878">
            <v>0</v>
          </cell>
          <cell r="O878">
            <v>0</v>
          </cell>
          <cell r="Q878">
            <v>0</v>
          </cell>
        </row>
        <row r="879">
          <cell r="E879">
            <v>0</v>
          </cell>
          <cell r="O879">
            <v>0</v>
          </cell>
          <cell r="Q879">
            <v>0</v>
          </cell>
        </row>
        <row r="880">
          <cell r="E880">
            <v>0</v>
          </cell>
          <cell r="O880">
            <v>0</v>
          </cell>
          <cell r="Q880">
            <v>0</v>
          </cell>
        </row>
        <row r="881">
          <cell r="E881">
            <v>0</v>
          </cell>
          <cell r="O881">
            <v>0</v>
          </cell>
          <cell r="Q881">
            <v>0</v>
          </cell>
        </row>
        <row r="882">
          <cell r="E882">
            <v>0</v>
          </cell>
          <cell r="O882">
            <v>0</v>
          </cell>
          <cell r="Q882">
            <v>0</v>
          </cell>
        </row>
        <row r="883">
          <cell r="E883">
            <v>0</v>
          </cell>
          <cell r="O883">
            <v>0</v>
          </cell>
          <cell r="Q883">
            <v>0</v>
          </cell>
        </row>
        <row r="884">
          <cell r="E884">
            <v>0</v>
          </cell>
          <cell r="O884">
            <v>0</v>
          </cell>
          <cell r="Q884">
            <v>0</v>
          </cell>
        </row>
        <row r="885">
          <cell r="E885">
            <v>0</v>
          </cell>
          <cell r="O885">
            <v>0</v>
          </cell>
          <cell r="Q885">
            <v>0</v>
          </cell>
        </row>
        <row r="886">
          <cell r="E886">
            <v>0</v>
          </cell>
          <cell r="O886">
            <v>0</v>
          </cell>
          <cell r="Q886">
            <v>0</v>
          </cell>
        </row>
        <row r="887">
          <cell r="E887">
            <v>0</v>
          </cell>
          <cell r="O887">
            <v>0</v>
          </cell>
          <cell r="Q887">
            <v>0</v>
          </cell>
        </row>
        <row r="888">
          <cell r="E888">
            <v>0</v>
          </cell>
          <cell r="O888">
            <v>0</v>
          </cell>
          <cell r="Q888">
            <v>0</v>
          </cell>
        </row>
        <row r="889">
          <cell r="E889">
            <v>0</v>
          </cell>
          <cell r="O889">
            <v>0</v>
          </cell>
          <cell r="Q889">
            <v>0</v>
          </cell>
        </row>
        <row r="890">
          <cell r="E890">
            <v>0</v>
          </cell>
          <cell r="O890">
            <v>0</v>
          </cell>
          <cell r="Q890">
            <v>0</v>
          </cell>
        </row>
        <row r="891">
          <cell r="E891">
            <v>0</v>
          </cell>
          <cell r="O891">
            <v>0</v>
          </cell>
          <cell r="Q891">
            <v>0</v>
          </cell>
        </row>
        <row r="892">
          <cell r="E892">
            <v>0</v>
          </cell>
          <cell r="O892">
            <v>0</v>
          </cell>
          <cell r="Q892">
            <v>0</v>
          </cell>
        </row>
        <row r="893">
          <cell r="E893">
            <v>0</v>
          </cell>
          <cell r="O893">
            <v>0</v>
          </cell>
          <cell r="Q893">
            <v>0</v>
          </cell>
        </row>
        <row r="894">
          <cell r="E894">
            <v>0</v>
          </cell>
          <cell r="O894">
            <v>0</v>
          </cell>
          <cell r="Q894">
            <v>0</v>
          </cell>
        </row>
        <row r="895">
          <cell r="E895">
            <v>0</v>
          </cell>
          <cell r="O895">
            <v>0</v>
          </cell>
          <cell r="Q895">
            <v>0</v>
          </cell>
        </row>
        <row r="896">
          <cell r="E896">
            <v>0</v>
          </cell>
          <cell r="O896">
            <v>0</v>
          </cell>
          <cell r="Q896">
            <v>0</v>
          </cell>
        </row>
        <row r="897">
          <cell r="E897">
            <v>0</v>
          </cell>
          <cell r="O897">
            <v>0</v>
          </cell>
          <cell r="Q897">
            <v>0</v>
          </cell>
        </row>
        <row r="898">
          <cell r="E898">
            <v>0</v>
          </cell>
          <cell r="O898">
            <v>0</v>
          </cell>
          <cell r="Q898">
            <v>0</v>
          </cell>
        </row>
        <row r="899">
          <cell r="E899">
            <v>0</v>
          </cell>
          <cell r="O899">
            <v>0</v>
          </cell>
          <cell r="Q899">
            <v>0</v>
          </cell>
        </row>
        <row r="900">
          <cell r="E900">
            <v>0</v>
          </cell>
          <cell r="O900">
            <v>0</v>
          </cell>
          <cell r="Q900">
            <v>0</v>
          </cell>
        </row>
        <row r="901">
          <cell r="E901">
            <v>0</v>
          </cell>
          <cell r="O901">
            <v>0</v>
          </cell>
          <cell r="Q901">
            <v>0</v>
          </cell>
        </row>
        <row r="902">
          <cell r="E902">
            <v>0</v>
          </cell>
          <cell r="O902">
            <v>0</v>
          </cell>
          <cell r="Q902">
            <v>0</v>
          </cell>
        </row>
        <row r="903">
          <cell r="E903">
            <v>0</v>
          </cell>
          <cell r="O903">
            <v>0</v>
          </cell>
          <cell r="Q903">
            <v>0</v>
          </cell>
        </row>
        <row r="904">
          <cell r="E904">
            <v>0</v>
          </cell>
          <cell r="O904">
            <v>0</v>
          </cell>
          <cell r="Q904">
            <v>0</v>
          </cell>
        </row>
        <row r="905">
          <cell r="E905">
            <v>0</v>
          </cell>
          <cell r="O905">
            <v>0</v>
          </cell>
          <cell r="Q905">
            <v>0</v>
          </cell>
        </row>
        <row r="906">
          <cell r="E906">
            <v>0</v>
          </cell>
          <cell r="O906">
            <v>0</v>
          </cell>
          <cell r="Q906">
            <v>0</v>
          </cell>
        </row>
        <row r="907">
          <cell r="E907">
            <v>0</v>
          </cell>
          <cell r="O907">
            <v>0</v>
          </cell>
          <cell r="Q907">
            <v>0</v>
          </cell>
        </row>
        <row r="908">
          <cell r="E908">
            <v>0</v>
          </cell>
          <cell r="O908">
            <v>0</v>
          </cell>
          <cell r="Q908">
            <v>0</v>
          </cell>
        </row>
        <row r="909">
          <cell r="E909">
            <v>0</v>
          </cell>
          <cell r="O909">
            <v>0</v>
          </cell>
          <cell r="Q909">
            <v>0</v>
          </cell>
        </row>
        <row r="910">
          <cell r="E910">
            <v>0</v>
          </cell>
          <cell r="O910">
            <v>0</v>
          </cell>
          <cell r="Q910">
            <v>0</v>
          </cell>
        </row>
        <row r="911">
          <cell r="E911">
            <v>0</v>
          </cell>
          <cell r="O911">
            <v>0</v>
          </cell>
          <cell r="Q911">
            <v>0</v>
          </cell>
        </row>
        <row r="912">
          <cell r="E912">
            <v>0</v>
          </cell>
          <cell r="O912">
            <v>0</v>
          </cell>
          <cell r="Q912">
            <v>0</v>
          </cell>
        </row>
        <row r="913">
          <cell r="E913">
            <v>0</v>
          </cell>
          <cell r="O913">
            <v>0</v>
          </cell>
          <cell r="Q913">
            <v>0</v>
          </cell>
        </row>
        <row r="914">
          <cell r="E914">
            <v>0</v>
          </cell>
          <cell r="O914">
            <v>0</v>
          </cell>
          <cell r="Q914">
            <v>0</v>
          </cell>
        </row>
        <row r="915">
          <cell r="E915">
            <v>0</v>
          </cell>
          <cell r="O915">
            <v>0</v>
          </cell>
          <cell r="Q915">
            <v>0</v>
          </cell>
        </row>
        <row r="916">
          <cell r="E916">
            <v>0</v>
          </cell>
          <cell r="O916">
            <v>0</v>
          </cell>
          <cell r="Q916">
            <v>0</v>
          </cell>
        </row>
        <row r="917">
          <cell r="E917">
            <v>0</v>
          </cell>
          <cell r="O917">
            <v>0</v>
          </cell>
          <cell r="Q917">
            <v>0</v>
          </cell>
        </row>
        <row r="918">
          <cell r="E918">
            <v>0</v>
          </cell>
          <cell r="O918">
            <v>0</v>
          </cell>
          <cell r="Q918">
            <v>0</v>
          </cell>
        </row>
        <row r="919">
          <cell r="E919">
            <v>0</v>
          </cell>
          <cell r="O919">
            <v>0</v>
          </cell>
          <cell r="Q919">
            <v>0</v>
          </cell>
        </row>
        <row r="920">
          <cell r="E920">
            <v>0</v>
          </cell>
          <cell r="O920">
            <v>0</v>
          </cell>
          <cell r="Q920">
            <v>0</v>
          </cell>
        </row>
        <row r="921">
          <cell r="E921">
            <v>0</v>
          </cell>
          <cell r="O921">
            <v>0</v>
          </cell>
          <cell r="Q921">
            <v>0</v>
          </cell>
        </row>
        <row r="922">
          <cell r="E922">
            <v>0</v>
          </cell>
          <cell r="O922">
            <v>0</v>
          </cell>
          <cell r="Q922">
            <v>0</v>
          </cell>
        </row>
        <row r="923">
          <cell r="E923">
            <v>0</v>
          </cell>
          <cell r="O923">
            <v>0</v>
          </cell>
          <cell r="Q923">
            <v>0</v>
          </cell>
        </row>
        <row r="924">
          <cell r="E924">
            <v>0</v>
          </cell>
          <cell r="O924">
            <v>0</v>
          </cell>
          <cell r="Q924">
            <v>0</v>
          </cell>
        </row>
        <row r="925">
          <cell r="E925">
            <v>0</v>
          </cell>
          <cell r="O925">
            <v>0</v>
          </cell>
          <cell r="Q925">
            <v>0</v>
          </cell>
        </row>
        <row r="926">
          <cell r="E926">
            <v>0</v>
          </cell>
          <cell r="O926">
            <v>0</v>
          </cell>
          <cell r="Q926">
            <v>0</v>
          </cell>
        </row>
        <row r="927">
          <cell r="E927">
            <v>0</v>
          </cell>
          <cell r="O927">
            <v>0</v>
          </cell>
          <cell r="Q927">
            <v>0</v>
          </cell>
        </row>
        <row r="928">
          <cell r="E928">
            <v>0</v>
          </cell>
          <cell r="O928">
            <v>0</v>
          </cell>
          <cell r="Q928">
            <v>0</v>
          </cell>
        </row>
        <row r="929">
          <cell r="E929">
            <v>0</v>
          </cell>
          <cell r="O929">
            <v>0</v>
          </cell>
          <cell r="Q929">
            <v>0</v>
          </cell>
        </row>
        <row r="930">
          <cell r="E930">
            <v>0</v>
          </cell>
          <cell r="O930">
            <v>0</v>
          </cell>
          <cell r="Q930">
            <v>0</v>
          </cell>
        </row>
        <row r="931">
          <cell r="E931">
            <v>0</v>
          </cell>
          <cell r="O931">
            <v>0</v>
          </cell>
          <cell r="Q931">
            <v>0</v>
          </cell>
        </row>
        <row r="932">
          <cell r="E932">
            <v>0</v>
          </cell>
          <cell r="O932">
            <v>0</v>
          </cell>
          <cell r="Q932">
            <v>0</v>
          </cell>
        </row>
        <row r="933">
          <cell r="E933">
            <v>0</v>
          </cell>
          <cell r="O933">
            <v>0</v>
          </cell>
          <cell r="Q933">
            <v>0</v>
          </cell>
        </row>
        <row r="934">
          <cell r="E934">
            <v>0</v>
          </cell>
          <cell r="O934">
            <v>0</v>
          </cell>
          <cell r="Q934">
            <v>0</v>
          </cell>
        </row>
        <row r="935">
          <cell r="E935">
            <v>0</v>
          </cell>
          <cell r="O935">
            <v>0</v>
          </cell>
          <cell r="Q935">
            <v>0</v>
          </cell>
        </row>
        <row r="936">
          <cell r="E936">
            <v>0</v>
          </cell>
          <cell r="O936">
            <v>0</v>
          </cell>
          <cell r="Q936">
            <v>0</v>
          </cell>
        </row>
        <row r="937">
          <cell r="E937">
            <v>0</v>
          </cell>
          <cell r="O937">
            <v>0</v>
          </cell>
          <cell r="Q937">
            <v>0</v>
          </cell>
        </row>
        <row r="938">
          <cell r="E938">
            <v>0</v>
          </cell>
          <cell r="O938">
            <v>0</v>
          </cell>
          <cell r="Q938">
            <v>0</v>
          </cell>
        </row>
        <row r="939">
          <cell r="E939">
            <v>0</v>
          </cell>
          <cell r="O939">
            <v>0</v>
          </cell>
          <cell r="Q939">
            <v>0</v>
          </cell>
        </row>
        <row r="940">
          <cell r="E940">
            <v>0</v>
          </cell>
          <cell r="O940">
            <v>0</v>
          </cell>
          <cell r="Q940">
            <v>0</v>
          </cell>
        </row>
        <row r="941">
          <cell r="E941">
            <v>0</v>
          </cell>
          <cell r="O941">
            <v>0</v>
          </cell>
          <cell r="Q941">
            <v>0</v>
          </cell>
        </row>
        <row r="942">
          <cell r="E942">
            <v>0</v>
          </cell>
          <cell r="O942">
            <v>0</v>
          </cell>
          <cell r="Q942">
            <v>0</v>
          </cell>
        </row>
        <row r="943">
          <cell r="E943">
            <v>0</v>
          </cell>
          <cell r="O943">
            <v>0</v>
          </cell>
          <cell r="Q943">
            <v>0</v>
          </cell>
        </row>
        <row r="944">
          <cell r="E944">
            <v>0</v>
          </cell>
          <cell r="O944">
            <v>0</v>
          </cell>
          <cell r="Q944">
            <v>0</v>
          </cell>
        </row>
        <row r="945">
          <cell r="E945">
            <v>0</v>
          </cell>
          <cell r="O945">
            <v>0</v>
          </cell>
          <cell r="Q945">
            <v>0</v>
          </cell>
        </row>
        <row r="946">
          <cell r="E946">
            <v>0</v>
          </cell>
          <cell r="O946">
            <v>0</v>
          </cell>
          <cell r="Q946">
            <v>0</v>
          </cell>
        </row>
        <row r="947">
          <cell r="E947">
            <v>0</v>
          </cell>
          <cell r="O947">
            <v>0</v>
          </cell>
          <cell r="Q947">
            <v>0</v>
          </cell>
        </row>
        <row r="948">
          <cell r="E948">
            <v>0</v>
          </cell>
          <cell r="O948">
            <v>0</v>
          </cell>
          <cell r="Q948">
            <v>0</v>
          </cell>
        </row>
        <row r="949">
          <cell r="E949">
            <v>0</v>
          </cell>
          <cell r="O949">
            <v>0</v>
          </cell>
          <cell r="Q949">
            <v>0</v>
          </cell>
        </row>
        <row r="950">
          <cell r="E950">
            <v>0</v>
          </cell>
          <cell r="O950">
            <v>0</v>
          </cell>
          <cell r="Q950">
            <v>0</v>
          </cell>
        </row>
        <row r="951">
          <cell r="E951">
            <v>0</v>
          </cell>
          <cell r="O951">
            <v>0</v>
          </cell>
          <cell r="Q951">
            <v>0</v>
          </cell>
        </row>
        <row r="952">
          <cell r="E952">
            <v>0</v>
          </cell>
          <cell r="O952">
            <v>0</v>
          </cell>
          <cell r="Q952">
            <v>0</v>
          </cell>
        </row>
        <row r="953">
          <cell r="E953">
            <v>0</v>
          </cell>
          <cell r="O953">
            <v>0</v>
          </cell>
          <cell r="Q953">
            <v>0</v>
          </cell>
        </row>
        <row r="954">
          <cell r="E954">
            <v>0</v>
          </cell>
          <cell r="O954">
            <v>0</v>
          </cell>
          <cell r="Q954">
            <v>0</v>
          </cell>
        </row>
        <row r="955">
          <cell r="E955">
            <v>0</v>
          </cell>
          <cell r="O955">
            <v>0</v>
          </cell>
          <cell r="Q955">
            <v>0</v>
          </cell>
        </row>
        <row r="956">
          <cell r="E956">
            <v>0</v>
          </cell>
          <cell r="O956">
            <v>0</v>
          </cell>
          <cell r="Q956">
            <v>0</v>
          </cell>
        </row>
        <row r="957">
          <cell r="E957">
            <v>0</v>
          </cell>
          <cell r="O957">
            <v>0</v>
          </cell>
          <cell r="Q957">
            <v>0</v>
          </cell>
        </row>
        <row r="958">
          <cell r="E958">
            <v>0</v>
          </cell>
          <cell r="O958">
            <v>0</v>
          </cell>
          <cell r="Q958">
            <v>0</v>
          </cell>
        </row>
        <row r="959">
          <cell r="E959">
            <v>0</v>
          </cell>
          <cell r="O959">
            <v>0</v>
          </cell>
          <cell r="Q959">
            <v>0</v>
          </cell>
        </row>
        <row r="960">
          <cell r="E960">
            <v>0</v>
          </cell>
          <cell r="O960">
            <v>0</v>
          </cell>
          <cell r="Q960">
            <v>0</v>
          </cell>
        </row>
        <row r="961">
          <cell r="E961">
            <v>0</v>
          </cell>
          <cell r="O961">
            <v>0</v>
          </cell>
          <cell r="Q961">
            <v>0</v>
          </cell>
        </row>
        <row r="962">
          <cell r="E962">
            <v>0</v>
          </cell>
          <cell r="O962">
            <v>0</v>
          </cell>
          <cell r="Q962">
            <v>0</v>
          </cell>
        </row>
        <row r="963">
          <cell r="E963">
            <v>0</v>
          </cell>
          <cell r="O963">
            <v>0</v>
          </cell>
          <cell r="Q963">
            <v>0</v>
          </cell>
        </row>
        <row r="964">
          <cell r="E964">
            <v>0</v>
          </cell>
          <cell r="O964">
            <v>0</v>
          </cell>
          <cell r="Q964">
            <v>0</v>
          </cell>
        </row>
        <row r="965">
          <cell r="E965">
            <v>0</v>
          </cell>
          <cell r="O965">
            <v>0</v>
          </cell>
          <cell r="Q965">
            <v>0</v>
          </cell>
        </row>
        <row r="966">
          <cell r="E966">
            <v>0</v>
          </cell>
          <cell r="O966">
            <v>0</v>
          </cell>
          <cell r="Q966">
            <v>0</v>
          </cell>
        </row>
        <row r="967">
          <cell r="E967">
            <v>0</v>
          </cell>
          <cell r="O967">
            <v>0</v>
          </cell>
          <cell r="Q967">
            <v>0</v>
          </cell>
        </row>
        <row r="968">
          <cell r="E968">
            <v>0</v>
          </cell>
          <cell r="O968">
            <v>0</v>
          </cell>
          <cell r="Q968">
            <v>0</v>
          </cell>
        </row>
        <row r="969">
          <cell r="E969">
            <v>0</v>
          </cell>
          <cell r="O969">
            <v>0</v>
          </cell>
          <cell r="Q969">
            <v>0</v>
          </cell>
        </row>
        <row r="970">
          <cell r="E970">
            <v>0</v>
          </cell>
          <cell r="O970">
            <v>0</v>
          </cell>
          <cell r="Q970">
            <v>0</v>
          </cell>
        </row>
        <row r="971">
          <cell r="E971">
            <v>0</v>
          </cell>
          <cell r="O971">
            <v>0</v>
          </cell>
          <cell r="Q971">
            <v>0</v>
          </cell>
        </row>
        <row r="972">
          <cell r="E972">
            <v>0</v>
          </cell>
          <cell r="O972">
            <v>0</v>
          </cell>
          <cell r="Q972">
            <v>0</v>
          </cell>
        </row>
        <row r="973">
          <cell r="E973">
            <v>0</v>
          </cell>
          <cell r="O973">
            <v>0</v>
          </cell>
          <cell r="Q973">
            <v>0</v>
          </cell>
        </row>
        <row r="974">
          <cell r="E974">
            <v>0</v>
          </cell>
          <cell r="O974">
            <v>0</v>
          </cell>
          <cell r="Q974">
            <v>0</v>
          </cell>
        </row>
        <row r="975">
          <cell r="E975">
            <v>0</v>
          </cell>
          <cell r="O975">
            <v>0</v>
          </cell>
          <cell r="Q975">
            <v>0</v>
          </cell>
        </row>
        <row r="976">
          <cell r="E976">
            <v>0</v>
          </cell>
          <cell r="O976">
            <v>0</v>
          </cell>
          <cell r="Q976">
            <v>0</v>
          </cell>
        </row>
        <row r="977">
          <cell r="E977">
            <v>0</v>
          </cell>
          <cell r="O977">
            <v>0</v>
          </cell>
          <cell r="Q977">
            <v>0</v>
          </cell>
        </row>
        <row r="978">
          <cell r="E978">
            <v>0</v>
          </cell>
          <cell r="O978">
            <v>0</v>
          </cell>
          <cell r="Q978">
            <v>0</v>
          </cell>
        </row>
        <row r="979">
          <cell r="E979">
            <v>0</v>
          </cell>
          <cell r="O979">
            <v>0</v>
          </cell>
          <cell r="Q979">
            <v>0</v>
          </cell>
        </row>
        <row r="980">
          <cell r="E980">
            <v>0</v>
          </cell>
          <cell r="O980">
            <v>0</v>
          </cell>
          <cell r="Q980">
            <v>0</v>
          </cell>
        </row>
        <row r="981">
          <cell r="E981">
            <v>0</v>
          </cell>
          <cell r="O981">
            <v>0</v>
          </cell>
          <cell r="Q981">
            <v>0</v>
          </cell>
        </row>
        <row r="982">
          <cell r="E982">
            <v>0</v>
          </cell>
          <cell r="O982">
            <v>0</v>
          </cell>
          <cell r="Q982">
            <v>0</v>
          </cell>
        </row>
        <row r="983">
          <cell r="E983">
            <v>0</v>
          </cell>
          <cell r="O983">
            <v>0</v>
          </cell>
          <cell r="Q983">
            <v>0</v>
          </cell>
        </row>
        <row r="984">
          <cell r="E984">
            <v>0</v>
          </cell>
          <cell r="O984">
            <v>0</v>
          </cell>
          <cell r="Q984">
            <v>0</v>
          </cell>
        </row>
        <row r="985">
          <cell r="E985">
            <v>0</v>
          </cell>
          <cell r="O985">
            <v>0</v>
          </cell>
          <cell r="Q985">
            <v>0</v>
          </cell>
        </row>
        <row r="986">
          <cell r="E986">
            <v>0</v>
          </cell>
          <cell r="O986">
            <v>0</v>
          </cell>
          <cell r="Q986">
            <v>0</v>
          </cell>
        </row>
        <row r="987">
          <cell r="E987">
            <v>0</v>
          </cell>
          <cell r="O987">
            <v>0</v>
          </cell>
          <cell r="Q987">
            <v>0</v>
          </cell>
        </row>
        <row r="988">
          <cell r="E988">
            <v>0</v>
          </cell>
          <cell r="O988">
            <v>0</v>
          </cell>
          <cell r="Q988">
            <v>0</v>
          </cell>
        </row>
        <row r="989">
          <cell r="E989">
            <v>0</v>
          </cell>
          <cell r="O989">
            <v>0</v>
          </cell>
          <cell r="Q989">
            <v>0</v>
          </cell>
        </row>
        <row r="990">
          <cell r="E990">
            <v>0</v>
          </cell>
          <cell r="O990">
            <v>0</v>
          </cell>
          <cell r="Q990">
            <v>0</v>
          </cell>
        </row>
        <row r="991">
          <cell r="E991">
            <v>0</v>
          </cell>
          <cell r="O991">
            <v>0</v>
          </cell>
          <cell r="Q991">
            <v>0</v>
          </cell>
        </row>
        <row r="992">
          <cell r="E992">
            <v>0</v>
          </cell>
          <cell r="O992">
            <v>0</v>
          </cell>
          <cell r="Q992">
            <v>0</v>
          </cell>
        </row>
        <row r="993">
          <cell r="E993">
            <v>0</v>
          </cell>
          <cell r="O993">
            <v>0</v>
          </cell>
          <cell r="Q993">
            <v>0</v>
          </cell>
        </row>
        <row r="994">
          <cell r="E994">
            <v>0</v>
          </cell>
          <cell r="O994">
            <v>0</v>
          </cell>
          <cell r="Q994">
            <v>0</v>
          </cell>
        </row>
        <row r="995">
          <cell r="E995">
            <v>0</v>
          </cell>
          <cell r="O995">
            <v>0</v>
          </cell>
          <cell r="Q995">
            <v>0</v>
          </cell>
        </row>
        <row r="996">
          <cell r="E996">
            <v>0</v>
          </cell>
          <cell r="O996">
            <v>0</v>
          </cell>
          <cell r="Q996">
            <v>0</v>
          </cell>
        </row>
        <row r="997">
          <cell r="E997">
            <v>0</v>
          </cell>
          <cell r="O997">
            <v>0</v>
          </cell>
          <cell r="Q997">
            <v>0</v>
          </cell>
        </row>
        <row r="998">
          <cell r="E998">
            <v>0</v>
          </cell>
          <cell r="O998">
            <v>0</v>
          </cell>
          <cell r="Q998">
            <v>0</v>
          </cell>
        </row>
        <row r="999">
          <cell r="E999">
            <v>0</v>
          </cell>
          <cell r="O999">
            <v>0</v>
          </cell>
          <cell r="Q999">
            <v>0</v>
          </cell>
        </row>
        <row r="1000">
          <cell r="E1000">
            <v>0</v>
          </cell>
          <cell r="O1000">
            <v>0</v>
          </cell>
          <cell r="Q1000">
            <v>0</v>
          </cell>
        </row>
        <row r="1001">
          <cell r="E1001">
            <v>0</v>
          </cell>
          <cell r="O1001">
            <v>0</v>
          </cell>
          <cell r="Q1001">
            <v>0</v>
          </cell>
        </row>
        <row r="1002">
          <cell r="E1002">
            <v>0</v>
          </cell>
          <cell r="O1002">
            <v>0</v>
          </cell>
          <cell r="Q1002">
            <v>0</v>
          </cell>
        </row>
        <row r="1003">
          <cell r="E1003">
            <v>0</v>
          </cell>
          <cell r="O1003">
            <v>0</v>
          </cell>
          <cell r="Q1003">
            <v>0</v>
          </cell>
        </row>
        <row r="1004">
          <cell r="E1004">
            <v>0</v>
          </cell>
          <cell r="O1004">
            <v>0</v>
          </cell>
          <cell r="Q1004">
            <v>0</v>
          </cell>
        </row>
        <row r="1005">
          <cell r="E1005">
            <v>0</v>
          </cell>
          <cell r="O1005">
            <v>0</v>
          </cell>
          <cell r="Q1005">
            <v>0</v>
          </cell>
        </row>
        <row r="1006">
          <cell r="E1006">
            <v>0</v>
          </cell>
          <cell r="O1006">
            <v>0</v>
          </cell>
          <cell r="Q1006">
            <v>0</v>
          </cell>
        </row>
        <row r="1007">
          <cell r="E1007">
            <v>0</v>
          </cell>
          <cell r="O1007">
            <v>0</v>
          </cell>
          <cell r="Q1007">
            <v>0</v>
          </cell>
        </row>
        <row r="1008">
          <cell r="E1008">
            <v>0</v>
          </cell>
          <cell r="O1008">
            <v>0</v>
          </cell>
          <cell r="Q1008">
            <v>0</v>
          </cell>
        </row>
        <row r="1009">
          <cell r="E1009">
            <v>0</v>
          </cell>
          <cell r="O1009">
            <v>0</v>
          </cell>
          <cell r="Q1009">
            <v>0</v>
          </cell>
        </row>
        <row r="1010">
          <cell r="E1010">
            <v>0</v>
          </cell>
          <cell r="O1010">
            <v>0</v>
          </cell>
          <cell r="Q1010">
            <v>0</v>
          </cell>
        </row>
        <row r="1011">
          <cell r="E1011">
            <v>0</v>
          </cell>
          <cell r="O1011">
            <v>0</v>
          </cell>
          <cell r="Q1011">
            <v>0</v>
          </cell>
        </row>
        <row r="1012">
          <cell r="E1012">
            <v>0</v>
          </cell>
          <cell r="O1012">
            <v>0</v>
          </cell>
          <cell r="Q1012">
            <v>0</v>
          </cell>
        </row>
        <row r="1013">
          <cell r="E1013">
            <v>0</v>
          </cell>
          <cell r="O1013">
            <v>0</v>
          </cell>
          <cell r="Q1013">
            <v>0</v>
          </cell>
        </row>
        <row r="1014">
          <cell r="E1014">
            <v>0</v>
          </cell>
          <cell r="O1014">
            <v>0</v>
          </cell>
          <cell r="Q1014">
            <v>0</v>
          </cell>
        </row>
        <row r="1015">
          <cell r="E1015">
            <v>0</v>
          </cell>
          <cell r="O1015">
            <v>0</v>
          </cell>
          <cell r="Q1015">
            <v>0</v>
          </cell>
        </row>
        <row r="1016">
          <cell r="E1016">
            <v>0</v>
          </cell>
          <cell r="O1016">
            <v>0</v>
          </cell>
          <cell r="Q1016">
            <v>0</v>
          </cell>
        </row>
        <row r="1017">
          <cell r="E1017">
            <v>0</v>
          </cell>
          <cell r="O1017">
            <v>0</v>
          </cell>
          <cell r="Q1017">
            <v>0</v>
          </cell>
        </row>
        <row r="1018">
          <cell r="E1018">
            <v>0</v>
          </cell>
          <cell r="O1018">
            <v>0</v>
          </cell>
          <cell r="Q1018">
            <v>0</v>
          </cell>
        </row>
        <row r="1019">
          <cell r="E1019">
            <v>0</v>
          </cell>
          <cell r="O1019">
            <v>0</v>
          </cell>
          <cell r="Q1019">
            <v>0</v>
          </cell>
        </row>
        <row r="1020">
          <cell r="E1020">
            <v>0</v>
          </cell>
          <cell r="O1020">
            <v>0</v>
          </cell>
          <cell r="Q1020">
            <v>0</v>
          </cell>
        </row>
        <row r="1021">
          <cell r="E1021">
            <v>0</v>
          </cell>
          <cell r="O1021">
            <v>0</v>
          </cell>
          <cell r="Q1021">
            <v>0</v>
          </cell>
        </row>
        <row r="1022">
          <cell r="E1022">
            <v>0</v>
          </cell>
          <cell r="O1022">
            <v>0</v>
          </cell>
          <cell r="Q1022">
            <v>0</v>
          </cell>
        </row>
        <row r="1023">
          <cell r="E1023">
            <v>0</v>
          </cell>
          <cell r="O1023">
            <v>0</v>
          </cell>
          <cell r="Q1023">
            <v>0</v>
          </cell>
        </row>
        <row r="1024">
          <cell r="E1024">
            <v>0</v>
          </cell>
          <cell r="O1024">
            <v>0</v>
          </cell>
          <cell r="Q1024">
            <v>0</v>
          </cell>
        </row>
        <row r="1025">
          <cell r="E1025">
            <v>0</v>
          </cell>
          <cell r="O1025">
            <v>0</v>
          </cell>
          <cell r="Q1025">
            <v>0</v>
          </cell>
        </row>
        <row r="1026">
          <cell r="E1026">
            <v>0</v>
          </cell>
          <cell r="O1026">
            <v>0</v>
          </cell>
          <cell r="Q1026">
            <v>0</v>
          </cell>
        </row>
        <row r="1027">
          <cell r="E1027">
            <v>0</v>
          </cell>
          <cell r="O1027">
            <v>0</v>
          </cell>
          <cell r="Q1027">
            <v>0</v>
          </cell>
        </row>
        <row r="1028">
          <cell r="E1028">
            <v>0</v>
          </cell>
          <cell r="O1028">
            <v>0</v>
          </cell>
          <cell r="Q1028">
            <v>0</v>
          </cell>
        </row>
        <row r="1029">
          <cell r="E1029">
            <v>0</v>
          </cell>
          <cell r="O1029">
            <v>0</v>
          </cell>
          <cell r="Q1029">
            <v>0</v>
          </cell>
        </row>
        <row r="1030">
          <cell r="E1030">
            <v>0</v>
          </cell>
          <cell r="O1030">
            <v>0</v>
          </cell>
          <cell r="Q1030">
            <v>0</v>
          </cell>
        </row>
        <row r="1031">
          <cell r="E1031">
            <v>0</v>
          </cell>
          <cell r="O1031">
            <v>0</v>
          </cell>
          <cell r="Q1031">
            <v>0</v>
          </cell>
        </row>
        <row r="1032">
          <cell r="E1032">
            <v>0</v>
          </cell>
          <cell r="O1032">
            <v>0</v>
          </cell>
          <cell r="Q1032">
            <v>0</v>
          </cell>
        </row>
        <row r="1033">
          <cell r="E1033">
            <v>0</v>
          </cell>
          <cell r="O1033">
            <v>0</v>
          </cell>
          <cell r="Q1033">
            <v>0</v>
          </cell>
        </row>
        <row r="1034">
          <cell r="E1034">
            <v>0</v>
          </cell>
          <cell r="O1034">
            <v>0</v>
          </cell>
          <cell r="Q1034">
            <v>0</v>
          </cell>
        </row>
        <row r="1035">
          <cell r="E1035">
            <v>0</v>
          </cell>
          <cell r="O1035">
            <v>0</v>
          </cell>
          <cell r="Q1035">
            <v>0</v>
          </cell>
        </row>
        <row r="1036">
          <cell r="E1036">
            <v>0</v>
          </cell>
          <cell r="O1036">
            <v>0</v>
          </cell>
          <cell r="Q1036">
            <v>0</v>
          </cell>
        </row>
        <row r="1037">
          <cell r="E1037">
            <v>0</v>
          </cell>
          <cell r="O1037">
            <v>0</v>
          </cell>
          <cell r="Q1037">
            <v>0</v>
          </cell>
        </row>
        <row r="1038">
          <cell r="E1038">
            <v>0</v>
          </cell>
          <cell r="O1038">
            <v>0</v>
          </cell>
          <cell r="Q1038">
            <v>0</v>
          </cell>
        </row>
        <row r="1039">
          <cell r="E1039">
            <v>0</v>
          </cell>
          <cell r="O1039">
            <v>0</v>
          </cell>
          <cell r="Q1039">
            <v>0</v>
          </cell>
        </row>
        <row r="1040">
          <cell r="E1040">
            <v>0</v>
          </cell>
          <cell r="O1040">
            <v>0</v>
          </cell>
          <cell r="Q1040">
            <v>0</v>
          </cell>
        </row>
        <row r="1041">
          <cell r="E1041">
            <v>0</v>
          </cell>
          <cell r="O1041">
            <v>0</v>
          </cell>
          <cell r="Q1041">
            <v>0</v>
          </cell>
        </row>
        <row r="1042">
          <cell r="E1042">
            <v>0</v>
          </cell>
          <cell r="O1042">
            <v>0</v>
          </cell>
          <cell r="Q1042">
            <v>0</v>
          </cell>
        </row>
        <row r="1043">
          <cell r="E1043">
            <v>0</v>
          </cell>
          <cell r="O1043">
            <v>0</v>
          </cell>
          <cell r="Q1043">
            <v>0</v>
          </cell>
        </row>
        <row r="1044">
          <cell r="E1044">
            <v>0</v>
          </cell>
          <cell r="O1044">
            <v>0</v>
          </cell>
          <cell r="Q1044">
            <v>0</v>
          </cell>
        </row>
        <row r="1045">
          <cell r="E1045">
            <v>0</v>
          </cell>
          <cell r="O1045">
            <v>0</v>
          </cell>
          <cell r="Q1045">
            <v>0</v>
          </cell>
        </row>
        <row r="1046">
          <cell r="E1046">
            <v>0</v>
          </cell>
          <cell r="O1046">
            <v>0</v>
          </cell>
          <cell r="Q1046">
            <v>0</v>
          </cell>
        </row>
        <row r="1047">
          <cell r="E1047">
            <v>0</v>
          </cell>
          <cell r="O1047">
            <v>0</v>
          </cell>
          <cell r="Q1047">
            <v>0</v>
          </cell>
        </row>
        <row r="1048">
          <cell r="E1048">
            <v>0</v>
          </cell>
          <cell r="O1048">
            <v>0</v>
          </cell>
          <cell r="Q1048">
            <v>0</v>
          </cell>
        </row>
        <row r="1049">
          <cell r="E1049">
            <v>0</v>
          </cell>
          <cell r="O1049">
            <v>0</v>
          </cell>
          <cell r="Q1049">
            <v>0</v>
          </cell>
        </row>
        <row r="1050">
          <cell r="E1050">
            <v>0</v>
          </cell>
          <cell r="O1050">
            <v>0</v>
          </cell>
          <cell r="Q1050">
            <v>0</v>
          </cell>
        </row>
        <row r="1051">
          <cell r="E1051">
            <v>0</v>
          </cell>
          <cell r="O1051">
            <v>0</v>
          </cell>
          <cell r="Q1051">
            <v>0</v>
          </cell>
        </row>
        <row r="1052">
          <cell r="E1052">
            <v>0</v>
          </cell>
          <cell r="O1052">
            <v>0</v>
          </cell>
          <cell r="Q1052">
            <v>0</v>
          </cell>
        </row>
        <row r="1053">
          <cell r="E1053">
            <v>0</v>
          </cell>
          <cell r="O1053">
            <v>0</v>
          </cell>
          <cell r="Q1053">
            <v>0</v>
          </cell>
        </row>
        <row r="1054">
          <cell r="E1054">
            <v>0</v>
          </cell>
          <cell r="O1054">
            <v>0</v>
          </cell>
          <cell r="Q1054">
            <v>0</v>
          </cell>
        </row>
        <row r="1055">
          <cell r="E1055">
            <v>0</v>
          </cell>
          <cell r="O1055">
            <v>0</v>
          </cell>
          <cell r="Q1055">
            <v>0</v>
          </cell>
        </row>
        <row r="1056">
          <cell r="E1056">
            <v>0</v>
          </cell>
          <cell r="O1056">
            <v>0</v>
          </cell>
          <cell r="Q1056">
            <v>0</v>
          </cell>
        </row>
        <row r="1057">
          <cell r="E1057">
            <v>0</v>
          </cell>
          <cell r="O1057">
            <v>0</v>
          </cell>
          <cell r="Q1057">
            <v>0</v>
          </cell>
        </row>
        <row r="1058">
          <cell r="E1058">
            <v>0</v>
          </cell>
          <cell r="O1058">
            <v>0</v>
          </cell>
          <cell r="Q1058">
            <v>0</v>
          </cell>
        </row>
        <row r="1059">
          <cell r="E1059">
            <v>0</v>
          </cell>
          <cell r="O1059">
            <v>0</v>
          </cell>
          <cell r="Q1059">
            <v>0</v>
          </cell>
        </row>
        <row r="1060">
          <cell r="E1060">
            <v>0</v>
          </cell>
          <cell r="O1060">
            <v>0</v>
          </cell>
          <cell r="Q1060">
            <v>0</v>
          </cell>
        </row>
        <row r="1061">
          <cell r="E1061">
            <v>0</v>
          </cell>
          <cell r="O1061">
            <v>0</v>
          </cell>
          <cell r="Q1061">
            <v>0</v>
          </cell>
        </row>
        <row r="1062">
          <cell r="E1062">
            <v>0</v>
          </cell>
          <cell r="O1062">
            <v>0</v>
          </cell>
          <cell r="Q1062">
            <v>0</v>
          </cell>
        </row>
        <row r="1063">
          <cell r="E1063">
            <v>0</v>
          </cell>
          <cell r="O1063">
            <v>0</v>
          </cell>
          <cell r="Q1063">
            <v>0</v>
          </cell>
        </row>
        <row r="1064">
          <cell r="E1064">
            <v>0</v>
          </cell>
          <cell r="O1064">
            <v>0</v>
          </cell>
          <cell r="Q1064">
            <v>0</v>
          </cell>
        </row>
        <row r="1065">
          <cell r="E1065">
            <v>0</v>
          </cell>
          <cell r="O1065">
            <v>0</v>
          </cell>
          <cell r="Q1065">
            <v>0</v>
          </cell>
        </row>
        <row r="1066">
          <cell r="E1066">
            <v>0</v>
          </cell>
          <cell r="O1066">
            <v>0</v>
          </cell>
          <cell r="Q1066">
            <v>0</v>
          </cell>
        </row>
        <row r="1067">
          <cell r="E1067">
            <v>0</v>
          </cell>
          <cell r="O1067">
            <v>0</v>
          </cell>
          <cell r="Q1067">
            <v>0</v>
          </cell>
        </row>
        <row r="1068">
          <cell r="E1068">
            <v>0</v>
          </cell>
          <cell r="O1068">
            <v>0</v>
          </cell>
          <cell r="Q1068">
            <v>0</v>
          </cell>
        </row>
        <row r="1069">
          <cell r="E1069">
            <v>0</v>
          </cell>
          <cell r="O1069">
            <v>0</v>
          </cell>
          <cell r="Q1069">
            <v>0</v>
          </cell>
        </row>
        <row r="1070">
          <cell r="E1070">
            <v>0</v>
          </cell>
          <cell r="O1070">
            <v>0</v>
          </cell>
          <cell r="Q1070">
            <v>0</v>
          </cell>
        </row>
        <row r="1071">
          <cell r="E1071">
            <v>0</v>
          </cell>
          <cell r="O1071">
            <v>0</v>
          </cell>
          <cell r="Q1071">
            <v>0</v>
          </cell>
        </row>
        <row r="1072">
          <cell r="E1072">
            <v>0</v>
          </cell>
          <cell r="O1072">
            <v>0</v>
          </cell>
          <cell r="Q1072">
            <v>0</v>
          </cell>
        </row>
        <row r="1073">
          <cell r="E1073">
            <v>0</v>
          </cell>
          <cell r="O1073">
            <v>0</v>
          </cell>
          <cell r="Q1073">
            <v>0</v>
          </cell>
        </row>
        <row r="1074">
          <cell r="E1074">
            <v>0</v>
          </cell>
          <cell r="O1074">
            <v>0</v>
          </cell>
          <cell r="Q1074">
            <v>0</v>
          </cell>
        </row>
        <row r="1075">
          <cell r="E1075">
            <v>0</v>
          </cell>
          <cell r="O1075">
            <v>0</v>
          </cell>
          <cell r="Q1075">
            <v>0</v>
          </cell>
        </row>
        <row r="1076">
          <cell r="E1076">
            <v>0</v>
          </cell>
          <cell r="O1076">
            <v>0</v>
          </cell>
          <cell r="Q1076">
            <v>0</v>
          </cell>
        </row>
        <row r="1077">
          <cell r="E1077">
            <v>0</v>
          </cell>
          <cell r="O1077">
            <v>0</v>
          </cell>
          <cell r="Q1077">
            <v>0</v>
          </cell>
        </row>
        <row r="1078">
          <cell r="E1078">
            <v>0</v>
          </cell>
          <cell r="O1078">
            <v>0</v>
          </cell>
          <cell r="Q1078">
            <v>0</v>
          </cell>
        </row>
        <row r="1079">
          <cell r="E1079">
            <v>0</v>
          </cell>
          <cell r="O1079">
            <v>0</v>
          </cell>
          <cell r="Q1079">
            <v>0</v>
          </cell>
        </row>
        <row r="1080">
          <cell r="E1080">
            <v>0</v>
          </cell>
          <cell r="O1080">
            <v>0</v>
          </cell>
          <cell r="Q1080">
            <v>0</v>
          </cell>
        </row>
        <row r="1081">
          <cell r="E1081">
            <v>0</v>
          </cell>
          <cell r="O1081">
            <v>0</v>
          </cell>
          <cell r="Q1081">
            <v>0</v>
          </cell>
        </row>
        <row r="1082">
          <cell r="E1082">
            <v>0</v>
          </cell>
          <cell r="O1082">
            <v>0</v>
          </cell>
          <cell r="Q1082">
            <v>0</v>
          </cell>
        </row>
        <row r="1083">
          <cell r="E1083">
            <v>0</v>
          </cell>
          <cell r="O1083">
            <v>0</v>
          </cell>
          <cell r="Q1083">
            <v>0</v>
          </cell>
        </row>
        <row r="1084">
          <cell r="E1084">
            <v>0</v>
          </cell>
          <cell r="O1084">
            <v>0</v>
          </cell>
          <cell r="Q1084">
            <v>0</v>
          </cell>
        </row>
        <row r="1085">
          <cell r="E1085">
            <v>0</v>
          </cell>
          <cell r="O1085">
            <v>0</v>
          </cell>
          <cell r="Q1085">
            <v>0</v>
          </cell>
        </row>
        <row r="1086">
          <cell r="E1086">
            <v>0</v>
          </cell>
          <cell r="O1086">
            <v>0</v>
          </cell>
          <cell r="Q1086">
            <v>0</v>
          </cell>
        </row>
        <row r="1087">
          <cell r="E1087">
            <v>0</v>
          </cell>
          <cell r="O1087">
            <v>0</v>
          </cell>
          <cell r="Q1087">
            <v>0</v>
          </cell>
        </row>
        <row r="1088">
          <cell r="E1088">
            <v>0</v>
          </cell>
          <cell r="O1088">
            <v>0</v>
          </cell>
          <cell r="Q1088">
            <v>0</v>
          </cell>
        </row>
        <row r="1089">
          <cell r="E1089">
            <v>0</v>
          </cell>
          <cell r="O1089">
            <v>0</v>
          </cell>
          <cell r="Q1089">
            <v>0</v>
          </cell>
        </row>
        <row r="1090">
          <cell r="E1090">
            <v>0</v>
          </cell>
          <cell r="O1090">
            <v>0</v>
          </cell>
          <cell r="Q1090">
            <v>0</v>
          </cell>
        </row>
        <row r="1091">
          <cell r="E1091">
            <v>0</v>
          </cell>
          <cell r="O1091">
            <v>0</v>
          </cell>
          <cell r="Q1091">
            <v>0</v>
          </cell>
        </row>
        <row r="1092">
          <cell r="E1092">
            <v>0</v>
          </cell>
          <cell r="O1092">
            <v>0</v>
          </cell>
          <cell r="Q1092">
            <v>0</v>
          </cell>
        </row>
        <row r="1093">
          <cell r="E1093">
            <v>0</v>
          </cell>
          <cell r="O1093">
            <v>0</v>
          </cell>
          <cell r="Q1093">
            <v>0</v>
          </cell>
        </row>
        <row r="1094">
          <cell r="E1094">
            <v>0</v>
          </cell>
          <cell r="O1094">
            <v>0</v>
          </cell>
          <cell r="Q1094">
            <v>0</v>
          </cell>
        </row>
        <row r="1095">
          <cell r="E1095">
            <v>0</v>
          </cell>
          <cell r="O1095">
            <v>0</v>
          </cell>
          <cell r="Q1095">
            <v>0</v>
          </cell>
        </row>
        <row r="1096">
          <cell r="E1096">
            <v>0</v>
          </cell>
          <cell r="O1096">
            <v>0</v>
          </cell>
          <cell r="Q1096">
            <v>0</v>
          </cell>
        </row>
        <row r="1097">
          <cell r="E1097">
            <v>0</v>
          </cell>
          <cell r="O1097">
            <v>0</v>
          </cell>
          <cell r="Q1097">
            <v>0</v>
          </cell>
        </row>
        <row r="1098">
          <cell r="E1098">
            <v>0</v>
          </cell>
          <cell r="O1098">
            <v>0</v>
          </cell>
          <cell r="Q1098">
            <v>0</v>
          </cell>
        </row>
        <row r="1099">
          <cell r="E1099">
            <v>0</v>
          </cell>
          <cell r="O1099">
            <v>0</v>
          </cell>
          <cell r="Q1099">
            <v>0</v>
          </cell>
        </row>
        <row r="1100">
          <cell r="E1100">
            <v>0</v>
          </cell>
          <cell r="O1100">
            <v>0</v>
          </cell>
          <cell r="Q1100">
            <v>0</v>
          </cell>
        </row>
        <row r="1101">
          <cell r="E1101">
            <v>0</v>
          </cell>
          <cell r="O1101">
            <v>0</v>
          </cell>
          <cell r="Q1101">
            <v>0</v>
          </cell>
        </row>
        <row r="1102">
          <cell r="E1102">
            <v>0</v>
          </cell>
          <cell r="O1102">
            <v>0</v>
          </cell>
          <cell r="Q1102">
            <v>0</v>
          </cell>
        </row>
        <row r="1103">
          <cell r="E1103">
            <v>0</v>
          </cell>
          <cell r="O1103">
            <v>0</v>
          </cell>
          <cell r="Q1103">
            <v>0</v>
          </cell>
        </row>
        <row r="1104">
          <cell r="E1104">
            <v>0</v>
          </cell>
          <cell r="O1104">
            <v>0</v>
          </cell>
          <cell r="Q1104">
            <v>0</v>
          </cell>
        </row>
        <row r="1105">
          <cell r="E1105">
            <v>0</v>
          </cell>
          <cell r="O1105">
            <v>0</v>
          </cell>
          <cell r="Q1105">
            <v>0</v>
          </cell>
        </row>
        <row r="1106">
          <cell r="E1106">
            <v>0</v>
          </cell>
          <cell r="O1106">
            <v>0</v>
          </cell>
          <cell r="Q1106">
            <v>0</v>
          </cell>
        </row>
        <row r="1107">
          <cell r="E1107">
            <v>0</v>
          </cell>
          <cell r="O1107">
            <v>0</v>
          </cell>
          <cell r="Q1107">
            <v>0</v>
          </cell>
        </row>
        <row r="1108">
          <cell r="E1108">
            <v>0</v>
          </cell>
          <cell r="O1108">
            <v>0</v>
          </cell>
          <cell r="Q1108">
            <v>0</v>
          </cell>
        </row>
        <row r="1109">
          <cell r="E1109">
            <v>0</v>
          </cell>
          <cell r="O1109">
            <v>0</v>
          </cell>
          <cell r="Q1109">
            <v>0</v>
          </cell>
        </row>
        <row r="1110">
          <cell r="E1110">
            <v>0</v>
          </cell>
          <cell r="O1110">
            <v>0</v>
          </cell>
          <cell r="Q1110">
            <v>0</v>
          </cell>
        </row>
        <row r="1111">
          <cell r="E1111">
            <v>0</v>
          </cell>
          <cell r="O1111">
            <v>0</v>
          </cell>
          <cell r="Q1111">
            <v>0</v>
          </cell>
        </row>
        <row r="1112">
          <cell r="E1112">
            <v>0</v>
          </cell>
          <cell r="O1112">
            <v>0</v>
          </cell>
          <cell r="Q1112">
            <v>0</v>
          </cell>
        </row>
        <row r="1113">
          <cell r="E1113">
            <v>0</v>
          </cell>
          <cell r="O1113">
            <v>0</v>
          </cell>
          <cell r="Q1113">
            <v>0</v>
          </cell>
        </row>
        <row r="1114">
          <cell r="E1114">
            <v>0</v>
          </cell>
          <cell r="O1114">
            <v>0</v>
          </cell>
          <cell r="Q1114">
            <v>0</v>
          </cell>
        </row>
        <row r="1115">
          <cell r="E1115">
            <v>0</v>
          </cell>
          <cell r="O1115">
            <v>0</v>
          </cell>
          <cell r="Q1115">
            <v>0</v>
          </cell>
        </row>
        <row r="1116">
          <cell r="E1116">
            <v>0</v>
          </cell>
          <cell r="O1116">
            <v>0</v>
          </cell>
          <cell r="Q1116">
            <v>0</v>
          </cell>
        </row>
        <row r="1117">
          <cell r="E1117">
            <v>0</v>
          </cell>
          <cell r="O1117">
            <v>0</v>
          </cell>
          <cell r="Q1117">
            <v>0</v>
          </cell>
        </row>
        <row r="1118">
          <cell r="E1118">
            <v>0</v>
          </cell>
          <cell r="O1118">
            <v>0</v>
          </cell>
          <cell r="Q1118">
            <v>0</v>
          </cell>
        </row>
        <row r="1119">
          <cell r="E1119">
            <v>0</v>
          </cell>
          <cell r="O1119">
            <v>0</v>
          </cell>
          <cell r="Q1119">
            <v>0</v>
          </cell>
        </row>
        <row r="1120">
          <cell r="E1120">
            <v>0</v>
          </cell>
          <cell r="O1120">
            <v>0</v>
          </cell>
          <cell r="Q1120">
            <v>0</v>
          </cell>
        </row>
        <row r="1121">
          <cell r="E1121">
            <v>0</v>
          </cell>
          <cell r="O1121">
            <v>0</v>
          </cell>
          <cell r="Q1121">
            <v>0</v>
          </cell>
        </row>
        <row r="1122">
          <cell r="E1122">
            <v>0</v>
          </cell>
          <cell r="O1122">
            <v>0</v>
          </cell>
          <cell r="Q1122">
            <v>0</v>
          </cell>
        </row>
        <row r="1123">
          <cell r="E1123">
            <v>0</v>
          </cell>
          <cell r="O1123">
            <v>0</v>
          </cell>
          <cell r="Q1123">
            <v>0</v>
          </cell>
        </row>
        <row r="1124">
          <cell r="E1124">
            <v>0</v>
          </cell>
          <cell r="O1124">
            <v>0</v>
          </cell>
          <cell r="Q1124">
            <v>0</v>
          </cell>
        </row>
        <row r="1125">
          <cell r="E1125">
            <v>0</v>
          </cell>
          <cell r="O1125">
            <v>0</v>
          </cell>
          <cell r="Q1125">
            <v>0</v>
          </cell>
        </row>
        <row r="1126">
          <cell r="E1126">
            <v>0</v>
          </cell>
          <cell r="O1126">
            <v>0</v>
          </cell>
          <cell r="Q1126">
            <v>0</v>
          </cell>
        </row>
        <row r="1127">
          <cell r="E1127">
            <v>0</v>
          </cell>
          <cell r="O1127">
            <v>0</v>
          </cell>
          <cell r="Q1127">
            <v>0</v>
          </cell>
        </row>
        <row r="1128">
          <cell r="E1128">
            <v>0</v>
          </cell>
          <cell r="O1128">
            <v>0</v>
          </cell>
          <cell r="Q1128">
            <v>0</v>
          </cell>
        </row>
        <row r="1129">
          <cell r="E1129">
            <v>0</v>
          </cell>
          <cell r="O1129">
            <v>0</v>
          </cell>
          <cell r="Q1129">
            <v>0</v>
          </cell>
        </row>
        <row r="1130">
          <cell r="E1130">
            <v>0</v>
          </cell>
          <cell r="O1130">
            <v>0</v>
          </cell>
          <cell r="Q1130">
            <v>0</v>
          </cell>
        </row>
        <row r="1131">
          <cell r="E1131">
            <v>0</v>
          </cell>
          <cell r="O1131">
            <v>0</v>
          </cell>
          <cell r="Q1131">
            <v>0</v>
          </cell>
        </row>
        <row r="1132">
          <cell r="E1132">
            <v>0</v>
          </cell>
          <cell r="O1132">
            <v>0</v>
          </cell>
          <cell r="Q1132">
            <v>0</v>
          </cell>
        </row>
        <row r="1133">
          <cell r="E1133">
            <v>0</v>
          </cell>
          <cell r="O1133">
            <v>0</v>
          </cell>
          <cell r="Q1133">
            <v>0</v>
          </cell>
        </row>
        <row r="1134">
          <cell r="E1134">
            <v>0</v>
          </cell>
          <cell r="O1134">
            <v>0</v>
          </cell>
          <cell r="Q1134">
            <v>0</v>
          </cell>
        </row>
        <row r="1135">
          <cell r="E1135">
            <v>0</v>
          </cell>
          <cell r="O1135">
            <v>0</v>
          </cell>
          <cell r="Q1135">
            <v>0</v>
          </cell>
        </row>
        <row r="1136">
          <cell r="E1136">
            <v>0</v>
          </cell>
          <cell r="O1136">
            <v>0</v>
          </cell>
          <cell r="Q1136">
            <v>0</v>
          </cell>
        </row>
        <row r="1137">
          <cell r="E1137">
            <v>0</v>
          </cell>
          <cell r="O1137">
            <v>0</v>
          </cell>
          <cell r="Q1137">
            <v>0</v>
          </cell>
        </row>
        <row r="1138">
          <cell r="E1138">
            <v>0</v>
          </cell>
          <cell r="O1138">
            <v>0</v>
          </cell>
          <cell r="Q1138">
            <v>0</v>
          </cell>
        </row>
        <row r="1139">
          <cell r="E1139">
            <v>0</v>
          </cell>
          <cell r="O1139">
            <v>0</v>
          </cell>
          <cell r="Q1139">
            <v>0</v>
          </cell>
        </row>
        <row r="1140">
          <cell r="E1140">
            <v>0</v>
          </cell>
          <cell r="O1140">
            <v>0</v>
          </cell>
          <cell r="Q1140">
            <v>0</v>
          </cell>
        </row>
        <row r="1141">
          <cell r="E1141">
            <v>0</v>
          </cell>
          <cell r="O1141">
            <v>0</v>
          </cell>
          <cell r="Q1141">
            <v>0</v>
          </cell>
        </row>
        <row r="1142">
          <cell r="E1142">
            <v>0</v>
          </cell>
          <cell r="O1142">
            <v>0</v>
          </cell>
          <cell r="Q1142">
            <v>0</v>
          </cell>
        </row>
        <row r="1143">
          <cell r="E1143">
            <v>0</v>
          </cell>
          <cell r="O1143">
            <v>0</v>
          </cell>
          <cell r="Q1143">
            <v>0</v>
          </cell>
        </row>
        <row r="1144">
          <cell r="E1144">
            <v>0</v>
          </cell>
          <cell r="O1144">
            <v>0</v>
          </cell>
          <cell r="Q1144">
            <v>0</v>
          </cell>
        </row>
        <row r="1145">
          <cell r="E1145">
            <v>0</v>
          </cell>
          <cell r="O1145">
            <v>0</v>
          </cell>
          <cell r="Q1145">
            <v>0</v>
          </cell>
        </row>
        <row r="1146">
          <cell r="E1146">
            <v>0</v>
          </cell>
          <cell r="O1146">
            <v>0</v>
          </cell>
          <cell r="Q1146">
            <v>0</v>
          </cell>
        </row>
        <row r="1147">
          <cell r="E1147">
            <v>0</v>
          </cell>
          <cell r="O1147">
            <v>0</v>
          </cell>
          <cell r="Q1147">
            <v>0</v>
          </cell>
        </row>
        <row r="1148">
          <cell r="E1148">
            <v>0</v>
          </cell>
          <cell r="O1148">
            <v>0</v>
          </cell>
          <cell r="Q1148">
            <v>0</v>
          </cell>
        </row>
        <row r="1149">
          <cell r="E1149">
            <v>0</v>
          </cell>
          <cell r="O1149">
            <v>0</v>
          </cell>
          <cell r="Q1149">
            <v>0</v>
          </cell>
        </row>
        <row r="1150">
          <cell r="E1150">
            <v>0</v>
          </cell>
          <cell r="O1150">
            <v>0</v>
          </cell>
          <cell r="Q1150">
            <v>0</v>
          </cell>
        </row>
        <row r="1151">
          <cell r="E1151">
            <v>0</v>
          </cell>
          <cell r="O1151">
            <v>0</v>
          </cell>
          <cell r="Q1151">
            <v>0</v>
          </cell>
        </row>
        <row r="1152">
          <cell r="E1152">
            <v>0</v>
          </cell>
          <cell r="O1152">
            <v>0</v>
          </cell>
          <cell r="Q1152">
            <v>0</v>
          </cell>
        </row>
        <row r="1153">
          <cell r="E1153">
            <v>0</v>
          </cell>
          <cell r="O1153">
            <v>0</v>
          </cell>
          <cell r="Q1153">
            <v>0</v>
          </cell>
        </row>
        <row r="1154">
          <cell r="E1154">
            <v>0</v>
          </cell>
          <cell r="O1154">
            <v>0</v>
          </cell>
          <cell r="Q1154">
            <v>0</v>
          </cell>
        </row>
        <row r="1155">
          <cell r="E1155">
            <v>0</v>
          </cell>
          <cell r="O1155">
            <v>0</v>
          </cell>
          <cell r="Q1155">
            <v>0</v>
          </cell>
        </row>
        <row r="1156">
          <cell r="E1156">
            <v>0</v>
          </cell>
          <cell r="O1156">
            <v>0</v>
          </cell>
          <cell r="Q1156">
            <v>0</v>
          </cell>
        </row>
        <row r="1157">
          <cell r="E1157">
            <v>0</v>
          </cell>
          <cell r="O1157">
            <v>0</v>
          </cell>
          <cell r="Q1157">
            <v>0</v>
          </cell>
        </row>
        <row r="1158">
          <cell r="E1158">
            <v>0</v>
          </cell>
          <cell r="O1158">
            <v>0</v>
          </cell>
          <cell r="Q1158">
            <v>0</v>
          </cell>
        </row>
        <row r="1159">
          <cell r="E1159">
            <v>0</v>
          </cell>
          <cell r="O1159">
            <v>0</v>
          </cell>
          <cell r="Q1159">
            <v>0</v>
          </cell>
        </row>
        <row r="1160">
          <cell r="E1160">
            <v>0</v>
          </cell>
          <cell r="O1160">
            <v>0</v>
          </cell>
          <cell r="Q1160">
            <v>0</v>
          </cell>
        </row>
        <row r="1161">
          <cell r="E1161">
            <v>0</v>
          </cell>
          <cell r="O1161">
            <v>0</v>
          </cell>
          <cell r="Q1161">
            <v>0</v>
          </cell>
        </row>
        <row r="1162">
          <cell r="E1162">
            <v>0</v>
          </cell>
          <cell r="O1162">
            <v>0</v>
          </cell>
          <cell r="Q1162">
            <v>0</v>
          </cell>
        </row>
        <row r="1163">
          <cell r="E1163">
            <v>0</v>
          </cell>
          <cell r="O1163">
            <v>0</v>
          </cell>
          <cell r="Q1163">
            <v>0</v>
          </cell>
        </row>
        <row r="1164">
          <cell r="E1164">
            <v>0</v>
          </cell>
          <cell r="O1164">
            <v>0</v>
          </cell>
          <cell r="Q1164">
            <v>0</v>
          </cell>
        </row>
        <row r="1165">
          <cell r="E1165">
            <v>0</v>
          </cell>
          <cell r="O1165">
            <v>0</v>
          </cell>
          <cell r="Q1165">
            <v>0</v>
          </cell>
        </row>
        <row r="1166">
          <cell r="E1166">
            <v>0</v>
          </cell>
          <cell r="O1166">
            <v>0</v>
          </cell>
          <cell r="Q1166">
            <v>0</v>
          </cell>
        </row>
        <row r="1167">
          <cell r="E1167">
            <v>0</v>
          </cell>
          <cell r="O1167">
            <v>0</v>
          </cell>
          <cell r="Q1167">
            <v>0</v>
          </cell>
        </row>
        <row r="1168">
          <cell r="E1168">
            <v>0</v>
          </cell>
          <cell r="O1168">
            <v>0</v>
          </cell>
          <cell r="Q1168">
            <v>0</v>
          </cell>
        </row>
        <row r="1169">
          <cell r="E1169">
            <v>0</v>
          </cell>
          <cell r="O1169">
            <v>0</v>
          </cell>
          <cell r="Q1169">
            <v>0</v>
          </cell>
        </row>
        <row r="1170">
          <cell r="E1170">
            <v>0</v>
          </cell>
          <cell r="O1170">
            <v>0</v>
          </cell>
          <cell r="Q1170">
            <v>0</v>
          </cell>
        </row>
        <row r="1171">
          <cell r="E1171">
            <v>0</v>
          </cell>
          <cell r="O1171">
            <v>0</v>
          </cell>
          <cell r="Q1171">
            <v>0</v>
          </cell>
        </row>
        <row r="1172">
          <cell r="E1172">
            <v>0</v>
          </cell>
          <cell r="O1172">
            <v>0</v>
          </cell>
          <cell r="Q1172">
            <v>0</v>
          </cell>
        </row>
        <row r="1173">
          <cell r="E1173">
            <v>0</v>
          </cell>
          <cell r="O1173">
            <v>0</v>
          </cell>
          <cell r="Q1173">
            <v>0</v>
          </cell>
        </row>
        <row r="1174">
          <cell r="E1174">
            <v>0</v>
          </cell>
          <cell r="O1174">
            <v>0</v>
          </cell>
          <cell r="Q1174">
            <v>0</v>
          </cell>
        </row>
        <row r="1175">
          <cell r="E1175">
            <v>0</v>
          </cell>
          <cell r="O1175">
            <v>0</v>
          </cell>
          <cell r="Q1175">
            <v>0</v>
          </cell>
        </row>
        <row r="1176">
          <cell r="E1176">
            <v>0</v>
          </cell>
          <cell r="O1176">
            <v>0</v>
          </cell>
          <cell r="Q1176">
            <v>0</v>
          </cell>
        </row>
        <row r="1177">
          <cell r="E1177">
            <v>0</v>
          </cell>
          <cell r="O1177">
            <v>0</v>
          </cell>
          <cell r="Q1177">
            <v>0</v>
          </cell>
        </row>
        <row r="1178">
          <cell r="E1178">
            <v>0</v>
          </cell>
          <cell r="O1178">
            <v>0</v>
          </cell>
          <cell r="Q1178">
            <v>0</v>
          </cell>
        </row>
        <row r="1179">
          <cell r="E1179">
            <v>0</v>
          </cell>
          <cell r="O1179">
            <v>0</v>
          </cell>
          <cell r="Q1179">
            <v>0</v>
          </cell>
        </row>
        <row r="1180">
          <cell r="E1180">
            <v>0</v>
          </cell>
          <cell r="O1180">
            <v>0</v>
          </cell>
          <cell r="Q1180">
            <v>0</v>
          </cell>
        </row>
        <row r="1181">
          <cell r="E1181">
            <v>0</v>
          </cell>
          <cell r="O1181">
            <v>0</v>
          </cell>
          <cell r="Q1181">
            <v>0</v>
          </cell>
        </row>
        <row r="1182">
          <cell r="E1182">
            <v>0</v>
          </cell>
          <cell r="O1182">
            <v>0</v>
          </cell>
          <cell r="Q1182">
            <v>0</v>
          </cell>
        </row>
        <row r="1183">
          <cell r="E1183">
            <v>0</v>
          </cell>
          <cell r="O1183">
            <v>0</v>
          </cell>
          <cell r="Q1183">
            <v>0</v>
          </cell>
        </row>
        <row r="1184">
          <cell r="E1184">
            <v>0</v>
          </cell>
          <cell r="O1184">
            <v>0</v>
          </cell>
          <cell r="Q1184">
            <v>0</v>
          </cell>
        </row>
        <row r="1185">
          <cell r="E1185">
            <v>0</v>
          </cell>
          <cell r="O1185">
            <v>0</v>
          </cell>
          <cell r="Q1185">
            <v>0</v>
          </cell>
        </row>
        <row r="1186">
          <cell r="E1186">
            <v>0</v>
          </cell>
          <cell r="O1186">
            <v>0</v>
          </cell>
          <cell r="Q1186">
            <v>0</v>
          </cell>
        </row>
        <row r="1187">
          <cell r="E1187">
            <v>0</v>
          </cell>
          <cell r="O1187">
            <v>0</v>
          </cell>
          <cell r="Q1187">
            <v>0</v>
          </cell>
        </row>
        <row r="1188">
          <cell r="E1188">
            <v>0</v>
          </cell>
          <cell r="O1188">
            <v>0</v>
          </cell>
          <cell r="Q1188">
            <v>0</v>
          </cell>
        </row>
        <row r="1189">
          <cell r="E1189">
            <v>0</v>
          </cell>
          <cell r="O1189">
            <v>0</v>
          </cell>
          <cell r="Q1189">
            <v>0</v>
          </cell>
        </row>
        <row r="1190">
          <cell r="E1190">
            <v>0</v>
          </cell>
          <cell r="O1190">
            <v>0</v>
          </cell>
          <cell r="Q1190">
            <v>0</v>
          </cell>
        </row>
        <row r="1191">
          <cell r="E1191">
            <v>0</v>
          </cell>
          <cell r="O1191">
            <v>0</v>
          </cell>
          <cell r="Q1191">
            <v>0</v>
          </cell>
        </row>
        <row r="1192">
          <cell r="E1192">
            <v>0</v>
          </cell>
          <cell r="O1192">
            <v>0</v>
          </cell>
          <cell r="Q1192">
            <v>0</v>
          </cell>
        </row>
        <row r="1193">
          <cell r="E1193">
            <v>0</v>
          </cell>
          <cell r="O1193">
            <v>0</v>
          </cell>
          <cell r="Q1193">
            <v>0</v>
          </cell>
        </row>
        <row r="1194">
          <cell r="E1194">
            <v>0</v>
          </cell>
          <cell r="O1194">
            <v>0</v>
          </cell>
          <cell r="Q1194">
            <v>0</v>
          </cell>
        </row>
        <row r="1195">
          <cell r="E1195">
            <v>0</v>
          </cell>
          <cell r="O1195">
            <v>0</v>
          </cell>
          <cell r="Q1195">
            <v>0</v>
          </cell>
        </row>
        <row r="1196">
          <cell r="E1196">
            <v>0</v>
          </cell>
          <cell r="O1196">
            <v>0</v>
          </cell>
          <cell r="Q1196">
            <v>0</v>
          </cell>
        </row>
        <row r="1197">
          <cell r="E1197">
            <v>0</v>
          </cell>
          <cell r="O1197">
            <v>0</v>
          </cell>
          <cell r="Q1197">
            <v>0</v>
          </cell>
        </row>
        <row r="1198">
          <cell r="E1198">
            <v>0</v>
          </cell>
          <cell r="O1198">
            <v>0</v>
          </cell>
          <cell r="Q1198">
            <v>0</v>
          </cell>
        </row>
        <row r="1199">
          <cell r="E1199">
            <v>0</v>
          </cell>
          <cell r="O1199">
            <v>0</v>
          </cell>
          <cell r="Q1199">
            <v>0</v>
          </cell>
        </row>
        <row r="1200">
          <cell r="E1200">
            <v>0</v>
          </cell>
          <cell r="O1200">
            <v>0</v>
          </cell>
          <cell r="Q1200">
            <v>0</v>
          </cell>
        </row>
        <row r="1201">
          <cell r="E1201">
            <v>0</v>
          </cell>
          <cell r="O1201">
            <v>0</v>
          </cell>
          <cell r="Q1201">
            <v>0</v>
          </cell>
        </row>
        <row r="1202">
          <cell r="E1202">
            <v>0</v>
          </cell>
          <cell r="O1202">
            <v>0</v>
          </cell>
          <cell r="Q1202">
            <v>0</v>
          </cell>
        </row>
        <row r="1203">
          <cell r="E1203">
            <v>0</v>
          </cell>
          <cell r="O1203">
            <v>0</v>
          </cell>
          <cell r="Q1203">
            <v>0</v>
          </cell>
        </row>
        <row r="1204">
          <cell r="E1204">
            <v>0</v>
          </cell>
          <cell r="O1204">
            <v>0</v>
          </cell>
          <cell r="Q1204">
            <v>0</v>
          </cell>
        </row>
        <row r="1205">
          <cell r="E1205">
            <v>0</v>
          </cell>
          <cell r="O1205">
            <v>0</v>
          </cell>
          <cell r="Q1205">
            <v>0</v>
          </cell>
        </row>
        <row r="1206">
          <cell r="E1206">
            <v>0</v>
          </cell>
          <cell r="O1206">
            <v>0</v>
          </cell>
          <cell r="Q1206">
            <v>0</v>
          </cell>
        </row>
        <row r="1207">
          <cell r="E1207">
            <v>0</v>
          </cell>
          <cell r="O1207">
            <v>0</v>
          </cell>
          <cell r="Q1207">
            <v>0</v>
          </cell>
        </row>
        <row r="1208">
          <cell r="E1208">
            <v>0</v>
          </cell>
          <cell r="O1208">
            <v>0</v>
          </cell>
          <cell r="Q1208">
            <v>0</v>
          </cell>
        </row>
        <row r="1209">
          <cell r="E1209">
            <v>0</v>
          </cell>
          <cell r="O1209">
            <v>0</v>
          </cell>
          <cell r="Q1209">
            <v>0</v>
          </cell>
        </row>
        <row r="1210">
          <cell r="E1210">
            <v>0</v>
          </cell>
          <cell r="O1210">
            <v>0</v>
          </cell>
          <cell r="Q1210">
            <v>0</v>
          </cell>
        </row>
        <row r="1211">
          <cell r="E1211">
            <v>0</v>
          </cell>
          <cell r="O1211">
            <v>0</v>
          </cell>
          <cell r="Q1211">
            <v>0</v>
          </cell>
        </row>
        <row r="1212">
          <cell r="E1212">
            <v>0</v>
          </cell>
          <cell r="O1212">
            <v>0</v>
          </cell>
          <cell r="Q1212">
            <v>0</v>
          </cell>
        </row>
        <row r="1213">
          <cell r="E1213">
            <v>0</v>
          </cell>
          <cell r="O1213">
            <v>0</v>
          </cell>
          <cell r="Q1213">
            <v>0</v>
          </cell>
        </row>
        <row r="1214">
          <cell r="E1214">
            <v>0</v>
          </cell>
          <cell r="O1214">
            <v>0</v>
          </cell>
          <cell r="Q1214">
            <v>0</v>
          </cell>
        </row>
        <row r="1215">
          <cell r="E1215">
            <v>0</v>
          </cell>
          <cell r="O1215">
            <v>0</v>
          </cell>
          <cell r="Q1215">
            <v>0</v>
          </cell>
        </row>
        <row r="1216">
          <cell r="E1216">
            <v>0</v>
          </cell>
          <cell r="O1216">
            <v>0</v>
          </cell>
          <cell r="Q1216">
            <v>0</v>
          </cell>
        </row>
        <row r="1217">
          <cell r="E1217">
            <v>0</v>
          </cell>
          <cell r="O1217">
            <v>0</v>
          </cell>
          <cell r="Q1217">
            <v>0</v>
          </cell>
        </row>
        <row r="1218">
          <cell r="E1218">
            <v>0</v>
          </cell>
          <cell r="O1218">
            <v>0</v>
          </cell>
          <cell r="Q1218">
            <v>0</v>
          </cell>
        </row>
        <row r="1219">
          <cell r="E1219">
            <v>0</v>
          </cell>
          <cell r="O1219">
            <v>0</v>
          </cell>
          <cell r="Q1219">
            <v>0</v>
          </cell>
        </row>
        <row r="1220">
          <cell r="E1220">
            <v>0</v>
          </cell>
          <cell r="O1220">
            <v>0</v>
          </cell>
          <cell r="Q1220">
            <v>0</v>
          </cell>
        </row>
        <row r="1221">
          <cell r="E1221">
            <v>0</v>
          </cell>
          <cell r="O1221">
            <v>0</v>
          </cell>
          <cell r="Q1221">
            <v>0</v>
          </cell>
        </row>
        <row r="1222">
          <cell r="E1222">
            <v>0</v>
          </cell>
          <cell r="O1222">
            <v>0</v>
          </cell>
          <cell r="Q1222">
            <v>0</v>
          </cell>
        </row>
        <row r="1223">
          <cell r="E1223">
            <v>0</v>
          </cell>
          <cell r="O1223">
            <v>0</v>
          </cell>
          <cell r="Q1223">
            <v>0</v>
          </cell>
        </row>
        <row r="1224">
          <cell r="E1224">
            <v>0</v>
          </cell>
          <cell r="O1224">
            <v>0</v>
          </cell>
          <cell r="Q1224">
            <v>0</v>
          </cell>
        </row>
        <row r="1225">
          <cell r="E1225">
            <v>0</v>
          </cell>
          <cell r="O1225">
            <v>0</v>
          </cell>
          <cell r="Q1225">
            <v>0</v>
          </cell>
        </row>
        <row r="1226">
          <cell r="E1226">
            <v>0</v>
          </cell>
          <cell r="O1226">
            <v>0</v>
          </cell>
          <cell r="Q1226">
            <v>0</v>
          </cell>
        </row>
        <row r="1227">
          <cell r="E1227">
            <v>0</v>
          </cell>
          <cell r="O1227">
            <v>0</v>
          </cell>
          <cell r="Q1227">
            <v>0</v>
          </cell>
        </row>
        <row r="1228">
          <cell r="E1228">
            <v>0</v>
          </cell>
          <cell r="O1228">
            <v>0</v>
          </cell>
          <cell r="Q1228">
            <v>0</v>
          </cell>
        </row>
        <row r="1229">
          <cell r="E1229">
            <v>0</v>
          </cell>
          <cell r="O1229">
            <v>0</v>
          </cell>
          <cell r="Q1229">
            <v>0</v>
          </cell>
        </row>
        <row r="1230">
          <cell r="E1230">
            <v>0</v>
          </cell>
          <cell r="O1230">
            <v>0</v>
          </cell>
          <cell r="Q1230">
            <v>0</v>
          </cell>
        </row>
        <row r="1231">
          <cell r="E1231">
            <v>0</v>
          </cell>
          <cell r="O1231">
            <v>0</v>
          </cell>
          <cell r="Q1231">
            <v>0</v>
          </cell>
        </row>
        <row r="1232">
          <cell r="E1232">
            <v>0</v>
          </cell>
          <cell r="O1232">
            <v>0</v>
          </cell>
          <cell r="Q1232">
            <v>0</v>
          </cell>
        </row>
        <row r="1233">
          <cell r="E1233">
            <v>0</v>
          </cell>
          <cell r="O1233">
            <v>0</v>
          </cell>
          <cell r="Q1233">
            <v>0</v>
          </cell>
        </row>
        <row r="1234">
          <cell r="E1234">
            <v>0</v>
          </cell>
          <cell r="O1234">
            <v>0</v>
          </cell>
          <cell r="Q1234">
            <v>0</v>
          </cell>
        </row>
        <row r="1235">
          <cell r="E1235">
            <v>0</v>
          </cell>
          <cell r="O1235">
            <v>0</v>
          </cell>
          <cell r="Q1235">
            <v>0</v>
          </cell>
        </row>
        <row r="1236">
          <cell r="E1236">
            <v>0</v>
          </cell>
          <cell r="O1236">
            <v>0</v>
          </cell>
          <cell r="Q1236">
            <v>0</v>
          </cell>
        </row>
        <row r="1237">
          <cell r="E1237">
            <v>0</v>
          </cell>
          <cell r="O1237">
            <v>0</v>
          </cell>
          <cell r="Q1237">
            <v>0</v>
          </cell>
        </row>
        <row r="1238">
          <cell r="E1238">
            <v>0</v>
          </cell>
          <cell r="O1238">
            <v>0</v>
          </cell>
          <cell r="Q1238">
            <v>0</v>
          </cell>
        </row>
        <row r="1239">
          <cell r="E1239">
            <v>0</v>
          </cell>
          <cell r="O1239">
            <v>0</v>
          </cell>
          <cell r="Q1239">
            <v>0</v>
          </cell>
        </row>
        <row r="1240">
          <cell r="E1240">
            <v>0</v>
          </cell>
          <cell r="O1240">
            <v>0</v>
          </cell>
          <cell r="Q1240">
            <v>0</v>
          </cell>
        </row>
        <row r="1241">
          <cell r="E1241">
            <v>0</v>
          </cell>
          <cell r="O1241">
            <v>0</v>
          </cell>
          <cell r="Q1241">
            <v>0</v>
          </cell>
        </row>
        <row r="1242">
          <cell r="E1242">
            <v>0</v>
          </cell>
          <cell r="O1242">
            <v>0</v>
          </cell>
          <cell r="Q1242">
            <v>0</v>
          </cell>
        </row>
        <row r="1243">
          <cell r="E1243">
            <v>0</v>
          </cell>
          <cell r="O1243">
            <v>0</v>
          </cell>
          <cell r="Q1243">
            <v>0</v>
          </cell>
        </row>
        <row r="1244">
          <cell r="E1244">
            <v>0</v>
          </cell>
          <cell r="O1244">
            <v>0</v>
          </cell>
          <cell r="Q1244">
            <v>0</v>
          </cell>
        </row>
        <row r="1245">
          <cell r="E1245">
            <v>0</v>
          </cell>
          <cell r="O1245">
            <v>0</v>
          </cell>
          <cell r="Q1245">
            <v>0</v>
          </cell>
        </row>
        <row r="1246">
          <cell r="E1246">
            <v>0</v>
          </cell>
          <cell r="O1246">
            <v>0</v>
          </cell>
          <cell r="Q1246">
            <v>0</v>
          </cell>
        </row>
        <row r="1247">
          <cell r="E1247">
            <v>0</v>
          </cell>
          <cell r="O1247">
            <v>0</v>
          </cell>
          <cell r="Q1247">
            <v>0</v>
          </cell>
        </row>
        <row r="1248">
          <cell r="E1248">
            <v>0</v>
          </cell>
          <cell r="O1248">
            <v>0</v>
          </cell>
          <cell r="Q1248">
            <v>0</v>
          </cell>
        </row>
        <row r="1249">
          <cell r="E1249">
            <v>0</v>
          </cell>
          <cell r="O1249">
            <v>0</v>
          </cell>
          <cell r="Q1249">
            <v>0</v>
          </cell>
        </row>
        <row r="1250">
          <cell r="E1250">
            <v>0</v>
          </cell>
          <cell r="O1250">
            <v>0</v>
          </cell>
          <cell r="Q1250">
            <v>0</v>
          </cell>
        </row>
        <row r="1251">
          <cell r="E1251">
            <v>0</v>
          </cell>
          <cell r="O1251">
            <v>0</v>
          </cell>
          <cell r="Q1251">
            <v>0</v>
          </cell>
        </row>
        <row r="1252">
          <cell r="E1252">
            <v>0</v>
          </cell>
          <cell r="O1252">
            <v>0</v>
          </cell>
          <cell r="Q1252">
            <v>0</v>
          </cell>
        </row>
        <row r="1253">
          <cell r="E1253">
            <v>0</v>
          </cell>
          <cell r="O1253">
            <v>0</v>
          </cell>
          <cell r="Q1253">
            <v>0</v>
          </cell>
        </row>
        <row r="1254">
          <cell r="E1254">
            <v>0</v>
          </cell>
          <cell r="O1254">
            <v>0</v>
          </cell>
          <cell r="Q1254">
            <v>0</v>
          </cell>
        </row>
        <row r="1255">
          <cell r="E1255">
            <v>0</v>
          </cell>
          <cell r="O1255">
            <v>0</v>
          </cell>
          <cell r="Q1255">
            <v>0</v>
          </cell>
        </row>
        <row r="1256">
          <cell r="E1256">
            <v>0</v>
          </cell>
          <cell r="O1256">
            <v>0</v>
          </cell>
          <cell r="Q1256">
            <v>0</v>
          </cell>
        </row>
        <row r="1257">
          <cell r="E1257">
            <v>0</v>
          </cell>
          <cell r="O1257">
            <v>0</v>
          </cell>
          <cell r="Q1257">
            <v>0</v>
          </cell>
        </row>
        <row r="1258">
          <cell r="E1258">
            <v>0</v>
          </cell>
          <cell r="O1258">
            <v>0</v>
          </cell>
          <cell r="Q1258">
            <v>0</v>
          </cell>
        </row>
        <row r="1259">
          <cell r="E1259">
            <v>0</v>
          </cell>
          <cell r="O1259">
            <v>0</v>
          </cell>
          <cell r="Q1259">
            <v>0</v>
          </cell>
        </row>
        <row r="1260">
          <cell r="E1260">
            <v>0</v>
          </cell>
          <cell r="O1260">
            <v>0</v>
          </cell>
          <cell r="Q1260">
            <v>0</v>
          </cell>
        </row>
        <row r="1261">
          <cell r="E1261">
            <v>0</v>
          </cell>
          <cell r="O1261">
            <v>0</v>
          </cell>
          <cell r="Q1261">
            <v>0</v>
          </cell>
        </row>
        <row r="1262">
          <cell r="E1262">
            <v>0</v>
          </cell>
          <cell r="O1262">
            <v>0</v>
          </cell>
          <cell r="Q1262">
            <v>0</v>
          </cell>
        </row>
        <row r="1263">
          <cell r="E1263">
            <v>0</v>
          </cell>
          <cell r="O1263">
            <v>0</v>
          </cell>
          <cell r="Q1263">
            <v>0</v>
          </cell>
        </row>
        <row r="1264">
          <cell r="E1264">
            <v>0</v>
          </cell>
          <cell r="O1264">
            <v>0</v>
          </cell>
          <cell r="Q1264">
            <v>0</v>
          </cell>
        </row>
        <row r="1265">
          <cell r="E1265">
            <v>0</v>
          </cell>
          <cell r="O1265">
            <v>0</v>
          </cell>
          <cell r="Q1265">
            <v>0</v>
          </cell>
        </row>
        <row r="1266">
          <cell r="E1266">
            <v>0</v>
          </cell>
          <cell r="O1266">
            <v>0</v>
          </cell>
          <cell r="Q1266">
            <v>0</v>
          </cell>
        </row>
        <row r="1267">
          <cell r="E1267">
            <v>0</v>
          </cell>
          <cell r="O1267">
            <v>0</v>
          </cell>
          <cell r="Q1267">
            <v>0</v>
          </cell>
        </row>
        <row r="1268">
          <cell r="E1268">
            <v>0</v>
          </cell>
          <cell r="O1268">
            <v>0</v>
          </cell>
          <cell r="Q1268">
            <v>0</v>
          </cell>
        </row>
        <row r="1269">
          <cell r="E1269">
            <v>0</v>
          </cell>
          <cell r="O1269">
            <v>0</v>
          </cell>
          <cell r="Q1269">
            <v>0</v>
          </cell>
        </row>
        <row r="1270">
          <cell r="E1270">
            <v>0</v>
          </cell>
          <cell r="O1270">
            <v>0</v>
          </cell>
          <cell r="Q1270">
            <v>0</v>
          </cell>
        </row>
        <row r="1271">
          <cell r="E1271">
            <v>0</v>
          </cell>
          <cell r="O1271">
            <v>0</v>
          </cell>
          <cell r="Q1271">
            <v>0</v>
          </cell>
        </row>
        <row r="1272">
          <cell r="E1272">
            <v>0</v>
          </cell>
          <cell r="O1272">
            <v>0</v>
          </cell>
          <cell r="Q1272">
            <v>0</v>
          </cell>
        </row>
        <row r="1273">
          <cell r="E1273">
            <v>0</v>
          </cell>
          <cell r="O1273">
            <v>0</v>
          </cell>
          <cell r="Q1273">
            <v>0</v>
          </cell>
        </row>
        <row r="1274">
          <cell r="E1274">
            <v>0</v>
          </cell>
          <cell r="O1274">
            <v>0</v>
          </cell>
          <cell r="Q1274">
            <v>0</v>
          </cell>
        </row>
        <row r="1275">
          <cell r="E1275">
            <v>0</v>
          </cell>
          <cell r="O1275">
            <v>0</v>
          </cell>
          <cell r="Q1275">
            <v>0</v>
          </cell>
        </row>
        <row r="1276">
          <cell r="E1276">
            <v>0</v>
          </cell>
          <cell r="O1276">
            <v>0</v>
          </cell>
          <cell r="Q1276">
            <v>0</v>
          </cell>
        </row>
        <row r="1277">
          <cell r="E1277">
            <v>0</v>
          </cell>
          <cell r="O1277">
            <v>0</v>
          </cell>
          <cell r="Q1277">
            <v>0</v>
          </cell>
        </row>
        <row r="1278">
          <cell r="E1278">
            <v>0</v>
          </cell>
          <cell r="O1278">
            <v>0</v>
          </cell>
          <cell r="Q1278">
            <v>0</v>
          </cell>
        </row>
        <row r="1279">
          <cell r="E1279">
            <v>0</v>
          </cell>
          <cell r="O1279">
            <v>0</v>
          </cell>
          <cell r="Q1279">
            <v>0</v>
          </cell>
        </row>
        <row r="1280">
          <cell r="E1280">
            <v>0</v>
          </cell>
          <cell r="O1280">
            <v>0</v>
          </cell>
          <cell r="Q1280">
            <v>0</v>
          </cell>
        </row>
        <row r="1281">
          <cell r="E1281">
            <v>0</v>
          </cell>
          <cell r="O1281">
            <v>0</v>
          </cell>
          <cell r="Q1281">
            <v>0</v>
          </cell>
        </row>
        <row r="1282">
          <cell r="E1282">
            <v>0</v>
          </cell>
          <cell r="O1282">
            <v>0</v>
          </cell>
          <cell r="Q1282">
            <v>0</v>
          </cell>
        </row>
        <row r="1283">
          <cell r="E1283">
            <v>0</v>
          </cell>
          <cell r="O1283">
            <v>0</v>
          </cell>
          <cell r="Q1283">
            <v>0</v>
          </cell>
        </row>
        <row r="1284">
          <cell r="E1284">
            <v>0</v>
          </cell>
          <cell r="O1284">
            <v>0</v>
          </cell>
          <cell r="Q1284">
            <v>0</v>
          </cell>
        </row>
        <row r="1285">
          <cell r="E1285">
            <v>0</v>
          </cell>
          <cell r="O1285">
            <v>0</v>
          </cell>
          <cell r="Q1285">
            <v>0</v>
          </cell>
        </row>
        <row r="1286">
          <cell r="E1286">
            <v>0</v>
          </cell>
          <cell r="O1286">
            <v>0</v>
          </cell>
          <cell r="Q1286">
            <v>0</v>
          </cell>
        </row>
        <row r="1287">
          <cell r="E1287">
            <v>0</v>
          </cell>
          <cell r="O1287">
            <v>0</v>
          </cell>
          <cell r="Q1287">
            <v>0</v>
          </cell>
        </row>
        <row r="1288">
          <cell r="E1288">
            <v>0</v>
          </cell>
          <cell r="O1288">
            <v>0</v>
          </cell>
          <cell r="Q1288">
            <v>0</v>
          </cell>
        </row>
        <row r="1289">
          <cell r="E1289">
            <v>0</v>
          </cell>
          <cell r="O1289">
            <v>0</v>
          </cell>
          <cell r="Q1289">
            <v>0</v>
          </cell>
        </row>
        <row r="1290">
          <cell r="E1290">
            <v>0</v>
          </cell>
          <cell r="O1290">
            <v>0</v>
          </cell>
          <cell r="Q1290">
            <v>0</v>
          </cell>
        </row>
        <row r="1291">
          <cell r="E1291">
            <v>0</v>
          </cell>
          <cell r="O1291">
            <v>0</v>
          </cell>
          <cell r="Q1291">
            <v>0</v>
          </cell>
        </row>
        <row r="1292">
          <cell r="E1292">
            <v>0</v>
          </cell>
          <cell r="O1292">
            <v>0</v>
          </cell>
          <cell r="Q1292">
            <v>0</v>
          </cell>
        </row>
        <row r="1293">
          <cell r="E1293">
            <v>0</v>
          </cell>
          <cell r="O1293">
            <v>0</v>
          </cell>
          <cell r="Q1293">
            <v>0</v>
          </cell>
        </row>
        <row r="1294">
          <cell r="E1294">
            <v>0</v>
          </cell>
          <cell r="O1294">
            <v>0</v>
          </cell>
          <cell r="Q1294">
            <v>0</v>
          </cell>
        </row>
        <row r="1295">
          <cell r="E1295">
            <v>0</v>
          </cell>
          <cell r="O1295">
            <v>0</v>
          </cell>
          <cell r="Q1295">
            <v>0</v>
          </cell>
        </row>
        <row r="1296">
          <cell r="E1296">
            <v>0</v>
          </cell>
          <cell r="O1296">
            <v>0</v>
          </cell>
          <cell r="Q1296">
            <v>0</v>
          </cell>
        </row>
        <row r="1297">
          <cell r="E1297">
            <v>0</v>
          </cell>
          <cell r="O1297">
            <v>0</v>
          </cell>
          <cell r="Q1297">
            <v>0</v>
          </cell>
        </row>
        <row r="1298">
          <cell r="E1298">
            <v>0</v>
          </cell>
          <cell r="O1298">
            <v>0</v>
          </cell>
          <cell r="Q1298">
            <v>0</v>
          </cell>
        </row>
        <row r="1299">
          <cell r="E1299">
            <v>0</v>
          </cell>
          <cell r="O1299">
            <v>0</v>
          </cell>
          <cell r="Q1299">
            <v>0</v>
          </cell>
        </row>
        <row r="1300">
          <cell r="E1300">
            <v>0</v>
          </cell>
          <cell r="O1300">
            <v>0</v>
          </cell>
          <cell r="Q1300">
            <v>0</v>
          </cell>
        </row>
        <row r="1301">
          <cell r="E1301">
            <v>0</v>
          </cell>
          <cell r="O1301">
            <v>0</v>
          </cell>
          <cell r="Q1301">
            <v>0</v>
          </cell>
        </row>
        <row r="1302">
          <cell r="E1302">
            <v>0</v>
          </cell>
          <cell r="O1302">
            <v>0</v>
          </cell>
          <cell r="Q1302">
            <v>0</v>
          </cell>
        </row>
        <row r="1303">
          <cell r="E1303">
            <v>0</v>
          </cell>
          <cell r="O1303">
            <v>0</v>
          </cell>
          <cell r="Q1303">
            <v>0</v>
          </cell>
        </row>
        <row r="1304">
          <cell r="E1304">
            <v>0</v>
          </cell>
          <cell r="O1304">
            <v>0</v>
          </cell>
          <cell r="Q1304">
            <v>0</v>
          </cell>
        </row>
        <row r="1305">
          <cell r="E1305">
            <v>0</v>
          </cell>
          <cell r="O1305">
            <v>0</v>
          </cell>
          <cell r="Q1305">
            <v>0</v>
          </cell>
        </row>
        <row r="1306">
          <cell r="E1306">
            <v>0</v>
          </cell>
          <cell r="O1306">
            <v>0</v>
          </cell>
          <cell r="Q1306">
            <v>0</v>
          </cell>
        </row>
        <row r="1307">
          <cell r="E1307">
            <v>0</v>
          </cell>
          <cell r="O1307">
            <v>0</v>
          </cell>
          <cell r="Q1307">
            <v>0</v>
          </cell>
        </row>
        <row r="1308">
          <cell r="E1308">
            <v>0</v>
          </cell>
          <cell r="O1308">
            <v>0</v>
          </cell>
          <cell r="Q1308">
            <v>0</v>
          </cell>
        </row>
        <row r="1309">
          <cell r="E1309">
            <v>0</v>
          </cell>
          <cell r="O1309">
            <v>0</v>
          </cell>
          <cell r="Q1309">
            <v>0</v>
          </cell>
        </row>
        <row r="1310">
          <cell r="E1310">
            <v>0</v>
          </cell>
          <cell r="O1310">
            <v>0</v>
          </cell>
          <cell r="Q1310">
            <v>0</v>
          </cell>
        </row>
        <row r="1311">
          <cell r="E1311">
            <v>0</v>
          </cell>
          <cell r="O1311">
            <v>0</v>
          </cell>
          <cell r="Q1311">
            <v>0</v>
          </cell>
        </row>
        <row r="1312">
          <cell r="E1312">
            <v>0</v>
          </cell>
          <cell r="O1312">
            <v>0</v>
          </cell>
          <cell r="Q1312">
            <v>0</v>
          </cell>
        </row>
        <row r="1313">
          <cell r="E1313">
            <v>0</v>
          </cell>
          <cell r="O1313">
            <v>0</v>
          </cell>
          <cell r="Q1313">
            <v>0</v>
          </cell>
        </row>
        <row r="1314">
          <cell r="E1314">
            <v>0</v>
          </cell>
          <cell r="O1314">
            <v>0</v>
          </cell>
          <cell r="Q1314">
            <v>0</v>
          </cell>
        </row>
        <row r="1315">
          <cell r="E1315">
            <v>0</v>
          </cell>
          <cell r="O1315">
            <v>0</v>
          </cell>
          <cell r="Q1315">
            <v>0</v>
          </cell>
        </row>
        <row r="1316">
          <cell r="E1316">
            <v>0</v>
          </cell>
          <cell r="O1316">
            <v>0</v>
          </cell>
          <cell r="Q1316">
            <v>0</v>
          </cell>
        </row>
        <row r="1317">
          <cell r="E1317">
            <v>0</v>
          </cell>
          <cell r="O1317">
            <v>0</v>
          </cell>
          <cell r="Q1317">
            <v>0</v>
          </cell>
        </row>
        <row r="1318">
          <cell r="E1318">
            <v>0</v>
          </cell>
          <cell r="O1318">
            <v>0</v>
          </cell>
          <cell r="Q1318">
            <v>0</v>
          </cell>
        </row>
        <row r="1319">
          <cell r="E1319">
            <v>0</v>
          </cell>
          <cell r="O1319">
            <v>0</v>
          </cell>
          <cell r="Q1319">
            <v>0</v>
          </cell>
        </row>
        <row r="1320">
          <cell r="E1320">
            <v>0</v>
          </cell>
          <cell r="O1320">
            <v>0</v>
          </cell>
          <cell r="Q1320">
            <v>0</v>
          </cell>
        </row>
        <row r="1321">
          <cell r="E1321">
            <v>0</v>
          </cell>
          <cell r="O1321">
            <v>0</v>
          </cell>
          <cell r="Q1321">
            <v>0</v>
          </cell>
        </row>
        <row r="1322">
          <cell r="E1322">
            <v>0</v>
          </cell>
          <cell r="O1322">
            <v>0</v>
          </cell>
          <cell r="Q1322">
            <v>0</v>
          </cell>
        </row>
        <row r="1323">
          <cell r="E1323">
            <v>0</v>
          </cell>
          <cell r="O1323">
            <v>0</v>
          </cell>
          <cell r="Q1323">
            <v>0</v>
          </cell>
        </row>
        <row r="1324">
          <cell r="E1324">
            <v>0</v>
          </cell>
          <cell r="O1324">
            <v>0</v>
          </cell>
          <cell r="Q1324">
            <v>0</v>
          </cell>
        </row>
        <row r="1325">
          <cell r="E1325">
            <v>0</v>
          </cell>
          <cell r="O1325">
            <v>0</v>
          </cell>
          <cell r="Q1325">
            <v>0</v>
          </cell>
        </row>
        <row r="1326">
          <cell r="E1326">
            <v>0</v>
          </cell>
          <cell r="O1326">
            <v>0</v>
          </cell>
          <cell r="Q1326">
            <v>0</v>
          </cell>
        </row>
        <row r="1327">
          <cell r="E1327">
            <v>0</v>
          </cell>
          <cell r="O1327">
            <v>0</v>
          </cell>
          <cell r="Q1327">
            <v>0</v>
          </cell>
        </row>
        <row r="1328">
          <cell r="E1328">
            <v>0</v>
          </cell>
          <cell r="O1328">
            <v>0</v>
          </cell>
          <cell r="Q1328">
            <v>0</v>
          </cell>
        </row>
        <row r="1329">
          <cell r="E1329">
            <v>0</v>
          </cell>
          <cell r="O1329">
            <v>0</v>
          </cell>
          <cell r="Q1329">
            <v>0</v>
          </cell>
        </row>
        <row r="1330">
          <cell r="E1330">
            <v>0</v>
          </cell>
          <cell r="O1330">
            <v>0</v>
          </cell>
          <cell r="Q1330">
            <v>0</v>
          </cell>
        </row>
        <row r="1331">
          <cell r="E1331">
            <v>0</v>
          </cell>
          <cell r="O1331">
            <v>0</v>
          </cell>
          <cell r="Q1331">
            <v>0</v>
          </cell>
        </row>
        <row r="1332">
          <cell r="E1332">
            <v>0</v>
          </cell>
          <cell r="O1332">
            <v>0</v>
          </cell>
          <cell r="Q1332">
            <v>0</v>
          </cell>
        </row>
        <row r="1333">
          <cell r="E1333">
            <v>0</v>
          </cell>
          <cell r="O1333">
            <v>0</v>
          </cell>
          <cell r="Q1333">
            <v>0</v>
          </cell>
        </row>
        <row r="1334">
          <cell r="E1334">
            <v>0</v>
          </cell>
          <cell r="O1334">
            <v>0</v>
          </cell>
          <cell r="Q1334">
            <v>0</v>
          </cell>
        </row>
        <row r="1335">
          <cell r="E1335">
            <v>0</v>
          </cell>
          <cell r="O1335">
            <v>0</v>
          </cell>
          <cell r="Q1335">
            <v>0</v>
          </cell>
        </row>
        <row r="1336">
          <cell r="E1336">
            <v>0</v>
          </cell>
          <cell r="O1336">
            <v>0</v>
          </cell>
          <cell r="Q1336">
            <v>0</v>
          </cell>
        </row>
        <row r="1337">
          <cell r="E1337">
            <v>0</v>
          </cell>
          <cell r="O1337">
            <v>0</v>
          </cell>
          <cell r="Q1337">
            <v>0</v>
          </cell>
        </row>
        <row r="1338">
          <cell r="E1338">
            <v>0</v>
          </cell>
          <cell r="O1338">
            <v>0</v>
          </cell>
          <cell r="Q1338">
            <v>0</v>
          </cell>
        </row>
        <row r="1339">
          <cell r="E1339">
            <v>0</v>
          </cell>
          <cell r="O1339">
            <v>0</v>
          </cell>
          <cell r="Q1339">
            <v>0</v>
          </cell>
        </row>
        <row r="1340">
          <cell r="E1340">
            <v>0</v>
          </cell>
          <cell r="O1340">
            <v>0</v>
          </cell>
          <cell r="Q1340">
            <v>0</v>
          </cell>
        </row>
        <row r="1341">
          <cell r="E1341">
            <v>0</v>
          </cell>
          <cell r="O1341">
            <v>0</v>
          </cell>
          <cell r="Q1341">
            <v>0</v>
          </cell>
        </row>
        <row r="1342">
          <cell r="E1342">
            <v>0</v>
          </cell>
          <cell r="O1342">
            <v>0</v>
          </cell>
          <cell r="Q1342">
            <v>0</v>
          </cell>
        </row>
        <row r="1343">
          <cell r="E1343">
            <v>0</v>
          </cell>
          <cell r="O1343">
            <v>0</v>
          </cell>
          <cell r="Q1343">
            <v>0</v>
          </cell>
        </row>
        <row r="1344">
          <cell r="E1344">
            <v>0</v>
          </cell>
          <cell r="O1344">
            <v>0</v>
          </cell>
          <cell r="Q1344">
            <v>0</v>
          </cell>
        </row>
        <row r="1345">
          <cell r="E1345">
            <v>0</v>
          </cell>
          <cell r="O1345">
            <v>0</v>
          </cell>
          <cell r="Q1345">
            <v>0</v>
          </cell>
        </row>
        <row r="1346">
          <cell r="E1346">
            <v>0</v>
          </cell>
          <cell r="O1346">
            <v>0</v>
          </cell>
          <cell r="Q1346">
            <v>0</v>
          </cell>
        </row>
        <row r="1347">
          <cell r="E1347">
            <v>0</v>
          </cell>
          <cell r="O1347">
            <v>0</v>
          </cell>
          <cell r="Q1347">
            <v>0</v>
          </cell>
        </row>
        <row r="1348">
          <cell r="E1348">
            <v>0</v>
          </cell>
          <cell r="O1348">
            <v>0</v>
          </cell>
          <cell r="Q1348">
            <v>0</v>
          </cell>
        </row>
        <row r="1349">
          <cell r="E1349">
            <v>0</v>
          </cell>
          <cell r="O1349">
            <v>0</v>
          </cell>
          <cell r="Q1349">
            <v>0</v>
          </cell>
        </row>
        <row r="1350">
          <cell r="E1350">
            <v>0</v>
          </cell>
          <cell r="O1350">
            <v>0</v>
          </cell>
          <cell r="Q1350">
            <v>0</v>
          </cell>
        </row>
        <row r="1351">
          <cell r="E1351">
            <v>0</v>
          </cell>
          <cell r="O1351">
            <v>0</v>
          </cell>
          <cell r="Q1351">
            <v>0</v>
          </cell>
        </row>
        <row r="1352">
          <cell r="E1352">
            <v>0</v>
          </cell>
          <cell r="O1352">
            <v>0</v>
          </cell>
          <cell r="Q1352">
            <v>0</v>
          </cell>
        </row>
        <row r="1353">
          <cell r="E1353">
            <v>0</v>
          </cell>
          <cell r="O1353">
            <v>0</v>
          </cell>
          <cell r="Q1353">
            <v>0</v>
          </cell>
        </row>
        <row r="1354">
          <cell r="E1354">
            <v>0</v>
          </cell>
          <cell r="O1354">
            <v>0</v>
          </cell>
          <cell r="Q1354">
            <v>0</v>
          </cell>
        </row>
        <row r="1355">
          <cell r="E1355">
            <v>0</v>
          </cell>
          <cell r="O1355">
            <v>0</v>
          </cell>
          <cell r="Q1355">
            <v>0</v>
          </cell>
        </row>
        <row r="1356">
          <cell r="E1356">
            <v>0</v>
          </cell>
          <cell r="O1356">
            <v>0</v>
          </cell>
          <cell r="Q1356">
            <v>0</v>
          </cell>
        </row>
        <row r="1357">
          <cell r="E1357">
            <v>0</v>
          </cell>
          <cell r="O1357">
            <v>0</v>
          </cell>
          <cell r="Q1357">
            <v>0</v>
          </cell>
        </row>
        <row r="1358">
          <cell r="E1358">
            <v>0</v>
          </cell>
          <cell r="O1358">
            <v>0</v>
          </cell>
          <cell r="Q1358">
            <v>0</v>
          </cell>
        </row>
        <row r="1359">
          <cell r="E1359">
            <v>0</v>
          </cell>
          <cell r="O1359">
            <v>0</v>
          </cell>
          <cell r="Q1359">
            <v>0</v>
          </cell>
        </row>
        <row r="1360">
          <cell r="E1360">
            <v>0</v>
          </cell>
          <cell r="O1360">
            <v>0</v>
          </cell>
          <cell r="Q1360">
            <v>0</v>
          </cell>
        </row>
        <row r="1361">
          <cell r="E1361">
            <v>0</v>
          </cell>
          <cell r="O1361">
            <v>0</v>
          </cell>
          <cell r="Q1361">
            <v>0</v>
          </cell>
        </row>
        <row r="1362">
          <cell r="E1362">
            <v>0</v>
          </cell>
          <cell r="O1362">
            <v>0</v>
          </cell>
          <cell r="Q1362">
            <v>0</v>
          </cell>
        </row>
        <row r="1363">
          <cell r="E1363">
            <v>0</v>
          </cell>
          <cell r="O1363">
            <v>0</v>
          </cell>
          <cell r="Q1363">
            <v>0</v>
          </cell>
        </row>
        <row r="1364">
          <cell r="E1364">
            <v>0</v>
          </cell>
          <cell r="O1364">
            <v>0</v>
          </cell>
          <cell r="Q1364">
            <v>0</v>
          </cell>
        </row>
        <row r="1365">
          <cell r="E1365">
            <v>0</v>
          </cell>
          <cell r="O1365">
            <v>0</v>
          </cell>
          <cell r="Q1365">
            <v>0</v>
          </cell>
        </row>
        <row r="1366">
          <cell r="E1366">
            <v>0</v>
          </cell>
          <cell r="O1366">
            <v>0</v>
          </cell>
          <cell r="Q1366">
            <v>0</v>
          </cell>
        </row>
        <row r="1367">
          <cell r="E1367">
            <v>0</v>
          </cell>
          <cell r="O1367">
            <v>0</v>
          </cell>
          <cell r="Q1367">
            <v>0</v>
          </cell>
        </row>
        <row r="1368">
          <cell r="E1368">
            <v>0</v>
          </cell>
          <cell r="O1368">
            <v>0</v>
          </cell>
          <cell r="Q1368">
            <v>0</v>
          </cell>
        </row>
        <row r="1369">
          <cell r="E1369">
            <v>0</v>
          </cell>
          <cell r="O1369">
            <v>0</v>
          </cell>
          <cell r="Q1369">
            <v>0</v>
          </cell>
        </row>
        <row r="1370">
          <cell r="E1370">
            <v>0</v>
          </cell>
          <cell r="O1370">
            <v>0</v>
          </cell>
          <cell r="Q1370">
            <v>0</v>
          </cell>
        </row>
        <row r="1371">
          <cell r="E1371">
            <v>0</v>
          </cell>
          <cell r="O1371">
            <v>0</v>
          </cell>
          <cell r="Q1371">
            <v>0</v>
          </cell>
        </row>
        <row r="1372">
          <cell r="E1372">
            <v>0</v>
          </cell>
          <cell r="O1372">
            <v>0</v>
          </cell>
          <cell r="Q1372">
            <v>0</v>
          </cell>
        </row>
        <row r="1373">
          <cell r="E1373">
            <v>0</v>
          </cell>
          <cell r="O1373">
            <v>0</v>
          </cell>
          <cell r="Q1373">
            <v>0</v>
          </cell>
        </row>
        <row r="1374">
          <cell r="E1374">
            <v>0</v>
          </cell>
          <cell r="O1374">
            <v>0</v>
          </cell>
          <cell r="Q1374">
            <v>0</v>
          </cell>
        </row>
        <row r="1375">
          <cell r="E1375">
            <v>0</v>
          </cell>
          <cell r="O1375">
            <v>0</v>
          </cell>
          <cell r="Q1375">
            <v>0</v>
          </cell>
        </row>
        <row r="1376">
          <cell r="E1376">
            <v>0</v>
          </cell>
          <cell r="O1376">
            <v>0</v>
          </cell>
          <cell r="Q1376">
            <v>0</v>
          </cell>
        </row>
        <row r="1377">
          <cell r="E1377">
            <v>0</v>
          </cell>
          <cell r="O1377">
            <v>0</v>
          </cell>
          <cell r="Q1377">
            <v>0</v>
          </cell>
        </row>
        <row r="1378">
          <cell r="E1378">
            <v>0</v>
          </cell>
          <cell r="O1378">
            <v>0</v>
          </cell>
          <cell r="Q1378">
            <v>0</v>
          </cell>
        </row>
        <row r="1379">
          <cell r="E1379">
            <v>0</v>
          </cell>
          <cell r="O1379">
            <v>0</v>
          </cell>
          <cell r="Q1379">
            <v>0</v>
          </cell>
        </row>
        <row r="1380">
          <cell r="E1380">
            <v>0</v>
          </cell>
          <cell r="O1380">
            <v>0</v>
          </cell>
          <cell r="Q1380">
            <v>0</v>
          </cell>
        </row>
        <row r="1381">
          <cell r="E1381">
            <v>0</v>
          </cell>
          <cell r="O1381">
            <v>0</v>
          </cell>
          <cell r="Q1381">
            <v>0</v>
          </cell>
        </row>
        <row r="1382">
          <cell r="E1382">
            <v>0</v>
          </cell>
          <cell r="O1382">
            <v>0</v>
          </cell>
          <cell r="Q1382">
            <v>0</v>
          </cell>
        </row>
        <row r="1383">
          <cell r="E1383">
            <v>0</v>
          </cell>
          <cell r="O1383">
            <v>0</v>
          </cell>
          <cell r="Q1383">
            <v>0</v>
          </cell>
        </row>
        <row r="1384">
          <cell r="E1384">
            <v>0</v>
          </cell>
          <cell r="O1384">
            <v>0</v>
          </cell>
          <cell r="Q1384">
            <v>0</v>
          </cell>
        </row>
        <row r="1385">
          <cell r="E1385">
            <v>0</v>
          </cell>
          <cell r="O1385">
            <v>0</v>
          </cell>
          <cell r="Q1385">
            <v>0</v>
          </cell>
        </row>
        <row r="1386">
          <cell r="E1386">
            <v>0</v>
          </cell>
          <cell r="O1386">
            <v>0</v>
          </cell>
          <cell r="Q1386">
            <v>0</v>
          </cell>
        </row>
        <row r="1387">
          <cell r="E1387">
            <v>0</v>
          </cell>
          <cell r="O1387">
            <v>0</v>
          </cell>
          <cell r="Q1387">
            <v>0</v>
          </cell>
        </row>
        <row r="1388">
          <cell r="E1388">
            <v>0</v>
          </cell>
          <cell r="O1388">
            <v>0</v>
          </cell>
          <cell r="Q1388">
            <v>0</v>
          </cell>
        </row>
        <row r="1389">
          <cell r="E1389">
            <v>0</v>
          </cell>
          <cell r="O1389">
            <v>0</v>
          </cell>
          <cell r="Q1389">
            <v>0</v>
          </cell>
        </row>
        <row r="1390">
          <cell r="E1390">
            <v>0</v>
          </cell>
          <cell r="O1390">
            <v>0</v>
          </cell>
          <cell r="Q1390">
            <v>0</v>
          </cell>
        </row>
        <row r="1391">
          <cell r="E1391">
            <v>0</v>
          </cell>
          <cell r="O1391">
            <v>0</v>
          </cell>
          <cell r="Q1391">
            <v>0</v>
          </cell>
        </row>
        <row r="1392">
          <cell r="E1392">
            <v>0</v>
          </cell>
          <cell r="O1392">
            <v>0</v>
          </cell>
          <cell r="Q1392">
            <v>0</v>
          </cell>
        </row>
        <row r="1393">
          <cell r="E1393">
            <v>0</v>
          </cell>
          <cell r="O1393">
            <v>0</v>
          </cell>
          <cell r="Q1393">
            <v>0</v>
          </cell>
        </row>
        <row r="1394">
          <cell r="E1394">
            <v>0</v>
          </cell>
          <cell r="O1394">
            <v>0</v>
          </cell>
          <cell r="Q1394">
            <v>0</v>
          </cell>
        </row>
        <row r="1395">
          <cell r="E1395">
            <v>0</v>
          </cell>
          <cell r="O1395">
            <v>0</v>
          </cell>
          <cell r="Q1395">
            <v>0</v>
          </cell>
        </row>
        <row r="1396">
          <cell r="E1396">
            <v>0</v>
          </cell>
          <cell r="O1396">
            <v>0</v>
          </cell>
          <cell r="Q1396">
            <v>0</v>
          </cell>
        </row>
        <row r="1397">
          <cell r="E1397">
            <v>0</v>
          </cell>
          <cell r="O1397">
            <v>0</v>
          </cell>
          <cell r="Q1397">
            <v>0</v>
          </cell>
        </row>
        <row r="1398">
          <cell r="E1398">
            <v>0</v>
          </cell>
          <cell r="O1398">
            <v>0</v>
          </cell>
          <cell r="Q1398">
            <v>0</v>
          </cell>
        </row>
        <row r="1399">
          <cell r="E1399">
            <v>0</v>
          </cell>
          <cell r="O1399">
            <v>0</v>
          </cell>
          <cell r="Q1399">
            <v>0</v>
          </cell>
        </row>
        <row r="1400">
          <cell r="E1400">
            <v>0</v>
          </cell>
          <cell r="O1400">
            <v>0</v>
          </cell>
          <cell r="Q1400">
            <v>0</v>
          </cell>
        </row>
        <row r="1401">
          <cell r="E1401">
            <v>0</v>
          </cell>
          <cell r="O1401">
            <v>0</v>
          </cell>
          <cell r="Q1401">
            <v>0</v>
          </cell>
        </row>
        <row r="1402">
          <cell r="E1402">
            <v>0</v>
          </cell>
          <cell r="O1402">
            <v>0</v>
          </cell>
          <cell r="Q1402">
            <v>0</v>
          </cell>
        </row>
        <row r="1403">
          <cell r="E1403">
            <v>0</v>
          </cell>
          <cell r="O1403">
            <v>0</v>
          </cell>
          <cell r="Q1403">
            <v>0</v>
          </cell>
        </row>
        <row r="1404">
          <cell r="E1404">
            <v>0</v>
          </cell>
          <cell r="O1404">
            <v>0</v>
          </cell>
          <cell r="Q1404">
            <v>0</v>
          </cell>
        </row>
        <row r="1405">
          <cell r="E1405">
            <v>0</v>
          </cell>
          <cell r="O1405">
            <v>0</v>
          </cell>
          <cell r="Q1405">
            <v>0</v>
          </cell>
        </row>
        <row r="1406">
          <cell r="E1406">
            <v>0</v>
          </cell>
          <cell r="O1406">
            <v>0</v>
          </cell>
          <cell r="Q1406">
            <v>0</v>
          </cell>
        </row>
        <row r="1407">
          <cell r="E1407">
            <v>0</v>
          </cell>
          <cell r="O1407">
            <v>0</v>
          </cell>
          <cell r="Q1407">
            <v>0</v>
          </cell>
        </row>
        <row r="1408">
          <cell r="E1408">
            <v>0</v>
          </cell>
          <cell r="O1408">
            <v>0</v>
          </cell>
          <cell r="Q1408">
            <v>0</v>
          </cell>
        </row>
        <row r="1409">
          <cell r="E1409">
            <v>0</v>
          </cell>
          <cell r="O1409">
            <v>0</v>
          </cell>
          <cell r="Q1409">
            <v>0</v>
          </cell>
        </row>
        <row r="1410">
          <cell r="E1410">
            <v>0</v>
          </cell>
          <cell r="O1410">
            <v>0</v>
          </cell>
          <cell r="Q1410">
            <v>0</v>
          </cell>
        </row>
        <row r="1411">
          <cell r="E1411">
            <v>0</v>
          </cell>
          <cell r="O1411">
            <v>0</v>
          </cell>
          <cell r="Q1411">
            <v>0</v>
          </cell>
        </row>
        <row r="1412">
          <cell r="E1412">
            <v>0</v>
          </cell>
          <cell r="O1412">
            <v>0</v>
          </cell>
          <cell r="Q1412">
            <v>0</v>
          </cell>
        </row>
        <row r="1413">
          <cell r="E1413">
            <v>0</v>
          </cell>
          <cell r="O1413">
            <v>0</v>
          </cell>
          <cell r="Q1413">
            <v>0</v>
          </cell>
        </row>
        <row r="1414">
          <cell r="E1414">
            <v>0</v>
          </cell>
          <cell r="O1414">
            <v>0</v>
          </cell>
          <cell r="Q1414">
            <v>0</v>
          </cell>
        </row>
        <row r="1415">
          <cell r="E1415">
            <v>0</v>
          </cell>
          <cell r="O1415">
            <v>0</v>
          </cell>
          <cell r="Q1415">
            <v>0</v>
          </cell>
        </row>
        <row r="1416">
          <cell r="E1416">
            <v>0</v>
          </cell>
          <cell r="O1416">
            <v>0</v>
          </cell>
          <cell r="Q1416">
            <v>0</v>
          </cell>
        </row>
        <row r="1417">
          <cell r="E1417">
            <v>0</v>
          </cell>
          <cell r="O1417">
            <v>0</v>
          </cell>
          <cell r="Q1417">
            <v>0</v>
          </cell>
        </row>
        <row r="1418">
          <cell r="E1418">
            <v>0</v>
          </cell>
          <cell r="O1418">
            <v>0</v>
          </cell>
          <cell r="Q1418">
            <v>0</v>
          </cell>
        </row>
        <row r="1419">
          <cell r="E1419">
            <v>0</v>
          </cell>
          <cell r="O1419">
            <v>0</v>
          </cell>
          <cell r="Q1419">
            <v>0</v>
          </cell>
        </row>
        <row r="1420">
          <cell r="E1420">
            <v>0</v>
          </cell>
          <cell r="O1420">
            <v>0</v>
          </cell>
          <cell r="Q1420">
            <v>0</v>
          </cell>
        </row>
        <row r="1421">
          <cell r="E1421">
            <v>0</v>
          </cell>
          <cell r="O1421">
            <v>0</v>
          </cell>
          <cell r="Q1421">
            <v>0</v>
          </cell>
        </row>
        <row r="1422">
          <cell r="E1422">
            <v>0</v>
          </cell>
          <cell r="O1422">
            <v>0</v>
          </cell>
          <cell r="Q1422">
            <v>0</v>
          </cell>
        </row>
        <row r="1423">
          <cell r="E1423">
            <v>0</v>
          </cell>
          <cell r="O1423">
            <v>0</v>
          </cell>
          <cell r="Q1423">
            <v>0</v>
          </cell>
        </row>
        <row r="1424">
          <cell r="E1424">
            <v>0</v>
          </cell>
          <cell r="O1424">
            <v>0</v>
          </cell>
          <cell r="Q1424">
            <v>0</v>
          </cell>
        </row>
        <row r="1425">
          <cell r="E1425">
            <v>0</v>
          </cell>
          <cell r="O1425">
            <v>0</v>
          </cell>
          <cell r="Q1425">
            <v>0</v>
          </cell>
        </row>
        <row r="1426">
          <cell r="E1426">
            <v>0</v>
          </cell>
          <cell r="O1426">
            <v>0</v>
          </cell>
          <cell r="Q1426">
            <v>0</v>
          </cell>
        </row>
        <row r="1427">
          <cell r="E1427">
            <v>0</v>
          </cell>
          <cell r="O1427">
            <v>0</v>
          </cell>
          <cell r="Q1427">
            <v>0</v>
          </cell>
        </row>
        <row r="1428">
          <cell r="E1428">
            <v>0</v>
          </cell>
          <cell r="O1428">
            <v>0</v>
          </cell>
          <cell r="Q1428">
            <v>0</v>
          </cell>
        </row>
        <row r="1429">
          <cell r="E1429">
            <v>0</v>
          </cell>
          <cell r="O1429">
            <v>0</v>
          </cell>
          <cell r="Q1429">
            <v>0</v>
          </cell>
        </row>
        <row r="1430">
          <cell r="E1430">
            <v>0</v>
          </cell>
          <cell r="O1430">
            <v>0</v>
          </cell>
          <cell r="Q1430">
            <v>0</v>
          </cell>
        </row>
        <row r="1431">
          <cell r="E1431">
            <v>0</v>
          </cell>
          <cell r="O1431">
            <v>0</v>
          </cell>
          <cell r="Q1431">
            <v>0</v>
          </cell>
        </row>
        <row r="1432">
          <cell r="E1432">
            <v>0</v>
          </cell>
          <cell r="O1432">
            <v>0</v>
          </cell>
          <cell r="Q1432">
            <v>0</v>
          </cell>
        </row>
        <row r="1433">
          <cell r="E1433">
            <v>0</v>
          </cell>
          <cell r="O1433">
            <v>0</v>
          </cell>
          <cell r="Q1433">
            <v>0</v>
          </cell>
        </row>
        <row r="1434">
          <cell r="E1434">
            <v>0</v>
          </cell>
          <cell r="O1434">
            <v>0</v>
          </cell>
          <cell r="Q1434">
            <v>0</v>
          </cell>
        </row>
        <row r="1435">
          <cell r="E1435">
            <v>0</v>
          </cell>
          <cell r="O1435">
            <v>0</v>
          </cell>
          <cell r="Q1435">
            <v>0</v>
          </cell>
        </row>
        <row r="1436">
          <cell r="E1436">
            <v>0</v>
          </cell>
          <cell r="O1436">
            <v>0</v>
          </cell>
          <cell r="Q1436">
            <v>0</v>
          </cell>
        </row>
        <row r="1437">
          <cell r="E1437">
            <v>0</v>
          </cell>
          <cell r="O1437">
            <v>0</v>
          </cell>
          <cell r="Q1437">
            <v>0</v>
          </cell>
        </row>
        <row r="1438">
          <cell r="E1438">
            <v>0</v>
          </cell>
          <cell r="O1438">
            <v>0</v>
          </cell>
          <cell r="Q1438">
            <v>0</v>
          </cell>
        </row>
        <row r="1439">
          <cell r="E1439">
            <v>0</v>
          </cell>
          <cell r="O1439">
            <v>0</v>
          </cell>
          <cell r="Q1439">
            <v>0</v>
          </cell>
        </row>
        <row r="1440">
          <cell r="E1440">
            <v>0</v>
          </cell>
          <cell r="O1440">
            <v>0</v>
          </cell>
          <cell r="Q1440">
            <v>0</v>
          </cell>
        </row>
        <row r="1441">
          <cell r="E1441">
            <v>0</v>
          </cell>
          <cell r="O1441">
            <v>0</v>
          </cell>
          <cell r="Q1441">
            <v>0</v>
          </cell>
        </row>
        <row r="1442">
          <cell r="E1442">
            <v>0</v>
          </cell>
          <cell r="O1442">
            <v>0</v>
          </cell>
          <cell r="Q1442">
            <v>0</v>
          </cell>
        </row>
        <row r="1443">
          <cell r="E1443">
            <v>0</v>
          </cell>
          <cell r="O1443">
            <v>0</v>
          </cell>
          <cell r="Q1443">
            <v>0</v>
          </cell>
        </row>
        <row r="1444">
          <cell r="E1444">
            <v>0</v>
          </cell>
          <cell r="O1444">
            <v>0</v>
          </cell>
          <cell r="Q1444">
            <v>0</v>
          </cell>
        </row>
        <row r="1445">
          <cell r="E1445">
            <v>0</v>
          </cell>
          <cell r="O1445">
            <v>0</v>
          </cell>
          <cell r="Q1445">
            <v>0</v>
          </cell>
        </row>
        <row r="1446">
          <cell r="E1446">
            <v>0</v>
          </cell>
          <cell r="O1446">
            <v>0</v>
          </cell>
          <cell r="Q1446">
            <v>0</v>
          </cell>
        </row>
        <row r="1447">
          <cell r="E1447">
            <v>0</v>
          </cell>
          <cell r="O1447">
            <v>0</v>
          </cell>
          <cell r="Q1447">
            <v>0</v>
          </cell>
        </row>
        <row r="1448">
          <cell r="E1448">
            <v>0</v>
          </cell>
          <cell r="O1448">
            <v>0</v>
          </cell>
          <cell r="Q1448">
            <v>0</v>
          </cell>
        </row>
        <row r="1449">
          <cell r="E1449">
            <v>0</v>
          </cell>
          <cell r="O1449">
            <v>0</v>
          </cell>
          <cell r="Q1449">
            <v>0</v>
          </cell>
        </row>
        <row r="1450">
          <cell r="E1450">
            <v>0</v>
          </cell>
          <cell r="O1450">
            <v>0</v>
          </cell>
          <cell r="Q1450">
            <v>0</v>
          </cell>
        </row>
        <row r="1451">
          <cell r="E1451">
            <v>0</v>
          </cell>
          <cell r="O1451">
            <v>0</v>
          </cell>
          <cell r="Q1451">
            <v>0</v>
          </cell>
        </row>
        <row r="1452">
          <cell r="E1452">
            <v>0</v>
          </cell>
          <cell r="O1452">
            <v>0</v>
          </cell>
          <cell r="Q1452">
            <v>0</v>
          </cell>
        </row>
        <row r="1453">
          <cell r="E1453">
            <v>0</v>
          </cell>
          <cell r="O1453">
            <v>0</v>
          </cell>
          <cell r="Q1453">
            <v>0</v>
          </cell>
        </row>
        <row r="1454">
          <cell r="E1454">
            <v>0</v>
          </cell>
          <cell r="O1454">
            <v>0</v>
          </cell>
          <cell r="Q1454">
            <v>0</v>
          </cell>
        </row>
        <row r="1455">
          <cell r="E1455">
            <v>0</v>
          </cell>
          <cell r="O1455">
            <v>0</v>
          </cell>
          <cell r="Q1455">
            <v>0</v>
          </cell>
        </row>
        <row r="1456">
          <cell r="E1456">
            <v>0</v>
          </cell>
          <cell r="O1456">
            <v>0</v>
          </cell>
          <cell r="Q1456">
            <v>0</v>
          </cell>
        </row>
        <row r="1457">
          <cell r="E1457">
            <v>0</v>
          </cell>
          <cell r="O1457">
            <v>0</v>
          </cell>
          <cell r="Q1457">
            <v>0</v>
          </cell>
        </row>
        <row r="1458">
          <cell r="E1458">
            <v>0</v>
          </cell>
          <cell r="O1458">
            <v>0</v>
          </cell>
          <cell r="Q1458">
            <v>0</v>
          </cell>
        </row>
        <row r="1459">
          <cell r="E1459">
            <v>0</v>
          </cell>
          <cell r="O1459">
            <v>0</v>
          </cell>
          <cell r="Q1459">
            <v>0</v>
          </cell>
        </row>
        <row r="1460">
          <cell r="E1460">
            <v>0</v>
          </cell>
          <cell r="O1460">
            <v>0</v>
          </cell>
          <cell r="Q1460">
            <v>0</v>
          </cell>
        </row>
        <row r="1461">
          <cell r="E1461">
            <v>0</v>
          </cell>
          <cell r="O1461">
            <v>0</v>
          </cell>
          <cell r="Q1461">
            <v>0</v>
          </cell>
        </row>
        <row r="1462">
          <cell r="E1462">
            <v>0</v>
          </cell>
          <cell r="O1462">
            <v>0</v>
          </cell>
          <cell r="Q1462">
            <v>0</v>
          </cell>
        </row>
        <row r="1463">
          <cell r="E1463">
            <v>0</v>
          </cell>
          <cell r="O1463">
            <v>0</v>
          </cell>
          <cell r="Q1463">
            <v>0</v>
          </cell>
        </row>
        <row r="1464">
          <cell r="E1464">
            <v>0</v>
          </cell>
          <cell r="O1464">
            <v>0</v>
          </cell>
          <cell r="Q1464">
            <v>0</v>
          </cell>
        </row>
        <row r="1465">
          <cell r="E1465">
            <v>0</v>
          </cell>
          <cell r="O1465">
            <v>0</v>
          </cell>
          <cell r="Q1465">
            <v>0</v>
          </cell>
        </row>
        <row r="1466">
          <cell r="E1466">
            <v>0</v>
          </cell>
          <cell r="O1466">
            <v>0</v>
          </cell>
          <cell r="Q1466">
            <v>0</v>
          </cell>
        </row>
        <row r="1467">
          <cell r="E1467">
            <v>0</v>
          </cell>
          <cell r="O1467">
            <v>0</v>
          </cell>
          <cell r="Q1467">
            <v>0</v>
          </cell>
        </row>
        <row r="1468">
          <cell r="E1468">
            <v>0</v>
          </cell>
          <cell r="O1468">
            <v>0</v>
          </cell>
          <cell r="Q1468">
            <v>0</v>
          </cell>
        </row>
        <row r="1469">
          <cell r="E1469">
            <v>0</v>
          </cell>
          <cell r="O1469">
            <v>0</v>
          </cell>
          <cell r="Q1469">
            <v>0</v>
          </cell>
        </row>
        <row r="1470">
          <cell r="E1470">
            <v>0</v>
          </cell>
          <cell r="O1470">
            <v>0</v>
          </cell>
          <cell r="Q1470">
            <v>0</v>
          </cell>
        </row>
        <row r="1471">
          <cell r="E1471">
            <v>0</v>
          </cell>
          <cell r="O1471">
            <v>0</v>
          </cell>
          <cell r="Q1471">
            <v>0</v>
          </cell>
        </row>
        <row r="1472">
          <cell r="E1472">
            <v>0</v>
          </cell>
          <cell r="O1472">
            <v>0</v>
          </cell>
          <cell r="Q1472">
            <v>0</v>
          </cell>
        </row>
        <row r="1473">
          <cell r="E1473">
            <v>0</v>
          </cell>
          <cell r="O1473">
            <v>0</v>
          </cell>
          <cell r="Q1473">
            <v>0</v>
          </cell>
        </row>
        <row r="1474">
          <cell r="E1474">
            <v>0</v>
          </cell>
          <cell r="O1474">
            <v>0</v>
          </cell>
          <cell r="Q1474">
            <v>0</v>
          </cell>
        </row>
        <row r="1475">
          <cell r="E1475">
            <v>0</v>
          </cell>
          <cell r="O1475">
            <v>0</v>
          </cell>
          <cell r="Q1475">
            <v>0</v>
          </cell>
        </row>
        <row r="1476">
          <cell r="E1476">
            <v>0</v>
          </cell>
          <cell r="O1476">
            <v>0</v>
          </cell>
          <cell r="Q1476">
            <v>0</v>
          </cell>
        </row>
        <row r="1477">
          <cell r="E1477">
            <v>0</v>
          </cell>
          <cell r="O1477">
            <v>0</v>
          </cell>
          <cell r="Q1477">
            <v>0</v>
          </cell>
        </row>
        <row r="1478">
          <cell r="E1478">
            <v>0</v>
          </cell>
          <cell r="O1478">
            <v>0</v>
          </cell>
          <cell r="Q1478">
            <v>0</v>
          </cell>
        </row>
        <row r="1479">
          <cell r="E1479">
            <v>0</v>
          </cell>
          <cell r="O1479">
            <v>0</v>
          </cell>
          <cell r="Q1479">
            <v>0</v>
          </cell>
        </row>
        <row r="1480">
          <cell r="E1480">
            <v>0</v>
          </cell>
          <cell r="O1480">
            <v>0</v>
          </cell>
          <cell r="Q1480">
            <v>0</v>
          </cell>
        </row>
        <row r="1481">
          <cell r="E1481">
            <v>0</v>
          </cell>
          <cell r="O1481">
            <v>0</v>
          </cell>
          <cell r="Q1481">
            <v>0</v>
          </cell>
        </row>
        <row r="1482">
          <cell r="E1482">
            <v>0</v>
          </cell>
          <cell r="O1482">
            <v>0</v>
          </cell>
          <cell r="Q1482">
            <v>0</v>
          </cell>
        </row>
        <row r="1483">
          <cell r="E1483">
            <v>0</v>
          </cell>
          <cell r="O1483">
            <v>0</v>
          </cell>
          <cell r="Q1483">
            <v>0</v>
          </cell>
        </row>
        <row r="1484">
          <cell r="E1484">
            <v>0</v>
          </cell>
          <cell r="O1484">
            <v>0</v>
          </cell>
          <cell r="Q1484">
            <v>0</v>
          </cell>
        </row>
        <row r="1485">
          <cell r="E1485">
            <v>0</v>
          </cell>
          <cell r="O1485">
            <v>0</v>
          </cell>
          <cell r="Q1485">
            <v>0</v>
          </cell>
        </row>
        <row r="1486">
          <cell r="E1486">
            <v>0</v>
          </cell>
          <cell r="O1486">
            <v>0</v>
          </cell>
          <cell r="Q1486">
            <v>0</v>
          </cell>
        </row>
        <row r="1487">
          <cell r="E1487">
            <v>0</v>
          </cell>
          <cell r="O1487">
            <v>0</v>
          </cell>
          <cell r="Q1487">
            <v>0</v>
          </cell>
        </row>
        <row r="1488">
          <cell r="E1488">
            <v>0</v>
          </cell>
          <cell r="O1488">
            <v>0</v>
          </cell>
          <cell r="Q1488">
            <v>0</v>
          </cell>
        </row>
        <row r="1489">
          <cell r="E1489">
            <v>0</v>
          </cell>
          <cell r="O1489">
            <v>0</v>
          </cell>
          <cell r="Q1489">
            <v>0</v>
          </cell>
        </row>
        <row r="1490">
          <cell r="E1490">
            <v>0</v>
          </cell>
          <cell r="O1490">
            <v>0</v>
          </cell>
          <cell r="Q1490">
            <v>0</v>
          </cell>
        </row>
        <row r="1491">
          <cell r="E1491">
            <v>0</v>
          </cell>
          <cell r="O1491">
            <v>0</v>
          </cell>
          <cell r="Q1491">
            <v>0</v>
          </cell>
        </row>
        <row r="1492">
          <cell r="E1492">
            <v>0</v>
          </cell>
          <cell r="O1492">
            <v>0</v>
          </cell>
          <cell r="Q1492">
            <v>0</v>
          </cell>
        </row>
        <row r="1493">
          <cell r="E1493">
            <v>0</v>
          </cell>
          <cell r="O1493">
            <v>0</v>
          </cell>
          <cell r="Q1493">
            <v>0</v>
          </cell>
        </row>
        <row r="1494">
          <cell r="E1494">
            <v>0</v>
          </cell>
          <cell r="O1494">
            <v>0</v>
          </cell>
          <cell r="Q1494">
            <v>0</v>
          </cell>
        </row>
        <row r="1495">
          <cell r="E1495">
            <v>0</v>
          </cell>
          <cell r="O1495">
            <v>0</v>
          </cell>
          <cell r="Q1495">
            <v>0</v>
          </cell>
        </row>
        <row r="1496">
          <cell r="E1496">
            <v>0</v>
          </cell>
          <cell r="O1496">
            <v>0</v>
          </cell>
          <cell r="Q1496">
            <v>0</v>
          </cell>
        </row>
        <row r="1497">
          <cell r="E1497">
            <v>0</v>
          </cell>
          <cell r="O1497">
            <v>0</v>
          </cell>
          <cell r="Q1497">
            <v>0</v>
          </cell>
        </row>
        <row r="1498">
          <cell r="E1498">
            <v>0</v>
          </cell>
          <cell r="O1498">
            <v>0</v>
          </cell>
          <cell r="Q1498">
            <v>0</v>
          </cell>
        </row>
        <row r="1499">
          <cell r="E1499">
            <v>0</v>
          </cell>
          <cell r="O1499">
            <v>0</v>
          </cell>
          <cell r="Q1499">
            <v>0</v>
          </cell>
        </row>
        <row r="1500">
          <cell r="E1500">
            <v>0</v>
          </cell>
          <cell r="O1500">
            <v>0</v>
          </cell>
          <cell r="Q1500">
            <v>0</v>
          </cell>
        </row>
        <row r="1501">
          <cell r="E1501">
            <v>0</v>
          </cell>
          <cell r="O1501">
            <v>0</v>
          </cell>
          <cell r="Q1501">
            <v>0</v>
          </cell>
        </row>
        <row r="1502">
          <cell r="E1502">
            <v>0</v>
          </cell>
          <cell r="O1502">
            <v>0</v>
          </cell>
          <cell r="Q1502">
            <v>0</v>
          </cell>
        </row>
        <row r="1503">
          <cell r="E1503">
            <v>0</v>
          </cell>
          <cell r="O1503">
            <v>0</v>
          </cell>
          <cell r="Q1503">
            <v>0</v>
          </cell>
        </row>
        <row r="1504">
          <cell r="E1504">
            <v>0</v>
          </cell>
          <cell r="O1504">
            <v>0</v>
          </cell>
          <cell r="Q1504">
            <v>0</v>
          </cell>
        </row>
        <row r="1505">
          <cell r="E1505">
            <v>0</v>
          </cell>
          <cell r="O1505">
            <v>0</v>
          </cell>
          <cell r="Q1505">
            <v>0</v>
          </cell>
        </row>
        <row r="1506">
          <cell r="E1506">
            <v>0</v>
          </cell>
          <cell r="O1506">
            <v>0</v>
          </cell>
          <cell r="Q1506">
            <v>0</v>
          </cell>
        </row>
        <row r="1507">
          <cell r="E1507">
            <v>0</v>
          </cell>
          <cell r="O1507">
            <v>0</v>
          </cell>
          <cell r="Q1507">
            <v>0</v>
          </cell>
        </row>
        <row r="1508">
          <cell r="E1508">
            <v>0</v>
          </cell>
          <cell r="O1508">
            <v>0</v>
          </cell>
          <cell r="Q1508">
            <v>0</v>
          </cell>
        </row>
        <row r="1509">
          <cell r="E1509">
            <v>0</v>
          </cell>
          <cell r="O1509">
            <v>0</v>
          </cell>
          <cell r="Q1509">
            <v>0</v>
          </cell>
        </row>
        <row r="1510">
          <cell r="E1510">
            <v>0</v>
          </cell>
          <cell r="O1510">
            <v>0</v>
          </cell>
          <cell r="Q1510">
            <v>0</v>
          </cell>
        </row>
        <row r="1511">
          <cell r="E1511">
            <v>0</v>
          </cell>
          <cell r="O1511">
            <v>0</v>
          </cell>
          <cell r="Q1511">
            <v>0</v>
          </cell>
        </row>
        <row r="1512">
          <cell r="E1512">
            <v>0</v>
          </cell>
          <cell r="O1512">
            <v>0</v>
          </cell>
          <cell r="Q1512">
            <v>0</v>
          </cell>
        </row>
        <row r="1513">
          <cell r="E1513">
            <v>0</v>
          </cell>
          <cell r="O1513">
            <v>0</v>
          </cell>
          <cell r="Q1513">
            <v>0</v>
          </cell>
        </row>
        <row r="1514">
          <cell r="E1514">
            <v>0</v>
          </cell>
          <cell r="O1514">
            <v>0</v>
          </cell>
          <cell r="Q1514">
            <v>0</v>
          </cell>
        </row>
        <row r="1515">
          <cell r="E1515">
            <v>0</v>
          </cell>
          <cell r="O1515">
            <v>0</v>
          </cell>
          <cell r="Q1515">
            <v>0</v>
          </cell>
        </row>
        <row r="1516">
          <cell r="E1516">
            <v>0</v>
          </cell>
          <cell r="O1516">
            <v>0</v>
          </cell>
          <cell r="Q1516">
            <v>0</v>
          </cell>
        </row>
        <row r="1517">
          <cell r="E1517">
            <v>0</v>
          </cell>
          <cell r="O1517">
            <v>0</v>
          </cell>
          <cell r="Q1517">
            <v>0</v>
          </cell>
        </row>
        <row r="1518">
          <cell r="E1518">
            <v>0</v>
          </cell>
          <cell r="O1518">
            <v>0</v>
          </cell>
          <cell r="Q1518">
            <v>0</v>
          </cell>
        </row>
        <row r="1519">
          <cell r="E1519">
            <v>0</v>
          </cell>
          <cell r="O1519">
            <v>0</v>
          </cell>
          <cell r="Q1519">
            <v>0</v>
          </cell>
        </row>
        <row r="1520">
          <cell r="E1520">
            <v>0</v>
          </cell>
          <cell r="O1520">
            <v>0</v>
          </cell>
          <cell r="Q1520">
            <v>0</v>
          </cell>
        </row>
        <row r="1521">
          <cell r="E1521">
            <v>0</v>
          </cell>
          <cell r="O1521">
            <v>0</v>
          </cell>
          <cell r="Q1521">
            <v>0</v>
          </cell>
        </row>
        <row r="1522">
          <cell r="E1522">
            <v>0</v>
          </cell>
          <cell r="O1522">
            <v>0</v>
          </cell>
          <cell r="Q1522">
            <v>0</v>
          </cell>
        </row>
        <row r="1523">
          <cell r="E1523">
            <v>0</v>
          </cell>
          <cell r="O1523">
            <v>0</v>
          </cell>
          <cell r="Q1523">
            <v>0</v>
          </cell>
        </row>
        <row r="1524">
          <cell r="E1524">
            <v>0</v>
          </cell>
          <cell r="O1524">
            <v>0</v>
          </cell>
          <cell r="Q1524">
            <v>0</v>
          </cell>
        </row>
        <row r="1525">
          <cell r="E1525">
            <v>0</v>
          </cell>
          <cell r="O1525">
            <v>0</v>
          </cell>
          <cell r="Q1525">
            <v>0</v>
          </cell>
        </row>
        <row r="1526">
          <cell r="E1526">
            <v>0</v>
          </cell>
          <cell r="O1526">
            <v>0</v>
          </cell>
          <cell r="Q1526">
            <v>0</v>
          </cell>
        </row>
        <row r="1527">
          <cell r="E1527">
            <v>0</v>
          </cell>
          <cell r="O1527">
            <v>0</v>
          </cell>
          <cell r="Q1527">
            <v>0</v>
          </cell>
        </row>
        <row r="1528">
          <cell r="E1528">
            <v>0</v>
          </cell>
          <cell r="O1528">
            <v>0</v>
          </cell>
          <cell r="Q1528">
            <v>0</v>
          </cell>
        </row>
        <row r="1529">
          <cell r="E1529">
            <v>0</v>
          </cell>
          <cell r="O1529">
            <v>0</v>
          </cell>
          <cell r="Q1529">
            <v>0</v>
          </cell>
        </row>
        <row r="1530">
          <cell r="E1530">
            <v>0</v>
          </cell>
          <cell r="O1530">
            <v>0</v>
          </cell>
          <cell r="Q1530">
            <v>0</v>
          </cell>
        </row>
        <row r="1531">
          <cell r="E1531">
            <v>0</v>
          </cell>
          <cell r="O1531">
            <v>0</v>
          </cell>
          <cell r="Q1531">
            <v>0</v>
          </cell>
        </row>
        <row r="1532">
          <cell r="E1532">
            <v>0</v>
          </cell>
          <cell r="O1532">
            <v>0</v>
          </cell>
          <cell r="Q1532">
            <v>0</v>
          </cell>
        </row>
        <row r="1533">
          <cell r="E1533">
            <v>0</v>
          </cell>
          <cell r="O1533">
            <v>0</v>
          </cell>
          <cell r="Q1533">
            <v>0</v>
          </cell>
        </row>
        <row r="1534">
          <cell r="E1534">
            <v>0</v>
          </cell>
          <cell r="O1534">
            <v>0</v>
          </cell>
          <cell r="Q1534">
            <v>0</v>
          </cell>
        </row>
        <row r="1535">
          <cell r="E1535">
            <v>0</v>
          </cell>
          <cell r="O1535">
            <v>0</v>
          </cell>
          <cell r="Q1535">
            <v>0</v>
          </cell>
        </row>
        <row r="1536">
          <cell r="E1536">
            <v>0</v>
          </cell>
          <cell r="O1536">
            <v>0</v>
          </cell>
          <cell r="Q1536">
            <v>0</v>
          </cell>
        </row>
        <row r="1537">
          <cell r="E1537">
            <v>0</v>
          </cell>
          <cell r="O1537">
            <v>0</v>
          </cell>
          <cell r="Q1537">
            <v>0</v>
          </cell>
        </row>
        <row r="1538">
          <cell r="E1538">
            <v>0</v>
          </cell>
          <cell r="O1538">
            <v>0</v>
          </cell>
          <cell r="Q1538">
            <v>0</v>
          </cell>
        </row>
        <row r="1539">
          <cell r="E1539">
            <v>0</v>
          </cell>
          <cell r="O1539">
            <v>0</v>
          </cell>
          <cell r="Q1539">
            <v>0</v>
          </cell>
        </row>
        <row r="1540">
          <cell r="E1540">
            <v>0</v>
          </cell>
          <cell r="O1540">
            <v>0</v>
          </cell>
          <cell r="Q1540">
            <v>0</v>
          </cell>
        </row>
        <row r="1541">
          <cell r="E1541">
            <v>0</v>
          </cell>
          <cell r="O1541">
            <v>0</v>
          </cell>
          <cell r="Q1541">
            <v>0</v>
          </cell>
        </row>
        <row r="1542">
          <cell r="E1542">
            <v>0</v>
          </cell>
          <cell r="O1542">
            <v>0</v>
          </cell>
          <cell r="Q1542">
            <v>0</v>
          </cell>
        </row>
        <row r="1543">
          <cell r="E1543">
            <v>0</v>
          </cell>
          <cell r="O1543">
            <v>0</v>
          </cell>
          <cell r="Q1543">
            <v>0</v>
          </cell>
        </row>
        <row r="1544">
          <cell r="E1544">
            <v>0</v>
          </cell>
          <cell r="O1544">
            <v>0</v>
          </cell>
          <cell r="Q1544">
            <v>0</v>
          </cell>
        </row>
        <row r="1545">
          <cell r="E1545">
            <v>0</v>
          </cell>
          <cell r="O1545">
            <v>0</v>
          </cell>
          <cell r="Q1545">
            <v>0</v>
          </cell>
        </row>
        <row r="1546">
          <cell r="E1546">
            <v>0</v>
          </cell>
          <cell r="O1546">
            <v>0</v>
          </cell>
          <cell r="Q1546">
            <v>0</v>
          </cell>
        </row>
        <row r="1547">
          <cell r="E1547">
            <v>0</v>
          </cell>
          <cell r="O1547">
            <v>0</v>
          </cell>
          <cell r="Q1547">
            <v>0</v>
          </cell>
        </row>
        <row r="1548">
          <cell r="E1548">
            <v>0</v>
          </cell>
          <cell r="O1548">
            <v>0</v>
          </cell>
          <cell r="Q1548">
            <v>0</v>
          </cell>
        </row>
        <row r="1549">
          <cell r="E1549">
            <v>0</v>
          </cell>
          <cell r="O1549">
            <v>0</v>
          </cell>
          <cell r="Q1549">
            <v>0</v>
          </cell>
        </row>
        <row r="1550">
          <cell r="E1550">
            <v>0</v>
          </cell>
          <cell r="O1550">
            <v>0</v>
          </cell>
          <cell r="Q1550">
            <v>0</v>
          </cell>
        </row>
        <row r="1551">
          <cell r="E1551">
            <v>0</v>
          </cell>
          <cell r="O1551">
            <v>0</v>
          </cell>
          <cell r="Q1551">
            <v>0</v>
          </cell>
        </row>
        <row r="1552">
          <cell r="E1552">
            <v>0</v>
          </cell>
          <cell r="O1552">
            <v>0</v>
          </cell>
          <cell r="Q1552">
            <v>0</v>
          </cell>
        </row>
        <row r="1553">
          <cell r="E1553">
            <v>0</v>
          </cell>
          <cell r="O1553">
            <v>0</v>
          </cell>
          <cell r="Q1553">
            <v>0</v>
          </cell>
        </row>
        <row r="1554">
          <cell r="E1554">
            <v>0</v>
          </cell>
          <cell r="O1554">
            <v>0</v>
          </cell>
          <cell r="Q1554">
            <v>0</v>
          </cell>
        </row>
        <row r="1555">
          <cell r="E1555">
            <v>0</v>
          </cell>
          <cell r="O1555">
            <v>0</v>
          </cell>
          <cell r="Q1555">
            <v>0</v>
          </cell>
        </row>
        <row r="1556">
          <cell r="E1556">
            <v>0</v>
          </cell>
          <cell r="O1556">
            <v>0</v>
          </cell>
          <cell r="Q1556">
            <v>0</v>
          </cell>
        </row>
        <row r="1557">
          <cell r="E1557">
            <v>0</v>
          </cell>
          <cell r="O1557">
            <v>0</v>
          </cell>
          <cell r="Q1557">
            <v>0</v>
          </cell>
        </row>
        <row r="1558">
          <cell r="E1558">
            <v>0</v>
          </cell>
          <cell r="O1558">
            <v>0</v>
          </cell>
          <cell r="Q1558">
            <v>0</v>
          </cell>
        </row>
        <row r="1559">
          <cell r="E1559">
            <v>0</v>
          </cell>
          <cell r="O1559">
            <v>0</v>
          </cell>
          <cell r="Q1559">
            <v>0</v>
          </cell>
        </row>
        <row r="1560">
          <cell r="E1560">
            <v>0</v>
          </cell>
          <cell r="O1560">
            <v>0</v>
          </cell>
          <cell r="Q1560">
            <v>0</v>
          </cell>
        </row>
        <row r="1561">
          <cell r="E1561">
            <v>0</v>
          </cell>
          <cell r="O1561">
            <v>0</v>
          </cell>
          <cell r="Q1561">
            <v>0</v>
          </cell>
        </row>
        <row r="1562">
          <cell r="E1562">
            <v>0</v>
          </cell>
          <cell r="O1562">
            <v>0</v>
          </cell>
          <cell r="Q1562">
            <v>0</v>
          </cell>
        </row>
        <row r="1563">
          <cell r="E1563">
            <v>0</v>
          </cell>
          <cell r="O1563">
            <v>0</v>
          </cell>
          <cell r="Q1563">
            <v>0</v>
          </cell>
        </row>
        <row r="1564">
          <cell r="E1564">
            <v>0</v>
          </cell>
          <cell r="O1564">
            <v>0</v>
          </cell>
          <cell r="Q1564">
            <v>0</v>
          </cell>
        </row>
        <row r="1565">
          <cell r="E1565">
            <v>0</v>
          </cell>
          <cell r="O1565">
            <v>0</v>
          </cell>
          <cell r="Q1565">
            <v>0</v>
          </cell>
        </row>
        <row r="1566">
          <cell r="E1566">
            <v>0</v>
          </cell>
          <cell r="O1566">
            <v>0</v>
          </cell>
          <cell r="Q1566">
            <v>0</v>
          </cell>
        </row>
        <row r="1567">
          <cell r="E1567">
            <v>0</v>
          </cell>
          <cell r="O1567">
            <v>0</v>
          </cell>
          <cell r="Q1567">
            <v>0</v>
          </cell>
        </row>
        <row r="1568">
          <cell r="E1568">
            <v>0</v>
          </cell>
          <cell r="O1568">
            <v>0</v>
          </cell>
          <cell r="Q1568">
            <v>0</v>
          </cell>
        </row>
        <row r="1569">
          <cell r="E1569">
            <v>0</v>
          </cell>
          <cell r="O1569">
            <v>0</v>
          </cell>
          <cell r="Q1569">
            <v>0</v>
          </cell>
        </row>
        <row r="1570">
          <cell r="E1570">
            <v>0</v>
          </cell>
          <cell r="O1570">
            <v>0</v>
          </cell>
          <cell r="Q1570">
            <v>0</v>
          </cell>
        </row>
        <row r="1571">
          <cell r="E1571">
            <v>0</v>
          </cell>
          <cell r="O1571">
            <v>0</v>
          </cell>
          <cell r="Q1571">
            <v>0</v>
          </cell>
        </row>
        <row r="1572">
          <cell r="E1572">
            <v>0</v>
          </cell>
          <cell r="O1572">
            <v>0</v>
          </cell>
          <cell r="Q1572">
            <v>0</v>
          </cell>
        </row>
        <row r="1573">
          <cell r="E1573">
            <v>0</v>
          </cell>
          <cell r="O1573">
            <v>0</v>
          </cell>
          <cell r="Q1573">
            <v>0</v>
          </cell>
        </row>
        <row r="1574">
          <cell r="E1574">
            <v>0</v>
          </cell>
          <cell r="O1574">
            <v>0</v>
          </cell>
          <cell r="Q1574">
            <v>0</v>
          </cell>
        </row>
        <row r="1575">
          <cell r="E1575">
            <v>0</v>
          </cell>
          <cell r="O1575">
            <v>0</v>
          </cell>
          <cell r="Q1575">
            <v>0</v>
          </cell>
        </row>
        <row r="1576">
          <cell r="E1576">
            <v>0</v>
          </cell>
          <cell r="O1576">
            <v>0</v>
          </cell>
          <cell r="Q1576">
            <v>0</v>
          </cell>
        </row>
        <row r="1577">
          <cell r="E1577">
            <v>0</v>
          </cell>
          <cell r="O1577">
            <v>0</v>
          </cell>
          <cell r="Q1577">
            <v>0</v>
          </cell>
        </row>
        <row r="1578">
          <cell r="E1578">
            <v>0</v>
          </cell>
          <cell r="O1578">
            <v>0</v>
          </cell>
          <cell r="Q1578">
            <v>0</v>
          </cell>
        </row>
        <row r="1579">
          <cell r="E1579">
            <v>0</v>
          </cell>
          <cell r="O1579">
            <v>0</v>
          </cell>
          <cell r="Q1579">
            <v>0</v>
          </cell>
        </row>
        <row r="1580">
          <cell r="E1580">
            <v>0</v>
          </cell>
          <cell r="O1580">
            <v>0</v>
          </cell>
          <cell r="Q1580">
            <v>0</v>
          </cell>
        </row>
        <row r="1581">
          <cell r="E1581">
            <v>0</v>
          </cell>
          <cell r="O1581">
            <v>0</v>
          </cell>
          <cell r="Q1581">
            <v>0</v>
          </cell>
        </row>
        <row r="1582">
          <cell r="E1582">
            <v>0</v>
          </cell>
          <cell r="O1582">
            <v>0</v>
          </cell>
          <cell r="Q1582">
            <v>0</v>
          </cell>
        </row>
        <row r="1583">
          <cell r="E1583">
            <v>0</v>
          </cell>
          <cell r="O1583">
            <v>0</v>
          </cell>
          <cell r="Q1583">
            <v>0</v>
          </cell>
        </row>
        <row r="1584">
          <cell r="E1584">
            <v>0</v>
          </cell>
          <cell r="O1584">
            <v>0</v>
          </cell>
          <cell r="Q1584">
            <v>0</v>
          </cell>
        </row>
        <row r="1585">
          <cell r="E1585">
            <v>0</v>
          </cell>
          <cell r="O1585">
            <v>0</v>
          </cell>
          <cell r="Q1585">
            <v>0</v>
          </cell>
        </row>
        <row r="1586">
          <cell r="E1586">
            <v>0</v>
          </cell>
          <cell r="O1586">
            <v>0</v>
          </cell>
          <cell r="Q1586">
            <v>0</v>
          </cell>
        </row>
        <row r="1587">
          <cell r="E1587">
            <v>0</v>
          </cell>
          <cell r="O1587">
            <v>0</v>
          </cell>
          <cell r="Q1587">
            <v>0</v>
          </cell>
        </row>
        <row r="1588">
          <cell r="E1588">
            <v>0</v>
          </cell>
          <cell r="O1588">
            <v>0</v>
          </cell>
          <cell r="Q1588">
            <v>0</v>
          </cell>
        </row>
        <row r="1589">
          <cell r="E1589">
            <v>0</v>
          </cell>
          <cell r="O1589">
            <v>0</v>
          </cell>
          <cell r="Q1589">
            <v>0</v>
          </cell>
        </row>
        <row r="1590">
          <cell r="E1590">
            <v>0</v>
          </cell>
          <cell r="O1590">
            <v>0</v>
          </cell>
          <cell r="Q1590">
            <v>0</v>
          </cell>
        </row>
        <row r="1591">
          <cell r="E1591">
            <v>0</v>
          </cell>
          <cell r="O1591">
            <v>0</v>
          </cell>
          <cell r="Q1591">
            <v>0</v>
          </cell>
        </row>
        <row r="1592">
          <cell r="E1592">
            <v>0</v>
          </cell>
          <cell r="O1592">
            <v>0</v>
          </cell>
          <cell r="Q1592">
            <v>0</v>
          </cell>
        </row>
        <row r="1593">
          <cell r="E1593">
            <v>0</v>
          </cell>
          <cell r="O1593">
            <v>0</v>
          </cell>
          <cell r="Q1593">
            <v>0</v>
          </cell>
        </row>
        <row r="1594">
          <cell r="E1594">
            <v>0</v>
          </cell>
          <cell r="O1594">
            <v>0</v>
          </cell>
          <cell r="Q1594">
            <v>0</v>
          </cell>
        </row>
        <row r="1595">
          <cell r="E1595">
            <v>0</v>
          </cell>
          <cell r="O1595">
            <v>0</v>
          </cell>
          <cell r="Q1595">
            <v>0</v>
          </cell>
        </row>
        <row r="1596">
          <cell r="E1596">
            <v>0</v>
          </cell>
          <cell r="O1596">
            <v>0</v>
          </cell>
          <cell r="Q1596">
            <v>0</v>
          </cell>
        </row>
        <row r="1597">
          <cell r="E1597">
            <v>0</v>
          </cell>
          <cell r="O1597">
            <v>0</v>
          </cell>
          <cell r="Q1597">
            <v>0</v>
          </cell>
        </row>
        <row r="1598">
          <cell r="E1598">
            <v>0</v>
          </cell>
          <cell r="O1598">
            <v>0</v>
          </cell>
          <cell r="Q1598">
            <v>0</v>
          </cell>
        </row>
        <row r="1599">
          <cell r="E1599">
            <v>0</v>
          </cell>
          <cell r="O1599">
            <v>0</v>
          </cell>
          <cell r="Q1599">
            <v>0</v>
          </cell>
        </row>
        <row r="1600">
          <cell r="E1600">
            <v>0</v>
          </cell>
          <cell r="O1600">
            <v>0</v>
          </cell>
          <cell r="Q1600">
            <v>0</v>
          </cell>
        </row>
        <row r="1601">
          <cell r="E1601">
            <v>0</v>
          </cell>
          <cell r="O1601">
            <v>0</v>
          </cell>
          <cell r="Q1601">
            <v>0</v>
          </cell>
        </row>
        <row r="1602">
          <cell r="E1602">
            <v>0</v>
          </cell>
          <cell r="O1602">
            <v>0</v>
          </cell>
          <cell r="Q1602">
            <v>0</v>
          </cell>
        </row>
        <row r="1603">
          <cell r="E1603">
            <v>0</v>
          </cell>
          <cell r="O1603">
            <v>0</v>
          </cell>
          <cell r="Q1603">
            <v>0</v>
          </cell>
        </row>
        <row r="1604">
          <cell r="E1604">
            <v>0</v>
          </cell>
          <cell r="O1604">
            <v>0</v>
          </cell>
          <cell r="Q1604">
            <v>0</v>
          </cell>
        </row>
        <row r="1605">
          <cell r="E1605">
            <v>0</v>
          </cell>
          <cell r="O1605">
            <v>0</v>
          </cell>
          <cell r="Q1605">
            <v>0</v>
          </cell>
        </row>
        <row r="1606">
          <cell r="E1606">
            <v>0</v>
          </cell>
          <cell r="O1606">
            <v>0</v>
          </cell>
          <cell r="Q1606">
            <v>0</v>
          </cell>
        </row>
        <row r="1607">
          <cell r="E1607">
            <v>0</v>
          </cell>
          <cell r="O1607">
            <v>0</v>
          </cell>
          <cell r="Q1607">
            <v>0</v>
          </cell>
        </row>
        <row r="1608">
          <cell r="E1608">
            <v>0</v>
          </cell>
          <cell r="O1608">
            <v>0</v>
          </cell>
          <cell r="Q1608">
            <v>0</v>
          </cell>
        </row>
        <row r="1609">
          <cell r="E1609">
            <v>0</v>
          </cell>
          <cell r="O1609">
            <v>0</v>
          </cell>
          <cell r="Q1609">
            <v>0</v>
          </cell>
        </row>
        <row r="1610">
          <cell r="E1610">
            <v>0</v>
          </cell>
          <cell r="O1610">
            <v>0</v>
          </cell>
          <cell r="Q1610">
            <v>0</v>
          </cell>
        </row>
        <row r="1611">
          <cell r="E1611">
            <v>0</v>
          </cell>
          <cell r="O1611">
            <v>0</v>
          </cell>
          <cell r="Q1611">
            <v>0</v>
          </cell>
        </row>
        <row r="1612">
          <cell r="E1612">
            <v>0</v>
          </cell>
          <cell r="O1612">
            <v>0</v>
          </cell>
          <cell r="Q1612">
            <v>0</v>
          </cell>
        </row>
        <row r="1613">
          <cell r="E1613">
            <v>0</v>
          </cell>
          <cell r="O1613">
            <v>0</v>
          </cell>
          <cell r="Q1613">
            <v>0</v>
          </cell>
        </row>
        <row r="1614">
          <cell r="E1614">
            <v>0</v>
          </cell>
          <cell r="O1614">
            <v>0</v>
          </cell>
          <cell r="Q1614">
            <v>0</v>
          </cell>
        </row>
        <row r="1615">
          <cell r="E1615">
            <v>0</v>
          </cell>
          <cell r="O1615">
            <v>0</v>
          </cell>
          <cell r="Q1615">
            <v>0</v>
          </cell>
        </row>
        <row r="1616">
          <cell r="E1616">
            <v>0</v>
          </cell>
          <cell r="O1616">
            <v>0</v>
          </cell>
          <cell r="Q1616">
            <v>0</v>
          </cell>
        </row>
        <row r="1617">
          <cell r="E1617">
            <v>0</v>
          </cell>
          <cell r="O1617">
            <v>0</v>
          </cell>
          <cell r="Q1617">
            <v>0</v>
          </cell>
        </row>
        <row r="1618">
          <cell r="E1618">
            <v>0</v>
          </cell>
          <cell r="O1618">
            <v>0</v>
          </cell>
          <cell r="Q1618">
            <v>0</v>
          </cell>
        </row>
        <row r="1619">
          <cell r="E1619">
            <v>0</v>
          </cell>
          <cell r="O1619">
            <v>0</v>
          </cell>
          <cell r="Q1619">
            <v>0</v>
          </cell>
        </row>
        <row r="1620">
          <cell r="E1620">
            <v>0</v>
          </cell>
          <cell r="O1620">
            <v>0</v>
          </cell>
          <cell r="Q1620">
            <v>0</v>
          </cell>
        </row>
        <row r="1621">
          <cell r="E1621">
            <v>0</v>
          </cell>
          <cell r="O1621">
            <v>0</v>
          </cell>
          <cell r="Q1621">
            <v>0</v>
          </cell>
        </row>
        <row r="1622">
          <cell r="E1622">
            <v>0</v>
          </cell>
          <cell r="O1622">
            <v>0</v>
          </cell>
          <cell r="Q1622">
            <v>0</v>
          </cell>
        </row>
        <row r="1623">
          <cell r="E1623">
            <v>0</v>
          </cell>
          <cell r="O1623">
            <v>0</v>
          </cell>
          <cell r="Q1623">
            <v>0</v>
          </cell>
        </row>
        <row r="1624">
          <cell r="E1624">
            <v>0</v>
          </cell>
          <cell r="O1624">
            <v>0</v>
          </cell>
          <cell r="Q1624">
            <v>0</v>
          </cell>
        </row>
        <row r="1625">
          <cell r="E1625">
            <v>0</v>
          </cell>
          <cell r="O1625">
            <v>0</v>
          </cell>
          <cell r="Q1625">
            <v>0</v>
          </cell>
        </row>
        <row r="1626">
          <cell r="E1626">
            <v>0</v>
          </cell>
          <cell r="O1626">
            <v>0</v>
          </cell>
          <cell r="Q1626">
            <v>0</v>
          </cell>
        </row>
        <row r="1627">
          <cell r="E1627">
            <v>0</v>
          </cell>
          <cell r="O1627">
            <v>0</v>
          </cell>
          <cell r="Q1627">
            <v>0</v>
          </cell>
        </row>
        <row r="1628">
          <cell r="E1628">
            <v>0</v>
          </cell>
          <cell r="O1628">
            <v>0</v>
          </cell>
          <cell r="Q1628">
            <v>0</v>
          </cell>
        </row>
        <row r="1629">
          <cell r="E1629">
            <v>0</v>
          </cell>
          <cell r="O1629">
            <v>0</v>
          </cell>
          <cell r="Q1629">
            <v>0</v>
          </cell>
        </row>
        <row r="1630">
          <cell r="E1630">
            <v>0</v>
          </cell>
          <cell r="O1630">
            <v>0</v>
          </cell>
          <cell r="Q1630">
            <v>0</v>
          </cell>
        </row>
        <row r="1631">
          <cell r="E1631">
            <v>0</v>
          </cell>
          <cell r="O1631">
            <v>0</v>
          </cell>
          <cell r="Q1631">
            <v>0</v>
          </cell>
        </row>
        <row r="1632">
          <cell r="E1632">
            <v>0</v>
          </cell>
          <cell r="O1632">
            <v>0</v>
          </cell>
          <cell r="Q1632">
            <v>0</v>
          </cell>
        </row>
        <row r="1633">
          <cell r="E1633">
            <v>0</v>
          </cell>
          <cell r="O1633">
            <v>0</v>
          </cell>
          <cell r="Q1633">
            <v>0</v>
          </cell>
        </row>
        <row r="1634">
          <cell r="E1634">
            <v>0</v>
          </cell>
          <cell r="O1634">
            <v>0</v>
          </cell>
          <cell r="Q1634">
            <v>0</v>
          </cell>
        </row>
        <row r="1635">
          <cell r="E1635">
            <v>0</v>
          </cell>
          <cell r="O1635">
            <v>0</v>
          </cell>
          <cell r="Q1635">
            <v>0</v>
          </cell>
        </row>
        <row r="1636">
          <cell r="E1636">
            <v>0</v>
          </cell>
          <cell r="O1636">
            <v>0</v>
          </cell>
          <cell r="Q1636">
            <v>0</v>
          </cell>
        </row>
        <row r="1637">
          <cell r="E1637">
            <v>0</v>
          </cell>
          <cell r="O1637">
            <v>0</v>
          </cell>
          <cell r="Q1637">
            <v>0</v>
          </cell>
        </row>
        <row r="1638">
          <cell r="E1638">
            <v>0</v>
          </cell>
          <cell r="O1638">
            <v>0</v>
          </cell>
          <cell r="Q1638">
            <v>0</v>
          </cell>
        </row>
        <row r="1639">
          <cell r="E1639">
            <v>0</v>
          </cell>
          <cell r="O1639">
            <v>0</v>
          </cell>
          <cell r="Q1639">
            <v>0</v>
          </cell>
        </row>
        <row r="1640">
          <cell r="E1640">
            <v>0</v>
          </cell>
          <cell r="O1640">
            <v>0</v>
          </cell>
          <cell r="Q1640">
            <v>0</v>
          </cell>
        </row>
        <row r="1641">
          <cell r="E1641">
            <v>0</v>
          </cell>
          <cell r="O1641">
            <v>0</v>
          </cell>
          <cell r="Q1641">
            <v>0</v>
          </cell>
        </row>
        <row r="1642">
          <cell r="E1642">
            <v>0</v>
          </cell>
          <cell r="O1642">
            <v>0</v>
          </cell>
          <cell r="Q1642">
            <v>0</v>
          </cell>
        </row>
        <row r="1643">
          <cell r="E1643">
            <v>0</v>
          </cell>
          <cell r="O1643">
            <v>0</v>
          </cell>
          <cell r="Q1643">
            <v>0</v>
          </cell>
        </row>
        <row r="1644">
          <cell r="E1644">
            <v>0</v>
          </cell>
          <cell r="O1644">
            <v>0</v>
          </cell>
          <cell r="Q1644">
            <v>0</v>
          </cell>
        </row>
        <row r="1645">
          <cell r="E1645">
            <v>0</v>
          </cell>
          <cell r="O1645">
            <v>0</v>
          </cell>
          <cell r="Q1645">
            <v>0</v>
          </cell>
        </row>
        <row r="1646">
          <cell r="E1646">
            <v>0</v>
          </cell>
          <cell r="O1646">
            <v>0</v>
          </cell>
          <cell r="Q1646">
            <v>0</v>
          </cell>
        </row>
        <row r="1647">
          <cell r="E1647">
            <v>0</v>
          </cell>
          <cell r="O1647">
            <v>0</v>
          </cell>
          <cell r="Q1647">
            <v>0</v>
          </cell>
        </row>
        <row r="1648">
          <cell r="E1648">
            <v>0</v>
          </cell>
          <cell r="O1648">
            <v>0</v>
          </cell>
          <cell r="Q1648">
            <v>0</v>
          </cell>
        </row>
        <row r="1649">
          <cell r="E1649">
            <v>0</v>
          </cell>
          <cell r="O1649">
            <v>0</v>
          </cell>
          <cell r="Q1649">
            <v>0</v>
          </cell>
        </row>
        <row r="1650">
          <cell r="E1650">
            <v>0</v>
          </cell>
          <cell r="O1650">
            <v>0</v>
          </cell>
          <cell r="Q1650">
            <v>0</v>
          </cell>
        </row>
        <row r="1651">
          <cell r="E1651">
            <v>0</v>
          </cell>
          <cell r="O1651">
            <v>0</v>
          </cell>
          <cell r="Q1651">
            <v>0</v>
          </cell>
        </row>
        <row r="1652">
          <cell r="E1652">
            <v>0</v>
          </cell>
          <cell r="O1652">
            <v>0</v>
          </cell>
          <cell r="Q1652">
            <v>0</v>
          </cell>
        </row>
        <row r="1653">
          <cell r="E1653">
            <v>0</v>
          </cell>
          <cell r="O1653">
            <v>0</v>
          </cell>
          <cell r="Q1653">
            <v>0</v>
          </cell>
        </row>
        <row r="1654">
          <cell r="E1654">
            <v>0</v>
          </cell>
          <cell r="O1654">
            <v>0</v>
          </cell>
          <cell r="Q1654">
            <v>0</v>
          </cell>
        </row>
        <row r="1655">
          <cell r="E1655">
            <v>0</v>
          </cell>
          <cell r="O1655">
            <v>0</v>
          </cell>
          <cell r="Q1655">
            <v>0</v>
          </cell>
        </row>
        <row r="1656">
          <cell r="E1656">
            <v>0</v>
          </cell>
          <cell r="O1656">
            <v>0</v>
          </cell>
          <cell r="Q1656">
            <v>0</v>
          </cell>
        </row>
        <row r="1657">
          <cell r="E1657">
            <v>0</v>
          </cell>
          <cell r="O1657">
            <v>0</v>
          </cell>
          <cell r="Q1657">
            <v>0</v>
          </cell>
        </row>
        <row r="1658">
          <cell r="E1658">
            <v>0</v>
          </cell>
          <cell r="O1658">
            <v>0</v>
          </cell>
          <cell r="Q1658">
            <v>0</v>
          </cell>
        </row>
        <row r="1659">
          <cell r="E1659">
            <v>0</v>
          </cell>
          <cell r="O1659">
            <v>0</v>
          </cell>
          <cell r="Q1659">
            <v>0</v>
          </cell>
        </row>
        <row r="1660">
          <cell r="E1660">
            <v>0</v>
          </cell>
          <cell r="O1660">
            <v>0</v>
          </cell>
          <cell r="Q1660">
            <v>0</v>
          </cell>
        </row>
        <row r="1661">
          <cell r="E1661">
            <v>0</v>
          </cell>
          <cell r="O1661">
            <v>0</v>
          </cell>
          <cell r="Q1661">
            <v>0</v>
          </cell>
        </row>
        <row r="1662">
          <cell r="E1662">
            <v>0</v>
          </cell>
          <cell r="O1662">
            <v>0</v>
          </cell>
          <cell r="Q1662">
            <v>0</v>
          </cell>
        </row>
        <row r="1663">
          <cell r="E1663">
            <v>0</v>
          </cell>
          <cell r="O1663">
            <v>0</v>
          </cell>
          <cell r="Q1663">
            <v>0</v>
          </cell>
        </row>
        <row r="1664">
          <cell r="E1664">
            <v>0</v>
          </cell>
          <cell r="O1664">
            <v>0</v>
          </cell>
          <cell r="Q1664">
            <v>0</v>
          </cell>
        </row>
        <row r="1665">
          <cell r="E1665">
            <v>0</v>
          </cell>
          <cell r="O1665">
            <v>0</v>
          </cell>
          <cell r="Q1665">
            <v>0</v>
          </cell>
        </row>
        <row r="1666">
          <cell r="E1666">
            <v>0</v>
          </cell>
          <cell r="O1666">
            <v>0</v>
          </cell>
          <cell r="Q1666">
            <v>0</v>
          </cell>
        </row>
        <row r="1667">
          <cell r="E1667">
            <v>0</v>
          </cell>
          <cell r="O1667">
            <v>0</v>
          </cell>
          <cell r="Q1667">
            <v>0</v>
          </cell>
        </row>
        <row r="1668">
          <cell r="E1668">
            <v>0</v>
          </cell>
          <cell r="O1668">
            <v>0</v>
          </cell>
          <cell r="Q1668">
            <v>0</v>
          </cell>
        </row>
        <row r="1669">
          <cell r="E1669">
            <v>0</v>
          </cell>
          <cell r="O1669">
            <v>0</v>
          </cell>
          <cell r="Q1669">
            <v>0</v>
          </cell>
        </row>
        <row r="1670">
          <cell r="E1670">
            <v>0</v>
          </cell>
          <cell r="O1670">
            <v>0</v>
          </cell>
          <cell r="Q1670">
            <v>0</v>
          </cell>
        </row>
        <row r="1671">
          <cell r="E1671">
            <v>0</v>
          </cell>
          <cell r="O1671">
            <v>0</v>
          </cell>
          <cell r="Q1671">
            <v>0</v>
          </cell>
        </row>
        <row r="1672">
          <cell r="E1672">
            <v>0</v>
          </cell>
          <cell r="O1672">
            <v>0</v>
          </cell>
          <cell r="Q1672">
            <v>0</v>
          </cell>
        </row>
        <row r="1673">
          <cell r="E1673">
            <v>0</v>
          </cell>
          <cell r="O1673">
            <v>0</v>
          </cell>
          <cell r="Q1673">
            <v>0</v>
          </cell>
        </row>
        <row r="1674">
          <cell r="E1674">
            <v>0</v>
          </cell>
          <cell r="O1674">
            <v>0</v>
          </cell>
          <cell r="Q1674">
            <v>0</v>
          </cell>
        </row>
        <row r="1675">
          <cell r="E1675">
            <v>0</v>
          </cell>
          <cell r="O1675">
            <v>0</v>
          </cell>
          <cell r="Q1675">
            <v>0</v>
          </cell>
        </row>
        <row r="1676">
          <cell r="E1676">
            <v>0</v>
          </cell>
          <cell r="O1676">
            <v>0</v>
          </cell>
          <cell r="Q1676">
            <v>0</v>
          </cell>
        </row>
        <row r="1677">
          <cell r="E1677">
            <v>0</v>
          </cell>
          <cell r="O1677">
            <v>0</v>
          </cell>
          <cell r="Q1677">
            <v>0</v>
          </cell>
        </row>
        <row r="1678">
          <cell r="E1678">
            <v>0</v>
          </cell>
          <cell r="O1678">
            <v>0</v>
          </cell>
          <cell r="Q1678">
            <v>0</v>
          </cell>
        </row>
        <row r="1679">
          <cell r="E1679">
            <v>0</v>
          </cell>
          <cell r="O1679">
            <v>0</v>
          </cell>
          <cell r="Q1679">
            <v>0</v>
          </cell>
        </row>
        <row r="1680">
          <cell r="E1680">
            <v>0</v>
          </cell>
          <cell r="O1680">
            <v>0</v>
          </cell>
          <cell r="Q1680">
            <v>0</v>
          </cell>
        </row>
        <row r="1681">
          <cell r="E1681">
            <v>0</v>
          </cell>
          <cell r="O1681">
            <v>0</v>
          </cell>
          <cell r="Q1681">
            <v>0</v>
          </cell>
        </row>
        <row r="1682">
          <cell r="E1682">
            <v>0</v>
          </cell>
          <cell r="O1682">
            <v>0</v>
          </cell>
          <cell r="Q1682">
            <v>0</v>
          </cell>
        </row>
        <row r="1683">
          <cell r="E1683">
            <v>0</v>
          </cell>
          <cell r="O1683">
            <v>0</v>
          </cell>
          <cell r="Q1683">
            <v>0</v>
          </cell>
        </row>
        <row r="1684">
          <cell r="E1684">
            <v>0</v>
          </cell>
          <cell r="O1684">
            <v>0</v>
          </cell>
          <cell r="Q1684">
            <v>0</v>
          </cell>
        </row>
        <row r="1685">
          <cell r="E1685">
            <v>0</v>
          </cell>
          <cell r="O1685">
            <v>0</v>
          </cell>
          <cell r="Q1685">
            <v>0</v>
          </cell>
        </row>
        <row r="1686">
          <cell r="E1686">
            <v>0</v>
          </cell>
          <cell r="O1686">
            <v>0</v>
          </cell>
          <cell r="Q1686">
            <v>0</v>
          </cell>
        </row>
        <row r="1687">
          <cell r="E1687">
            <v>0</v>
          </cell>
          <cell r="O1687">
            <v>0</v>
          </cell>
          <cell r="Q1687">
            <v>0</v>
          </cell>
        </row>
        <row r="1688">
          <cell r="E1688">
            <v>0</v>
          </cell>
          <cell r="O1688">
            <v>0</v>
          </cell>
          <cell r="Q1688">
            <v>0</v>
          </cell>
        </row>
        <row r="1689">
          <cell r="E1689">
            <v>0</v>
          </cell>
          <cell r="O1689">
            <v>0</v>
          </cell>
          <cell r="Q1689">
            <v>0</v>
          </cell>
        </row>
        <row r="1690">
          <cell r="E1690">
            <v>0</v>
          </cell>
          <cell r="O1690">
            <v>0</v>
          </cell>
          <cell r="Q1690">
            <v>0</v>
          </cell>
        </row>
        <row r="1691">
          <cell r="E1691">
            <v>0</v>
          </cell>
          <cell r="O1691">
            <v>0</v>
          </cell>
          <cell r="Q1691">
            <v>0</v>
          </cell>
        </row>
        <row r="1692">
          <cell r="E1692">
            <v>0</v>
          </cell>
          <cell r="O1692">
            <v>0</v>
          </cell>
          <cell r="Q1692">
            <v>0</v>
          </cell>
        </row>
        <row r="1693">
          <cell r="E1693">
            <v>0</v>
          </cell>
          <cell r="O1693">
            <v>0</v>
          </cell>
          <cell r="Q1693">
            <v>0</v>
          </cell>
        </row>
        <row r="1694">
          <cell r="E1694">
            <v>0</v>
          </cell>
          <cell r="O1694">
            <v>0</v>
          </cell>
          <cell r="Q1694">
            <v>0</v>
          </cell>
        </row>
        <row r="1695">
          <cell r="E1695">
            <v>0</v>
          </cell>
          <cell r="O1695">
            <v>0</v>
          </cell>
          <cell r="Q1695">
            <v>0</v>
          </cell>
        </row>
        <row r="1696">
          <cell r="E1696">
            <v>0</v>
          </cell>
          <cell r="O1696">
            <v>0</v>
          </cell>
          <cell r="Q1696">
            <v>0</v>
          </cell>
        </row>
        <row r="1697">
          <cell r="E1697">
            <v>0</v>
          </cell>
          <cell r="O1697">
            <v>0</v>
          </cell>
          <cell r="Q1697">
            <v>0</v>
          </cell>
        </row>
        <row r="1698">
          <cell r="E1698">
            <v>0</v>
          </cell>
          <cell r="O1698">
            <v>0</v>
          </cell>
          <cell r="Q1698">
            <v>0</v>
          </cell>
        </row>
        <row r="1699">
          <cell r="E1699">
            <v>0</v>
          </cell>
          <cell r="O1699">
            <v>0</v>
          </cell>
          <cell r="Q1699">
            <v>0</v>
          </cell>
        </row>
        <row r="1700">
          <cell r="E1700">
            <v>0</v>
          </cell>
          <cell r="O1700">
            <v>0</v>
          </cell>
          <cell r="Q1700">
            <v>0</v>
          </cell>
        </row>
        <row r="1701">
          <cell r="E1701">
            <v>0</v>
          </cell>
          <cell r="O1701">
            <v>0</v>
          </cell>
          <cell r="Q1701">
            <v>0</v>
          </cell>
        </row>
        <row r="1702">
          <cell r="E1702">
            <v>0</v>
          </cell>
          <cell r="O1702">
            <v>0</v>
          </cell>
          <cell r="Q1702">
            <v>0</v>
          </cell>
        </row>
        <row r="1703">
          <cell r="E1703">
            <v>0</v>
          </cell>
          <cell r="O1703">
            <v>0</v>
          </cell>
          <cell r="Q1703">
            <v>0</v>
          </cell>
        </row>
        <row r="1704">
          <cell r="E1704">
            <v>0</v>
          </cell>
          <cell r="O1704">
            <v>0</v>
          </cell>
          <cell r="Q1704">
            <v>0</v>
          </cell>
        </row>
        <row r="1705">
          <cell r="E1705">
            <v>0</v>
          </cell>
          <cell r="O1705">
            <v>0</v>
          </cell>
          <cell r="Q1705">
            <v>0</v>
          </cell>
        </row>
        <row r="1706">
          <cell r="E1706">
            <v>0</v>
          </cell>
          <cell r="O1706">
            <v>0</v>
          </cell>
          <cell r="Q1706">
            <v>0</v>
          </cell>
        </row>
        <row r="1707">
          <cell r="E1707">
            <v>0</v>
          </cell>
          <cell r="O1707">
            <v>0</v>
          </cell>
          <cell r="Q1707">
            <v>0</v>
          </cell>
        </row>
        <row r="1708">
          <cell r="E1708">
            <v>0</v>
          </cell>
          <cell r="O1708">
            <v>0</v>
          </cell>
          <cell r="Q1708">
            <v>0</v>
          </cell>
        </row>
        <row r="1709">
          <cell r="E1709">
            <v>0</v>
          </cell>
          <cell r="O1709">
            <v>0</v>
          </cell>
          <cell r="Q1709">
            <v>0</v>
          </cell>
        </row>
        <row r="1710">
          <cell r="E1710">
            <v>0</v>
          </cell>
          <cell r="O1710">
            <v>0</v>
          </cell>
          <cell r="Q1710">
            <v>0</v>
          </cell>
        </row>
        <row r="1711">
          <cell r="E1711">
            <v>0</v>
          </cell>
          <cell r="O1711">
            <v>0</v>
          </cell>
          <cell r="Q1711">
            <v>0</v>
          </cell>
        </row>
        <row r="1712">
          <cell r="E1712">
            <v>0</v>
          </cell>
          <cell r="O1712">
            <v>0</v>
          </cell>
          <cell r="Q1712">
            <v>0</v>
          </cell>
        </row>
        <row r="1713">
          <cell r="E1713">
            <v>0</v>
          </cell>
          <cell r="O1713">
            <v>0</v>
          </cell>
          <cell r="Q1713">
            <v>0</v>
          </cell>
        </row>
        <row r="1714">
          <cell r="E1714">
            <v>0</v>
          </cell>
          <cell r="O1714">
            <v>0</v>
          </cell>
          <cell r="Q1714">
            <v>0</v>
          </cell>
        </row>
        <row r="1715">
          <cell r="E1715">
            <v>0</v>
          </cell>
          <cell r="O1715">
            <v>0</v>
          </cell>
          <cell r="Q1715">
            <v>0</v>
          </cell>
        </row>
        <row r="1716">
          <cell r="E1716">
            <v>0</v>
          </cell>
          <cell r="O1716">
            <v>0</v>
          </cell>
          <cell r="Q1716">
            <v>0</v>
          </cell>
        </row>
        <row r="1717">
          <cell r="E1717">
            <v>0</v>
          </cell>
          <cell r="O1717">
            <v>0</v>
          </cell>
          <cell r="Q1717">
            <v>0</v>
          </cell>
        </row>
        <row r="1718">
          <cell r="E1718">
            <v>0</v>
          </cell>
          <cell r="O1718">
            <v>0</v>
          </cell>
          <cell r="Q1718">
            <v>0</v>
          </cell>
        </row>
        <row r="1719">
          <cell r="E1719">
            <v>0</v>
          </cell>
          <cell r="O1719">
            <v>0</v>
          </cell>
          <cell r="Q1719">
            <v>0</v>
          </cell>
        </row>
        <row r="1720">
          <cell r="E1720">
            <v>0</v>
          </cell>
          <cell r="O1720">
            <v>0</v>
          </cell>
          <cell r="Q1720">
            <v>0</v>
          </cell>
        </row>
        <row r="1721">
          <cell r="E1721">
            <v>0</v>
          </cell>
          <cell r="O1721">
            <v>0</v>
          </cell>
          <cell r="Q1721">
            <v>0</v>
          </cell>
        </row>
        <row r="1722">
          <cell r="E1722">
            <v>0</v>
          </cell>
          <cell r="O1722">
            <v>0</v>
          </cell>
          <cell r="Q1722">
            <v>0</v>
          </cell>
        </row>
        <row r="1723">
          <cell r="E1723">
            <v>0</v>
          </cell>
          <cell r="O1723">
            <v>0</v>
          </cell>
          <cell r="Q1723">
            <v>0</v>
          </cell>
        </row>
        <row r="1724">
          <cell r="E1724">
            <v>0</v>
          </cell>
          <cell r="O1724">
            <v>0</v>
          </cell>
          <cell r="Q1724">
            <v>0</v>
          </cell>
        </row>
        <row r="1725">
          <cell r="E1725">
            <v>0</v>
          </cell>
          <cell r="O1725">
            <v>0</v>
          </cell>
          <cell r="Q1725">
            <v>0</v>
          </cell>
        </row>
        <row r="1726">
          <cell r="E1726">
            <v>0</v>
          </cell>
          <cell r="O1726">
            <v>0</v>
          </cell>
          <cell r="Q1726">
            <v>0</v>
          </cell>
        </row>
        <row r="1727">
          <cell r="E1727">
            <v>0</v>
          </cell>
          <cell r="O1727">
            <v>0</v>
          </cell>
          <cell r="Q1727">
            <v>0</v>
          </cell>
        </row>
        <row r="1728">
          <cell r="E1728">
            <v>0</v>
          </cell>
          <cell r="O1728">
            <v>0</v>
          </cell>
          <cell r="Q1728">
            <v>0</v>
          </cell>
        </row>
        <row r="1729">
          <cell r="E1729">
            <v>0</v>
          </cell>
          <cell r="O1729">
            <v>0</v>
          </cell>
          <cell r="Q1729">
            <v>0</v>
          </cell>
        </row>
        <row r="1730">
          <cell r="E1730">
            <v>0</v>
          </cell>
          <cell r="O1730">
            <v>0</v>
          </cell>
          <cell r="Q1730">
            <v>0</v>
          </cell>
        </row>
        <row r="1731">
          <cell r="E1731">
            <v>0</v>
          </cell>
          <cell r="O1731">
            <v>0</v>
          </cell>
          <cell r="Q1731">
            <v>0</v>
          </cell>
        </row>
        <row r="1732">
          <cell r="E1732">
            <v>0</v>
          </cell>
          <cell r="O1732">
            <v>0</v>
          </cell>
          <cell r="Q1732">
            <v>0</v>
          </cell>
        </row>
        <row r="1733">
          <cell r="E1733">
            <v>0</v>
          </cell>
          <cell r="O1733">
            <v>0</v>
          </cell>
          <cell r="Q1733">
            <v>0</v>
          </cell>
        </row>
        <row r="1734">
          <cell r="E1734">
            <v>0</v>
          </cell>
          <cell r="O1734">
            <v>0</v>
          </cell>
          <cell r="Q1734">
            <v>0</v>
          </cell>
        </row>
        <row r="1735">
          <cell r="E1735">
            <v>0</v>
          </cell>
          <cell r="O1735">
            <v>0</v>
          </cell>
          <cell r="Q1735">
            <v>0</v>
          </cell>
        </row>
        <row r="1736">
          <cell r="E1736">
            <v>0</v>
          </cell>
          <cell r="O1736">
            <v>0</v>
          </cell>
          <cell r="Q1736">
            <v>0</v>
          </cell>
        </row>
        <row r="1737">
          <cell r="E1737">
            <v>0</v>
          </cell>
          <cell r="O1737">
            <v>0</v>
          </cell>
          <cell r="Q1737">
            <v>0</v>
          </cell>
        </row>
        <row r="1738">
          <cell r="E1738">
            <v>0</v>
          </cell>
          <cell r="O1738">
            <v>0</v>
          </cell>
          <cell r="Q1738">
            <v>0</v>
          </cell>
        </row>
        <row r="1739">
          <cell r="E1739">
            <v>0</v>
          </cell>
          <cell r="O1739">
            <v>0</v>
          </cell>
          <cell r="Q1739">
            <v>0</v>
          </cell>
        </row>
        <row r="1740">
          <cell r="E1740">
            <v>0</v>
          </cell>
          <cell r="O1740">
            <v>0</v>
          </cell>
          <cell r="Q1740">
            <v>0</v>
          </cell>
        </row>
        <row r="1741">
          <cell r="E1741">
            <v>0</v>
          </cell>
          <cell r="O1741">
            <v>0</v>
          </cell>
          <cell r="Q1741">
            <v>0</v>
          </cell>
        </row>
        <row r="1742">
          <cell r="E1742">
            <v>0</v>
          </cell>
          <cell r="O1742">
            <v>0</v>
          </cell>
          <cell r="Q1742">
            <v>0</v>
          </cell>
        </row>
        <row r="1743">
          <cell r="E1743">
            <v>0</v>
          </cell>
          <cell r="O1743">
            <v>0</v>
          </cell>
          <cell r="Q1743">
            <v>0</v>
          </cell>
        </row>
        <row r="1744">
          <cell r="E1744">
            <v>0</v>
          </cell>
          <cell r="O1744">
            <v>0</v>
          </cell>
          <cell r="Q1744">
            <v>0</v>
          </cell>
        </row>
        <row r="1745">
          <cell r="E1745">
            <v>0</v>
          </cell>
          <cell r="O1745">
            <v>0</v>
          </cell>
          <cell r="Q1745">
            <v>0</v>
          </cell>
        </row>
        <row r="1746">
          <cell r="E1746">
            <v>0</v>
          </cell>
          <cell r="O1746">
            <v>0</v>
          </cell>
          <cell r="Q1746">
            <v>0</v>
          </cell>
        </row>
        <row r="1747">
          <cell r="E1747">
            <v>0</v>
          </cell>
          <cell r="O1747">
            <v>0</v>
          </cell>
          <cell r="Q1747">
            <v>0</v>
          </cell>
        </row>
        <row r="1748">
          <cell r="E1748">
            <v>0</v>
          </cell>
          <cell r="O1748">
            <v>0</v>
          </cell>
          <cell r="Q1748">
            <v>0</v>
          </cell>
        </row>
        <row r="1749">
          <cell r="E1749">
            <v>0</v>
          </cell>
          <cell r="O1749">
            <v>0</v>
          </cell>
          <cell r="Q1749">
            <v>0</v>
          </cell>
        </row>
        <row r="1750">
          <cell r="E1750">
            <v>0</v>
          </cell>
          <cell r="O1750">
            <v>0</v>
          </cell>
          <cell r="Q1750">
            <v>0</v>
          </cell>
        </row>
        <row r="1751">
          <cell r="E1751">
            <v>0</v>
          </cell>
          <cell r="O1751">
            <v>0</v>
          </cell>
          <cell r="Q1751">
            <v>0</v>
          </cell>
        </row>
        <row r="1752">
          <cell r="E1752">
            <v>0</v>
          </cell>
          <cell r="O1752">
            <v>0</v>
          </cell>
          <cell r="Q1752">
            <v>0</v>
          </cell>
        </row>
        <row r="1753">
          <cell r="E1753">
            <v>0</v>
          </cell>
          <cell r="O1753">
            <v>0</v>
          </cell>
          <cell r="Q1753">
            <v>0</v>
          </cell>
        </row>
        <row r="1754">
          <cell r="E1754">
            <v>0</v>
          </cell>
          <cell r="O1754">
            <v>0</v>
          </cell>
          <cell r="Q1754">
            <v>0</v>
          </cell>
        </row>
        <row r="1755">
          <cell r="E1755">
            <v>0</v>
          </cell>
          <cell r="O1755">
            <v>0</v>
          </cell>
          <cell r="Q1755">
            <v>0</v>
          </cell>
        </row>
        <row r="1756">
          <cell r="E1756">
            <v>0</v>
          </cell>
          <cell r="O1756">
            <v>0</v>
          </cell>
          <cell r="Q1756">
            <v>0</v>
          </cell>
        </row>
        <row r="1757">
          <cell r="E1757">
            <v>0</v>
          </cell>
          <cell r="O1757">
            <v>0</v>
          </cell>
          <cell r="Q1757">
            <v>0</v>
          </cell>
        </row>
        <row r="1758">
          <cell r="E1758">
            <v>0</v>
          </cell>
          <cell r="O1758">
            <v>0</v>
          </cell>
          <cell r="Q1758">
            <v>0</v>
          </cell>
        </row>
        <row r="1759">
          <cell r="E1759">
            <v>0</v>
          </cell>
          <cell r="O1759">
            <v>0</v>
          </cell>
          <cell r="Q1759">
            <v>0</v>
          </cell>
        </row>
        <row r="1760">
          <cell r="E1760">
            <v>0</v>
          </cell>
          <cell r="O1760">
            <v>0</v>
          </cell>
          <cell r="Q1760">
            <v>0</v>
          </cell>
        </row>
        <row r="1761">
          <cell r="E1761">
            <v>0</v>
          </cell>
          <cell r="O1761">
            <v>0</v>
          </cell>
          <cell r="Q1761">
            <v>0</v>
          </cell>
        </row>
        <row r="1762">
          <cell r="E1762">
            <v>0</v>
          </cell>
          <cell r="O1762">
            <v>0</v>
          </cell>
          <cell r="Q1762">
            <v>0</v>
          </cell>
        </row>
        <row r="1763">
          <cell r="E1763">
            <v>0</v>
          </cell>
          <cell r="O1763">
            <v>0</v>
          </cell>
          <cell r="Q1763">
            <v>0</v>
          </cell>
        </row>
        <row r="1764">
          <cell r="E1764">
            <v>0</v>
          </cell>
          <cell r="O1764">
            <v>0</v>
          </cell>
          <cell r="Q1764">
            <v>0</v>
          </cell>
        </row>
        <row r="1765">
          <cell r="E1765">
            <v>0</v>
          </cell>
          <cell r="O1765">
            <v>0</v>
          </cell>
          <cell r="Q1765">
            <v>0</v>
          </cell>
        </row>
        <row r="1766">
          <cell r="E1766">
            <v>0</v>
          </cell>
          <cell r="O1766">
            <v>0</v>
          </cell>
          <cell r="Q1766">
            <v>0</v>
          </cell>
        </row>
        <row r="1767">
          <cell r="E1767">
            <v>0</v>
          </cell>
          <cell r="O1767">
            <v>0</v>
          </cell>
          <cell r="Q1767">
            <v>0</v>
          </cell>
        </row>
        <row r="1768">
          <cell r="E1768">
            <v>0</v>
          </cell>
          <cell r="O1768">
            <v>0</v>
          </cell>
          <cell r="Q1768">
            <v>0</v>
          </cell>
        </row>
        <row r="1769">
          <cell r="E1769">
            <v>0</v>
          </cell>
          <cell r="O1769">
            <v>0</v>
          </cell>
          <cell r="Q1769">
            <v>0</v>
          </cell>
        </row>
        <row r="1770">
          <cell r="E1770">
            <v>0</v>
          </cell>
          <cell r="O1770">
            <v>0</v>
          </cell>
          <cell r="Q1770">
            <v>0</v>
          </cell>
        </row>
        <row r="1771">
          <cell r="E1771">
            <v>0</v>
          </cell>
          <cell r="O1771">
            <v>0</v>
          </cell>
          <cell r="Q1771">
            <v>0</v>
          </cell>
        </row>
        <row r="1772">
          <cell r="E1772">
            <v>0</v>
          </cell>
          <cell r="O1772">
            <v>0</v>
          </cell>
          <cell r="Q1772">
            <v>0</v>
          </cell>
        </row>
        <row r="1773">
          <cell r="E1773">
            <v>0</v>
          </cell>
          <cell r="O1773">
            <v>0</v>
          </cell>
          <cell r="Q1773">
            <v>0</v>
          </cell>
        </row>
        <row r="1774">
          <cell r="E1774">
            <v>0</v>
          </cell>
          <cell r="O1774">
            <v>0</v>
          </cell>
          <cell r="Q1774">
            <v>0</v>
          </cell>
        </row>
        <row r="1775">
          <cell r="E1775">
            <v>0</v>
          </cell>
          <cell r="O1775">
            <v>0</v>
          </cell>
          <cell r="Q1775">
            <v>0</v>
          </cell>
        </row>
        <row r="1776">
          <cell r="E1776">
            <v>0</v>
          </cell>
          <cell r="O1776">
            <v>0</v>
          </cell>
          <cell r="Q1776">
            <v>0</v>
          </cell>
        </row>
        <row r="1777">
          <cell r="E1777">
            <v>0</v>
          </cell>
          <cell r="O1777">
            <v>0</v>
          </cell>
          <cell r="Q1777">
            <v>0</v>
          </cell>
        </row>
        <row r="1778">
          <cell r="E1778">
            <v>0</v>
          </cell>
          <cell r="O1778">
            <v>0</v>
          </cell>
          <cell r="Q1778">
            <v>0</v>
          </cell>
        </row>
        <row r="1779">
          <cell r="E1779">
            <v>0</v>
          </cell>
          <cell r="O1779">
            <v>0</v>
          </cell>
          <cell r="Q1779">
            <v>0</v>
          </cell>
        </row>
        <row r="1780">
          <cell r="E1780">
            <v>0</v>
          </cell>
          <cell r="O1780">
            <v>0</v>
          </cell>
          <cell r="Q1780">
            <v>0</v>
          </cell>
        </row>
        <row r="1781">
          <cell r="E1781">
            <v>0</v>
          </cell>
          <cell r="O1781">
            <v>0</v>
          </cell>
          <cell r="Q1781">
            <v>0</v>
          </cell>
        </row>
        <row r="1782">
          <cell r="E1782">
            <v>0</v>
          </cell>
          <cell r="O1782">
            <v>0</v>
          </cell>
          <cell r="Q1782">
            <v>0</v>
          </cell>
        </row>
        <row r="1783">
          <cell r="E1783">
            <v>0</v>
          </cell>
          <cell r="O1783">
            <v>0</v>
          </cell>
          <cell r="Q1783">
            <v>0</v>
          </cell>
        </row>
        <row r="1784">
          <cell r="E1784">
            <v>0</v>
          </cell>
          <cell r="O1784">
            <v>0</v>
          </cell>
          <cell r="Q1784">
            <v>0</v>
          </cell>
        </row>
        <row r="1785">
          <cell r="E1785">
            <v>0</v>
          </cell>
          <cell r="O1785">
            <v>0</v>
          </cell>
          <cell r="Q1785">
            <v>0</v>
          </cell>
        </row>
        <row r="1786">
          <cell r="E1786">
            <v>0</v>
          </cell>
          <cell r="O1786">
            <v>0</v>
          </cell>
          <cell r="Q1786">
            <v>0</v>
          </cell>
        </row>
        <row r="1787">
          <cell r="E1787">
            <v>0</v>
          </cell>
          <cell r="O1787">
            <v>0</v>
          </cell>
          <cell r="Q1787">
            <v>0</v>
          </cell>
        </row>
        <row r="1788">
          <cell r="E1788">
            <v>0</v>
          </cell>
          <cell r="O1788">
            <v>0</v>
          </cell>
          <cell r="Q1788">
            <v>0</v>
          </cell>
        </row>
        <row r="1789">
          <cell r="E1789">
            <v>0</v>
          </cell>
          <cell r="O1789">
            <v>0</v>
          </cell>
          <cell r="Q1789">
            <v>0</v>
          </cell>
        </row>
        <row r="1790">
          <cell r="E1790">
            <v>0</v>
          </cell>
          <cell r="O1790">
            <v>0</v>
          </cell>
          <cell r="Q1790">
            <v>0</v>
          </cell>
        </row>
        <row r="1791">
          <cell r="E1791">
            <v>0</v>
          </cell>
          <cell r="O1791">
            <v>0</v>
          </cell>
          <cell r="Q1791">
            <v>0</v>
          </cell>
        </row>
        <row r="1792">
          <cell r="E1792">
            <v>0</v>
          </cell>
          <cell r="O1792">
            <v>0</v>
          </cell>
          <cell r="Q1792">
            <v>0</v>
          </cell>
        </row>
        <row r="1793">
          <cell r="E1793">
            <v>0</v>
          </cell>
          <cell r="O1793">
            <v>0</v>
          </cell>
          <cell r="Q1793">
            <v>0</v>
          </cell>
        </row>
        <row r="1794">
          <cell r="E1794">
            <v>0</v>
          </cell>
          <cell r="O1794">
            <v>0</v>
          </cell>
          <cell r="Q1794">
            <v>0</v>
          </cell>
        </row>
        <row r="1795">
          <cell r="E1795">
            <v>0</v>
          </cell>
          <cell r="O1795">
            <v>0</v>
          </cell>
          <cell r="Q1795">
            <v>0</v>
          </cell>
        </row>
        <row r="1796">
          <cell r="E1796">
            <v>0</v>
          </cell>
          <cell r="O1796">
            <v>0</v>
          </cell>
          <cell r="Q1796">
            <v>0</v>
          </cell>
        </row>
        <row r="1797">
          <cell r="E1797">
            <v>0</v>
          </cell>
          <cell r="O1797">
            <v>0</v>
          </cell>
          <cell r="Q1797">
            <v>0</v>
          </cell>
        </row>
        <row r="1798">
          <cell r="E1798">
            <v>0</v>
          </cell>
          <cell r="O1798">
            <v>0</v>
          </cell>
          <cell r="Q1798">
            <v>0</v>
          </cell>
        </row>
        <row r="1799">
          <cell r="E1799">
            <v>0</v>
          </cell>
          <cell r="O1799">
            <v>0</v>
          </cell>
          <cell r="Q1799">
            <v>0</v>
          </cell>
        </row>
        <row r="1800">
          <cell r="E1800">
            <v>0</v>
          </cell>
          <cell r="O1800">
            <v>0</v>
          </cell>
          <cell r="Q1800">
            <v>0</v>
          </cell>
        </row>
        <row r="1801">
          <cell r="E1801">
            <v>0</v>
          </cell>
          <cell r="O1801">
            <v>0</v>
          </cell>
          <cell r="Q1801">
            <v>0</v>
          </cell>
        </row>
        <row r="1802">
          <cell r="E1802">
            <v>0</v>
          </cell>
          <cell r="O1802">
            <v>0</v>
          </cell>
          <cell r="Q1802">
            <v>0</v>
          </cell>
        </row>
        <row r="1803">
          <cell r="E1803">
            <v>0</v>
          </cell>
          <cell r="O1803">
            <v>0</v>
          </cell>
          <cell r="Q1803">
            <v>0</v>
          </cell>
        </row>
        <row r="1804">
          <cell r="E1804">
            <v>0</v>
          </cell>
          <cell r="O1804">
            <v>0</v>
          </cell>
          <cell r="Q1804">
            <v>0</v>
          </cell>
        </row>
        <row r="1805">
          <cell r="E1805">
            <v>0</v>
          </cell>
          <cell r="O1805">
            <v>0</v>
          </cell>
          <cell r="Q1805">
            <v>0</v>
          </cell>
        </row>
        <row r="1806">
          <cell r="E1806">
            <v>0</v>
          </cell>
          <cell r="O1806">
            <v>0</v>
          </cell>
          <cell r="Q1806">
            <v>0</v>
          </cell>
        </row>
        <row r="1807">
          <cell r="E1807">
            <v>0</v>
          </cell>
          <cell r="O1807">
            <v>0</v>
          </cell>
          <cell r="Q1807">
            <v>0</v>
          </cell>
        </row>
        <row r="1808">
          <cell r="E1808">
            <v>0</v>
          </cell>
          <cell r="O1808">
            <v>0</v>
          </cell>
          <cell r="Q1808">
            <v>0</v>
          </cell>
        </row>
        <row r="1809">
          <cell r="E1809">
            <v>0</v>
          </cell>
          <cell r="O1809">
            <v>0</v>
          </cell>
          <cell r="Q1809">
            <v>0</v>
          </cell>
        </row>
        <row r="1810">
          <cell r="E1810">
            <v>0</v>
          </cell>
          <cell r="O1810">
            <v>0</v>
          </cell>
          <cell r="Q1810">
            <v>0</v>
          </cell>
        </row>
        <row r="1811">
          <cell r="E1811">
            <v>0</v>
          </cell>
          <cell r="O1811">
            <v>0</v>
          </cell>
          <cell r="Q1811">
            <v>0</v>
          </cell>
        </row>
        <row r="1812">
          <cell r="E1812">
            <v>0</v>
          </cell>
          <cell r="O1812">
            <v>0</v>
          </cell>
          <cell r="Q1812">
            <v>0</v>
          </cell>
        </row>
        <row r="1813">
          <cell r="E1813">
            <v>0</v>
          </cell>
          <cell r="O1813">
            <v>0</v>
          </cell>
          <cell r="Q1813">
            <v>0</v>
          </cell>
        </row>
        <row r="1814">
          <cell r="E1814">
            <v>0</v>
          </cell>
          <cell r="O1814">
            <v>0</v>
          </cell>
          <cell r="Q1814">
            <v>0</v>
          </cell>
        </row>
        <row r="1815">
          <cell r="E1815">
            <v>0</v>
          </cell>
          <cell r="O1815">
            <v>0</v>
          </cell>
          <cell r="Q1815">
            <v>0</v>
          </cell>
        </row>
        <row r="1816">
          <cell r="E1816">
            <v>0</v>
          </cell>
          <cell r="O1816">
            <v>0</v>
          </cell>
          <cell r="Q1816">
            <v>0</v>
          </cell>
        </row>
        <row r="1817">
          <cell r="E1817">
            <v>0</v>
          </cell>
          <cell r="O1817">
            <v>0</v>
          </cell>
          <cell r="Q1817">
            <v>0</v>
          </cell>
        </row>
        <row r="1818">
          <cell r="E1818">
            <v>0</v>
          </cell>
          <cell r="O1818">
            <v>0</v>
          </cell>
          <cell r="Q1818">
            <v>0</v>
          </cell>
        </row>
        <row r="1819">
          <cell r="E1819">
            <v>0</v>
          </cell>
          <cell r="O1819">
            <v>0</v>
          </cell>
          <cell r="Q1819">
            <v>0</v>
          </cell>
        </row>
        <row r="1820">
          <cell r="E1820">
            <v>0</v>
          </cell>
          <cell r="O1820">
            <v>0</v>
          </cell>
          <cell r="Q1820">
            <v>0</v>
          </cell>
        </row>
        <row r="1821">
          <cell r="E1821">
            <v>0</v>
          </cell>
          <cell r="O1821">
            <v>0</v>
          </cell>
          <cell r="Q1821">
            <v>0</v>
          </cell>
        </row>
        <row r="1822">
          <cell r="E1822">
            <v>0</v>
          </cell>
          <cell r="O1822">
            <v>0</v>
          </cell>
          <cell r="Q1822">
            <v>0</v>
          </cell>
        </row>
        <row r="1823">
          <cell r="E1823">
            <v>0</v>
          </cell>
          <cell r="O1823">
            <v>0</v>
          </cell>
          <cell r="Q1823">
            <v>0</v>
          </cell>
        </row>
        <row r="1824">
          <cell r="E1824">
            <v>0</v>
          </cell>
          <cell r="O1824">
            <v>0</v>
          </cell>
          <cell r="Q1824">
            <v>0</v>
          </cell>
        </row>
        <row r="1825">
          <cell r="E1825">
            <v>0</v>
          </cell>
          <cell r="O1825">
            <v>0</v>
          </cell>
          <cell r="Q1825">
            <v>0</v>
          </cell>
        </row>
        <row r="1826">
          <cell r="E1826">
            <v>0</v>
          </cell>
          <cell r="O1826">
            <v>0</v>
          </cell>
          <cell r="Q1826">
            <v>0</v>
          </cell>
        </row>
        <row r="1827">
          <cell r="E1827">
            <v>0</v>
          </cell>
          <cell r="O1827">
            <v>0</v>
          </cell>
          <cell r="Q1827">
            <v>0</v>
          </cell>
        </row>
        <row r="1828">
          <cell r="E1828">
            <v>0</v>
          </cell>
          <cell r="O1828">
            <v>0</v>
          </cell>
          <cell r="Q1828">
            <v>0</v>
          </cell>
        </row>
        <row r="1829">
          <cell r="E1829">
            <v>0</v>
          </cell>
          <cell r="O1829">
            <v>0</v>
          </cell>
          <cell r="Q1829">
            <v>0</v>
          </cell>
        </row>
        <row r="1830">
          <cell r="E1830">
            <v>0</v>
          </cell>
          <cell r="O1830">
            <v>0</v>
          </cell>
          <cell r="Q1830">
            <v>0</v>
          </cell>
        </row>
        <row r="1831">
          <cell r="E1831">
            <v>0</v>
          </cell>
          <cell r="O1831">
            <v>0</v>
          </cell>
          <cell r="Q1831">
            <v>0</v>
          </cell>
        </row>
        <row r="1832">
          <cell r="E1832">
            <v>0</v>
          </cell>
          <cell r="O1832">
            <v>0</v>
          </cell>
          <cell r="Q1832">
            <v>0</v>
          </cell>
        </row>
        <row r="1833">
          <cell r="E1833">
            <v>0</v>
          </cell>
          <cell r="O1833">
            <v>0</v>
          </cell>
          <cell r="Q1833">
            <v>0</v>
          </cell>
        </row>
        <row r="1834">
          <cell r="E1834">
            <v>0</v>
          </cell>
          <cell r="O1834">
            <v>0</v>
          </cell>
          <cell r="Q1834">
            <v>0</v>
          </cell>
        </row>
        <row r="1835">
          <cell r="E1835">
            <v>0</v>
          </cell>
          <cell r="O1835">
            <v>0</v>
          </cell>
          <cell r="Q1835">
            <v>0</v>
          </cell>
        </row>
        <row r="1836">
          <cell r="E1836">
            <v>0</v>
          </cell>
          <cell r="O1836">
            <v>0</v>
          </cell>
          <cell r="Q1836">
            <v>0</v>
          </cell>
        </row>
        <row r="1837">
          <cell r="E1837">
            <v>0</v>
          </cell>
          <cell r="O1837">
            <v>0</v>
          </cell>
          <cell r="Q1837">
            <v>0</v>
          </cell>
        </row>
        <row r="1838">
          <cell r="E1838">
            <v>0</v>
          </cell>
          <cell r="O1838">
            <v>0</v>
          </cell>
          <cell r="Q1838">
            <v>0</v>
          </cell>
        </row>
        <row r="1839">
          <cell r="E1839">
            <v>0</v>
          </cell>
          <cell r="O1839">
            <v>0</v>
          </cell>
          <cell r="Q1839">
            <v>0</v>
          </cell>
        </row>
        <row r="1840">
          <cell r="E1840">
            <v>0</v>
          </cell>
          <cell r="O1840">
            <v>0</v>
          </cell>
          <cell r="Q1840">
            <v>0</v>
          </cell>
        </row>
        <row r="1841">
          <cell r="E1841">
            <v>0</v>
          </cell>
          <cell r="O1841">
            <v>0</v>
          </cell>
          <cell r="Q1841">
            <v>0</v>
          </cell>
        </row>
        <row r="1842">
          <cell r="E1842">
            <v>0</v>
          </cell>
          <cell r="O1842">
            <v>0</v>
          </cell>
          <cell r="Q1842">
            <v>0</v>
          </cell>
        </row>
        <row r="1843">
          <cell r="E1843">
            <v>0</v>
          </cell>
          <cell r="O1843">
            <v>0</v>
          </cell>
          <cell r="Q1843">
            <v>0</v>
          </cell>
        </row>
        <row r="1844">
          <cell r="E1844">
            <v>0</v>
          </cell>
          <cell r="O1844">
            <v>0</v>
          </cell>
          <cell r="Q1844">
            <v>0</v>
          </cell>
        </row>
        <row r="1845">
          <cell r="E1845">
            <v>0</v>
          </cell>
          <cell r="O1845">
            <v>0</v>
          </cell>
          <cell r="Q1845">
            <v>0</v>
          </cell>
        </row>
        <row r="1846">
          <cell r="E1846">
            <v>0</v>
          </cell>
          <cell r="O1846">
            <v>0</v>
          </cell>
          <cell r="Q1846">
            <v>0</v>
          </cell>
        </row>
        <row r="1847">
          <cell r="E1847">
            <v>0</v>
          </cell>
          <cell r="O1847">
            <v>0</v>
          </cell>
          <cell r="Q1847">
            <v>0</v>
          </cell>
        </row>
        <row r="1848">
          <cell r="E1848">
            <v>0</v>
          </cell>
          <cell r="O1848">
            <v>0</v>
          </cell>
          <cell r="Q1848">
            <v>0</v>
          </cell>
        </row>
        <row r="1849">
          <cell r="E1849">
            <v>0</v>
          </cell>
          <cell r="O1849">
            <v>0</v>
          </cell>
          <cell r="Q1849">
            <v>0</v>
          </cell>
        </row>
        <row r="1850">
          <cell r="E1850">
            <v>0</v>
          </cell>
          <cell r="O1850">
            <v>0</v>
          </cell>
          <cell r="Q1850">
            <v>0</v>
          </cell>
        </row>
        <row r="1851">
          <cell r="E1851">
            <v>0</v>
          </cell>
          <cell r="O1851">
            <v>0</v>
          </cell>
          <cell r="Q1851">
            <v>0</v>
          </cell>
        </row>
        <row r="1852">
          <cell r="E1852">
            <v>0</v>
          </cell>
          <cell r="O1852">
            <v>0</v>
          </cell>
          <cell r="Q1852">
            <v>0</v>
          </cell>
        </row>
        <row r="1853">
          <cell r="E1853">
            <v>0</v>
          </cell>
          <cell r="O1853">
            <v>0</v>
          </cell>
          <cell r="Q1853">
            <v>0</v>
          </cell>
        </row>
        <row r="1854">
          <cell r="E1854">
            <v>0</v>
          </cell>
          <cell r="O1854">
            <v>0</v>
          </cell>
          <cell r="Q1854">
            <v>0</v>
          </cell>
        </row>
        <row r="1855">
          <cell r="E1855">
            <v>0</v>
          </cell>
          <cell r="O1855">
            <v>0</v>
          </cell>
          <cell r="Q1855">
            <v>0</v>
          </cell>
        </row>
        <row r="1856">
          <cell r="E1856">
            <v>0</v>
          </cell>
          <cell r="O1856">
            <v>0</v>
          </cell>
          <cell r="Q1856">
            <v>0</v>
          </cell>
        </row>
        <row r="1857">
          <cell r="E1857">
            <v>0</v>
          </cell>
          <cell r="O1857">
            <v>0</v>
          </cell>
          <cell r="Q1857">
            <v>0</v>
          </cell>
        </row>
        <row r="1858">
          <cell r="E1858">
            <v>0</v>
          </cell>
          <cell r="O1858">
            <v>0</v>
          </cell>
          <cell r="Q1858">
            <v>0</v>
          </cell>
        </row>
        <row r="1859">
          <cell r="E1859">
            <v>0</v>
          </cell>
          <cell r="O1859">
            <v>0</v>
          </cell>
          <cell r="Q1859">
            <v>0</v>
          </cell>
        </row>
        <row r="1860">
          <cell r="E1860">
            <v>0</v>
          </cell>
          <cell r="O1860">
            <v>0</v>
          </cell>
          <cell r="Q1860">
            <v>0</v>
          </cell>
        </row>
        <row r="1861">
          <cell r="E1861">
            <v>0</v>
          </cell>
          <cell r="O1861">
            <v>0</v>
          </cell>
          <cell r="Q1861">
            <v>0</v>
          </cell>
        </row>
        <row r="1862">
          <cell r="E1862">
            <v>0</v>
          </cell>
          <cell r="O1862">
            <v>0</v>
          </cell>
          <cell r="Q1862">
            <v>0</v>
          </cell>
        </row>
        <row r="1863">
          <cell r="E1863">
            <v>0</v>
          </cell>
          <cell r="O1863">
            <v>0</v>
          </cell>
          <cell r="Q1863">
            <v>0</v>
          </cell>
        </row>
        <row r="1864">
          <cell r="E1864">
            <v>0</v>
          </cell>
          <cell r="O1864">
            <v>0</v>
          </cell>
          <cell r="Q1864">
            <v>0</v>
          </cell>
        </row>
        <row r="1865">
          <cell r="E1865">
            <v>0</v>
          </cell>
          <cell r="O1865">
            <v>0</v>
          </cell>
          <cell r="Q1865">
            <v>0</v>
          </cell>
        </row>
        <row r="1866">
          <cell r="E1866">
            <v>0</v>
          </cell>
          <cell r="O1866">
            <v>0</v>
          </cell>
          <cell r="Q1866">
            <v>0</v>
          </cell>
        </row>
        <row r="1867">
          <cell r="E1867">
            <v>0</v>
          </cell>
          <cell r="O1867">
            <v>0</v>
          </cell>
          <cell r="Q1867">
            <v>0</v>
          </cell>
        </row>
        <row r="1868">
          <cell r="E1868">
            <v>0</v>
          </cell>
          <cell r="O1868">
            <v>0</v>
          </cell>
          <cell r="Q1868">
            <v>0</v>
          </cell>
        </row>
        <row r="1869">
          <cell r="E1869">
            <v>0</v>
          </cell>
          <cell r="O1869">
            <v>0</v>
          </cell>
          <cell r="Q1869">
            <v>0</v>
          </cell>
        </row>
        <row r="1870">
          <cell r="E1870">
            <v>0</v>
          </cell>
          <cell r="O1870">
            <v>0</v>
          </cell>
          <cell r="Q1870">
            <v>0</v>
          </cell>
        </row>
        <row r="1871">
          <cell r="E1871">
            <v>0</v>
          </cell>
          <cell r="O1871">
            <v>0</v>
          </cell>
          <cell r="Q1871">
            <v>0</v>
          </cell>
        </row>
        <row r="1872">
          <cell r="E1872">
            <v>0</v>
          </cell>
          <cell r="O1872">
            <v>0</v>
          </cell>
          <cell r="Q1872">
            <v>0</v>
          </cell>
        </row>
        <row r="1873">
          <cell r="E1873">
            <v>0</v>
          </cell>
          <cell r="O1873">
            <v>0</v>
          </cell>
          <cell r="Q1873">
            <v>0</v>
          </cell>
        </row>
        <row r="1874">
          <cell r="E1874">
            <v>0</v>
          </cell>
          <cell r="O1874">
            <v>0</v>
          </cell>
          <cell r="Q1874">
            <v>0</v>
          </cell>
        </row>
        <row r="1875">
          <cell r="E1875">
            <v>0</v>
          </cell>
          <cell r="O1875">
            <v>0</v>
          </cell>
          <cell r="Q1875">
            <v>0</v>
          </cell>
        </row>
        <row r="1876">
          <cell r="E1876">
            <v>0</v>
          </cell>
          <cell r="O1876">
            <v>0</v>
          </cell>
          <cell r="Q1876">
            <v>0</v>
          </cell>
        </row>
        <row r="1877">
          <cell r="E1877">
            <v>0</v>
          </cell>
          <cell r="O1877">
            <v>0</v>
          </cell>
          <cell r="Q1877">
            <v>0</v>
          </cell>
        </row>
        <row r="1878">
          <cell r="E1878">
            <v>0</v>
          </cell>
          <cell r="O1878">
            <v>0</v>
          </cell>
          <cell r="Q1878">
            <v>0</v>
          </cell>
        </row>
        <row r="1879">
          <cell r="E1879">
            <v>0</v>
          </cell>
          <cell r="O1879">
            <v>0</v>
          </cell>
          <cell r="Q1879">
            <v>0</v>
          </cell>
        </row>
        <row r="1880">
          <cell r="E1880">
            <v>0</v>
          </cell>
          <cell r="O1880">
            <v>0</v>
          </cell>
          <cell r="Q1880">
            <v>0</v>
          </cell>
        </row>
        <row r="1881">
          <cell r="E1881">
            <v>0</v>
          </cell>
          <cell r="O1881">
            <v>0</v>
          </cell>
          <cell r="Q1881">
            <v>0</v>
          </cell>
        </row>
        <row r="1882">
          <cell r="E1882">
            <v>0</v>
          </cell>
          <cell r="O1882">
            <v>0</v>
          </cell>
          <cell r="Q1882">
            <v>0</v>
          </cell>
        </row>
        <row r="1883">
          <cell r="E1883">
            <v>0</v>
          </cell>
          <cell r="O1883">
            <v>0</v>
          </cell>
          <cell r="Q1883">
            <v>0</v>
          </cell>
        </row>
        <row r="1884">
          <cell r="E1884">
            <v>0</v>
          </cell>
          <cell r="O1884">
            <v>0</v>
          </cell>
          <cell r="Q1884">
            <v>0</v>
          </cell>
        </row>
        <row r="1885">
          <cell r="E1885">
            <v>0</v>
          </cell>
          <cell r="O1885">
            <v>0</v>
          </cell>
          <cell r="Q1885">
            <v>0</v>
          </cell>
        </row>
        <row r="1886">
          <cell r="E1886">
            <v>0</v>
          </cell>
          <cell r="O1886">
            <v>0</v>
          </cell>
          <cell r="Q1886">
            <v>0</v>
          </cell>
        </row>
        <row r="1887">
          <cell r="E1887">
            <v>0</v>
          </cell>
          <cell r="O1887">
            <v>0</v>
          </cell>
          <cell r="Q1887">
            <v>0</v>
          </cell>
        </row>
        <row r="1888">
          <cell r="E1888">
            <v>0</v>
          </cell>
          <cell r="O1888">
            <v>0</v>
          </cell>
          <cell r="Q1888">
            <v>0</v>
          </cell>
        </row>
        <row r="1889">
          <cell r="E1889">
            <v>0</v>
          </cell>
          <cell r="O1889">
            <v>0</v>
          </cell>
          <cell r="Q1889">
            <v>0</v>
          </cell>
        </row>
        <row r="1890">
          <cell r="E1890">
            <v>0</v>
          </cell>
          <cell r="O1890">
            <v>0</v>
          </cell>
          <cell r="Q1890">
            <v>0</v>
          </cell>
        </row>
        <row r="1891">
          <cell r="E1891">
            <v>0</v>
          </cell>
          <cell r="O1891">
            <v>0</v>
          </cell>
          <cell r="Q1891">
            <v>0</v>
          </cell>
        </row>
        <row r="1892">
          <cell r="E1892">
            <v>0</v>
          </cell>
          <cell r="O1892">
            <v>0</v>
          </cell>
          <cell r="Q1892">
            <v>0</v>
          </cell>
        </row>
        <row r="1893">
          <cell r="E1893">
            <v>0</v>
          </cell>
          <cell r="O1893">
            <v>0</v>
          </cell>
          <cell r="Q1893">
            <v>0</v>
          </cell>
        </row>
        <row r="1894">
          <cell r="E1894">
            <v>0</v>
          </cell>
          <cell r="O1894">
            <v>0</v>
          </cell>
          <cell r="Q1894">
            <v>0</v>
          </cell>
        </row>
        <row r="1895">
          <cell r="E1895">
            <v>0</v>
          </cell>
          <cell r="O1895">
            <v>0</v>
          </cell>
          <cell r="Q1895">
            <v>0</v>
          </cell>
        </row>
        <row r="1896">
          <cell r="E1896">
            <v>0</v>
          </cell>
          <cell r="O1896">
            <v>0</v>
          </cell>
          <cell r="Q1896">
            <v>0</v>
          </cell>
        </row>
        <row r="1897">
          <cell r="E1897">
            <v>0</v>
          </cell>
          <cell r="O1897">
            <v>0</v>
          </cell>
          <cell r="Q1897">
            <v>0</v>
          </cell>
        </row>
        <row r="1898">
          <cell r="E1898">
            <v>0</v>
          </cell>
          <cell r="O1898">
            <v>0</v>
          </cell>
          <cell r="Q1898">
            <v>0</v>
          </cell>
        </row>
        <row r="1899">
          <cell r="E1899">
            <v>0</v>
          </cell>
          <cell r="O1899">
            <v>0</v>
          </cell>
          <cell r="Q1899">
            <v>0</v>
          </cell>
        </row>
        <row r="1900">
          <cell r="E1900">
            <v>0</v>
          </cell>
          <cell r="O1900">
            <v>0</v>
          </cell>
          <cell r="Q1900">
            <v>0</v>
          </cell>
        </row>
        <row r="1901">
          <cell r="E1901">
            <v>0</v>
          </cell>
          <cell r="O1901">
            <v>0</v>
          </cell>
          <cell r="Q1901">
            <v>0</v>
          </cell>
        </row>
        <row r="1902">
          <cell r="E1902">
            <v>0</v>
          </cell>
          <cell r="O1902">
            <v>0</v>
          </cell>
          <cell r="Q1902">
            <v>0</v>
          </cell>
        </row>
        <row r="1903">
          <cell r="E1903">
            <v>0</v>
          </cell>
          <cell r="O1903">
            <v>0</v>
          </cell>
          <cell r="Q1903">
            <v>0</v>
          </cell>
        </row>
        <row r="1904">
          <cell r="E1904">
            <v>0</v>
          </cell>
          <cell r="O1904">
            <v>0</v>
          </cell>
          <cell r="Q1904">
            <v>0</v>
          </cell>
        </row>
        <row r="1905">
          <cell r="E1905">
            <v>0</v>
          </cell>
          <cell r="O1905">
            <v>0</v>
          </cell>
          <cell r="Q1905">
            <v>0</v>
          </cell>
        </row>
        <row r="1906">
          <cell r="E1906">
            <v>0</v>
          </cell>
          <cell r="O1906">
            <v>0</v>
          </cell>
          <cell r="Q1906">
            <v>0</v>
          </cell>
        </row>
        <row r="1907">
          <cell r="E1907">
            <v>0</v>
          </cell>
          <cell r="O1907">
            <v>0</v>
          </cell>
          <cell r="Q1907">
            <v>0</v>
          </cell>
        </row>
        <row r="1908">
          <cell r="E1908">
            <v>0</v>
          </cell>
          <cell r="O1908">
            <v>0</v>
          </cell>
          <cell r="Q1908">
            <v>0</v>
          </cell>
        </row>
        <row r="1909">
          <cell r="E1909">
            <v>0</v>
          </cell>
          <cell r="O1909">
            <v>0</v>
          </cell>
          <cell r="Q1909">
            <v>0</v>
          </cell>
        </row>
        <row r="1910">
          <cell r="E1910">
            <v>0</v>
          </cell>
          <cell r="O1910">
            <v>0</v>
          </cell>
          <cell r="Q1910">
            <v>0</v>
          </cell>
        </row>
        <row r="1911">
          <cell r="E1911">
            <v>0</v>
          </cell>
          <cell r="O1911">
            <v>0</v>
          </cell>
          <cell r="Q1911">
            <v>0</v>
          </cell>
        </row>
        <row r="1912">
          <cell r="E1912">
            <v>0</v>
          </cell>
          <cell r="O1912">
            <v>0</v>
          </cell>
          <cell r="Q1912">
            <v>0</v>
          </cell>
        </row>
        <row r="1913">
          <cell r="E1913">
            <v>0</v>
          </cell>
          <cell r="O1913">
            <v>0</v>
          </cell>
          <cell r="Q1913">
            <v>0</v>
          </cell>
        </row>
        <row r="1914">
          <cell r="E1914">
            <v>0</v>
          </cell>
          <cell r="O1914">
            <v>0</v>
          </cell>
          <cell r="Q1914">
            <v>0</v>
          </cell>
        </row>
        <row r="1915">
          <cell r="E1915">
            <v>0</v>
          </cell>
          <cell r="O1915">
            <v>0</v>
          </cell>
          <cell r="Q1915">
            <v>0</v>
          </cell>
        </row>
        <row r="1916">
          <cell r="E1916">
            <v>0</v>
          </cell>
          <cell r="O1916">
            <v>0</v>
          </cell>
          <cell r="Q1916">
            <v>0</v>
          </cell>
        </row>
        <row r="1917">
          <cell r="E1917">
            <v>0</v>
          </cell>
          <cell r="O1917">
            <v>0</v>
          </cell>
          <cell r="Q1917">
            <v>0</v>
          </cell>
        </row>
        <row r="1918">
          <cell r="E1918">
            <v>0</v>
          </cell>
          <cell r="O1918">
            <v>0</v>
          </cell>
          <cell r="Q1918">
            <v>0</v>
          </cell>
        </row>
        <row r="1919">
          <cell r="E1919">
            <v>0</v>
          </cell>
          <cell r="O1919">
            <v>0</v>
          </cell>
          <cell r="Q1919">
            <v>0</v>
          </cell>
        </row>
        <row r="1920">
          <cell r="E1920">
            <v>0</v>
          </cell>
          <cell r="O1920">
            <v>0</v>
          </cell>
          <cell r="Q1920">
            <v>0</v>
          </cell>
        </row>
        <row r="1921">
          <cell r="E1921">
            <v>0</v>
          </cell>
          <cell r="O1921">
            <v>0</v>
          </cell>
          <cell r="Q1921">
            <v>0</v>
          </cell>
        </row>
        <row r="1922">
          <cell r="E1922">
            <v>0</v>
          </cell>
          <cell r="O1922">
            <v>0</v>
          </cell>
          <cell r="Q1922">
            <v>0</v>
          </cell>
        </row>
        <row r="1923">
          <cell r="E1923">
            <v>0</v>
          </cell>
          <cell r="O1923">
            <v>0</v>
          </cell>
          <cell r="Q1923">
            <v>0</v>
          </cell>
        </row>
        <row r="1924">
          <cell r="E1924">
            <v>0</v>
          </cell>
          <cell r="O1924">
            <v>0</v>
          </cell>
          <cell r="Q1924">
            <v>0</v>
          </cell>
        </row>
        <row r="1925">
          <cell r="E1925">
            <v>0</v>
          </cell>
          <cell r="O1925">
            <v>0</v>
          </cell>
          <cell r="Q1925">
            <v>0</v>
          </cell>
        </row>
        <row r="1926">
          <cell r="E1926">
            <v>0</v>
          </cell>
          <cell r="O1926">
            <v>0</v>
          </cell>
          <cell r="Q1926">
            <v>0</v>
          </cell>
        </row>
        <row r="1927">
          <cell r="E1927">
            <v>0</v>
          </cell>
          <cell r="O1927">
            <v>0</v>
          </cell>
          <cell r="Q1927">
            <v>0</v>
          </cell>
        </row>
        <row r="1928">
          <cell r="E1928">
            <v>0</v>
          </cell>
          <cell r="O1928">
            <v>0</v>
          </cell>
          <cell r="Q1928">
            <v>0</v>
          </cell>
        </row>
        <row r="1929">
          <cell r="E1929">
            <v>0</v>
          </cell>
          <cell r="O1929">
            <v>0</v>
          </cell>
          <cell r="Q1929">
            <v>0</v>
          </cell>
        </row>
        <row r="1930">
          <cell r="E1930">
            <v>0</v>
          </cell>
          <cell r="O1930">
            <v>0</v>
          </cell>
          <cell r="Q1930">
            <v>0</v>
          </cell>
        </row>
        <row r="1931">
          <cell r="E1931">
            <v>0</v>
          </cell>
          <cell r="O1931">
            <v>0</v>
          </cell>
          <cell r="Q1931">
            <v>0</v>
          </cell>
        </row>
        <row r="1932">
          <cell r="E1932">
            <v>0</v>
          </cell>
          <cell r="O1932">
            <v>0</v>
          </cell>
          <cell r="Q1932">
            <v>0</v>
          </cell>
        </row>
        <row r="1933">
          <cell r="E1933">
            <v>0</v>
          </cell>
          <cell r="O1933">
            <v>0</v>
          </cell>
          <cell r="Q1933">
            <v>0</v>
          </cell>
        </row>
        <row r="1934">
          <cell r="E1934">
            <v>0</v>
          </cell>
          <cell r="O1934">
            <v>0</v>
          </cell>
          <cell r="Q1934">
            <v>0</v>
          </cell>
        </row>
        <row r="1935">
          <cell r="E1935">
            <v>0</v>
          </cell>
          <cell r="O1935">
            <v>0</v>
          </cell>
          <cell r="Q1935">
            <v>0</v>
          </cell>
        </row>
        <row r="1936">
          <cell r="E1936">
            <v>0</v>
          </cell>
          <cell r="O1936">
            <v>0</v>
          </cell>
          <cell r="Q1936">
            <v>0</v>
          </cell>
        </row>
        <row r="1937">
          <cell r="E1937">
            <v>0</v>
          </cell>
          <cell r="O1937">
            <v>0</v>
          </cell>
          <cell r="Q1937">
            <v>0</v>
          </cell>
        </row>
        <row r="1938">
          <cell r="E1938">
            <v>0</v>
          </cell>
          <cell r="O1938">
            <v>0</v>
          </cell>
          <cell r="Q1938">
            <v>0</v>
          </cell>
        </row>
        <row r="1939">
          <cell r="E1939">
            <v>0</v>
          </cell>
          <cell r="O1939">
            <v>0</v>
          </cell>
          <cell r="Q1939">
            <v>0</v>
          </cell>
        </row>
        <row r="1940">
          <cell r="E1940">
            <v>0</v>
          </cell>
          <cell r="O1940">
            <v>0</v>
          </cell>
          <cell r="Q1940">
            <v>0</v>
          </cell>
        </row>
        <row r="1941">
          <cell r="E1941">
            <v>0</v>
          </cell>
          <cell r="O1941">
            <v>0</v>
          </cell>
          <cell r="Q1941">
            <v>0</v>
          </cell>
        </row>
        <row r="1942">
          <cell r="E1942">
            <v>0</v>
          </cell>
          <cell r="O1942">
            <v>0</v>
          </cell>
          <cell r="Q1942">
            <v>0</v>
          </cell>
        </row>
        <row r="1943">
          <cell r="E1943">
            <v>0</v>
          </cell>
          <cell r="O1943">
            <v>0</v>
          </cell>
          <cell r="Q1943">
            <v>0</v>
          </cell>
        </row>
        <row r="1944">
          <cell r="E1944">
            <v>0</v>
          </cell>
          <cell r="O1944">
            <v>0</v>
          </cell>
          <cell r="Q1944">
            <v>0</v>
          </cell>
        </row>
        <row r="1945">
          <cell r="E1945">
            <v>0</v>
          </cell>
          <cell r="O1945">
            <v>0</v>
          </cell>
          <cell r="Q1945">
            <v>0</v>
          </cell>
        </row>
        <row r="1946">
          <cell r="E1946">
            <v>0</v>
          </cell>
          <cell r="O1946">
            <v>0</v>
          </cell>
          <cell r="Q1946">
            <v>0</v>
          </cell>
        </row>
        <row r="1947">
          <cell r="E1947">
            <v>0</v>
          </cell>
          <cell r="O1947">
            <v>0</v>
          </cell>
          <cell r="Q1947">
            <v>0</v>
          </cell>
        </row>
        <row r="1948">
          <cell r="E1948">
            <v>0</v>
          </cell>
          <cell r="O1948">
            <v>0</v>
          </cell>
          <cell r="Q1948">
            <v>0</v>
          </cell>
        </row>
        <row r="1949">
          <cell r="E1949">
            <v>0</v>
          </cell>
          <cell r="O1949">
            <v>0</v>
          </cell>
          <cell r="Q1949">
            <v>0</v>
          </cell>
        </row>
        <row r="1950">
          <cell r="E1950">
            <v>0</v>
          </cell>
          <cell r="O1950">
            <v>0</v>
          </cell>
          <cell r="Q1950">
            <v>0</v>
          </cell>
        </row>
        <row r="1951">
          <cell r="E1951">
            <v>0</v>
          </cell>
          <cell r="O1951">
            <v>0</v>
          </cell>
          <cell r="Q1951">
            <v>0</v>
          </cell>
        </row>
        <row r="1952">
          <cell r="E1952">
            <v>0</v>
          </cell>
          <cell r="O1952">
            <v>0</v>
          </cell>
          <cell r="Q1952">
            <v>0</v>
          </cell>
        </row>
        <row r="1953">
          <cell r="E1953">
            <v>0</v>
          </cell>
          <cell r="O1953">
            <v>0</v>
          </cell>
          <cell r="Q1953">
            <v>0</v>
          </cell>
        </row>
        <row r="1954">
          <cell r="E1954">
            <v>0</v>
          </cell>
          <cell r="O1954">
            <v>0</v>
          </cell>
          <cell r="Q1954">
            <v>0</v>
          </cell>
        </row>
        <row r="1955">
          <cell r="E1955">
            <v>0</v>
          </cell>
          <cell r="O1955">
            <v>0</v>
          </cell>
          <cell r="Q1955">
            <v>0</v>
          </cell>
        </row>
        <row r="1956">
          <cell r="E1956">
            <v>0</v>
          </cell>
          <cell r="O1956">
            <v>0</v>
          </cell>
          <cell r="Q1956">
            <v>0</v>
          </cell>
        </row>
        <row r="1957">
          <cell r="E1957">
            <v>0</v>
          </cell>
          <cell r="O1957">
            <v>0</v>
          </cell>
          <cell r="Q1957">
            <v>0</v>
          </cell>
        </row>
        <row r="1958">
          <cell r="E1958">
            <v>0</v>
          </cell>
          <cell r="O1958">
            <v>0</v>
          </cell>
          <cell r="Q1958">
            <v>0</v>
          </cell>
        </row>
        <row r="1959">
          <cell r="E1959">
            <v>0</v>
          </cell>
          <cell r="O1959">
            <v>0</v>
          </cell>
          <cell r="Q1959">
            <v>0</v>
          </cell>
        </row>
        <row r="1960">
          <cell r="E1960">
            <v>0</v>
          </cell>
          <cell r="O1960">
            <v>0</v>
          </cell>
          <cell r="Q1960">
            <v>0</v>
          </cell>
        </row>
        <row r="1961">
          <cell r="E1961">
            <v>0</v>
          </cell>
          <cell r="O1961">
            <v>0</v>
          </cell>
          <cell r="Q1961">
            <v>0</v>
          </cell>
        </row>
        <row r="1962">
          <cell r="E1962">
            <v>0</v>
          </cell>
          <cell r="O1962">
            <v>0</v>
          </cell>
          <cell r="Q1962">
            <v>0</v>
          </cell>
        </row>
        <row r="1963">
          <cell r="E1963">
            <v>0</v>
          </cell>
          <cell r="O1963">
            <v>0</v>
          </cell>
          <cell r="Q1963">
            <v>0</v>
          </cell>
        </row>
        <row r="1964">
          <cell r="E1964">
            <v>0</v>
          </cell>
          <cell r="O1964">
            <v>0</v>
          </cell>
          <cell r="Q1964">
            <v>0</v>
          </cell>
        </row>
        <row r="1965">
          <cell r="E1965">
            <v>0</v>
          </cell>
          <cell r="O1965">
            <v>0</v>
          </cell>
          <cell r="Q1965">
            <v>0</v>
          </cell>
        </row>
        <row r="1966">
          <cell r="E1966">
            <v>0</v>
          </cell>
          <cell r="O1966">
            <v>0</v>
          </cell>
          <cell r="Q1966">
            <v>0</v>
          </cell>
        </row>
        <row r="1967">
          <cell r="E1967">
            <v>0</v>
          </cell>
          <cell r="O1967">
            <v>0</v>
          </cell>
          <cell r="Q1967">
            <v>0</v>
          </cell>
        </row>
        <row r="1968">
          <cell r="E1968">
            <v>0</v>
          </cell>
          <cell r="O1968">
            <v>0</v>
          </cell>
          <cell r="Q1968">
            <v>0</v>
          </cell>
        </row>
        <row r="1969">
          <cell r="E1969">
            <v>0</v>
          </cell>
          <cell r="O1969">
            <v>0</v>
          </cell>
          <cell r="Q1969">
            <v>0</v>
          </cell>
        </row>
        <row r="1970">
          <cell r="E1970">
            <v>0</v>
          </cell>
          <cell r="O1970">
            <v>0</v>
          </cell>
          <cell r="Q1970">
            <v>0</v>
          </cell>
        </row>
        <row r="1971">
          <cell r="E1971">
            <v>0</v>
          </cell>
          <cell r="O1971">
            <v>0</v>
          </cell>
          <cell r="Q1971">
            <v>0</v>
          </cell>
        </row>
        <row r="1972">
          <cell r="E1972">
            <v>0</v>
          </cell>
          <cell r="O1972">
            <v>0</v>
          </cell>
          <cell r="Q1972">
            <v>0</v>
          </cell>
        </row>
        <row r="1973">
          <cell r="E1973">
            <v>0</v>
          </cell>
          <cell r="O1973">
            <v>0</v>
          </cell>
          <cell r="Q1973">
            <v>0</v>
          </cell>
        </row>
        <row r="1974">
          <cell r="E1974">
            <v>0</v>
          </cell>
          <cell r="O1974">
            <v>0</v>
          </cell>
          <cell r="Q1974">
            <v>0</v>
          </cell>
        </row>
        <row r="1975">
          <cell r="E1975">
            <v>0</v>
          </cell>
          <cell r="O1975">
            <v>0</v>
          </cell>
          <cell r="Q1975">
            <v>0</v>
          </cell>
        </row>
        <row r="1976">
          <cell r="E1976">
            <v>0</v>
          </cell>
          <cell r="O1976">
            <v>0</v>
          </cell>
          <cell r="Q1976">
            <v>0</v>
          </cell>
        </row>
        <row r="1977">
          <cell r="E1977">
            <v>0</v>
          </cell>
          <cell r="O1977">
            <v>0</v>
          </cell>
          <cell r="Q1977">
            <v>0</v>
          </cell>
        </row>
        <row r="1978">
          <cell r="E1978">
            <v>0</v>
          </cell>
          <cell r="O1978">
            <v>0</v>
          </cell>
          <cell r="Q1978">
            <v>0</v>
          </cell>
        </row>
        <row r="1979">
          <cell r="E1979">
            <v>0</v>
          </cell>
          <cell r="O1979">
            <v>0</v>
          </cell>
          <cell r="Q1979">
            <v>0</v>
          </cell>
        </row>
        <row r="1980">
          <cell r="E1980">
            <v>0</v>
          </cell>
          <cell r="O1980">
            <v>0</v>
          </cell>
          <cell r="Q1980">
            <v>0</v>
          </cell>
        </row>
        <row r="1981">
          <cell r="E1981">
            <v>0</v>
          </cell>
          <cell r="O1981">
            <v>0</v>
          </cell>
          <cell r="Q1981">
            <v>0</v>
          </cell>
        </row>
        <row r="1982">
          <cell r="E1982">
            <v>0</v>
          </cell>
          <cell r="O1982">
            <v>0</v>
          </cell>
          <cell r="Q1982">
            <v>0</v>
          </cell>
        </row>
        <row r="1983">
          <cell r="E1983">
            <v>0</v>
          </cell>
          <cell r="O1983">
            <v>0</v>
          </cell>
          <cell r="Q1983">
            <v>0</v>
          </cell>
        </row>
        <row r="1984">
          <cell r="E1984">
            <v>0</v>
          </cell>
          <cell r="O1984">
            <v>0</v>
          </cell>
          <cell r="Q1984">
            <v>0</v>
          </cell>
        </row>
        <row r="1985">
          <cell r="E1985">
            <v>0</v>
          </cell>
          <cell r="O1985">
            <v>0</v>
          </cell>
          <cell r="Q1985">
            <v>0</v>
          </cell>
        </row>
        <row r="1986">
          <cell r="E1986">
            <v>0</v>
          </cell>
          <cell r="O1986">
            <v>0</v>
          </cell>
          <cell r="Q1986">
            <v>0</v>
          </cell>
        </row>
        <row r="1987">
          <cell r="E1987">
            <v>0</v>
          </cell>
          <cell r="O1987">
            <v>0</v>
          </cell>
          <cell r="Q1987">
            <v>0</v>
          </cell>
        </row>
        <row r="1988">
          <cell r="E1988">
            <v>0</v>
          </cell>
          <cell r="O1988">
            <v>0</v>
          </cell>
          <cell r="Q1988">
            <v>0</v>
          </cell>
        </row>
        <row r="1989">
          <cell r="E1989">
            <v>0</v>
          </cell>
          <cell r="O1989">
            <v>0</v>
          </cell>
          <cell r="Q1989">
            <v>0</v>
          </cell>
        </row>
        <row r="1990">
          <cell r="E1990">
            <v>0</v>
          </cell>
          <cell r="O1990">
            <v>0</v>
          </cell>
          <cell r="Q1990">
            <v>0</v>
          </cell>
        </row>
        <row r="1991">
          <cell r="E1991">
            <v>0</v>
          </cell>
          <cell r="O1991">
            <v>0</v>
          </cell>
          <cell r="Q1991">
            <v>0</v>
          </cell>
        </row>
        <row r="1992">
          <cell r="E1992">
            <v>0</v>
          </cell>
          <cell r="O1992">
            <v>0</v>
          </cell>
          <cell r="Q1992">
            <v>0</v>
          </cell>
        </row>
        <row r="1993">
          <cell r="E1993">
            <v>0</v>
          </cell>
          <cell r="O1993">
            <v>0</v>
          </cell>
          <cell r="Q1993">
            <v>0</v>
          </cell>
        </row>
        <row r="1994">
          <cell r="E1994">
            <v>0</v>
          </cell>
          <cell r="O1994">
            <v>0</v>
          </cell>
          <cell r="Q1994">
            <v>0</v>
          </cell>
        </row>
        <row r="1995">
          <cell r="E1995">
            <v>0</v>
          </cell>
          <cell r="O1995">
            <v>0</v>
          </cell>
          <cell r="Q1995">
            <v>0</v>
          </cell>
        </row>
        <row r="1996">
          <cell r="E1996">
            <v>0</v>
          </cell>
          <cell r="O1996">
            <v>0</v>
          </cell>
          <cell r="Q1996">
            <v>0</v>
          </cell>
        </row>
        <row r="1997">
          <cell r="E1997">
            <v>0</v>
          </cell>
          <cell r="O1997">
            <v>0</v>
          </cell>
          <cell r="Q1997">
            <v>0</v>
          </cell>
        </row>
        <row r="1998">
          <cell r="E1998">
            <v>0</v>
          </cell>
          <cell r="O1998">
            <v>0</v>
          </cell>
          <cell r="Q1998">
            <v>0</v>
          </cell>
        </row>
        <row r="1999">
          <cell r="E1999">
            <v>0</v>
          </cell>
          <cell r="O1999">
            <v>0</v>
          </cell>
          <cell r="Q1999">
            <v>0</v>
          </cell>
        </row>
        <row r="2000">
          <cell r="E2000">
            <v>0</v>
          </cell>
          <cell r="O2000">
            <v>0</v>
          </cell>
          <cell r="Q2000">
            <v>0</v>
          </cell>
        </row>
        <row r="2001">
          <cell r="E2001">
            <v>0</v>
          </cell>
          <cell r="O2001">
            <v>0</v>
          </cell>
          <cell r="Q2001">
            <v>0</v>
          </cell>
        </row>
        <row r="2002">
          <cell r="E2002">
            <v>0</v>
          </cell>
          <cell r="O2002">
            <v>0</v>
          </cell>
          <cell r="Q2002">
            <v>0</v>
          </cell>
        </row>
        <row r="2003">
          <cell r="E2003">
            <v>0</v>
          </cell>
          <cell r="O2003">
            <v>0</v>
          </cell>
          <cell r="Q2003">
            <v>0</v>
          </cell>
        </row>
        <row r="2004">
          <cell r="E2004">
            <v>0</v>
          </cell>
          <cell r="O2004">
            <v>0</v>
          </cell>
          <cell r="Q2004">
            <v>0</v>
          </cell>
        </row>
        <row r="2005">
          <cell r="E2005">
            <v>0</v>
          </cell>
          <cell r="O2005">
            <v>0</v>
          </cell>
          <cell r="Q2005">
            <v>0</v>
          </cell>
        </row>
        <row r="2006">
          <cell r="E2006">
            <v>0</v>
          </cell>
          <cell r="O2006">
            <v>0</v>
          </cell>
          <cell r="Q2006">
            <v>0</v>
          </cell>
        </row>
        <row r="2007">
          <cell r="E2007">
            <v>0</v>
          </cell>
          <cell r="O2007">
            <v>0</v>
          </cell>
          <cell r="Q2007">
            <v>0</v>
          </cell>
        </row>
        <row r="2008">
          <cell r="E2008">
            <v>0</v>
          </cell>
          <cell r="O2008">
            <v>0</v>
          </cell>
          <cell r="Q2008">
            <v>0</v>
          </cell>
        </row>
        <row r="2009">
          <cell r="E2009">
            <v>0</v>
          </cell>
          <cell r="O2009">
            <v>0</v>
          </cell>
          <cell r="Q2009">
            <v>0</v>
          </cell>
        </row>
        <row r="2010">
          <cell r="E2010">
            <v>0</v>
          </cell>
          <cell r="O2010">
            <v>0</v>
          </cell>
          <cell r="Q2010">
            <v>0</v>
          </cell>
        </row>
        <row r="2011">
          <cell r="E2011">
            <v>0</v>
          </cell>
          <cell r="O2011">
            <v>0</v>
          </cell>
          <cell r="Q2011">
            <v>0</v>
          </cell>
        </row>
        <row r="2012">
          <cell r="E2012">
            <v>0</v>
          </cell>
          <cell r="O2012">
            <v>0</v>
          </cell>
          <cell r="Q2012">
            <v>0</v>
          </cell>
        </row>
        <row r="2013">
          <cell r="E2013">
            <v>0</v>
          </cell>
          <cell r="O2013">
            <v>0</v>
          </cell>
          <cell r="Q2013">
            <v>0</v>
          </cell>
        </row>
        <row r="2014">
          <cell r="E2014">
            <v>0</v>
          </cell>
          <cell r="O2014">
            <v>0</v>
          </cell>
          <cell r="Q2014">
            <v>0</v>
          </cell>
        </row>
        <row r="2015">
          <cell r="E2015">
            <v>0</v>
          </cell>
          <cell r="O2015">
            <v>0</v>
          </cell>
          <cell r="Q2015">
            <v>0</v>
          </cell>
        </row>
        <row r="2016">
          <cell r="E2016">
            <v>0</v>
          </cell>
          <cell r="O2016">
            <v>0</v>
          </cell>
          <cell r="Q2016">
            <v>0</v>
          </cell>
        </row>
        <row r="2017">
          <cell r="E2017">
            <v>0</v>
          </cell>
          <cell r="O2017">
            <v>0</v>
          </cell>
          <cell r="Q2017">
            <v>0</v>
          </cell>
        </row>
        <row r="2018">
          <cell r="E2018">
            <v>0</v>
          </cell>
          <cell r="O2018">
            <v>0</v>
          </cell>
          <cell r="Q2018">
            <v>0</v>
          </cell>
        </row>
        <row r="2019">
          <cell r="E2019">
            <v>0</v>
          </cell>
          <cell r="O2019">
            <v>0</v>
          </cell>
          <cell r="Q2019">
            <v>0</v>
          </cell>
        </row>
        <row r="2020">
          <cell r="E2020">
            <v>0</v>
          </cell>
          <cell r="O2020">
            <v>0</v>
          </cell>
          <cell r="Q2020">
            <v>0</v>
          </cell>
        </row>
        <row r="2021">
          <cell r="E2021">
            <v>0</v>
          </cell>
          <cell r="O2021">
            <v>0</v>
          </cell>
          <cell r="Q2021">
            <v>0</v>
          </cell>
        </row>
        <row r="2022">
          <cell r="E2022">
            <v>0</v>
          </cell>
          <cell r="O2022">
            <v>0</v>
          </cell>
          <cell r="Q2022">
            <v>0</v>
          </cell>
        </row>
        <row r="2023">
          <cell r="E2023">
            <v>0</v>
          </cell>
          <cell r="O2023">
            <v>0</v>
          </cell>
          <cell r="Q2023">
            <v>0</v>
          </cell>
        </row>
        <row r="2024">
          <cell r="E2024">
            <v>0</v>
          </cell>
          <cell r="O2024">
            <v>0</v>
          </cell>
          <cell r="Q2024">
            <v>0</v>
          </cell>
        </row>
        <row r="2025">
          <cell r="E2025">
            <v>0</v>
          </cell>
          <cell r="O2025">
            <v>0</v>
          </cell>
          <cell r="Q2025">
            <v>0</v>
          </cell>
        </row>
        <row r="2026">
          <cell r="E2026">
            <v>0</v>
          </cell>
          <cell r="O2026">
            <v>0</v>
          </cell>
          <cell r="Q2026">
            <v>0</v>
          </cell>
        </row>
        <row r="2027">
          <cell r="E2027">
            <v>0</v>
          </cell>
          <cell r="O2027">
            <v>0</v>
          </cell>
          <cell r="Q2027">
            <v>0</v>
          </cell>
        </row>
        <row r="2028">
          <cell r="E2028">
            <v>0</v>
          </cell>
          <cell r="O2028">
            <v>0</v>
          </cell>
          <cell r="Q2028">
            <v>0</v>
          </cell>
        </row>
        <row r="2029">
          <cell r="E2029">
            <v>0</v>
          </cell>
          <cell r="O2029">
            <v>0</v>
          </cell>
          <cell r="Q2029">
            <v>0</v>
          </cell>
        </row>
        <row r="2030">
          <cell r="E2030">
            <v>0</v>
          </cell>
          <cell r="O2030">
            <v>0</v>
          </cell>
          <cell r="Q2030">
            <v>0</v>
          </cell>
        </row>
        <row r="2031">
          <cell r="E2031">
            <v>0</v>
          </cell>
          <cell r="O2031">
            <v>0</v>
          </cell>
          <cell r="Q2031">
            <v>0</v>
          </cell>
        </row>
        <row r="2032">
          <cell r="E2032">
            <v>0</v>
          </cell>
          <cell r="O2032">
            <v>0</v>
          </cell>
          <cell r="Q2032">
            <v>0</v>
          </cell>
        </row>
        <row r="2033">
          <cell r="E2033">
            <v>0</v>
          </cell>
          <cell r="O2033">
            <v>0</v>
          </cell>
          <cell r="Q2033">
            <v>0</v>
          </cell>
        </row>
        <row r="2034">
          <cell r="E2034">
            <v>0</v>
          </cell>
          <cell r="O2034">
            <v>0</v>
          </cell>
          <cell r="Q2034">
            <v>0</v>
          </cell>
        </row>
        <row r="2035">
          <cell r="E2035">
            <v>0</v>
          </cell>
          <cell r="O2035">
            <v>0</v>
          </cell>
          <cell r="Q2035">
            <v>0</v>
          </cell>
        </row>
        <row r="2036">
          <cell r="E2036">
            <v>0</v>
          </cell>
          <cell r="O2036">
            <v>0</v>
          </cell>
          <cell r="Q2036">
            <v>0</v>
          </cell>
        </row>
        <row r="2037">
          <cell r="E2037">
            <v>0</v>
          </cell>
          <cell r="O2037">
            <v>0</v>
          </cell>
          <cell r="Q2037">
            <v>0</v>
          </cell>
        </row>
        <row r="2038">
          <cell r="E2038">
            <v>0</v>
          </cell>
          <cell r="O2038">
            <v>0</v>
          </cell>
          <cell r="Q2038">
            <v>0</v>
          </cell>
        </row>
        <row r="2039">
          <cell r="E2039">
            <v>0</v>
          </cell>
          <cell r="O2039">
            <v>0</v>
          </cell>
          <cell r="Q2039">
            <v>0</v>
          </cell>
        </row>
        <row r="2040">
          <cell r="E2040">
            <v>0</v>
          </cell>
          <cell r="O2040">
            <v>0</v>
          </cell>
          <cell r="Q2040">
            <v>0</v>
          </cell>
        </row>
        <row r="2041">
          <cell r="E2041">
            <v>0</v>
          </cell>
          <cell r="O2041">
            <v>0</v>
          </cell>
          <cell r="Q2041">
            <v>0</v>
          </cell>
        </row>
        <row r="2042">
          <cell r="E2042">
            <v>0</v>
          </cell>
          <cell r="O2042">
            <v>0</v>
          </cell>
          <cell r="Q2042">
            <v>0</v>
          </cell>
        </row>
        <row r="2043">
          <cell r="E2043">
            <v>0</v>
          </cell>
          <cell r="O2043">
            <v>0</v>
          </cell>
          <cell r="Q2043">
            <v>0</v>
          </cell>
        </row>
        <row r="2044">
          <cell r="E2044">
            <v>0</v>
          </cell>
          <cell r="O2044">
            <v>0</v>
          </cell>
          <cell r="Q2044">
            <v>0</v>
          </cell>
        </row>
        <row r="2045">
          <cell r="E2045">
            <v>0</v>
          </cell>
          <cell r="O2045">
            <v>0</v>
          </cell>
          <cell r="Q2045">
            <v>0</v>
          </cell>
        </row>
        <row r="2046">
          <cell r="E2046">
            <v>0</v>
          </cell>
          <cell r="O2046">
            <v>0</v>
          </cell>
          <cell r="Q2046">
            <v>0</v>
          </cell>
        </row>
        <row r="2047">
          <cell r="E2047">
            <v>0</v>
          </cell>
          <cell r="O2047">
            <v>0</v>
          </cell>
          <cell r="Q2047">
            <v>0</v>
          </cell>
        </row>
        <row r="2048">
          <cell r="E2048">
            <v>0</v>
          </cell>
          <cell r="O2048">
            <v>0</v>
          </cell>
          <cell r="Q2048">
            <v>0</v>
          </cell>
        </row>
        <row r="2049">
          <cell r="E2049">
            <v>0</v>
          </cell>
          <cell r="O2049">
            <v>0</v>
          </cell>
          <cell r="Q2049">
            <v>0</v>
          </cell>
        </row>
        <row r="2050">
          <cell r="E2050">
            <v>0</v>
          </cell>
          <cell r="O2050">
            <v>0</v>
          </cell>
          <cell r="Q2050">
            <v>0</v>
          </cell>
        </row>
        <row r="2051">
          <cell r="E2051">
            <v>0</v>
          </cell>
          <cell r="O2051">
            <v>0</v>
          </cell>
          <cell r="Q2051">
            <v>0</v>
          </cell>
        </row>
        <row r="2052">
          <cell r="E2052">
            <v>0</v>
          </cell>
          <cell r="O2052">
            <v>0</v>
          </cell>
          <cell r="Q2052">
            <v>0</v>
          </cell>
        </row>
        <row r="2053">
          <cell r="E2053">
            <v>0</v>
          </cell>
          <cell r="O2053">
            <v>0</v>
          </cell>
          <cell r="Q2053">
            <v>0</v>
          </cell>
        </row>
        <row r="2054">
          <cell r="E2054">
            <v>0</v>
          </cell>
          <cell r="O2054">
            <v>0</v>
          </cell>
          <cell r="Q2054">
            <v>0</v>
          </cell>
        </row>
        <row r="2055">
          <cell r="E2055">
            <v>0</v>
          </cell>
          <cell r="O2055">
            <v>0</v>
          </cell>
          <cell r="Q2055">
            <v>0</v>
          </cell>
        </row>
        <row r="2056">
          <cell r="E2056">
            <v>0</v>
          </cell>
          <cell r="O2056">
            <v>0</v>
          </cell>
          <cell r="Q2056">
            <v>0</v>
          </cell>
        </row>
        <row r="2057">
          <cell r="E2057">
            <v>0</v>
          </cell>
          <cell r="O2057">
            <v>0</v>
          </cell>
          <cell r="Q2057">
            <v>0</v>
          </cell>
        </row>
        <row r="2058">
          <cell r="E2058">
            <v>0</v>
          </cell>
          <cell r="O2058">
            <v>0</v>
          </cell>
          <cell r="Q2058">
            <v>0</v>
          </cell>
        </row>
        <row r="2059">
          <cell r="E2059">
            <v>0</v>
          </cell>
          <cell r="O2059">
            <v>0</v>
          </cell>
          <cell r="Q2059">
            <v>0</v>
          </cell>
        </row>
        <row r="2060">
          <cell r="E2060">
            <v>0</v>
          </cell>
          <cell r="O2060">
            <v>0</v>
          </cell>
          <cell r="Q2060">
            <v>0</v>
          </cell>
        </row>
        <row r="2061">
          <cell r="E2061">
            <v>0</v>
          </cell>
          <cell r="O2061">
            <v>0</v>
          </cell>
          <cell r="Q2061">
            <v>0</v>
          </cell>
        </row>
        <row r="2062">
          <cell r="E2062">
            <v>0</v>
          </cell>
          <cell r="O2062">
            <v>0</v>
          </cell>
          <cell r="Q2062">
            <v>0</v>
          </cell>
        </row>
        <row r="2063">
          <cell r="E2063">
            <v>0</v>
          </cell>
          <cell r="O2063">
            <v>0</v>
          </cell>
          <cell r="Q2063">
            <v>0</v>
          </cell>
        </row>
        <row r="2064">
          <cell r="E2064">
            <v>0</v>
          </cell>
          <cell r="O2064">
            <v>0</v>
          </cell>
          <cell r="Q2064">
            <v>0</v>
          </cell>
        </row>
        <row r="2065">
          <cell r="E2065">
            <v>0</v>
          </cell>
          <cell r="O2065">
            <v>0</v>
          </cell>
          <cell r="Q2065">
            <v>0</v>
          </cell>
        </row>
        <row r="2066">
          <cell r="E2066">
            <v>0</v>
          </cell>
          <cell r="O2066">
            <v>0</v>
          </cell>
          <cell r="Q2066">
            <v>0</v>
          </cell>
        </row>
        <row r="2067">
          <cell r="E2067">
            <v>0</v>
          </cell>
          <cell r="O2067">
            <v>0</v>
          </cell>
          <cell r="Q2067">
            <v>0</v>
          </cell>
        </row>
        <row r="2068">
          <cell r="E2068">
            <v>0</v>
          </cell>
          <cell r="O2068">
            <v>0</v>
          </cell>
          <cell r="Q2068">
            <v>0</v>
          </cell>
        </row>
        <row r="2069">
          <cell r="E2069">
            <v>0</v>
          </cell>
          <cell r="O2069">
            <v>0</v>
          </cell>
          <cell r="Q2069">
            <v>0</v>
          </cell>
        </row>
        <row r="2070">
          <cell r="E2070">
            <v>0</v>
          </cell>
          <cell r="O2070">
            <v>0</v>
          </cell>
          <cell r="Q2070">
            <v>0</v>
          </cell>
        </row>
        <row r="2071">
          <cell r="E2071">
            <v>0</v>
          </cell>
          <cell r="O2071">
            <v>0</v>
          </cell>
          <cell r="Q2071">
            <v>0</v>
          </cell>
        </row>
        <row r="2072">
          <cell r="E2072">
            <v>0</v>
          </cell>
          <cell r="O2072">
            <v>0</v>
          </cell>
          <cell r="Q2072">
            <v>0</v>
          </cell>
        </row>
        <row r="2073">
          <cell r="E2073">
            <v>0</v>
          </cell>
          <cell r="O2073">
            <v>0</v>
          </cell>
          <cell r="Q2073">
            <v>0</v>
          </cell>
        </row>
        <row r="2074">
          <cell r="E2074">
            <v>0</v>
          </cell>
          <cell r="O2074">
            <v>0</v>
          </cell>
          <cell r="Q2074">
            <v>0</v>
          </cell>
        </row>
        <row r="2075">
          <cell r="E2075">
            <v>0</v>
          </cell>
          <cell r="O2075">
            <v>0</v>
          </cell>
          <cell r="Q2075">
            <v>0</v>
          </cell>
        </row>
        <row r="2076">
          <cell r="E2076">
            <v>0</v>
          </cell>
          <cell r="O2076">
            <v>0</v>
          </cell>
          <cell r="Q2076">
            <v>0</v>
          </cell>
        </row>
        <row r="2077">
          <cell r="E2077">
            <v>0</v>
          </cell>
          <cell r="O2077">
            <v>0</v>
          </cell>
          <cell r="Q2077">
            <v>0</v>
          </cell>
        </row>
        <row r="2078">
          <cell r="E2078">
            <v>0</v>
          </cell>
          <cell r="O2078">
            <v>0</v>
          </cell>
          <cell r="Q2078">
            <v>0</v>
          </cell>
        </row>
        <row r="2079">
          <cell r="E2079">
            <v>0</v>
          </cell>
          <cell r="O2079">
            <v>0</v>
          </cell>
          <cell r="Q2079">
            <v>0</v>
          </cell>
        </row>
        <row r="2080">
          <cell r="E2080">
            <v>0</v>
          </cell>
          <cell r="O2080">
            <v>0</v>
          </cell>
          <cell r="Q2080">
            <v>0</v>
          </cell>
        </row>
        <row r="2081">
          <cell r="E2081">
            <v>0</v>
          </cell>
          <cell r="O2081">
            <v>0</v>
          </cell>
          <cell r="Q2081">
            <v>0</v>
          </cell>
        </row>
        <row r="2082">
          <cell r="E2082">
            <v>0</v>
          </cell>
          <cell r="O2082">
            <v>0</v>
          </cell>
          <cell r="Q2082">
            <v>0</v>
          </cell>
        </row>
        <row r="2083">
          <cell r="E2083">
            <v>0</v>
          </cell>
          <cell r="O2083">
            <v>0</v>
          </cell>
          <cell r="Q2083">
            <v>0</v>
          </cell>
        </row>
        <row r="2084">
          <cell r="E2084">
            <v>0</v>
          </cell>
          <cell r="O2084">
            <v>0</v>
          </cell>
          <cell r="Q2084">
            <v>0</v>
          </cell>
        </row>
        <row r="2085">
          <cell r="E2085">
            <v>0</v>
          </cell>
          <cell r="O2085">
            <v>0</v>
          </cell>
          <cell r="Q2085">
            <v>0</v>
          </cell>
        </row>
        <row r="2086">
          <cell r="E2086">
            <v>0</v>
          </cell>
          <cell r="O2086">
            <v>0</v>
          </cell>
          <cell r="Q2086">
            <v>0</v>
          </cell>
        </row>
        <row r="2087">
          <cell r="E2087">
            <v>0</v>
          </cell>
          <cell r="O2087">
            <v>0</v>
          </cell>
          <cell r="Q2087">
            <v>0</v>
          </cell>
        </row>
        <row r="2088">
          <cell r="E2088">
            <v>0</v>
          </cell>
          <cell r="O2088">
            <v>0</v>
          </cell>
          <cell r="Q2088">
            <v>0</v>
          </cell>
        </row>
        <row r="2089">
          <cell r="E2089">
            <v>0</v>
          </cell>
          <cell r="O2089">
            <v>0</v>
          </cell>
          <cell r="Q2089">
            <v>0</v>
          </cell>
        </row>
        <row r="2090">
          <cell r="E2090">
            <v>0</v>
          </cell>
          <cell r="O2090">
            <v>0</v>
          </cell>
          <cell r="Q2090">
            <v>0</v>
          </cell>
        </row>
        <row r="2091">
          <cell r="E2091">
            <v>0</v>
          </cell>
          <cell r="O2091">
            <v>0</v>
          </cell>
          <cell r="Q2091">
            <v>0</v>
          </cell>
        </row>
        <row r="2092">
          <cell r="E2092">
            <v>0</v>
          </cell>
          <cell r="O2092">
            <v>0</v>
          </cell>
          <cell r="Q2092">
            <v>0</v>
          </cell>
        </row>
        <row r="2093">
          <cell r="E2093">
            <v>0</v>
          </cell>
          <cell r="O2093">
            <v>0</v>
          </cell>
          <cell r="Q2093">
            <v>0</v>
          </cell>
        </row>
        <row r="2094">
          <cell r="E2094">
            <v>0</v>
          </cell>
          <cell r="O2094">
            <v>0</v>
          </cell>
          <cell r="Q2094">
            <v>0</v>
          </cell>
        </row>
        <row r="2095">
          <cell r="E2095">
            <v>0</v>
          </cell>
          <cell r="O2095">
            <v>0</v>
          </cell>
          <cell r="Q2095">
            <v>0</v>
          </cell>
        </row>
        <row r="2096">
          <cell r="E2096">
            <v>0</v>
          </cell>
          <cell r="O2096">
            <v>0</v>
          </cell>
          <cell r="Q2096">
            <v>0</v>
          </cell>
        </row>
        <row r="2097">
          <cell r="E2097">
            <v>0</v>
          </cell>
          <cell r="O2097">
            <v>0</v>
          </cell>
          <cell r="Q2097">
            <v>0</v>
          </cell>
        </row>
        <row r="2098">
          <cell r="E2098">
            <v>0</v>
          </cell>
          <cell r="O2098">
            <v>0</v>
          </cell>
          <cell r="Q2098">
            <v>0</v>
          </cell>
        </row>
        <row r="2099">
          <cell r="E2099">
            <v>0</v>
          </cell>
          <cell r="O2099">
            <v>0</v>
          </cell>
          <cell r="Q2099">
            <v>0</v>
          </cell>
        </row>
        <row r="2100">
          <cell r="E2100">
            <v>0</v>
          </cell>
          <cell r="O2100">
            <v>0</v>
          </cell>
          <cell r="Q2100">
            <v>0</v>
          </cell>
        </row>
        <row r="2101">
          <cell r="E2101">
            <v>0</v>
          </cell>
          <cell r="O2101">
            <v>0</v>
          </cell>
          <cell r="Q2101">
            <v>0</v>
          </cell>
        </row>
        <row r="2102">
          <cell r="E2102">
            <v>0</v>
          </cell>
          <cell r="O2102">
            <v>0</v>
          </cell>
          <cell r="Q2102">
            <v>0</v>
          </cell>
        </row>
        <row r="2103">
          <cell r="E2103">
            <v>0</v>
          </cell>
          <cell r="O2103">
            <v>0</v>
          </cell>
          <cell r="Q2103">
            <v>0</v>
          </cell>
        </row>
        <row r="2104">
          <cell r="E2104">
            <v>0</v>
          </cell>
          <cell r="O2104">
            <v>0</v>
          </cell>
          <cell r="Q2104">
            <v>0</v>
          </cell>
        </row>
        <row r="2105">
          <cell r="E2105">
            <v>0</v>
          </cell>
          <cell r="O2105">
            <v>0</v>
          </cell>
          <cell r="Q2105">
            <v>0</v>
          </cell>
        </row>
        <row r="2106">
          <cell r="E2106">
            <v>0</v>
          </cell>
          <cell r="O2106">
            <v>0</v>
          </cell>
          <cell r="Q2106">
            <v>0</v>
          </cell>
        </row>
        <row r="2107">
          <cell r="E2107">
            <v>0</v>
          </cell>
          <cell r="O2107">
            <v>0</v>
          </cell>
          <cell r="Q2107">
            <v>0</v>
          </cell>
        </row>
        <row r="2108">
          <cell r="E2108">
            <v>0</v>
          </cell>
          <cell r="O2108">
            <v>0</v>
          </cell>
          <cell r="Q2108">
            <v>0</v>
          </cell>
        </row>
        <row r="2109">
          <cell r="E2109">
            <v>0</v>
          </cell>
          <cell r="O2109">
            <v>0</v>
          </cell>
          <cell r="Q2109">
            <v>0</v>
          </cell>
        </row>
        <row r="2110">
          <cell r="E2110">
            <v>0</v>
          </cell>
          <cell r="O2110">
            <v>0</v>
          </cell>
          <cell r="Q2110">
            <v>0</v>
          </cell>
        </row>
        <row r="2111">
          <cell r="E2111">
            <v>0</v>
          </cell>
          <cell r="O2111">
            <v>0</v>
          </cell>
          <cell r="Q2111">
            <v>0</v>
          </cell>
        </row>
        <row r="2112">
          <cell r="E2112">
            <v>0</v>
          </cell>
          <cell r="O2112">
            <v>0</v>
          </cell>
          <cell r="Q2112">
            <v>0</v>
          </cell>
        </row>
        <row r="2113">
          <cell r="E2113">
            <v>0</v>
          </cell>
          <cell r="O2113">
            <v>0</v>
          </cell>
          <cell r="Q2113">
            <v>0</v>
          </cell>
        </row>
        <row r="2114">
          <cell r="E2114">
            <v>0</v>
          </cell>
          <cell r="O2114">
            <v>0</v>
          </cell>
          <cell r="Q2114">
            <v>0</v>
          </cell>
        </row>
        <row r="2115">
          <cell r="E2115">
            <v>0</v>
          </cell>
          <cell r="O2115">
            <v>0</v>
          </cell>
          <cell r="Q2115">
            <v>0</v>
          </cell>
        </row>
        <row r="2116">
          <cell r="E2116">
            <v>0</v>
          </cell>
          <cell r="O2116">
            <v>0</v>
          </cell>
          <cell r="Q2116">
            <v>0</v>
          </cell>
        </row>
        <row r="2117">
          <cell r="E2117">
            <v>0</v>
          </cell>
          <cell r="O2117">
            <v>0</v>
          </cell>
          <cell r="Q2117">
            <v>0</v>
          </cell>
        </row>
        <row r="2118">
          <cell r="E2118">
            <v>0</v>
          </cell>
          <cell r="O2118">
            <v>0</v>
          </cell>
          <cell r="Q2118">
            <v>0</v>
          </cell>
        </row>
        <row r="2119">
          <cell r="E2119">
            <v>0</v>
          </cell>
          <cell r="O2119">
            <v>0</v>
          </cell>
          <cell r="Q2119">
            <v>0</v>
          </cell>
        </row>
        <row r="2120">
          <cell r="E2120">
            <v>0</v>
          </cell>
          <cell r="O2120">
            <v>0</v>
          </cell>
          <cell r="Q2120">
            <v>0</v>
          </cell>
        </row>
        <row r="2121">
          <cell r="E2121">
            <v>0</v>
          </cell>
          <cell r="O2121">
            <v>0</v>
          </cell>
          <cell r="Q2121">
            <v>0</v>
          </cell>
        </row>
        <row r="2122">
          <cell r="E2122">
            <v>0</v>
          </cell>
          <cell r="O2122">
            <v>0</v>
          </cell>
          <cell r="Q2122">
            <v>0</v>
          </cell>
        </row>
        <row r="2123">
          <cell r="E2123">
            <v>0</v>
          </cell>
          <cell r="O2123">
            <v>0</v>
          </cell>
          <cell r="Q2123">
            <v>0</v>
          </cell>
        </row>
        <row r="2124">
          <cell r="E2124">
            <v>0</v>
          </cell>
          <cell r="O2124">
            <v>0</v>
          </cell>
          <cell r="Q2124">
            <v>0</v>
          </cell>
        </row>
        <row r="2125">
          <cell r="E2125">
            <v>0</v>
          </cell>
          <cell r="O2125">
            <v>0</v>
          </cell>
          <cell r="Q2125">
            <v>0</v>
          </cell>
        </row>
        <row r="2126">
          <cell r="E2126">
            <v>0</v>
          </cell>
          <cell r="O2126">
            <v>0</v>
          </cell>
          <cell r="Q2126">
            <v>0</v>
          </cell>
        </row>
        <row r="2127">
          <cell r="E2127">
            <v>0</v>
          </cell>
          <cell r="O2127">
            <v>0</v>
          </cell>
          <cell r="Q2127">
            <v>0</v>
          </cell>
        </row>
        <row r="2128">
          <cell r="E2128">
            <v>0</v>
          </cell>
          <cell r="O2128">
            <v>0</v>
          </cell>
          <cell r="Q2128">
            <v>0</v>
          </cell>
        </row>
        <row r="2129">
          <cell r="E2129">
            <v>0</v>
          </cell>
          <cell r="O2129">
            <v>0</v>
          </cell>
          <cell r="Q2129">
            <v>0</v>
          </cell>
        </row>
        <row r="2130">
          <cell r="E2130">
            <v>0</v>
          </cell>
          <cell r="O2130">
            <v>0</v>
          </cell>
          <cell r="Q2130">
            <v>0</v>
          </cell>
        </row>
        <row r="2131">
          <cell r="E2131">
            <v>0</v>
          </cell>
          <cell r="O2131">
            <v>0</v>
          </cell>
          <cell r="Q2131">
            <v>0</v>
          </cell>
        </row>
        <row r="2132">
          <cell r="E2132">
            <v>0</v>
          </cell>
          <cell r="O2132">
            <v>0</v>
          </cell>
          <cell r="Q2132">
            <v>0</v>
          </cell>
        </row>
        <row r="2133">
          <cell r="E2133">
            <v>0</v>
          </cell>
          <cell r="O2133">
            <v>0</v>
          </cell>
          <cell r="Q2133">
            <v>0</v>
          </cell>
        </row>
        <row r="2134">
          <cell r="E2134">
            <v>0</v>
          </cell>
          <cell r="O2134">
            <v>0</v>
          </cell>
          <cell r="Q2134">
            <v>0</v>
          </cell>
        </row>
        <row r="2135">
          <cell r="E2135">
            <v>0</v>
          </cell>
          <cell r="O2135">
            <v>0</v>
          </cell>
          <cell r="Q2135">
            <v>0</v>
          </cell>
        </row>
        <row r="2136">
          <cell r="E2136">
            <v>0</v>
          </cell>
          <cell r="O2136">
            <v>0</v>
          </cell>
          <cell r="Q2136">
            <v>0</v>
          </cell>
        </row>
        <row r="2137">
          <cell r="E2137">
            <v>0</v>
          </cell>
          <cell r="O2137">
            <v>0</v>
          </cell>
          <cell r="Q2137">
            <v>0</v>
          </cell>
        </row>
        <row r="2138">
          <cell r="E2138">
            <v>0</v>
          </cell>
          <cell r="O2138">
            <v>0</v>
          </cell>
          <cell r="Q2138">
            <v>0</v>
          </cell>
        </row>
        <row r="2139">
          <cell r="E2139">
            <v>0</v>
          </cell>
          <cell r="O2139">
            <v>0</v>
          </cell>
          <cell r="Q2139">
            <v>0</v>
          </cell>
        </row>
        <row r="2140">
          <cell r="E2140">
            <v>0</v>
          </cell>
          <cell r="O2140">
            <v>0</v>
          </cell>
          <cell r="Q2140">
            <v>0</v>
          </cell>
        </row>
        <row r="2141">
          <cell r="E2141">
            <v>0</v>
          </cell>
          <cell r="O2141">
            <v>0</v>
          </cell>
          <cell r="Q2141">
            <v>0</v>
          </cell>
        </row>
        <row r="2142">
          <cell r="E2142">
            <v>0</v>
          </cell>
          <cell r="O2142">
            <v>0</v>
          </cell>
          <cell r="Q2142">
            <v>0</v>
          </cell>
        </row>
        <row r="2143">
          <cell r="E2143">
            <v>0</v>
          </cell>
          <cell r="O2143">
            <v>0</v>
          </cell>
          <cell r="Q2143">
            <v>0</v>
          </cell>
        </row>
        <row r="2144">
          <cell r="E2144">
            <v>0</v>
          </cell>
          <cell r="O2144">
            <v>0</v>
          </cell>
          <cell r="Q2144">
            <v>0</v>
          </cell>
        </row>
        <row r="2145">
          <cell r="E2145">
            <v>0</v>
          </cell>
          <cell r="O2145">
            <v>0</v>
          </cell>
          <cell r="Q2145">
            <v>0</v>
          </cell>
        </row>
        <row r="2146">
          <cell r="E2146">
            <v>0</v>
          </cell>
          <cell r="O2146">
            <v>0</v>
          </cell>
          <cell r="Q2146">
            <v>0</v>
          </cell>
        </row>
        <row r="2147">
          <cell r="E2147">
            <v>0</v>
          </cell>
          <cell r="O2147">
            <v>0</v>
          </cell>
          <cell r="Q2147">
            <v>0</v>
          </cell>
        </row>
        <row r="2148">
          <cell r="E2148">
            <v>0</v>
          </cell>
          <cell r="O2148">
            <v>0</v>
          </cell>
          <cell r="Q2148">
            <v>0</v>
          </cell>
        </row>
        <row r="2149">
          <cell r="E2149">
            <v>0</v>
          </cell>
          <cell r="O2149">
            <v>0</v>
          </cell>
          <cell r="Q2149">
            <v>0</v>
          </cell>
        </row>
        <row r="2150">
          <cell r="E2150">
            <v>0</v>
          </cell>
          <cell r="O2150">
            <v>0</v>
          </cell>
          <cell r="Q2150">
            <v>0</v>
          </cell>
        </row>
        <row r="2151">
          <cell r="E2151">
            <v>0</v>
          </cell>
          <cell r="O2151">
            <v>0</v>
          </cell>
          <cell r="Q2151">
            <v>0</v>
          </cell>
        </row>
        <row r="2152">
          <cell r="E2152">
            <v>0</v>
          </cell>
          <cell r="O2152">
            <v>0</v>
          </cell>
          <cell r="Q2152">
            <v>0</v>
          </cell>
        </row>
        <row r="2153">
          <cell r="E2153">
            <v>0</v>
          </cell>
          <cell r="O2153">
            <v>0</v>
          </cell>
          <cell r="Q2153">
            <v>0</v>
          </cell>
        </row>
        <row r="2154">
          <cell r="E2154">
            <v>0</v>
          </cell>
          <cell r="O2154">
            <v>0</v>
          </cell>
          <cell r="Q2154">
            <v>0</v>
          </cell>
        </row>
        <row r="2155">
          <cell r="E2155">
            <v>0</v>
          </cell>
          <cell r="O2155">
            <v>0</v>
          </cell>
          <cell r="Q2155">
            <v>0</v>
          </cell>
        </row>
        <row r="2156">
          <cell r="E2156">
            <v>0</v>
          </cell>
          <cell r="O2156">
            <v>0</v>
          </cell>
          <cell r="Q2156">
            <v>0</v>
          </cell>
        </row>
        <row r="2157">
          <cell r="E2157">
            <v>0</v>
          </cell>
          <cell r="O2157">
            <v>0</v>
          </cell>
          <cell r="Q2157">
            <v>0</v>
          </cell>
        </row>
        <row r="2158">
          <cell r="E2158">
            <v>0</v>
          </cell>
          <cell r="O2158">
            <v>0</v>
          </cell>
          <cell r="Q2158">
            <v>0</v>
          </cell>
        </row>
        <row r="2159">
          <cell r="E2159">
            <v>0</v>
          </cell>
          <cell r="O2159">
            <v>0</v>
          </cell>
          <cell r="Q2159">
            <v>0</v>
          </cell>
        </row>
        <row r="2160">
          <cell r="E2160">
            <v>0</v>
          </cell>
          <cell r="O2160">
            <v>0</v>
          </cell>
          <cell r="Q2160">
            <v>0</v>
          </cell>
        </row>
        <row r="2161">
          <cell r="E2161">
            <v>0</v>
          </cell>
          <cell r="O2161">
            <v>0</v>
          </cell>
          <cell r="Q2161">
            <v>0</v>
          </cell>
        </row>
        <row r="2162">
          <cell r="E2162">
            <v>0</v>
          </cell>
          <cell r="O2162">
            <v>0</v>
          </cell>
          <cell r="Q2162">
            <v>0</v>
          </cell>
        </row>
        <row r="2163">
          <cell r="E2163">
            <v>0</v>
          </cell>
          <cell r="O2163">
            <v>0</v>
          </cell>
          <cell r="Q2163">
            <v>0</v>
          </cell>
        </row>
        <row r="2164">
          <cell r="E2164">
            <v>0</v>
          </cell>
          <cell r="O2164">
            <v>0</v>
          </cell>
          <cell r="Q2164">
            <v>0</v>
          </cell>
        </row>
        <row r="2165">
          <cell r="E2165">
            <v>0</v>
          </cell>
          <cell r="O2165">
            <v>0</v>
          </cell>
          <cell r="Q2165">
            <v>0</v>
          </cell>
        </row>
        <row r="2166">
          <cell r="E2166">
            <v>0</v>
          </cell>
          <cell r="O2166">
            <v>0</v>
          </cell>
          <cell r="Q2166">
            <v>0</v>
          </cell>
        </row>
        <row r="2167">
          <cell r="E2167">
            <v>0</v>
          </cell>
          <cell r="O2167">
            <v>0</v>
          </cell>
          <cell r="Q2167">
            <v>0</v>
          </cell>
        </row>
        <row r="2168">
          <cell r="E2168">
            <v>0</v>
          </cell>
          <cell r="O2168">
            <v>0</v>
          </cell>
          <cell r="Q2168">
            <v>0</v>
          </cell>
        </row>
        <row r="2169">
          <cell r="E2169">
            <v>0</v>
          </cell>
          <cell r="O2169">
            <v>0</v>
          </cell>
          <cell r="Q2169">
            <v>0</v>
          </cell>
        </row>
        <row r="2170">
          <cell r="E2170">
            <v>0</v>
          </cell>
          <cell r="O2170">
            <v>0</v>
          </cell>
          <cell r="Q2170">
            <v>0</v>
          </cell>
        </row>
        <row r="2171">
          <cell r="E2171">
            <v>0</v>
          </cell>
          <cell r="O2171">
            <v>0</v>
          </cell>
          <cell r="Q2171">
            <v>0</v>
          </cell>
        </row>
        <row r="2172">
          <cell r="E2172">
            <v>0</v>
          </cell>
          <cell r="O2172">
            <v>0</v>
          </cell>
          <cell r="Q2172">
            <v>0</v>
          </cell>
        </row>
        <row r="2173">
          <cell r="E2173">
            <v>0</v>
          </cell>
          <cell r="O2173">
            <v>0</v>
          </cell>
          <cell r="Q2173">
            <v>0</v>
          </cell>
        </row>
        <row r="2174">
          <cell r="E2174">
            <v>0</v>
          </cell>
          <cell r="O2174">
            <v>0</v>
          </cell>
          <cell r="Q2174">
            <v>0</v>
          </cell>
        </row>
        <row r="2175">
          <cell r="E2175">
            <v>0</v>
          </cell>
          <cell r="O2175">
            <v>0</v>
          </cell>
          <cell r="Q2175">
            <v>0</v>
          </cell>
        </row>
        <row r="2176">
          <cell r="E2176">
            <v>0</v>
          </cell>
          <cell r="O2176">
            <v>0</v>
          </cell>
          <cell r="Q2176">
            <v>0</v>
          </cell>
        </row>
        <row r="2177">
          <cell r="E2177">
            <v>0</v>
          </cell>
          <cell r="O2177">
            <v>0</v>
          </cell>
          <cell r="Q2177">
            <v>0</v>
          </cell>
        </row>
        <row r="2178">
          <cell r="E2178">
            <v>0</v>
          </cell>
          <cell r="O2178">
            <v>0</v>
          </cell>
          <cell r="Q2178">
            <v>0</v>
          </cell>
        </row>
        <row r="2179">
          <cell r="E2179">
            <v>0</v>
          </cell>
          <cell r="O2179">
            <v>0</v>
          </cell>
          <cell r="Q2179">
            <v>0</v>
          </cell>
        </row>
        <row r="2180">
          <cell r="E2180">
            <v>0</v>
          </cell>
          <cell r="O2180">
            <v>0</v>
          </cell>
          <cell r="Q2180">
            <v>0</v>
          </cell>
        </row>
        <row r="2181">
          <cell r="E2181">
            <v>0</v>
          </cell>
          <cell r="O2181">
            <v>0</v>
          </cell>
          <cell r="Q2181">
            <v>0</v>
          </cell>
        </row>
        <row r="2182">
          <cell r="E2182">
            <v>0</v>
          </cell>
          <cell r="O2182">
            <v>0</v>
          </cell>
          <cell r="Q2182">
            <v>0</v>
          </cell>
        </row>
        <row r="2183">
          <cell r="E2183">
            <v>0</v>
          </cell>
          <cell r="O2183">
            <v>0</v>
          </cell>
          <cell r="Q2183">
            <v>0</v>
          </cell>
        </row>
        <row r="2184">
          <cell r="E2184">
            <v>0</v>
          </cell>
          <cell r="O2184">
            <v>0</v>
          </cell>
          <cell r="Q2184">
            <v>0</v>
          </cell>
        </row>
        <row r="2185">
          <cell r="E2185">
            <v>0</v>
          </cell>
          <cell r="O2185">
            <v>0</v>
          </cell>
          <cell r="Q2185">
            <v>0</v>
          </cell>
        </row>
        <row r="2186">
          <cell r="E2186">
            <v>0</v>
          </cell>
          <cell r="O2186">
            <v>0</v>
          </cell>
          <cell r="Q2186">
            <v>0</v>
          </cell>
        </row>
        <row r="2187">
          <cell r="E2187">
            <v>0</v>
          </cell>
          <cell r="O2187">
            <v>0</v>
          </cell>
          <cell r="Q2187">
            <v>0</v>
          </cell>
        </row>
        <row r="2188">
          <cell r="E2188">
            <v>0</v>
          </cell>
          <cell r="O2188">
            <v>0</v>
          </cell>
          <cell r="Q2188">
            <v>0</v>
          </cell>
        </row>
        <row r="2189">
          <cell r="E2189">
            <v>0</v>
          </cell>
          <cell r="O2189">
            <v>0</v>
          </cell>
          <cell r="Q2189">
            <v>0</v>
          </cell>
        </row>
        <row r="2190">
          <cell r="E2190">
            <v>0</v>
          </cell>
          <cell r="O2190">
            <v>0</v>
          </cell>
          <cell r="Q2190">
            <v>0</v>
          </cell>
        </row>
        <row r="2191">
          <cell r="E2191">
            <v>0</v>
          </cell>
          <cell r="O2191">
            <v>0</v>
          </cell>
          <cell r="Q2191">
            <v>0</v>
          </cell>
        </row>
        <row r="2192">
          <cell r="E2192">
            <v>0</v>
          </cell>
          <cell r="O2192">
            <v>0</v>
          </cell>
          <cell r="Q2192">
            <v>0</v>
          </cell>
        </row>
        <row r="2193">
          <cell r="E2193">
            <v>0</v>
          </cell>
          <cell r="O2193">
            <v>0</v>
          </cell>
          <cell r="Q2193">
            <v>0</v>
          </cell>
        </row>
        <row r="2194">
          <cell r="E2194">
            <v>0</v>
          </cell>
          <cell r="O2194">
            <v>0</v>
          </cell>
          <cell r="Q2194">
            <v>0</v>
          </cell>
        </row>
        <row r="2195">
          <cell r="E2195">
            <v>0</v>
          </cell>
          <cell r="O2195">
            <v>0</v>
          </cell>
          <cell r="Q2195">
            <v>0</v>
          </cell>
        </row>
        <row r="2196">
          <cell r="E2196">
            <v>0</v>
          </cell>
          <cell r="O2196">
            <v>0</v>
          </cell>
          <cell r="Q2196">
            <v>0</v>
          </cell>
        </row>
        <row r="2197">
          <cell r="E2197">
            <v>0</v>
          </cell>
          <cell r="O2197">
            <v>0</v>
          </cell>
          <cell r="Q2197">
            <v>0</v>
          </cell>
        </row>
        <row r="2198">
          <cell r="E2198">
            <v>0</v>
          </cell>
          <cell r="O2198">
            <v>0</v>
          </cell>
          <cell r="Q2198">
            <v>0</v>
          </cell>
        </row>
        <row r="2199">
          <cell r="E2199">
            <v>0</v>
          </cell>
          <cell r="O2199">
            <v>0</v>
          </cell>
          <cell r="Q2199">
            <v>0</v>
          </cell>
        </row>
        <row r="2200">
          <cell r="E2200">
            <v>0</v>
          </cell>
          <cell r="O2200">
            <v>0</v>
          </cell>
          <cell r="Q2200">
            <v>0</v>
          </cell>
        </row>
        <row r="2201">
          <cell r="E2201">
            <v>0</v>
          </cell>
          <cell r="O2201">
            <v>0</v>
          </cell>
          <cell r="Q2201">
            <v>0</v>
          </cell>
        </row>
        <row r="2202">
          <cell r="E2202">
            <v>0</v>
          </cell>
          <cell r="O2202">
            <v>0</v>
          </cell>
          <cell r="Q2202">
            <v>0</v>
          </cell>
        </row>
        <row r="2203">
          <cell r="E2203">
            <v>0</v>
          </cell>
          <cell r="O2203">
            <v>0</v>
          </cell>
          <cell r="Q2203">
            <v>0</v>
          </cell>
        </row>
        <row r="2204">
          <cell r="E2204">
            <v>0</v>
          </cell>
          <cell r="O2204">
            <v>0</v>
          </cell>
          <cell r="Q2204">
            <v>0</v>
          </cell>
        </row>
        <row r="2205">
          <cell r="E2205">
            <v>0</v>
          </cell>
          <cell r="O2205">
            <v>0</v>
          </cell>
          <cell r="Q2205">
            <v>0</v>
          </cell>
        </row>
        <row r="2206">
          <cell r="E2206">
            <v>0</v>
          </cell>
          <cell r="O2206">
            <v>0</v>
          </cell>
          <cell r="Q2206">
            <v>0</v>
          </cell>
        </row>
        <row r="2207">
          <cell r="E2207">
            <v>0</v>
          </cell>
          <cell r="O2207">
            <v>0</v>
          </cell>
          <cell r="Q2207">
            <v>0</v>
          </cell>
        </row>
        <row r="2208">
          <cell r="E2208">
            <v>0</v>
          </cell>
          <cell r="O2208">
            <v>0</v>
          </cell>
          <cell r="Q2208">
            <v>0</v>
          </cell>
        </row>
        <row r="2209">
          <cell r="E2209">
            <v>0</v>
          </cell>
          <cell r="O2209">
            <v>0</v>
          </cell>
          <cell r="Q2209">
            <v>0</v>
          </cell>
        </row>
        <row r="2210">
          <cell r="E2210">
            <v>0</v>
          </cell>
          <cell r="O2210">
            <v>0</v>
          </cell>
          <cell r="Q2210">
            <v>0</v>
          </cell>
        </row>
        <row r="2211">
          <cell r="E2211">
            <v>0</v>
          </cell>
          <cell r="O2211">
            <v>0</v>
          </cell>
          <cell r="Q2211">
            <v>0</v>
          </cell>
        </row>
        <row r="2212">
          <cell r="E2212">
            <v>0</v>
          </cell>
          <cell r="O2212">
            <v>0</v>
          </cell>
          <cell r="Q2212">
            <v>0</v>
          </cell>
        </row>
        <row r="2213">
          <cell r="E2213">
            <v>0</v>
          </cell>
          <cell r="O2213">
            <v>0</v>
          </cell>
          <cell r="Q2213">
            <v>0</v>
          </cell>
        </row>
        <row r="2214">
          <cell r="E2214">
            <v>0</v>
          </cell>
          <cell r="O2214">
            <v>0</v>
          </cell>
          <cell r="Q2214">
            <v>0</v>
          </cell>
        </row>
        <row r="2215">
          <cell r="E2215">
            <v>0</v>
          </cell>
          <cell r="O2215">
            <v>0</v>
          </cell>
          <cell r="Q2215">
            <v>0</v>
          </cell>
        </row>
        <row r="2216">
          <cell r="E2216">
            <v>0</v>
          </cell>
          <cell r="O2216">
            <v>0</v>
          </cell>
          <cell r="Q2216">
            <v>0</v>
          </cell>
        </row>
        <row r="2217">
          <cell r="E2217">
            <v>0</v>
          </cell>
          <cell r="O2217">
            <v>0</v>
          </cell>
          <cell r="Q2217">
            <v>0</v>
          </cell>
        </row>
        <row r="2218">
          <cell r="E2218">
            <v>0</v>
          </cell>
          <cell r="O2218">
            <v>0</v>
          </cell>
          <cell r="Q2218">
            <v>0</v>
          </cell>
        </row>
        <row r="2219">
          <cell r="E2219">
            <v>0</v>
          </cell>
          <cell r="O2219">
            <v>0</v>
          </cell>
          <cell r="Q2219">
            <v>0</v>
          </cell>
        </row>
        <row r="2220">
          <cell r="E2220">
            <v>0</v>
          </cell>
          <cell r="O2220">
            <v>0</v>
          </cell>
          <cell r="Q2220">
            <v>0</v>
          </cell>
        </row>
        <row r="2221">
          <cell r="E2221">
            <v>0</v>
          </cell>
          <cell r="O2221">
            <v>0</v>
          </cell>
          <cell r="Q2221">
            <v>0</v>
          </cell>
        </row>
        <row r="2222">
          <cell r="E2222">
            <v>0</v>
          </cell>
          <cell r="O2222">
            <v>0</v>
          </cell>
          <cell r="Q2222">
            <v>0</v>
          </cell>
        </row>
        <row r="2223">
          <cell r="E2223">
            <v>0</v>
          </cell>
          <cell r="O2223">
            <v>0</v>
          </cell>
          <cell r="Q2223">
            <v>0</v>
          </cell>
        </row>
        <row r="2224">
          <cell r="E2224">
            <v>0</v>
          </cell>
          <cell r="O2224">
            <v>0</v>
          </cell>
          <cell r="Q2224">
            <v>0</v>
          </cell>
        </row>
        <row r="2225">
          <cell r="E2225">
            <v>0</v>
          </cell>
          <cell r="O2225">
            <v>0</v>
          </cell>
          <cell r="Q2225">
            <v>0</v>
          </cell>
        </row>
        <row r="2226">
          <cell r="E2226">
            <v>0</v>
          </cell>
          <cell r="O2226">
            <v>0</v>
          </cell>
          <cell r="Q2226">
            <v>0</v>
          </cell>
        </row>
        <row r="2227">
          <cell r="E2227">
            <v>0</v>
          </cell>
          <cell r="O2227">
            <v>0</v>
          </cell>
          <cell r="Q2227">
            <v>0</v>
          </cell>
        </row>
        <row r="2228">
          <cell r="E2228">
            <v>0</v>
          </cell>
          <cell r="O2228">
            <v>0</v>
          </cell>
          <cell r="Q2228">
            <v>0</v>
          </cell>
        </row>
        <row r="2229">
          <cell r="E2229">
            <v>0</v>
          </cell>
          <cell r="O2229">
            <v>0</v>
          </cell>
          <cell r="Q2229">
            <v>0</v>
          </cell>
        </row>
        <row r="2230">
          <cell r="E2230">
            <v>0</v>
          </cell>
          <cell r="O2230">
            <v>0</v>
          </cell>
          <cell r="Q2230">
            <v>0</v>
          </cell>
        </row>
        <row r="2231">
          <cell r="E2231">
            <v>0</v>
          </cell>
          <cell r="O2231">
            <v>0</v>
          </cell>
          <cell r="Q2231">
            <v>0</v>
          </cell>
        </row>
        <row r="2232">
          <cell r="E2232">
            <v>0</v>
          </cell>
          <cell r="O2232">
            <v>0</v>
          </cell>
          <cell r="Q2232">
            <v>0</v>
          </cell>
        </row>
        <row r="2233">
          <cell r="E2233">
            <v>0</v>
          </cell>
          <cell r="O2233">
            <v>0</v>
          </cell>
          <cell r="Q2233">
            <v>0</v>
          </cell>
        </row>
        <row r="2234">
          <cell r="E2234">
            <v>0</v>
          </cell>
          <cell r="O2234">
            <v>0</v>
          </cell>
          <cell r="Q2234">
            <v>0</v>
          </cell>
        </row>
        <row r="2235">
          <cell r="E2235">
            <v>0</v>
          </cell>
          <cell r="O2235">
            <v>0</v>
          </cell>
          <cell r="Q2235">
            <v>0</v>
          </cell>
        </row>
        <row r="2236">
          <cell r="E2236">
            <v>0</v>
          </cell>
          <cell r="O2236">
            <v>0</v>
          </cell>
          <cell r="Q2236">
            <v>0</v>
          </cell>
        </row>
        <row r="2237">
          <cell r="E2237">
            <v>0</v>
          </cell>
          <cell r="O2237">
            <v>0</v>
          </cell>
          <cell r="Q2237">
            <v>0</v>
          </cell>
        </row>
        <row r="2238">
          <cell r="E2238">
            <v>0</v>
          </cell>
          <cell r="O2238">
            <v>0</v>
          </cell>
          <cell r="Q2238">
            <v>0</v>
          </cell>
        </row>
        <row r="2239">
          <cell r="E2239">
            <v>0</v>
          </cell>
          <cell r="O2239">
            <v>0</v>
          </cell>
          <cell r="Q2239">
            <v>0</v>
          </cell>
        </row>
        <row r="2240">
          <cell r="E2240">
            <v>0</v>
          </cell>
          <cell r="O2240">
            <v>0</v>
          </cell>
          <cell r="Q2240">
            <v>0</v>
          </cell>
        </row>
        <row r="2241">
          <cell r="E2241">
            <v>0</v>
          </cell>
          <cell r="O2241">
            <v>0</v>
          </cell>
          <cell r="Q2241">
            <v>0</v>
          </cell>
        </row>
        <row r="2242">
          <cell r="E2242">
            <v>0</v>
          </cell>
          <cell r="O2242">
            <v>0</v>
          </cell>
          <cell r="Q2242">
            <v>0</v>
          </cell>
        </row>
        <row r="2243">
          <cell r="E2243">
            <v>0</v>
          </cell>
          <cell r="O2243">
            <v>0</v>
          </cell>
          <cell r="Q2243">
            <v>0</v>
          </cell>
        </row>
        <row r="2244">
          <cell r="E2244">
            <v>0</v>
          </cell>
          <cell r="O2244">
            <v>0</v>
          </cell>
          <cell r="Q2244">
            <v>0</v>
          </cell>
        </row>
        <row r="2245">
          <cell r="E2245">
            <v>0</v>
          </cell>
          <cell r="O2245">
            <v>0</v>
          </cell>
          <cell r="Q2245">
            <v>0</v>
          </cell>
        </row>
        <row r="2246">
          <cell r="E2246">
            <v>0</v>
          </cell>
          <cell r="O2246">
            <v>0</v>
          </cell>
          <cell r="Q2246">
            <v>0</v>
          </cell>
        </row>
        <row r="2247">
          <cell r="E2247">
            <v>0</v>
          </cell>
          <cell r="O2247">
            <v>0</v>
          </cell>
          <cell r="Q2247">
            <v>0</v>
          </cell>
        </row>
        <row r="2248">
          <cell r="E2248">
            <v>0</v>
          </cell>
          <cell r="O2248">
            <v>0</v>
          </cell>
          <cell r="Q2248">
            <v>0</v>
          </cell>
        </row>
        <row r="2249">
          <cell r="E2249">
            <v>0</v>
          </cell>
          <cell r="O2249">
            <v>0</v>
          </cell>
          <cell r="Q2249">
            <v>0</v>
          </cell>
        </row>
        <row r="2250">
          <cell r="E2250">
            <v>0</v>
          </cell>
          <cell r="O2250">
            <v>0</v>
          </cell>
          <cell r="Q2250">
            <v>0</v>
          </cell>
        </row>
        <row r="2251">
          <cell r="E2251">
            <v>0</v>
          </cell>
          <cell r="O2251">
            <v>0</v>
          </cell>
          <cell r="Q2251">
            <v>0</v>
          </cell>
        </row>
        <row r="2252">
          <cell r="E2252">
            <v>0</v>
          </cell>
          <cell r="O2252">
            <v>0</v>
          </cell>
          <cell r="Q2252">
            <v>0</v>
          </cell>
        </row>
        <row r="2253">
          <cell r="E2253">
            <v>0</v>
          </cell>
          <cell r="O2253">
            <v>0</v>
          </cell>
          <cell r="Q2253">
            <v>0</v>
          </cell>
        </row>
        <row r="2254">
          <cell r="E2254">
            <v>0</v>
          </cell>
          <cell r="O2254">
            <v>0</v>
          </cell>
          <cell r="Q2254">
            <v>0</v>
          </cell>
        </row>
        <row r="2255">
          <cell r="E2255">
            <v>0</v>
          </cell>
          <cell r="O2255">
            <v>0</v>
          </cell>
          <cell r="Q2255">
            <v>0</v>
          </cell>
        </row>
        <row r="2256">
          <cell r="E2256">
            <v>0</v>
          </cell>
          <cell r="O2256">
            <v>0</v>
          </cell>
          <cell r="Q2256">
            <v>0</v>
          </cell>
        </row>
        <row r="2257">
          <cell r="E2257">
            <v>0</v>
          </cell>
          <cell r="O2257">
            <v>0</v>
          </cell>
          <cell r="Q2257">
            <v>0</v>
          </cell>
        </row>
        <row r="2258">
          <cell r="E2258">
            <v>0</v>
          </cell>
          <cell r="O2258">
            <v>0</v>
          </cell>
          <cell r="Q2258">
            <v>0</v>
          </cell>
        </row>
        <row r="2259">
          <cell r="E2259">
            <v>0</v>
          </cell>
          <cell r="O2259">
            <v>0</v>
          </cell>
          <cell r="Q2259">
            <v>0</v>
          </cell>
        </row>
        <row r="2260">
          <cell r="E2260">
            <v>0</v>
          </cell>
          <cell r="O2260">
            <v>0</v>
          </cell>
          <cell r="Q2260">
            <v>0</v>
          </cell>
        </row>
        <row r="2261">
          <cell r="E2261">
            <v>0</v>
          </cell>
          <cell r="O2261">
            <v>0</v>
          </cell>
          <cell r="Q2261">
            <v>0</v>
          </cell>
        </row>
        <row r="2262">
          <cell r="E2262">
            <v>0</v>
          </cell>
          <cell r="O2262">
            <v>0</v>
          </cell>
          <cell r="Q2262">
            <v>0</v>
          </cell>
        </row>
        <row r="2263">
          <cell r="E2263">
            <v>0</v>
          </cell>
          <cell r="O2263">
            <v>0</v>
          </cell>
          <cell r="Q2263">
            <v>0</v>
          </cell>
        </row>
        <row r="2264">
          <cell r="E2264">
            <v>0</v>
          </cell>
          <cell r="O2264">
            <v>0</v>
          </cell>
          <cell r="Q2264">
            <v>0</v>
          </cell>
        </row>
        <row r="2265">
          <cell r="E2265">
            <v>0</v>
          </cell>
          <cell r="O2265">
            <v>0</v>
          </cell>
          <cell r="Q2265">
            <v>0</v>
          </cell>
        </row>
        <row r="2266">
          <cell r="E2266">
            <v>0</v>
          </cell>
          <cell r="O2266">
            <v>0</v>
          </cell>
          <cell r="Q2266">
            <v>0</v>
          </cell>
        </row>
        <row r="2267">
          <cell r="E2267">
            <v>0</v>
          </cell>
          <cell r="O2267">
            <v>0</v>
          </cell>
          <cell r="Q2267">
            <v>0</v>
          </cell>
        </row>
        <row r="2268">
          <cell r="E2268">
            <v>0</v>
          </cell>
          <cell r="O2268">
            <v>0</v>
          </cell>
          <cell r="Q2268">
            <v>0</v>
          </cell>
        </row>
        <row r="2269">
          <cell r="E2269">
            <v>0</v>
          </cell>
          <cell r="O2269">
            <v>0</v>
          </cell>
          <cell r="Q2269">
            <v>0</v>
          </cell>
        </row>
        <row r="2270">
          <cell r="E2270">
            <v>0</v>
          </cell>
          <cell r="O2270">
            <v>0</v>
          </cell>
          <cell r="Q2270">
            <v>0</v>
          </cell>
        </row>
        <row r="2271">
          <cell r="E2271">
            <v>0</v>
          </cell>
          <cell r="O2271">
            <v>0</v>
          </cell>
          <cell r="Q2271">
            <v>0</v>
          </cell>
        </row>
        <row r="2272">
          <cell r="E2272">
            <v>0</v>
          </cell>
          <cell r="O2272">
            <v>0</v>
          </cell>
          <cell r="Q2272">
            <v>0</v>
          </cell>
        </row>
        <row r="2273">
          <cell r="E2273">
            <v>0</v>
          </cell>
          <cell r="O2273">
            <v>0</v>
          </cell>
          <cell r="Q2273">
            <v>0</v>
          </cell>
        </row>
        <row r="2274">
          <cell r="E2274">
            <v>0</v>
          </cell>
          <cell r="O2274">
            <v>0</v>
          </cell>
          <cell r="Q2274">
            <v>0</v>
          </cell>
        </row>
        <row r="2275">
          <cell r="E2275">
            <v>0</v>
          </cell>
          <cell r="O2275">
            <v>0</v>
          </cell>
          <cell r="Q2275">
            <v>0</v>
          </cell>
        </row>
        <row r="2276">
          <cell r="E2276">
            <v>0</v>
          </cell>
          <cell r="O2276">
            <v>0</v>
          </cell>
          <cell r="Q2276">
            <v>0</v>
          </cell>
        </row>
        <row r="2277">
          <cell r="E2277">
            <v>0</v>
          </cell>
          <cell r="O2277">
            <v>0</v>
          </cell>
          <cell r="Q2277">
            <v>0</v>
          </cell>
        </row>
        <row r="2278">
          <cell r="E2278">
            <v>0</v>
          </cell>
          <cell r="O2278">
            <v>0</v>
          </cell>
          <cell r="Q2278">
            <v>0</v>
          </cell>
        </row>
        <row r="2279">
          <cell r="E2279">
            <v>0</v>
          </cell>
          <cell r="O2279">
            <v>0</v>
          </cell>
          <cell r="Q2279">
            <v>0</v>
          </cell>
        </row>
        <row r="2280">
          <cell r="E2280">
            <v>0</v>
          </cell>
          <cell r="O2280">
            <v>0</v>
          </cell>
          <cell r="Q2280">
            <v>0</v>
          </cell>
        </row>
        <row r="2281">
          <cell r="E2281">
            <v>0</v>
          </cell>
          <cell r="O2281">
            <v>0</v>
          </cell>
          <cell r="Q2281">
            <v>0</v>
          </cell>
        </row>
        <row r="2282">
          <cell r="E2282">
            <v>0</v>
          </cell>
          <cell r="O2282">
            <v>0</v>
          </cell>
          <cell r="Q2282">
            <v>0</v>
          </cell>
        </row>
        <row r="2283">
          <cell r="E2283">
            <v>0</v>
          </cell>
          <cell r="O2283">
            <v>0</v>
          </cell>
          <cell r="Q2283">
            <v>0</v>
          </cell>
        </row>
        <row r="2284">
          <cell r="E2284">
            <v>0</v>
          </cell>
          <cell r="O2284">
            <v>0</v>
          </cell>
          <cell r="Q2284">
            <v>0</v>
          </cell>
        </row>
        <row r="2285">
          <cell r="E2285">
            <v>0</v>
          </cell>
          <cell r="O2285">
            <v>0</v>
          </cell>
          <cell r="Q2285">
            <v>0</v>
          </cell>
        </row>
        <row r="2286">
          <cell r="E2286">
            <v>0</v>
          </cell>
          <cell r="O2286">
            <v>0</v>
          </cell>
          <cell r="Q2286">
            <v>0</v>
          </cell>
        </row>
        <row r="2287">
          <cell r="E2287">
            <v>0</v>
          </cell>
          <cell r="O2287">
            <v>0</v>
          </cell>
          <cell r="Q2287">
            <v>0</v>
          </cell>
        </row>
        <row r="2288">
          <cell r="E2288">
            <v>0</v>
          </cell>
          <cell r="O2288">
            <v>0</v>
          </cell>
          <cell r="Q2288">
            <v>0</v>
          </cell>
        </row>
        <row r="2289">
          <cell r="E2289">
            <v>0</v>
          </cell>
          <cell r="O2289">
            <v>0</v>
          </cell>
          <cell r="Q2289">
            <v>0</v>
          </cell>
        </row>
        <row r="2290">
          <cell r="E2290">
            <v>0</v>
          </cell>
          <cell r="O2290">
            <v>0</v>
          </cell>
          <cell r="Q2290">
            <v>0</v>
          </cell>
        </row>
        <row r="2291">
          <cell r="E2291">
            <v>0</v>
          </cell>
          <cell r="O2291">
            <v>0</v>
          </cell>
          <cell r="Q2291">
            <v>0</v>
          </cell>
        </row>
        <row r="2292">
          <cell r="E2292">
            <v>0</v>
          </cell>
          <cell r="O2292">
            <v>0</v>
          </cell>
          <cell r="Q2292">
            <v>0</v>
          </cell>
        </row>
        <row r="2293">
          <cell r="E2293">
            <v>0</v>
          </cell>
          <cell r="O2293">
            <v>0</v>
          </cell>
          <cell r="Q2293">
            <v>0</v>
          </cell>
        </row>
        <row r="2294">
          <cell r="E2294">
            <v>0</v>
          </cell>
          <cell r="O2294">
            <v>0</v>
          </cell>
          <cell r="Q2294">
            <v>0</v>
          </cell>
        </row>
        <row r="2295">
          <cell r="E2295">
            <v>0</v>
          </cell>
          <cell r="O2295">
            <v>0</v>
          </cell>
          <cell r="Q2295">
            <v>0</v>
          </cell>
        </row>
        <row r="2296">
          <cell r="E2296">
            <v>0</v>
          </cell>
          <cell r="O2296">
            <v>0</v>
          </cell>
          <cell r="Q2296">
            <v>0</v>
          </cell>
        </row>
        <row r="2297">
          <cell r="E2297">
            <v>0</v>
          </cell>
          <cell r="O2297">
            <v>0</v>
          </cell>
          <cell r="Q2297">
            <v>0</v>
          </cell>
        </row>
        <row r="2298">
          <cell r="E2298">
            <v>0</v>
          </cell>
          <cell r="O2298">
            <v>0</v>
          </cell>
          <cell r="Q2298">
            <v>0</v>
          </cell>
        </row>
        <row r="2299">
          <cell r="E2299">
            <v>0</v>
          </cell>
          <cell r="O2299">
            <v>0</v>
          </cell>
          <cell r="Q2299">
            <v>0</v>
          </cell>
        </row>
        <row r="2300">
          <cell r="E2300">
            <v>0</v>
          </cell>
          <cell r="O2300">
            <v>0</v>
          </cell>
          <cell r="Q2300">
            <v>0</v>
          </cell>
        </row>
        <row r="2301">
          <cell r="E2301">
            <v>0</v>
          </cell>
          <cell r="O2301">
            <v>0</v>
          </cell>
          <cell r="Q2301">
            <v>0</v>
          </cell>
        </row>
        <row r="2302">
          <cell r="E2302">
            <v>0</v>
          </cell>
          <cell r="O2302">
            <v>0</v>
          </cell>
          <cell r="Q2302">
            <v>0</v>
          </cell>
        </row>
        <row r="2303">
          <cell r="E2303">
            <v>0</v>
          </cell>
          <cell r="O2303">
            <v>0</v>
          </cell>
          <cell r="Q2303">
            <v>0</v>
          </cell>
        </row>
        <row r="2304">
          <cell r="E2304">
            <v>0</v>
          </cell>
          <cell r="O2304">
            <v>0</v>
          </cell>
          <cell r="Q2304">
            <v>0</v>
          </cell>
        </row>
        <row r="2305">
          <cell r="E2305">
            <v>0</v>
          </cell>
          <cell r="O2305">
            <v>0</v>
          </cell>
          <cell r="Q2305">
            <v>0</v>
          </cell>
        </row>
        <row r="2306">
          <cell r="E2306">
            <v>0</v>
          </cell>
          <cell r="O2306">
            <v>0</v>
          </cell>
          <cell r="Q2306">
            <v>0</v>
          </cell>
        </row>
        <row r="2307">
          <cell r="E2307">
            <v>0</v>
          </cell>
          <cell r="O2307">
            <v>0</v>
          </cell>
          <cell r="Q2307">
            <v>0</v>
          </cell>
        </row>
        <row r="2308">
          <cell r="E2308">
            <v>0</v>
          </cell>
          <cell r="O2308">
            <v>0</v>
          </cell>
          <cell r="Q2308">
            <v>0</v>
          </cell>
        </row>
        <row r="2309">
          <cell r="E2309">
            <v>0</v>
          </cell>
          <cell r="O2309">
            <v>0</v>
          </cell>
          <cell r="Q2309">
            <v>0</v>
          </cell>
        </row>
        <row r="2310">
          <cell r="E2310">
            <v>0</v>
          </cell>
          <cell r="O2310">
            <v>0</v>
          </cell>
          <cell r="Q2310">
            <v>0</v>
          </cell>
        </row>
        <row r="2311">
          <cell r="E2311">
            <v>0</v>
          </cell>
          <cell r="O2311">
            <v>0</v>
          </cell>
          <cell r="Q2311">
            <v>0</v>
          </cell>
        </row>
        <row r="2312">
          <cell r="E2312">
            <v>0</v>
          </cell>
          <cell r="O2312">
            <v>0</v>
          </cell>
          <cell r="Q2312">
            <v>0</v>
          </cell>
        </row>
        <row r="2313">
          <cell r="E2313">
            <v>0</v>
          </cell>
          <cell r="O2313">
            <v>0</v>
          </cell>
          <cell r="Q2313">
            <v>0</v>
          </cell>
        </row>
        <row r="2314">
          <cell r="E2314">
            <v>0</v>
          </cell>
          <cell r="O2314">
            <v>0</v>
          </cell>
          <cell r="Q2314">
            <v>0</v>
          </cell>
        </row>
        <row r="2315">
          <cell r="E2315">
            <v>0</v>
          </cell>
          <cell r="O2315">
            <v>0</v>
          </cell>
          <cell r="Q2315">
            <v>0</v>
          </cell>
        </row>
        <row r="2316">
          <cell r="E2316">
            <v>0</v>
          </cell>
          <cell r="O2316">
            <v>0</v>
          </cell>
          <cell r="Q2316">
            <v>0</v>
          </cell>
        </row>
        <row r="2317">
          <cell r="E2317">
            <v>0</v>
          </cell>
          <cell r="O2317">
            <v>0</v>
          </cell>
          <cell r="Q2317">
            <v>0</v>
          </cell>
        </row>
        <row r="2318">
          <cell r="E2318">
            <v>0</v>
          </cell>
          <cell r="O2318">
            <v>0</v>
          </cell>
          <cell r="Q2318">
            <v>0</v>
          </cell>
        </row>
        <row r="2319">
          <cell r="E2319">
            <v>0</v>
          </cell>
          <cell r="O2319">
            <v>0</v>
          </cell>
          <cell r="Q2319">
            <v>0</v>
          </cell>
        </row>
        <row r="2320">
          <cell r="E2320">
            <v>0</v>
          </cell>
          <cell r="O2320">
            <v>0</v>
          </cell>
          <cell r="Q2320">
            <v>0</v>
          </cell>
        </row>
        <row r="2321">
          <cell r="E2321">
            <v>0</v>
          </cell>
          <cell r="O2321">
            <v>0</v>
          </cell>
          <cell r="Q2321">
            <v>0</v>
          </cell>
        </row>
        <row r="2322">
          <cell r="E2322">
            <v>0</v>
          </cell>
          <cell r="O2322">
            <v>0</v>
          </cell>
          <cell r="Q2322">
            <v>0</v>
          </cell>
        </row>
        <row r="2323">
          <cell r="E2323">
            <v>0</v>
          </cell>
          <cell r="O2323">
            <v>0</v>
          </cell>
          <cell r="Q2323">
            <v>0</v>
          </cell>
        </row>
        <row r="2324">
          <cell r="E2324">
            <v>0</v>
          </cell>
          <cell r="O2324">
            <v>0</v>
          </cell>
          <cell r="Q2324">
            <v>0</v>
          </cell>
        </row>
        <row r="2325">
          <cell r="E2325">
            <v>0</v>
          </cell>
          <cell r="O2325">
            <v>0</v>
          </cell>
          <cell r="Q2325">
            <v>0</v>
          </cell>
        </row>
        <row r="2326">
          <cell r="E2326">
            <v>0</v>
          </cell>
          <cell r="O2326">
            <v>0</v>
          </cell>
          <cell r="Q2326">
            <v>0</v>
          </cell>
        </row>
        <row r="2327">
          <cell r="E2327">
            <v>0</v>
          </cell>
          <cell r="O2327">
            <v>0</v>
          </cell>
          <cell r="Q2327">
            <v>0</v>
          </cell>
        </row>
        <row r="2328">
          <cell r="E2328">
            <v>0</v>
          </cell>
          <cell r="O2328">
            <v>0</v>
          </cell>
          <cell r="Q2328">
            <v>0</v>
          </cell>
        </row>
        <row r="2329">
          <cell r="E2329">
            <v>0</v>
          </cell>
          <cell r="O2329">
            <v>0</v>
          </cell>
          <cell r="Q2329">
            <v>0</v>
          </cell>
        </row>
        <row r="2330">
          <cell r="E2330">
            <v>0</v>
          </cell>
          <cell r="O2330">
            <v>0</v>
          </cell>
          <cell r="Q2330">
            <v>0</v>
          </cell>
        </row>
        <row r="2331">
          <cell r="E2331">
            <v>0</v>
          </cell>
          <cell r="O2331">
            <v>0</v>
          </cell>
          <cell r="Q2331">
            <v>0</v>
          </cell>
        </row>
        <row r="2332">
          <cell r="E2332">
            <v>0</v>
          </cell>
          <cell r="O2332">
            <v>0</v>
          </cell>
          <cell r="Q2332">
            <v>0</v>
          </cell>
        </row>
        <row r="2333">
          <cell r="E2333">
            <v>0</v>
          </cell>
          <cell r="O2333">
            <v>0</v>
          </cell>
          <cell r="Q2333">
            <v>0</v>
          </cell>
        </row>
        <row r="2334">
          <cell r="E2334">
            <v>0</v>
          </cell>
          <cell r="O2334">
            <v>0</v>
          </cell>
          <cell r="Q2334">
            <v>0</v>
          </cell>
        </row>
        <row r="2335">
          <cell r="E2335">
            <v>0</v>
          </cell>
          <cell r="O2335">
            <v>0</v>
          </cell>
          <cell r="Q2335">
            <v>0</v>
          </cell>
        </row>
        <row r="2336">
          <cell r="E2336">
            <v>0</v>
          </cell>
          <cell r="O2336">
            <v>0</v>
          </cell>
          <cell r="Q2336">
            <v>0</v>
          </cell>
        </row>
        <row r="2337">
          <cell r="E2337">
            <v>0</v>
          </cell>
          <cell r="O2337">
            <v>0</v>
          </cell>
          <cell r="Q2337">
            <v>0</v>
          </cell>
        </row>
        <row r="2338">
          <cell r="E2338">
            <v>0</v>
          </cell>
          <cell r="O2338">
            <v>0</v>
          </cell>
          <cell r="Q2338">
            <v>0</v>
          </cell>
        </row>
        <row r="2339">
          <cell r="E2339">
            <v>0</v>
          </cell>
          <cell r="O2339">
            <v>0</v>
          </cell>
          <cell r="Q2339">
            <v>0</v>
          </cell>
        </row>
        <row r="2340">
          <cell r="E2340">
            <v>0</v>
          </cell>
          <cell r="O2340">
            <v>0</v>
          </cell>
          <cell r="Q2340">
            <v>0</v>
          </cell>
        </row>
        <row r="2341">
          <cell r="E2341">
            <v>0</v>
          </cell>
          <cell r="O2341">
            <v>0</v>
          </cell>
          <cell r="Q2341">
            <v>0</v>
          </cell>
        </row>
        <row r="2342">
          <cell r="E2342">
            <v>0</v>
          </cell>
          <cell r="O2342">
            <v>0</v>
          </cell>
          <cell r="Q2342">
            <v>0</v>
          </cell>
        </row>
        <row r="2343">
          <cell r="E2343">
            <v>0</v>
          </cell>
          <cell r="O2343">
            <v>0</v>
          </cell>
          <cell r="Q2343">
            <v>0</v>
          </cell>
        </row>
        <row r="2344">
          <cell r="E2344">
            <v>0</v>
          </cell>
          <cell r="O2344">
            <v>0</v>
          </cell>
          <cell r="Q2344">
            <v>0</v>
          </cell>
        </row>
        <row r="2345">
          <cell r="E2345">
            <v>0</v>
          </cell>
          <cell r="O2345">
            <v>0</v>
          </cell>
          <cell r="Q2345">
            <v>0</v>
          </cell>
        </row>
        <row r="2346">
          <cell r="E2346">
            <v>0</v>
          </cell>
          <cell r="O2346">
            <v>0</v>
          </cell>
          <cell r="Q2346">
            <v>0</v>
          </cell>
        </row>
        <row r="2347">
          <cell r="E2347">
            <v>0</v>
          </cell>
          <cell r="O2347">
            <v>0</v>
          </cell>
          <cell r="Q2347">
            <v>0</v>
          </cell>
        </row>
        <row r="2348">
          <cell r="E2348">
            <v>0</v>
          </cell>
          <cell r="O2348">
            <v>0</v>
          </cell>
          <cell r="Q2348">
            <v>0</v>
          </cell>
        </row>
        <row r="2349">
          <cell r="E2349">
            <v>0</v>
          </cell>
          <cell r="O2349">
            <v>0</v>
          </cell>
          <cell r="Q2349">
            <v>0</v>
          </cell>
        </row>
        <row r="2350">
          <cell r="E2350">
            <v>0</v>
          </cell>
          <cell r="O2350">
            <v>0</v>
          </cell>
          <cell r="Q2350">
            <v>0</v>
          </cell>
        </row>
        <row r="2351">
          <cell r="E2351">
            <v>0</v>
          </cell>
          <cell r="O2351">
            <v>0</v>
          </cell>
          <cell r="Q2351">
            <v>0</v>
          </cell>
        </row>
        <row r="2352">
          <cell r="E2352">
            <v>0</v>
          </cell>
          <cell r="O2352">
            <v>0</v>
          </cell>
          <cell r="Q2352">
            <v>0</v>
          </cell>
        </row>
        <row r="2353">
          <cell r="E2353">
            <v>0</v>
          </cell>
          <cell r="O2353">
            <v>0</v>
          </cell>
          <cell r="Q2353">
            <v>0</v>
          </cell>
        </row>
        <row r="2354">
          <cell r="E2354">
            <v>0</v>
          </cell>
          <cell r="O2354">
            <v>0</v>
          </cell>
          <cell r="Q2354">
            <v>0</v>
          </cell>
        </row>
        <row r="2355">
          <cell r="E2355">
            <v>0</v>
          </cell>
          <cell r="O2355">
            <v>0</v>
          </cell>
          <cell r="Q2355">
            <v>0</v>
          </cell>
        </row>
        <row r="2356">
          <cell r="E2356">
            <v>0</v>
          </cell>
          <cell r="O2356">
            <v>0</v>
          </cell>
          <cell r="Q2356">
            <v>0</v>
          </cell>
        </row>
        <row r="2357">
          <cell r="E2357">
            <v>0</v>
          </cell>
          <cell r="O2357">
            <v>0</v>
          </cell>
          <cell r="Q2357">
            <v>0</v>
          </cell>
        </row>
        <row r="2358">
          <cell r="E2358">
            <v>0</v>
          </cell>
          <cell r="O2358">
            <v>0</v>
          </cell>
          <cell r="Q2358">
            <v>0</v>
          </cell>
        </row>
        <row r="2359">
          <cell r="E2359">
            <v>0</v>
          </cell>
          <cell r="O2359">
            <v>0</v>
          </cell>
          <cell r="Q2359">
            <v>0</v>
          </cell>
        </row>
        <row r="2360">
          <cell r="E2360">
            <v>0</v>
          </cell>
          <cell r="O2360">
            <v>0</v>
          </cell>
          <cell r="Q2360">
            <v>0</v>
          </cell>
        </row>
        <row r="2361">
          <cell r="E2361">
            <v>0</v>
          </cell>
          <cell r="O2361">
            <v>0</v>
          </cell>
          <cell r="Q2361">
            <v>0</v>
          </cell>
        </row>
        <row r="2362">
          <cell r="E2362">
            <v>0</v>
          </cell>
          <cell r="O2362">
            <v>0</v>
          </cell>
          <cell r="Q2362">
            <v>0</v>
          </cell>
        </row>
        <row r="2363">
          <cell r="E2363">
            <v>0</v>
          </cell>
          <cell r="O2363">
            <v>0</v>
          </cell>
          <cell r="Q2363">
            <v>0</v>
          </cell>
        </row>
        <row r="2364">
          <cell r="E2364">
            <v>0</v>
          </cell>
          <cell r="O2364">
            <v>0</v>
          </cell>
          <cell r="Q2364">
            <v>0</v>
          </cell>
        </row>
        <row r="2365">
          <cell r="E2365">
            <v>0</v>
          </cell>
          <cell r="O2365">
            <v>0</v>
          </cell>
          <cell r="Q2365">
            <v>0</v>
          </cell>
        </row>
        <row r="2366">
          <cell r="E2366">
            <v>0</v>
          </cell>
          <cell r="O2366">
            <v>0</v>
          </cell>
          <cell r="Q2366">
            <v>0</v>
          </cell>
        </row>
        <row r="2367">
          <cell r="E2367">
            <v>0</v>
          </cell>
          <cell r="O2367">
            <v>0</v>
          </cell>
          <cell r="Q2367">
            <v>0</v>
          </cell>
        </row>
        <row r="2368">
          <cell r="E2368">
            <v>0</v>
          </cell>
          <cell r="O2368">
            <v>0</v>
          </cell>
          <cell r="Q2368">
            <v>0</v>
          </cell>
        </row>
        <row r="2369">
          <cell r="E2369">
            <v>0</v>
          </cell>
          <cell r="O2369">
            <v>0</v>
          </cell>
          <cell r="Q2369">
            <v>0</v>
          </cell>
        </row>
        <row r="2370">
          <cell r="E2370">
            <v>0</v>
          </cell>
          <cell r="O2370">
            <v>0</v>
          </cell>
          <cell r="Q2370">
            <v>0</v>
          </cell>
        </row>
        <row r="2371">
          <cell r="E2371">
            <v>0</v>
          </cell>
          <cell r="O2371">
            <v>0</v>
          </cell>
          <cell r="Q2371">
            <v>0</v>
          </cell>
        </row>
        <row r="2372">
          <cell r="E2372">
            <v>0</v>
          </cell>
          <cell r="O2372">
            <v>0</v>
          </cell>
          <cell r="Q2372">
            <v>0</v>
          </cell>
        </row>
        <row r="2373">
          <cell r="E2373">
            <v>0</v>
          </cell>
          <cell r="O2373">
            <v>0</v>
          </cell>
          <cell r="Q2373">
            <v>0</v>
          </cell>
        </row>
        <row r="2374">
          <cell r="E2374">
            <v>0</v>
          </cell>
          <cell r="O2374">
            <v>0</v>
          </cell>
          <cell r="Q2374">
            <v>0</v>
          </cell>
        </row>
        <row r="2375">
          <cell r="E2375">
            <v>0</v>
          </cell>
          <cell r="O2375">
            <v>0</v>
          </cell>
          <cell r="Q2375">
            <v>0</v>
          </cell>
        </row>
        <row r="2376">
          <cell r="E2376">
            <v>0</v>
          </cell>
          <cell r="O2376">
            <v>0</v>
          </cell>
          <cell r="Q2376">
            <v>0</v>
          </cell>
        </row>
        <row r="2377">
          <cell r="E2377">
            <v>0</v>
          </cell>
          <cell r="O2377">
            <v>0</v>
          </cell>
          <cell r="Q2377">
            <v>0</v>
          </cell>
        </row>
        <row r="2378">
          <cell r="E2378">
            <v>0</v>
          </cell>
          <cell r="O2378">
            <v>0</v>
          </cell>
          <cell r="Q2378">
            <v>0</v>
          </cell>
        </row>
        <row r="2379">
          <cell r="E2379">
            <v>0</v>
          </cell>
          <cell r="O2379">
            <v>0</v>
          </cell>
          <cell r="Q2379">
            <v>0</v>
          </cell>
        </row>
        <row r="2380">
          <cell r="E2380">
            <v>0</v>
          </cell>
          <cell r="O2380">
            <v>0</v>
          </cell>
          <cell r="Q2380">
            <v>0</v>
          </cell>
        </row>
        <row r="2381">
          <cell r="E2381">
            <v>0</v>
          </cell>
          <cell r="O2381">
            <v>0</v>
          </cell>
          <cell r="Q2381">
            <v>0</v>
          </cell>
        </row>
        <row r="2382">
          <cell r="E2382">
            <v>0</v>
          </cell>
          <cell r="O2382">
            <v>0</v>
          </cell>
          <cell r="Q2382">
            <v>0</v>
          </cell>
        </row>
        <row r="2383">
          <cell r="E2383">
            <v>0</v>
          </cell>
          <cell r="O2383">
            <v>0</v>
          </cell>
          <cell r="Q2383">
            <v>0</v>
          </cell>
        </row>
        <row r="2384">
          <cell r="E2384">
            <v>0</v>
          </cell>
          <cell r="O2384">
            <v>0</v>
          </cell>
          <cell r="Q2384">
            <v>0</v>
          </cell>
        </row>
        <row r="2385">
          <cell r="E2385">
            <v>0</v>
          </cell>
          <cell r="O2385">
            <v>0</v>
          </cell>
          <cell r="Q2385">
            <v>0</v>
          </cell>
        </row>
        <row r="2386">
          <cell r="E2386">
            <v>0</v>
          </cell>
          <cell r="O2386">
            <v>0</v>
          </cell>
          <cell r="Q2386">
            <v>0</v>
          </cell>
        </row>
        <row r="2387">
          <cell r="E2387">
            <v>0</v>
          </cell>
          <cell r="O2387">
            <v>0</v>
          </cell>
          <cell r="Q2387">
            <v>0</v>
          </cell>
        </row>
        <row r="2388">
          <cell r="E2388">
            <v>0</v>
          </cell>
          <cell r="O2388">
            <v>0</v>
          </cell>
          <cell r="Q2388">
            <v>0</v>
          </cell>
        </row>
        <row r="2389">
          <cell r="E2389">
            <v>0</v>
          </cell>
          <cell r="O2389">
            <v>0</v>
          </cell>
          <cell r="Q2389">
            <v>0</v>
          </cell>
        </row>
        <row r="2390">
          <cell r="E2390">
            <v>0</v>
          </cell>
          <cell r="O2390">
            <v>0</v>
          </cell>
          <cell r="Q2390">
            <v>0</v>
          </cell>
        </row>
        <row r="2391">
          <cell r="E2391">
            <v>0</v>
          </cell>
          <cell r="O2391">
            <v>0</v>
          </cell>
          <cell r="Q2391">
            <v>0</v>
          </cell>
        </row>
        <row r="2392">
          <cell r="E2392">
            <v>0</v>
          </cell>
          <cell r="O2392">
            <v>0</v>
          </cell>
          <cell r="Q2392">
            <v>0</v>
          </cell>
        </row>
        <row r="2393">
          <cell r="E2393">
            <v>0</v>
          </cell>
          <cell r="O2393">
            <v>0</v>
          </cell>
          <cell r="Q2393">
            <v>0</v>
          </cell>
        </row>
        <row r="2394">
          <cell r="E2394">
            <v>0</v>
          </cell>
          <cell r="O2394">
            <v>0</v>
          </cell>
          <cell r="Q2394">
            <v>0</v>
          </cell>
        </row>
        <row r="2395">
          <cell r="E2395">
            <v>0</v>
          </cell>
          <cell r="O2395">
            <v>0</v>
          </cell>
          <cell r="Q2395">
            <v>0</v>
          </cell>
        </row>
        <row r="2396">
          <cell r="E2396">
            <v>0</v>
          </cell>
          <cell r="O2396">
            <v>0</v>
          </cell>
          <cell r="Q2396">
            <v>0</v>
          </cell>
        </row>
        <row r="2397">
          <cell r="E2397">
            <v>0</v>
          </cell>
          <cell r="O2397">
            <v>0</v>
          </cell>
          <cell r="Q2397">
            <v>0</v>
          </cell>
        </row>
        <row r="2398">
          <cell r="E2398">
            <v>0</v>
          </cell>
          <cell r="O2398">
            <v>0</v>
          </cell>
          <cell r="Q2398">
            <v>0</v>
          </cell>
        </row>
        <row r="2399">
          <cell r="E2399">
            <v>0</v>
          </cell>
          <cell r="O2399">
            <v>0</v>
          </cell>
          <cell r="Q2399">
            <v>0</v>
          </cell>
        </row>
        <row r="2400">
          <cell r="E2400">
            <v>0</v>
          </cell>
          <cell r="O2400">
            <v>0</v>
          </cell>
          <cell r="Q2400">
            <v>0</v>
          </cell>
        </row>
        <row r="2401">
          <cell r="E2401">
            <v>0</v>
          </cell>
          <cell r="O2401">
            <v>0</v>
          </cell>
          <cell r="Q2401">
            <v>0</v>
          </cell>
        </row>
        <row r="2402">
          <cell r="E2402">
            <v>0</v>
          </cell>
          <cell r="O2402">
            <v>0</v>
          </cell>
          <cell r="Q2402">
            <v>0</v>
          </cell>
        </row>
        <row r="2403">
          <cell r="E2403">
            <v>0</v>
          </cell>
          <cell r="O2403">
            <v>0</v>
          </cell>
          <cell r="Q2403">
            <v>0</v>
          </cell>
        </row>
        <row r="2404">
          <cell r="E2404">
            <v>0</v>
          </cell>
          <cell r="O2404">
            <v>0</v>
          </cell>
          <cell r="Q2404">
            <v>0</v>
          </cell>
        </row>
        <row r="2405">
          <cell r="E2405">
            <v>0</v>
          </cell>
          <cell r="O2405">
            <v>0</v>
          </cell>
          <cell r="Q2405">
            <v>0</v>
          </cell>
        </row>
        <row r="2406">
          <cell r="E2406">
            <v>0</v>
          </cell>
          <cell r="O2406">
            <v>0</v>
          </cell>
          <cell r="Q2406">
            <v>0</v>
          </cell>
        </row>
        <row r="2407">
          <cell r="E2407">
            <v>0</v>
          </cell>
          <cell r="O2407">
            <v>0</v>
          </cell>
          <cell r="Q2407">
            <v>0</v>
          </cell>
        </row>
        <row r="2408">
          <cell r="E2408">
            <v>0</v>
          </cell>
          <cell r="O2408">
            <v>0</v>
          </cell>
          <cell r="Q2408">
            <v>0</v>
          </cell>
        </row>
        <row r="2409">
          <cell r="E2409">
            <v>0</v>
          </cell>
          <cell r="O2409">
            <v>0</v>
          </cell>
          <cell r="Q2409">
            <v>0</v>
          </cell>
        </row>
        <row r="2410">
          <cell r="E2410">
            <v>0</v>
          </cell>
          <cell r="O2410">
            <v>0</v>
          </cell>
          <cell r="Q2410">
            <v>0</v>
          </cell>
        </row>
        <row r="2411">
          <cell r="E2411">
            <v>0</v>
          </cell>
          <cell r="O2411">
            <v>0</v>
          </cell>
          <cell r="Q2411">
            <v>0</v>
          </cell>
        </row>
        <row r="2412">
          <cell r="E2412">
            <v>0</v>
          </cell>
          <cell r="O2412">
            <v>0</v>
          </cell>
          <cell r="Q2412">
            <v>0</v>
          </cell>
        </row>
        <row r="2413">
          <cell r="E2413">
            <v>0</v>
          </cell>
          <cell r="O2413">
            <v>0</v>
          </cell>
          <cell r="Q2413">
            <v>0</v>
          </cell>
        </row>
        <row r="2414">
          <cell r="E2414">
            <v>0</v>
          </cell>
          <cell r="O2414">
            <v>0</v>
          </cell>
          <cell r="Q2414">
            <v>0</v>
          </cell>
        </row>
        <row r="2415">
          <cell r="E2415">
            <v>0</v>
          </cell>
          <cell r="O2415">
            <v>0</v>
          </cell>
          <cell r="Q2415">
            <v>0</v>
          </cell>
        </row>
        <row r="2416">
          <cell r="E2416">
            <v>0</v>
          </cell>
          <cell r="O2416">
            <v>0</v>
          </cell>
          <cell r="Q2416">
            <v>0</v>
          </cell>
        </row>
        <row r="2417">
          <cell r="E2417">
            <v>0</v>
          </cell>
          <cell r="O2417">
            <v>0</v>
          </cell>
          <cell r="Q2417">
            <v>0</v>
          </cell>
        </row>
        <row r="2418">
          <cell r="E2418">
            <v>0</v>
          </cell>
          <cell r="O2418">
            <v>0</v>
          </cell>
          <cell r="Q2418">
            <v>0</v>
          </cell>
        </row>
        <row r="2419">
          <cell r="E2419">
            <v>0</v>
          </cell>
          <cell r="O2419">
            <v>0</v>
          </cell>
          <cell r="Q2419">
            <v>0</v>
          </cell>
        </row>
        <row r="2420">
          <cell r="E2420">
            <v>0</v>
          </cell>
          <cell r="O2420">
            <v>0</v>
          </cell>
          <cell r="Q2420">
            <v>0</v>
          </cell>
        </row>
        <row r="2421">
          <cell r="E2421">
            <v>0</v>
          </cell>
          <cell r="O2421">
            <v>0</v>
          </cell>
          <cell r="Q2421">
            <v>0</v>
          </cell>
        </row>
        <row r="2422">
          <cell r="E2422">
            <v>0</v>
          </cell>
          <cell r="O2422">
            <v>0</v>
          </cell>
          <cell r="Q2422">
            <v>0</v>
          </cell>
        </row>
        <row r="2423">
          <cell r="E2423">
            <v>0</v>
          </cell>
          <cell r="O2423">
            <v>0</v>
          </cell>
          <cell r="Q2423">
            <v>0</v>
          </cell>
        </row>
        <row r="2424">
          <cell r="E2424">
            <v>0</v>
          </cell>
          <cell r="O2424">
            <v>0</v>
          </cell>
          <cell r="Q2424">
            <v>0</v>
          </cell>
        </row>
        <row r="2425">
          <cell r="E2425">
            <v>0</v>
          </cell>
          <cell r="O2425">
            <v>0</v>
          </cell>
          <cell r="Q2425">
            <v>0</v>
          </cell>
        </row>
        <row r="2426">
          <cell r="E2426">
            <v>0</v>
          </cell>
          <cell r="O2426">
            <v>0</v>
          </cell>
          <cell r="Q2426">
            <v>0</v>
          </cell>
        </row>
        <row r="2427">
          <cell r="E2427">
            <v>0</v>
          </cell>
          <cell r="O2427">
            <v>0</v>
          </cell>
          <cell r="Q2427">
            <v>0</v>
          </cell>
        </row>
        <row r="2428">
          <cell r="E2428">
            <v>0</v>
          </cell>
          <cell r="O2428">
            <v>0</v>
          </cell>
          <cell r="Q2428">
            <v>0</v>
          </cell>
        </row>
        <row r="2429">
          <cell r="E2429">
            <v>0</v>
          </cell>
          <cell r="O2429">
            <v>0</v>
          </cell>
          <cell r="Q2429">
            <v>0</v>
          </cell>
        </row>
        <row r="2430">
          <cell r="E2430">
            <v>0</v>
          </cell>
          <cell r="O2430">
            <v>0</v>
          </cell>
          <cell r="Q2430">
            <v>0</v>
          </cell>
        </row>
        <row r="2431">
          <cell r="E2431">
            <v>0</v>
          </cell>
          <cell r="O2431">
            <v>0</v>
          </cell>
          <cell r="Q2431">
            <v>0</v>
          </cell>
        </row>
        <row r="2432">
          <cell r="E2432">
            <v>0</v>
          </cell>
          <cell r="O2432">
            <v>0</v>
          </cell>
          <cell r="Q2432">
            <v>0</v>
          </cell>
        </row>
        <row r="2433">
          <cell r="E2433">
            <v>0</v>
          </cell>
          <cell r="O2433">
            <v>0</v>
          </cell>
          <cell r="Q2433">
            <v>0</v>
          </cell>
        </row>
        <row r="2434">
          <cell r="E2434">
            <v>0</v>
          </cell>
          <cell r="O2434">
            <v>0</v>
          </cell>
          <cell r="Q2434">
            <v>0</v>
          </cell>
        </row>
        <row r="2435">
          <cell r="E2435">
            <v>0</v>
          </cell>
          <cell r="O2435">
            <v>0</v>
          </cell>
          <cell r="Q2435">
            <v>0</v>
          </cell>
        </row>
        <row r="2436">
          <cell r="E2436">
            <v>0</v>
          </cell>
          <cell r="O2436">
            <v>0</v>
          </cell>
          <cell r="Q2436">
            <v>0</v>
          </cell>
        </row>
        <row r="2437">
          <cell r="E2437">
            <v>0</v>
          </cell>
          <cell r="O2437">
            <v>0</v>
          </cell>
          <cell r="Q2437">
            <v>0</v>
          </cell>
        </row>
        <row r="2438">
          <cell r="E2438">
            <v>0</v>
          </cell>
          <cell r="O2438">
            <v>0</v>
          </cell>
          <cell r="Q2438">
            <v>0</v>
          </cell>
        </row>
        <row r="2439">
          <cell r="E2439">
            <v>0</v>
          </cell>
          <cell r="O2439">
            <v>0</v>
          </cell>
          <cell r="Q2439">
            <v>0</v>
          </cell>
        </row>
        <row r="2440">
          <cell r="E2440">
            <v>0</v>
          </cell>
          <cell r="O2440">
            <v>0</v>
          </cell>
          <cell r="Q2440">
            <v>0</v>
          </cell>
        </row>
        <row r="2441">
          <cell r="E2441">
            <v>0</v>
          </cell>
          <cell r="O2441">
            <v>0</v>
          </cell>
          <cell r="Q2441">
            <v>0</v>
          </cell>
        </row>
        <row r="2442">
          <cell r="E2442">
            <v>0</v>
          </cell>
          <cell r="O2442">
            <v>0</v>
          </cell>
          <cell r="Q2442">
            <v>0</v>
          </cell>
        </row>
        <row r="2443">
          <cell r="E2443">
            <v>0</v>
          </cell>
          <cell r="O2443">
            <v>0</v>
          </cell>
          <cell r="Q2443">
            <v>0</v>
          </cell>
        </row>
        <row r="2444">
          <cell r="E2444">
            <v>0</v>
          </cell>
          <cell r="O2444">
            <v>0</v>
          </cell>
          <cell r="Q2444">
            <v>0</v>
          </cell>
        </row>
        <row r="2445">
          <cell r="E2445">
            <v>0</v>
          </cell>
          <cell r="O2445">
            <v>0</v>
          </cell>
          <cell r="Q2445">
            <v>0</v>
          </cell>
        </row>
        <row r="2446">
          <cell r="E2446">
            <v>0</v>
          </cell>
          <cell r="O2446">
            <v>0</v>
          </cell>
          <cell r="Q2446">
            <v>0</v>
          </cell>
        </row>
        <row r="2447">
          <cell r="E2447">
            <v>0</v>
          </cell>
          <cell r="O2447">
            <v>0</v>
          </cell>
          <cell r="Q2447">
            <v>0</v>
          </cell>
        </row>
        <row r="2448">
          <cell r="E2448">
            <v>0</v>
          </cell>
          <cell r="O2448">
            <v>0</v>
          </cell>
          <cell r="Q2448">
            <v>0</v>
          </cell>
        </row>
        <row r="2449">
          <cell r="E2449">
            <v>0</v>
          </cell>
          <cell r="O2449">
            <v>0</v>
          </cell>
          <cell r="Q2449">
            <v>0</v>
          </cell>
        </row>
        <row r="2450">
          <cell r="E2450">
            <v>0</v>
          </cell>
          <cell r="O2450">
            <v>0</v>
          </cell>
          <cell r="Q2450">
            <v>0</v>
          </cell>
        </row>
        <row r="2451">
          <cell r="E2451">
            <v>0</v>
          </cell>
          <cell r="O2451">
            <v>0</v>
          </cell>
          <cell r="Q2451">
            <v>0</v>
          </cell>
        </row>
        <row r="2452">
          <cell r="E2452">
            <v>0</v>
          </cell>
          <cell r="O2452">
            <v>0</v>
          </cell>
          <cell r="Q2452">
            <v>0</v>
          </cell>
        </row>
        <row r="2453">
          <cell r="E2453">
            <v>0</v>
          </cell>
          <cell r="O2453">
            <v>0</v>
          </cell>
          <cell r="Q2453">
            <v>0</v>
          </cell>
        </row>
        <row r="2454">
          <cell r="E2454">
            <v>0</v>
          </cell>
          <cell r="O2454">
            <v>0</v>
          </cell>
          <cell r="Q2454">
            <v>0</v>
          </cell>
        </row>
        <row r="2455">
          <cell r="E2455">
            <v>0</v>
          </cell>
          <cell r="O2455">
            <v>0</v>
          </cell>
          <cell r="Q2455">
            <v>0</v>
          </cell>
        </row>
        <row r="2456">
          <cell r="E2456">
            <v>0</v>
          </cell>
          <cell r="O2456">
            <v>0</v>
          </cell>
          <cell r="Q2456">
            <v>0</v>
          </cell>
        </row>
        <row r="2457">
          <cell r="E2457">
            <v>0</v>
          </cell>
          <cell r="O2457">
            <v>0</v>
          </cell>
          <cell r="Q2457">
            <v>0</v>
          </cell>
        </row>
        <row r="2458">
          <cell r="E2458">
            <v>0</v>
          </cell>
          <cell r="O2458">
            <v>0</v>
          </cell>
          <cell r="Q2458">
            <v>0</v>
          </cell>
        </row>
        <row r="2459">
          <cell r="E2459">
            <v>0</v>
          </cell>
          <cell r="O2459">
            <v>0</v>
          </cell>
          <cell r="Q2459">
            <v>0</v>
          </cell>
        </row>
        <row r="2460">
          <cell r="E2460">
            <v>0</v>
          </cell>
          <cell r="O2460">
            <v>0</v>
          </cell>
          <cell r="Q2460">
            <v>0</v>
          </cell>
        </row>
        <row r="2461">
          <cell r="E2461">
            <v>0</v>
          </cell>
          <cell r="O2461">
            <v>0</v>
          </cell>
          <cell r="Q2461">
            <v>0</v>
          </cell>
        </row>
        <row r="2462">
          <cell r="E2462">
            <v>0</v>
          </cell>
          <cell r="O2462">
            <v>0</v>
          </cell>
          <cell r="Q2462">
            <v>0</v>
          </cell>
        </row>
        <row r="2463">
          <cell r="E2463">
            <v>0</v>
          </cell>
          <cell r="O2463">
            <v>0</v>
          </cell>
          <cell r="Q2463">
            <v>0</v>
          </cell>
        </row>
        <row r="2464">
          <cell r="E2464">
            <v>0</v>
          </cell>
          <cell r="O2464">
            <v>0</v>
          </cell>
          <cell r="Q2464">
            <v>0</v>
          </cell>
        </row>
        <row r="2465">
          <cell r="E2465">
            <v>0</v>
          </cell>
          <cell r="O2465">
            <v>0</v>
          </cell>
          <cell r="Q2465">
            <v>0</v>
          </cell>
        </row>
        <row r="2466">
          <cell r="E2466">
            <v>0</v>
          </cell>
          <cell r="O2466">
            <v>0</v>
          </cell>
          <cell r="Q2466">
            <v>0</v>
          </cell>
        </row>
        <row r="2467">
          <cell r="E2467">
            <v>0</v>
          </cell>
          <cell r="O2467">
            <v>0</v>
          </cell>
          <cell r="Q2467">
            <v>0</v>
          </cell>
        </row>
        <row r="2468">
          <cell r="E2468">
            <v>0</v>
          </cell>
          <cell r="O2468">
            <v>0</v>
          </cell>
          <cell r="Q2468">
            <v>0</v>
          </cell>
        </row>
        <row r="2469">
          <cell r="E2469">
            <v>0</v>
          </cell>
          <cell r="O2469">
            <v>0</v>
          </cell>
          <cell r="Q2469">
            <v>0</v>
          </cell>
        </row>
        <row r="2470">
          <cell r="E2470">
            <v>0</v>
          </cell>
          <cell r="O2470">
            <v>0</v>
          </cell>
          <cell r="Q2470">
            <v>0</v>
          </cell>
        </row>
        <row r="2471">
          <cell r="E2471">
            <v>0</v>
          </cell>
          <cell r="O2471">
            <v>0</v>
          </cell>
          <cell r="Q2471">
            <v>0</v>
          </cell>
        </row>
        <row r="2472">
          <cell r="E2472">
            <v>0</v>
          </cell>
          <cell r="O2472">
            <v>0</v>
          </cell>
          <cell r="Q2472">
            <v>0</v>
          </cell>
        </row>
        <row r="2473">
          <cell r="E2473">
            <v>0</v>
          </cell>
          <cell r="O2473">
            <v>0</v>
          </cell>
          <cell r="Q2473">
            <v>0</v>
          </cell>
        </row>
        <row r="2474">
          <cell r="E2474">
            <v>0</v>
          </cell>
          <cell r="O2474">
            <v>0</v>
          </cell>
          <cell r="Q2474">
            <v>0</v>
          </cell>
        </row>
        <row r="2475">
          <cell r="E2475">
            <v>0</v>
          </cell>
          <cell r="O2475">
            <v>0</v>
          </cell>
          <cell r="Q2475">
            <v>0</v>
          </cell>
        </row>
        <row r="2476">
          <cell r="E2476">
            <v>0</v>
          </cell>
          <cell r="O2476">
            <v>0</v>
          </cell>
          <cell r="Q2476">
            <v>0</v>
          </cell>
        </row>
        <row r="2477">
          <cell r="E2477">
            <v>0</v>
          </cell>
          <cell r="O2477">
            <v>0</v>
          </cell>
          <cell r="Q2477">
            <v>0</v>
          </cell>
        </row>
        <row r="2478">
          <cell r="E2478">
            <v>0</v>
          </cell>
          <cell r="O2478">
            <v>0</v>
          </cell>
          <cell r="Q2478">
            <v>0</v>
          </cell>
        </row>
        <row r="2479">
          <cell r="E2479">
            <v>0</v>
          </cell>
          <cell r="O2479">
            <v>0</v>
          </cell>
          <cell r="Q2479">
            <v>0</v>
          </cell>
        </row>
        <row r="2480">
          <cell r="E2480">
            <v>0</v>
          </cell>
          <cell r="O2480">
            <v>0</v>
          </cell>
          <cell r="Q2480">
            <v>0</v>
          </cell>
        </row>
        <row r="2481">
          <cell r="E2481">
            <v>0</v>
          </cell>
          <cell r="O2481">
            <v>0</v>
          </cell>
          <cell r="Q2481">
            <v>0</v>
          </cell>
        </row>
        <row r="2482">
          <cell r="E2482">
            <v>0</v>
          </cell>
          <cell r="O2482">
            <v>0</v>
          </cell>
          <cell r="Q2482">
            <v>0</v>
          </cell>
        </row>
        <row r="2483">
          <cell r="E2483">
            <v>0</v>
          </cell>
          <cell r="O2483">
            <v>0</v>
          </cell>
          <cell r="Q2483">
            <v>0</v>
          </cell>
        </row>
        <row r="2484">
          <cell r="E2484">
            <v>0</v>
          </cell>
          <cell r="O2484">
            <v>0</v>
          </cell>
          <cell r="Q2484">
            <v>0</v>
          </cell>
        </row>
        <row r="2485">
          <cell r="E2485">
            <v>0</v>
          </cell>
          <cell r="O2485">
            <v>0</v>
          </cell>
          <cell r="Q2485">
            <v>0</v>
          </cell>
        </row>
        <row r="2486">
          <cell r="E2486">
            <v>0</v>
          </cell>
          <cell r="O2486">
            <v>0</v>
          </cell>
          <cell r="Q2486">
            <v>0</v>
          </cell>
        </row>
        <row r="2487">
          <cell r="E2487">
            <v>0</v>
          </cell>
          <cell r="O2487">
            <v>0</v>
          </cell>
          <cell r="Q2487">
            <v>0</v>
          </cell>
        </row>
        <row r="2488">
          <cell r="E2488">
            <v>0</v>
          </cell>
          <cell r="O2488">
            <v>0</v>
          </cell>
          <cell r="Q2488">
            <v>0</v>
          </cell>
        </row>
        <row r="2489">
          <cell r="E2489">
            <v>0</v>
          </cell>
          <cell r="O2489">
            <v>0</v>
          </cell>
          <cell r="Q2489">
            <v>0</v>
          </cell>
        </row>
        <row r="2490">
          <cell r="E2490">
            <v>0</v>
          </cell>
          <cell r="O2490">
            <v>0</v>
          </cell>
          <cell r="Q2490">
            <v>0</v>
          </cell>
        </row>
        <row r="2491">
          <cell r="E2491">
            <v>0</v>
          </cell>
          <cell r="O2491">
            <v>0</v>
          </cell>
          <cell r="Q2491">
            <v>0</v>
          </cell>
        </row>
        <row r="2492">
          <cell r="E2492">
            <v>0</v>
          </cell>
          <cell r="O2492">
            <v>0</v>
          </cell>
          <cell r="Q2492">
            <v>0</v>
          </cell>
        </row>
        <row r="2493">
          <cell r="E2493">
            <v>0</v>
          </cell>
          <cell r="O2493">
            <v>0</v>
          </cell>
          <cell r="Q2493">
            <v>0</v>
          </cell>
        </row>
        <row r="2494">
          <cell r="E2494">
            <v>0</v>
          </cell>
          <cell r="O2494">
            <v>0</v>
          </cell>
          <cell r="Q2494">
            <v>0</v>
          </cell>
        </row>
        <row r="2495">
          <cell r="E2495">
            <v>0</v>
          </cell>
          <cell r="O2495">
            <v>0</v>
          </cell>
          <cell r="Q2495">
            <v>0</v>
          </cell>
        </row>
        <row r="2496">
          <cell r="E2496">
            <v>0</v>
          </cell>
          <cell r="O2496">
            <v>0</v>
          </cell>
          <cell r="Q2496">
            <v>0</v>
          </cell>
        </row>
        <row r="2497">
          <cell r="E2497">
            <v>0</v>
          </cell>
          <cell r="O2497">
            <v>0</v>
          </cell>
          <cell r="Q2497">
            <v>0</v>
          </cell>
        </row>
        <row r="2498">
          <cell r="E2498">
            <v>0</v>
          </cell>
          <cell r="O2498">
            <v>0</v>
          </cell>
          <cell r="Q2498">
            <v>0</v>
          </cell>
        </row>
        <row r="2499">
          <cell r="E2499">
            <v>0</v>
          </cell>
          <cell r="O2499">
            <v>0</v>
          </cell>
          <cell r="Q2499">
            <v>0</v>
          </cell>
        </row>
        <row r="2500">
          <cell r="E2500">
            <v>0</v>
          </cell>
          <cell r="O2500">
            <v>0</v>
          </cell>
          <cell r="Q2500">
            <v>0</v>
          </cell>
        </row>
        <row r="2501">
          <cell r="E2501">
            <v>0</v>
          </cell>
          <cell r="O2501">
            <v>0</v>
          </cell>
          <cell r="Q2501">
            <v>0</v>
          </cell>
        </row>
        <row r="2502">
          <cell r="E2502">
            <v>0</v>
          </cell>
          <cell r="O2502">
            <v>0</v>
          </cell>
          <cell r="Q2502">
            <v>0</v>
          </cell>
        </row>
        <row r="2503">
          <cell r="E2503">
            <v>0</v>
          </cell>
          <cell r="O2503">
            <v>0</v>
          </cell>
          <cell r="Q2503">
            <v>0</v>
          </cell>
        </row>
        <row r="2504">
          <cell r="E2504">
            <v>0</v>
          </cell>
          <cell r="O2504">
            <v>0</v>
          </cell>
          <cell r="Q2504">
            <v>0</v>
          </cell>
        </row>
        <row r="2505">
          <cell r="E2505">
            <v>0</v>
          </cell>
          <cell r="O2505">
            <v>0</v>
          </cell>
          <cell r="Q2505">
            <v>0</v>
          </cell>
        </row>
        <row r="2506">
          <cell r="E2506">
            <v>0</v>
          </cell>
          <cell r="O2506">
            <v>0</v>
          </cell>
          <cell r="Q2506">
            <v>0</v>
          </cell>
        </row>
        <row r="2507">
          <cell r="E2507">
            <v>0</v>
          </cell>
          <cell r="O2507">
            <v>0</v>
          </cell>
          <cell r="Q2507">
            <v>0</v>
          </cell>
        </row>
        <row r="2508">
          <cell r="E2508">
            <v>0</v>
          </cell>
          <cell r="O2508">
            <v>0</v>
          </cell>
          <cell r="Q2508">
            <v>0</v>
          </cell>
        </row>
        <row r="2509">
          <cell r="E2509">
            <v>0</v>
          </cell>
          <cell r="O2509">
            <v>0</v>
          </cell>
          <cell r="Q2509">
            <v>0</v>
          </cell>
        </row>
        <row r="2510">
          <cell r="E2510">
            <v>0</v>
          </cell>
          <cell r="O2510">
            <v>0</v>
          </cell>
          <cell r="Q2510">
            <v>0</v>
          </cell>
        </row>
        <row r="2511">
          <cell r="E2511">
            <v>0</v>
          </cell>
          <cell r="O2511">
            <v>0</v>
          </cell>
          <cell r="Q2511">
            <v>0</v>
          </cell>
        </row>
        <row r="2512">
          <cell r="E2512">
            <v>0</v>
          </cell>
          <cell r="O2512">
            <v>0</v>
          </cell>
          <cell r="Q2512">
            <v>0</v>
          </cell>
        </row>
        <row r="2513">
          <cell r="E2513">
            <v>0</v>
          </cell>
          <cell r="O2513">
            <v>0</v>
          </cell>
          <cell r="Q2513">
            <v>0</v>
          </cell>
        </row>
        <row r="2514">
          <cell r="E2514">
            <v>0</v>
          </cell>
          <cell r="O2514">
            <v>0</v>
          </cell>
          <cell r="Q2514">
            <v>0</v>
          </cell>
        </row>
        <row r="2515">
          <cell r="E2515">
            <v>0</v>
          </cell>
          <cell r="O2515">
            <v>0</v>
          </cell>
          <cell r="Q2515">
            <v>0</v>
          </cell>
        </row>
        <row r="2516">
          <cell r="E2516">
            <v>0</v>
          </cell>
          <cell r="O2516">
            <v>0</v>
          </cell>
          <cell r="Q2516">
            <v>0</v>
          </cell>
        </row>
        <row r="2517">
          <cell r="E2517">
            <v>0</v>
          </cell>
          <cell r="O2517">
            <v>0</v>
          </cell>
          <cell r="Q2517">
            <v>0</v>
          </cell>
        </row>
        <row r="2518">
          <cell r="E2518">
            <v>0</v>
          </cell>
          <cell r="O2518">
            <v>0</v>
          </cell>
          <cell r="Q2518">
            <v>0</v>
          </cell>
        </row>
        <row r="2519">
          <cell r="E2519">
            <v>0</v>
          </cell>
          <cell r="O2519">
            <v>0</v>
          </cell>
          <cell r="Q2519">
            <v>0</v>
          </cell>
        </row>
        <row r="2520">
          <cell r="E2520">
            <v>0</v>
          </cell>
          <cell r="O2520">
            <v>0</v>
          </cell>
          <cell r="Q2520">
            <v>0</v>
          </cell>
        </row>
        <row r="2521">
          <cell r="E2521">
            <v>0</v>
          </cell>
          <cell r="O2521">
            <v>0</v>
          </cell>
          <cell r="Q2521">
            <v>0</v>
          </cell>
        </row>
        <row r="2522">
          <cell r="E2522">
            <v>0</v>
          </cell>
          <cell r="O2522">
            <v>0</v>
          </cell>
          <cell r="Q2522">
            <v>0</v>
          </cell>
        </row>
        <row r="2523">
          <cell r="E2523">
            <v>0</v>
          </cell>
          <cell r="O2523">
            <v>0</v>
          </cell>
          <cell r="Q2523">
            <v>0</v>
          </cell>
        </row>
        <row r="2524">
          <cell r="E2524">
            <v>0</v>
          </cell>
          <cell r="O2524">
            <v>0</v>
          </cell>
          <cell r="Q2524">
            <v>0</v>
          </cell>
        </row>
        <row r="2525">
          <cell r="E2525">
            <v>0</v>
          </cell>
          <cell r="O2525">
            <v>0</v>
          </cell>
          <cell r="Q2525">
            <v>0</v>
          </cell>
        </row>
        <row r="2526">
          <cell r="E2526">
            <v>0</v>
          </cell>
          <cell r="O2526">
            <v>0</v>
          </cell>
          <cell r="Q2526">
            <v>0</v>
          </cell>
        </row>
        <row r="2527">
          <cell r="E2527">
            <v>0</v>
          </cell>
          <cell r="O2527">
            <v>0</v>
          </cell>
          <cell r="Q2527">
            <v>0</v>
          </cell>
        </row>
        <row r="2528">
          <cell r="E2528">
            <v>0</v>
          </cell>
          <cell r="O2528">
            <v>0</v>
          </cell>
          <cell r="Q2528">
            <v>0</v>
          </cell>
        </row>
        <row r="2529">
          <cell r="E2529">
            <v>0</v>
          </cell>
          <cell r="O2529">
            <v>0</v>
          </cell>
          <cell r="Q2529">
            <v>0</v>
          </cell>
        </row>
        <row r="2530">
          <cell r="E2530">
            <v>0</v>
          </cell>
          <cell r="O2530">
            <v>0</v>
          </cell>
          <cell r="Q2530">
            <v>0</v>
          </cell>
        </row>
        <row r="2531">
          <cell r="E2531">
            <v>0</v>
          </cell>
          <cell r="O2531">
            <v>0</v>
          </cell>
          <cell r="Q2531">
            <v>0</v>
          </cell>
        </row>
        <row r="2532">
          <cell r="E2532">
            <v>0</v>
          </cell>
          <cell r="O2532">
            <v>0</v>
          </cell>
          <cell r="Q2532">
            <v>0</v>
          </cell>
        </row>
        <row r="2533">
          <cell r="E2533">
            <v>0</v>
          </cell>
          <cell r="O2533">
            <v>0</v>
          </cell>
          <cell r="Q2533">
            <v>0</v>
          </cell>
        </row>
        <row r="2534">
          <cell r="E2534">
            <v>0</v>
          </cell>
          <cell r="O2534">
            <v>0</v>
          </cell>
          <cell r="Q2534">
            <v>0</v>
          </cell>
        </row>
        <row r="2535">
          <cell r="E2535">
            <v>0</v>
          </cell>
          <cell r="O2535">
            <v>0</v>
          </cell>
          <cell r="Q2535">
            <v>0</v>
          </cell>
        </row>
        <row r="2536">
          <cell r="E2536">
            <v>0</v>
          </cell>
          <cell r="O2536">
            <v>0</v>
          </cell>
          <cell r="Q2536">
            <v>0</v>
          </cell>
        </row>
        <row r="2537">
          <cell r="E2537">
            <v>0</v>
          </cell>
          <cell r="O2537">
            <v>0</v>
          </cell>
          <cell r="Q2537">
            <v>0</v>
          </cell>
        </row>
        <row r="2538">
          <cell r="E2538">
            <v>0</v>
          </cell>
          <cell r="O2538">
            <v>0</v>
          </cell>
          <cell r="Q2538">
            <v>0</v>
          </cell>
        </row>
        <row r="2539">
          <cell r="E2539">
            <v>0</v>
          </cell>
          <cell r="O2539">
            <v>0</v>
          </cell>
          <cell r="Q2539">
            <v>0</v>
          </cell>
        </row>
        <row r="2540">
          <cell r="E2540">
            <v>0</v>
          </cell>
          <cell r="O2540">
            <v>0</v>
          </cell>
          <cell r="Q2540">
            <v>0</v>
          </cell>
        </row>
        <row r="2541">
          <cell r="E2541">
            <v>0</v>
          </cell>
          <cell r="O2541">
            <v>0</v>
          </cell>
          <cell r="Q2541">
            <v>0</v>
          </cell>
        </row>
        <row r="2542">
          <cell r="E2542">
            <v>0</v>
          </cell>
          <cell r="O2542">
            <v>0</v>
          </cell>
          <cell r="Q2542">
            <v>0</v>
          </cell>
        </row>
        <row r="2543">
          <cell r="E2543">
            <v>0</v>
          </cell>
          <cell r="O2543">
            <v>0</v>
          </cell>
          <cell r="Q2543">
            <v>0</v>
          </cell>
        </row>
        <row r="2544">
          <cell r="E2544">
            <v>0</v>
          </cell>
          <cell r="O2544">
            <v>0</v>
          </cell>
          <cell r="Q2544">
            <v>0</v>
          </cell>
        </row>
        <row r="2545">
          <cell r="E2545">
            <v>0</v>
          </cell>
          <cell r="O2545">
            <v>0</v>
          </cell>
          <cell r="Q2545">
            <v>0</v>
          </cell>
        </row>
        <row r="2546">
          <cell r="E2546">
            <v>0</v>
          </cell>
          <cell r="O2546">
            <v>0</v>
          </cell>
          <cell r="Q2546">
            <v>0</v>
          </cell>
        </row>
        <row r="2547">
          <cell r="E2547">
            <v>0</v>
          </cell>
          <cell r="O2547">
            <v>0</v>
          </cell>
          <cell r="Q2547">
            <v>0</v>
          </cell>
        </row>
        <row r="2548">
          <cell r="E2548">
            <v>0</v>
          </cell>
          <cell r="O2548">
            <v>0</v>
          </cell>
          <cell r="Q2548">
            <v>0</v>
          </cell>
        </row>
        <row r="2549">
          <cell r="E2549">
            <v>0</v>
          </cell>
          <cell r="O2549">
            <v>0</v>
          </cell>
          <cell r="Q2549">
            <v>0</v>
          </cell>
        </row>
        <row r="2550">
          <cell r="E2550">
            <v>0</v>
          </cell>
          <cell r="O2550">
            <v>0</v>
          </cell>
          <cell r="Q2550">
            <v>0</v>
          </cell>
        </row>
        <row r="2551">
          <cell r="E2551">
            <v>0</v>
          </cell>
          <cell r="O2551">
            <v>0</v>
          </cell>
          <cell r="Q2551">
            <v>0</v>
          </cell>
        </row>
        <row r="2552">
          <cell r="E2552">
            <v>0</v>
          </cell>
          <cell r="O2552">
            <v>0</v>
          </cell>
          <cell r="Q2552">
            <v>0</v>
          </cell>
        </row>
        <row r="2553">
          <cell r="E2553">
            <v>0</v>
          </cell>
          <cell r="O2553">
            <v>0</v>
          </cell>
          <cell r="Q2553">
            <v>0</v>
          </cell>
        </row>
        <row r="2554">
          <cell r="E2554">
            <v>0</v>
          </cell>
          <cell r="O2554">
            <v>0</v>
          </cell>
          <cell r="Q2554">
            <v>0</v>
          </cell>
        </row>
        <row r="2555">
          <cell r="E2555">
            <v>0</v>
          </cell>
          <cell r="O2555">
            <v>0</v>
          </cell>
          <cell r="Q2555">
            <v>0</v>
          </cell>
        </row>
        <row r="2556">
          <cell r="E2556">
            <v>0</v>
          </cell>
          <cell r="O2556">
            <v>0</v>
          </cell>
          <cell r="Q2556">
            <v>0</v>
          </cell>
        </row>
        <row r="2557">
          <cell r="E2557">
            <v>0</v>
          </cell>
          <cell r="O2557">
            <v>0</v>
          </cell>
          <cell r="Q2557">
            <v>0</v>
          </cell>
        </row>
        <row r="2558">
          <cell r="E2558">
            <v>0</v>
          </cell>
          <cell r="O2558">
            <v>0</v>
          </cell>
          <cell r="Q2558">
            <v>0</v>
          </cell>
        </row>
        <row r="2559">
          <cell r="E2559">
            <v>0</v>
          </cell>
          <cell r="O2559">
            <v>0</v>
          </cell>
          <cell r="Q2559">
            <v>0</v>
          </cell>
        </row>
        <row r="2560">
          <cell r="E2560">
            <v>0</v>
          </cell>
          <cell r="O2560">
            <v>0</v>
          </cell>
          <cell r="Q2560">
            <v>0</v>
          </cell>
        </row>
        <row r="2561">
          <cell r="E2561">
            <v>0</v>
          </cell>
          <cell r="O2561">
            <v>0</v>
          </cell>
          <cell r="Q2561">
            <v>0</v>
          </cell>
        </row>
        <row r="2562">
          <cell r="E2562">
            <v>0</v>
          </cell>
          <cell r="O2562">
            <v>0</v>
          </cell>
          <cell r="Q2562">
            <v>0</v>
          </cell>
        </row>
        <row r="2563">
          <cell r="E2563">
            <v>0</v>
          </cell>
          <cell r="O2563">
            <v>0</v>
          </cell>
          <cell r="Q2563">
            <v>0</v>
          </cell>
        </row>
        <row r="2564">
          <cell r="E2564">
            <v>0</v>
          </cell>
          <cell r="O2564">
            <v>0</v>
          </cell>
          <cell r="Q2564">
            <v>0</v>
          </cell>
        </row>
        <row r="2565">
          <cell r="E2565">
            <v>0</v>
          </cell>
          <cell r="O2565">
            <v>0</v>
          </cell>
          <cell r="Q2565">
            <v>0</v>
          </cell>
        </row>
        <row r="2566">
          <cell r="E2566">
            <v>0</v>
          </cell>
          <cell r="O2566">
            <v>0</v>
          </cell>
          <cell r="Q2566">
            <v>0</v>
          </cell>
        </row>
        <row r="2567">
          <cell r="E2567">
            <v>0</v>
          </cell>
          <cell r="O2567">
            <v>0</v>
          </cell>
          <cell r="Q2567">
            <v>0</v>
          </cell>
        </row>
        <row r="2568">
          <cell r="E2568">
            <v>0</v>
          </cell>
          <cell r="O2568">
            <v>0</v>
          </cell>
          <cell r="Q2568">
            <v>0</v>
          </cell>
        </row>
        <row r="2569">
          <cell r="E2569">
            <v>0</v>
          </cell>
          <cell r="O2569">
            <v>0</v>
          </cell>
          <cell r="Q2569">
            <v>0</v>
          </cell>
        </row>
        <row r="2570">
          <cell r="E2570">
            <v>0</v>
          </cell>
          <cell r="O2570">
            <v>0</v>
          </cell>
          <cell r="Q2570">
            <v>0</v>
          </cell>
        </row>
        <row r="2571">
          <cell r="E2571">
            <v>0</v>
          </cell>
          <cell r="O2571">
            <v>0</v>
          </cell>
          <cell r="Q2571">
            <v>0</v>
          </cell>
        </row>
        <row r="2572">
          <cell r="E2572">
            <v>0</v>
          </cell>
          <cell r="O2572">
            <v>0</v>
          </cell>
          <cell r="Q2572">
            <v>0</v>
          </cell>
        </row>
        <row r="2573">
          <cell r="E2573">
            <v>0</v>
          </cell>
          <cell r="O2573">
            <v>0</v>
          </cell>
          <cell r="Q2573">
            <v>0</v>
          </cell>
        </row>
        <row r="2574">
          <cell r="E2574">
            <v>0</v>
          </cell>
          <cell r="O2574">
            <v>0</v>
          </cell>
          <cell r="Q2574">
            <v>0</v>
          </cell>
        </row>
        <row r="2575">
          <cell r="E2575">
            <v>0</v>
          </cell>
          <cell r="O2575">
            <v>0</v>
          </cell>
          <cell r="Q2575">
            <v>0</v>
          </cell>
        </row>
        <row r="2576">
          <cell r="E2576">
            <v>0</v>
          </cell>
          <cell r="O2576">
            <v>0</v>
          </cell>
          <cell r="Q2576">
            <v>0</v>
          </cell>
        </row>
        <row r="2577">
          <cell r="E2577">
            <v>0</v>
          </cell>
          <cell r="O2577">
            <v>0</v>
          </cell>
          <cell r="Q2577">
            <v>0</v>
          </cell>
        </row>
        <row r="2578">
          <cell r="E2578">
            <v>0</v>
          </cell>
          <cell r="O2578">
            <v>0</v>
          </cell>
          <cell r="Q2578">
            <v>0</v>
          </cell>
        </row>
        <row r="2579">
          <cell r="E2579">
            <v>0</v>
          </cell>
          <cell r="O2579">
            <v>0</v>
          </cell>
          <cell r="Q2579">
            <v>0</v>
          </cell>
        </row>
        <row r="2580">
          <cell r="E2580">
            <v>0</v>
          </cell>
          <cell r="O2580">
            <v>0</v>
          </cell>
          <cell r="Q2580">
            <v>0</v>
          </cell>
        </row>
        <row r="2581">
          <cell r="E2581">
            <v>0</v>
          </cell>
          <cell r="O2581">
            <v>0</v>
          </cell>
          <cell r="Q2581">
            <v>0</v>
          </cell>
        </row>
        <row r="2582">
          <cell r="E2582">
            <v>0</v>
          </cell>
          <cell r="O2582">
            <v>0</v>
          </cell>
          <cell r="Q2582">
            <v>0</v>
          </cell>
        </row>
        <row r="2583">
          <cell r="E2583">
            <v>0</v>
          </cell>
          <cell r="O2583">
            <v>0</v>
          </cell>
          <cell r="Q2583">
            <v>0</v>
          </cell>
        </row>
        <row r="2584">
          <cell r="E2584">
            <v>0</v>
          </cell>
          <cell r="O2584">
            <v>0</v>
          </cell>
          <cell r="Q2584">
            <v>0</v>
          </cell>
        </row>
        <row r="2585">
          <cell r="E2585">
            <v>0</v>
          </cell>
          <cell r="O2585">
            <v>0</v>
          </cell>
          <cell r="Q2585">
            <v>0</v>
          </cell>
        </row>
        <row r="2586">
          <cell r="E2586">
            <v>0</v>
          </cell>
          <cell r="O2586">
            <v>0</v>
          </cell>
          <cell r="Q2586">
            <v>0</v>
          </cell>
        </row>
        <row r="2587">
          <cell r="E2587">
            <v>0</v>
          </cell>
          <cell r="O2587">
            <v>0</v>
          </cell>
          <cell r="Q2587">
            <v>0</v>
          </cell>
        </row>
        <row r="2588">
          <cell r="E2588">
            <v>0</v>
          </cell>
          <cell r="O2588">
            <v>0</v>
          </cell>
          <cell r="Q2588">
            <v>0</v>
          </cell>
        </row>
        <row r="2589">
          <cell r="E2589">
            <v>0</v>
          </cell>
          <cell r="O2589">
            <v>0</v>
          </cell>
          <cell r="Q2589">
            <v>0</v>
          </cell>
        </row>
        <row r="2590">
          <cell r="E2590">
            <v>0</v>
          </cell>
          <cell r="O2590">
            <v>0</v>
          </cell>
          <cell r="Q2590">
            <v>0</v>
          </cell>
        </row>
        <row r="2591">
          <cell r="E2591">
            <v>0</v>
          </cell>
          <cell r="O2591">
            <v>0</v>
          </cell>
          <cell r="Q2591">
            <v>0</v>
          </cell>
        </row>
        <row r="2592">
          <cell r="E2592">
            <v>0</v>
          </cell>
          <cell r="O2592">
            <v>0</v>
          </cell>
          <cell r="Q2592">
            <v>0</v>
          </cell>
        </row>
        <row r="2593">
          <cell r="E2593">
            <v>0</v>
          </cell>
          <cell r="O2593">
            <v>0</v>
          </cell>
          <cell r="Q2593">
            <v>0</v>
          </cell>
        </row>
        <row r="2594">
          <cell r="E2594">
            <v>0</v>
          </cell>
          <cell r="O2594">
            <v>0</v>
          </cell>
          <cell r="Q2594">
            <v>0</v>
          </cell>
        </row>
        <row r="2595">
          <cell r="E2595">
            <v>0</v>
          </cell>
          <cell r="O2595">
            <v>0</v>
          </cell>
          <cell r="Q2595">
            <v>0</v>
          </cell>
        </row>
        <row r="2596">
          <cell r="E2596">
            <v>0</v>
          </cell>
          <cell r="O2596">
            <v>0</v>
          </cell>
          <cell r="Q2596">
            <v>0</v>
          </cell>
        </row>
        <row r="2597">
          <cell r="E2597">
            <v>0</v>
          </cell>
          <cell r="O2597">
            <v>0</v>
          </cell>
          <cell r="Q2597">
            <v>0</v>
          </cell>
        </row>
        <row r="2598">
          <cell r="E2598">
            <v>0</v>
          </cell>
          <cell r="O2598">
            <v>0</v>
          </cell>
          <cell r="Q2598">
            <v>0</v>
          </cell>
        </row>
        <row r="2599">
          <cell r="E2599">
            <v>0</v>
          </cell>
          <cell r="O2599">
            <v>0</v>
          </cell>
          <cell r="Q2599">
            <v>0</v>
          </cell>
        </row>
        <row r="2600">
          <cell r="E2600">
            <v>0</v>
          </cell>
          <cell r="O2600">
            <v>0</v>
          </cell>
          <cell r="Q2600">
            <v>0</v>
          </cell>
        </row>
        <row r="2601">
          <cell r="E2601">
            <v>0</v>
          </cell>
          <cell r="O2601">
            <v>0</v>
          </cell>
          <cell r="Q2601">
            <v>0</v>
          </cell>
        </row>
        <row r="2602">
          <cell r="E2602">
            <v>0</v>
          </cell>
          <cell r="O2602">
            <v>0</v>
          </cell>
          <cell r="Q2602">
            <v>0</v>
          </cell>
        </row>
        <row r="2603">
          <cell r="E2603">
            <v>0</v>
          </cell>
          <cell r="O2603">
            <v>0</v>
          </cell>
          <cell r="Q2603">
            <v>0</v>
          </cell>
        </row>
        <row r="2604">
          <cell r="E2604">
            <v>0</v>
          </cell>
          <cell r="O2604">
            <v>0</v>
          </cell>
          <cell r="Q2604">
            <v>0</v>
          </cell>
        </row>
        <row r="2605">
          <cell r="E2605">
            <v>0</v>
          </cell>
          <cell r="O2605">
            <v>0</v>
          </cell>
          <cell r="Q2605">
            <v>0</v>
          </cell>
        </row>
        <row r="2606">
          <cell r="E2606">
            <v>0</v>
          </cell>
          <cell r="O2606">
            <v>0</v>
          </cell>
          <cell r="Q2606">
            <v>0</v>
          </cell>
        </row>
        <row r="2607">
          <cell r="E2607">
            <v>0</v>
          </cell>
          <cell r="O2607">
            <v>0</v>
          </cell>
          <cell r="Q2607">
            <v>0</v>
          </cell>
        </row>
        <row r="2608">
          <cell r="E2608">
            <v>0</v>
          </cell>
          <cell r="O2608">
            <v>0</v>
          </cell>
          <cell r="Q2608">
            <v>0</v>
          </cell>
        </row>
        <row r="2609">
          <cell r="E2609">
            <v>0</v>
          </cell>
          <cell r="O2609">
            <v>0</v>
          </cell>
          <cell r="Q2609">
            <v>0</v>
          </cell>
        </row>
        <row r="2610">
          <cell r="E2610">
            <v>0</v>
          </cell>
          <cell r="O2610">
            <v>0</v>
          </cell>
          <cell r="Q2610">
            <v>0</v>
          </cell>
        </row>
        <row r="2611">
          <cell r="E2611">
            <v>0</v>
          </cell>
          <cell r="O2611">
            <v>0</v>
          </cell>
          <cell r="Q2611">
            <v>0</v>
          </cell>
        </row>
        <row r="2612">
          <cell r="E2612">
            <v>0</v>
          </cell>
          <cell r="O2612">
            <v>0</v>
          </cell>
          <cell r="Q2612">
            <v>0</v>
          </cell>
        </row>
        <row r="2613">
          <cell r="E2613">
            <v>0</v>
          </cell>
          <cell r="O2613">
            <v>0</v>
          </cell>
          <cell r="Q2613">
            <v>0</v>
          </cell>
        </row>
        <row r="2614">
          <cell r="E2614">
            <v>0</v>
          </cell>
          <cell r="O2614">
            <v>0</v>
          </cell>
          <cell r="Q2614">
            <v>0</v>
          </cell>
        </row>
        <row r="2615">
          <cell r="E2615">
            <v>0</v>
          </cell>
          <cell r="O2615">
            <v>0</v>
          </cell>
          <cell r="Q2615">
            <v>0</v>
          </cell>
        </row>
        <row r="2616">
          <cell r="E2616">
            <v>0</v>
          </cell>
          <cell r="O2616">
            <v>0</v>
          </cell>
          <cell r="Q2616">
            <v>0</v>
          </cell>
        </row>
        <row r="2617">
          <cell r="E2617">
            <v>0</v>
          </cell>
          <cell r="O2617">
            <v>0</v>
          </cell>
          <cell r="Q2617">
            <v>0</v>
          </cell>
        </row>
        <row r="2618">
          <cell r="E2618">
            <v>0</v>
          </cell>
          <cell r="O2618">
            <v>0</v>
          </cell>
          <cell r="Q2618">
            <v>0</v>
          </cell>
        </row>
        <row r="2619">
          <cell r="E2619">
            <v>0</v>
          </cell>
          <cell r="O2619">
            <v>0</v>
          </cell>
          <cell r="Q2619">
            <v>0</v>
          </cell>
        </row>
        <row r="2620">
          <cell r="E2620">
            <v>0</v>
          </cell>
          <cell r="O2620">
            <v>0</v>
          </cell>
          <cell r="Q2620">
            <v>0</v>
          </cell>
        </row>
        <row r="2621">
          <cell r="E2621">
            <v>0</v>
          </cell>
          <cell r="O2621">
            <v>0</v>
          </cell>
          <cell r="Q2621">
            <v>0</v>
          </cell>
        </row>
        <row r="2622">
          <cell r="E2622">
            <v>0</v>
          </cell>
          <cell r="O2622">
            <v>0</v>
          </cell>
          <cell r="Q2622">
            <v>0</v>
          </cell>
        </row>
        <row r="2623">
          <cell r="E2623">
            <v>0</v>
          </cell>
          <cell r="O2623">
            <v>0</v>
          </cell>
          <cell r="Q2623">
            <v>0</v>
          </cell>
        </row>
        <row r="2624">
          <cell r="E2624">
            <v>0</v>
          </cell>
          <cell r="O2624">
            <v>0</v>
          </cell>
          <cell r="Q2624">
            <v>0</v>
          </cell>
        </row>
        <row r="2625">
          <cell r="E2625">
            <v>0</v>
          </cell>
          <cell r="O2625">
            <v>0</v>
          </cell>
          <cell r="Q2625">
            <v>0</v>
          </cell>
        </row>
        <row r="2626">
          <cell r="E2626">
            <v>0</v>
          </cell>
          <cell r="O2626">
            <v>0</v>
          </cell>
          <cell r="Q2626">
            <v>0</v>
          </cell>
        </row>
        <row r="2627">
          <cell r="E2627">
            <v>0</v>
          </cell>
          <cell r="O2627">
            <v>0</v>
          </cell>
          <cell r="Q2627">
            <v>0</v>
          </cell>
        </row>
        <row r="2628">
          <cell r="E2628">
            <v>0</v>
          </cell>
          <cell r="O2628">
            <v>0</v>
          </cell>
          <cell r="Q2628">
            <v>0</v>
          </cell>
        </row>
        <row r="2629">
          <cell r="E2629">
            <v>0</v>
          </cell>
          <cell r="O2629">
            <v>0</v>
          </cell>
          <cell r="Q2629">
            <v>0</v>
          </cell>
        </row>
        <row r="2630">
          <cell r="E2630">
            <v>0</v>
          </cell>
          <cell r="O2630">
            <v>0</v>
          </cell>
          <cell r="Q2630">
            <v>0</v>
          </cell>
        </row>
        <row r="2631">
          <cell r="E2631">
            <v>0</v>
          </cell>
          <cell r="O2631">
            <v>0</v>
          </cell>
          <cell r="Q2631">
            <v>0</v>
          </cell>
        </row>
        <row r="2632">
          <cell r="E2632">
            <v>0</v>
          </cell>
          <cell r="O2632">
            <v>0</v>
          </cell>
          <cell r="Q2632">
            <v>0</v>
          </cell>
        </row>
        <row r="2633">
          <cell r="E2633">
            <v>0</v>
          </cell>
          <cell r="O2633">
            <v>0</v>
          </cell>
          <cell r="Q2633">
            <v>0</v>
          </cell>
        </row>
        <row r="2634">
          <cell r="E2634">
            <v>0</v>
          </cell>
          <cell r="O2634">
            <v>0</v>
          </cell>
          <cell r="Q2634">
            <v>0</v>
          </cell>
        </row>
        <row r="2635">
          <cell r="E2635">
            <v>0</v>
          </cell>
          <cell r="O2635">
            <v>0</v>
          </cell>
          <cell r="Q2635">
            <v>0</v>
          </cell>
        </row>
        <row r="2636">
          <cell r="E2636">
            <v>0</v>
          </cell>
          <cell r="O2636">
            <v>0</v>
          </cell>
          <cell r="Q2636">
            <v>0</v>
          </cell>
        </row>
        <row r="2637">
          <cell r="E2637">
            <v>0</v>
          </cell>
          <cell r="O2637">
            <v>0</v>
          </cell>
          <cell r="Q2637">
            <v>0</v>
          </cell>
        </row>
        <row r="2638">
          <cell r="E2638">
            <v>0</v>
          </cell>
          <cell r="O2638">
            <v>0</v>
          </cell>
          <cell r="Q2638">
            <v>0</v>
          </cell>
        </row>
        <row r="2639">
          <cell r="E2639">
            <v>0</v>
          </cell>
          <cell r="O2639">
            <v>0</v>
          </cell>
          <cell r="Q2639">
            <v>0</v>
          </cell>
        </row>
        <row r="2640">
          <cell r="E2640">
            <v>0</v>
          </cell>
          <cell r="O2640">
            <v>0</v>
          </cell>
          <cell r="Q2640">
            <v>0</v>
          </cell>
        </row>
        <row r="2641">
          <cell r="E2641">
            <v>0</v>
          </cell>
          <cell r="O2641">
            <v>0</v>
          </cell>
          <cell r="Q2641">
            <v>0</v>
          </cell>
        </row>
        <row r="2642">
          <cell r="E2642">
            <v>0</v>
          </cell>
          <cell r="O2642">
            <v>0</v>
          </cell>
          <cell r="Q2642">
            <v>0</v>
          </cell>
        </row>
        <row r="2643">
          <cell r="E2643">
            <v>0</v>
          </cell>
          <cell r="O2643">
            <v>0</v>
          </cell>
          <cell r="Q2643">
            <v>0</v>
          </cell>
        </row>
        <row r="2644">
          <cell r="E2644">
            <v>0</v>
          </cell>
          <cell r="O2644">
            <v>0</v>
          </cell>
          <cell r="Q2644">
            <v>0</v>
          </cell>
        </row>
        <row r="2645">
          <cell r="E2645">
            <v>0</v>
          </cell>
          <cell r="O2645">
            <v>0</v>
          </cell>
          <cell r="Q2645">
            <v>0</v>
          </cell>
        </row>
        <row r="2646">
          <cell r="E2646">
            <v>0</v>
          </cell>
          <cell r="O2646">
            <v>0</v>
          </cell>
          <cell r="Q2646">
            <v>0</v>
          </cell>
        </row>
        <row r="2647">
          <cell r="E2647">
            <v>0</v>
          </cell>
          <cell r="O2647">
            <v>0</v>
          </cell>
          <cell r="Q2647">
            <v>0</v>
          </cell>
        </row>
        <row r="2648">
          <cell r="E2648">
            <v>0</v>
          </cell>
          <cell r="O2648">
            <v>0</v>
          </cell>
          <cell r="Q2648">
            <v>0</v>
          </cell>
        </row>
        <row r="2649">
          <cell r="E2649">
            <v>0</v>
          </cell>
          <cell r="O2649">
            <v>0</v>
          </cell>
          <cell r="Q2649">
            <v>0</v>
          </cell>
        </row>
        <row r="2650">
          <cell r="E2650">
            <v>0</v>
          </cell>
          <cell r="O2650">
            <v>0</v>
          </cell>
          <cell r="Q2650">
            <v>0</v>
          </cell>
        </row>
        <row r="2651">
          <cell r="E2651">
            <v>0</v>
          </cell>
          <cell r="O2651">
            <v>0</v>
          </cell>
          <cell r="Q2651">
            <v>0</v>
          </cell>
        </row>
        <row r="2652">
          <cell r="E2652">
            <v>0</v>
          </cell>
          <cell r="O2652">
            <v>0</v>
          </cell>
          <cell r="Q2652">
            <v>0</v>
          </cell>
        </row>
        <row r="2653">
          <cell r="E2653">
            <v>0</v>
          </cell>
          <cell r="O2653">
            <v>0</v>
          </cell>
          <cell r="Q2653">
            <v>0</v>
          </cell>
        </row>
        <row r="2654">
          <cell r="E2654">
            <v>0</v>
          </cell>
          <cell r="O2654">
            <v>0</v>
          </cell>
          <cell r="Q2654">
            <v>0</v>
          </cell>
        </row>
        <row r="2655">
          <cell r="E2655">
            <v>0</v>
          </cell>
          <cell r="O2655">
            <v>0</v>
          </cell>
          <cell r="Q2655">
            <v>0</v>
          </cell>
        </row>
        <row r="2656">
          <cell r="E2656">
            <v>0</v>
          </cell>
          <cell r="O2656">
            <v>0</v>
          </cell>
          <cell r="Q2656">
            <v>0</v>
          </cell>
        </row>
        <row r="2657">
          <cell r="E2657">
            <v>0</v>
          </cell>
          <cell r="O2657">
            <v>0</v>
          </cell>
          <cell r="Q2657">
            <v>0</v>
          </cell>
        </row>
        <row r="2658">
          <cell r="E2658">
            <v>0</v>
          </cell>
          <cell r="O2658">
            <v>0</v>
          </cell>
          <cell r="Q2658">
            <v>0</v>
          </cell>
        </row>
        <row r="2659">
          <cell r="E2659">
            <v>0</v>
          </cell>
          <cell r="O2659">
            <v>0</v>
          </cell>
          <cell r="Q2659">
            <v>0</v>
          </cell>
        </row>
        <row r="2660">
          <cell r="E2660">
            <v>0</v>
          </cell>
          <cell r="O2660">
            <v>0</v>
          </cell>
          <cell r="Q2660">
            <v>0</v>
          </cell>
        </row>
        <row r="2661">
          <cell r="E2661">
            <v>0</v>
          </cell>
          <cell r="O2661">
            <v>0</v>
          </cell>
          <cell r="Q2661">
            <v>0</v>
          </cell>
        </row>
        <row r="2662">
          <cell r="E2662">
            <v>0</v>
          </cell>
          <cell r="O2662">
            <v>0</v>
          </cell>
          <cell r="Q2662">
            <v>0</v>
          </cell>
        </row>
        <row r="2663">
          <cell r="E2663">
            <v>0</v>
          </cell>
          <cell r="O2663">
            <v>0</v>
          </cell>
          <cell r="Q2663">
            <v>0</v>
          </cell>
        </row>
        <row r="2664">
          <cell r="E2664">
            <v>0</v>
          </cell>
          <cell r="O2664">
            <v>0</v>
          </cell>
          <cell r="Q2664">
            <v>0</v>
          </cell>
        </row>
        <row r="2665">
          <cell r="E2665">
            <v>0</v>
          </cell>
          <cell r="O2665">
            <v>0</v>
          </cell>
          <cell r="Q2665">
            <v>0</v>
          </cell>
        </row>
        <row r="2666">
          <cell r="E2666">
            <v>0</v>
          </cell>
          <cell r="O2666">
            <v>0</v>
          </cell>
          <cell r="Q2666">
            <v>0</v>
          </cell>
        </row>
        <row r="2667">
          <cell r="E2667">
            <v>0</v>
          </cell>
          <cell r="O2667">
            <v>0</v>
          </cell>
          <cell r="Q2667">
            <v>0</v>
          </cell>
        </row>
        <row r="2668">
          <cell r="E2668">
            <v>0</v>
          </cell>
          <cell r="O2668">
            <v>0</v>
          </cell>
          <cell r="Q2668">
            <v>0</v>
          </cell>
        </row>
        <row r="2669">
          <cell r="E2669">
            <v>0</v>
          </cell>
          <cell r="O2669">
            <v>0</v>
          </cell>
          <cell r="Q2669">
            <v>0</v>
          </cell>
        </row>
        <row r="2670">
          <cell r="E2670">
            <v>0</v>
          </cell>
          <cell r="O2670">
            <v>0</v>
          </cell>
          <cell r="Q2670">
            <v>0</v>
          </cell>
        </row>
        <row r="2671">
          <cell r="E2671">
            <v>0</v>
          </cell>
          <cell r="O2671">
            <v>0</v>
          </cell>
          <cell r="Q2671">
            <v>0</v>
          </cell>
        </row>
        <row r="2672">
          <cell r="E2672">
            <v>0</v>
          </cell>
          <cell r="O2672">
            <v>0</v>
          </cell>
          <cell r="Q2672">
            <v>0</v>
          </cell>
        </row>
        <row r="2673">
          <cell r="E2673">
            <v>0</v>
          </cell>
          <cell r="O2673">
            <v>0</v>
          </cell>
          <cell r="Q2673">
            <v>0</v>
          </cell>
        </row>
        <row r="2674">
          <cell r="E2674">
            <v>0</v>
          </cell>
          <cell r="O2674">
            <v>0</v>
          </cell>
          <cell r="Q2674">
            <v>0</v>
          </cell>
        </row>
        <row r="2675">
          <cell r="E2675">
            <v>0</v>
          </cell>
          <cell r="O2675">
            <v>0</v>
          </cell>
          <cell r="Q2675">
            <v>0</v>
          </cell>
        </row>
        <row r="2676">
          <cell r="E2676">
            <v>0</v>
          </cell>
          <cell r="O2676">
            <v>0</v>
          </cell>
          <cell r="Q2676">
            <v>0</v>
          </cell>
        </row>
        <row r="2677">
          <cell r="E2677">
            <v>0</v>
          </cell>
          <cell r="O2677">
            <v>0</v>
          </cell>
          <cell r="Q2677">
            <v>0</v>
          </cell>
        </row>
        <row r="2678">
          <cell r="E2678">
            <v>0</v>
          </cell>
          <cell r="O2678">
            <v>0</v>
          </cell>
          <cell r="Q2678">
            <v>0</v>
          </cell>
        </row>
        <row r="2679">
          <cell r="E2679">
            <v>0</v>
          </cell>
          <cell r="O2679">
            <v>0</v>
          </cell>
          <cell r="Q2679">
            <v>0</v>
          </cell>
        </row>
        <row r="2680">
          <cell r="E2680">
            <v>0</v>
          </cell>
          <cell r="O2680">
            <v>0</v>
          </cell>
          <cell r="Q2680">
            <v>0</v>
          </cell>
        </row>
        <row r="2681">
          <cell r="E2681">
            <v>0</v>
          </cell>
          <cell r="O2681">
            <v>0</v>
          </cell>
          <cell r="Q2681">
            <v>0</v>
          </cell>
        </row>
        <row r="2682">
          <cell r="E2682">
            <v>0</v>
          </cell>
          <cell r="O2682">
            <v>0</v>
          </cell>
          <cell r="Q2682">
            <v>0</v>
          </cell>
        </row>
        <row r="2683">
          <cell r="E2683">
            <v>0</v>
          </cell>
          <cell r="O2683">
            <v>0</v>
          </cell>
          <cell r="Q2683">
            <v>0</v>
          </cell>
        </row>
        <row r="2684">
          <cell r="E2684">
            <v>0</v>
          </cell>
          <cell r="O2684">
            <v>0</v>
          </cell>
          <cell r="Q2684">
            <v>0</v>
          </cell>
        </row>
        <row r="2685">
          <cell r="E2685">
            <v>0</v>
          </cell>
          <cell r="O2685">
            <v>0</v>
          </cell>
          <cell r="Q2685">
            <v>0</v>
          </cell>
        </row>
        <row r="2686">
          <cell r="E2686">
            <v>0</v>
          </cell>
          <cell r="O2686">
            <v>0</v>
          </cell>
          <cell r="Q2686">
            <v>0</v>
          </cell>
        </row>
        <row r="2687">
          <cell r="E2687">
            <v>0</v>
          </cell>
          <cell r="O2687">
            <v>0</v>
          </cell>
          <cell r="Q2687">
            <v>0</v>
          </cell>
        </row>
        <row r="2688">
          <cell r="E2688">
            <v>0</v>
          </cell>
          <cell r="O2688">
            <v>0</v>
          </cell>
          <cell r="Q2688">
            <v>0</v>
          </cell>
        </row>
        <row r="2689">
          <cell r="E2689">
            <v>0</v>
          </cell>
          <cell r="O2689">
            <v>0</v>
          </cell>
          <cell r="Q2689">
            <v>0</v>
          </cell>
        </row>
        <row r="2690">
          <cell r="E2690">
            <v>0</v>
          </cell>
          <cell r="O2690">
            <v>0</v>
          </cell>
          <cell r="Q2690">
            <v>0</v>
          </cell>
        </row>
        <row r="2691">
          <cell r="E2691">
            <v>0</v>
          </cell>
          <cell r="O2691">
            <v>0</v>
          </cell>
          <cell r="Q2691">
            <v>0</v>
          </cell>
        </row>
        <row r="2692">
          <cell r="E2692">
            <v>0</v>
          </cell>
          <cell r="O2692">
            <v>0</v>
          </cell>
          <cell r="Q2692">
            <v>0</v>
          </cell>
        </row>
        <row r="2693">
          <cell r="E2693">
            <v>0</v>
          </cell>
          <cell r="O2693">
            <v>0</v>
          </cell>
          <cell r="Q2693">
            <v>0</v>
          </cell>
        </row>
        <row r="2694">
          <cell r="E2694">
            <v>0</v>
          </cell>
          <cell r="O2694">
            <v>0</v>
          </cell>
          <cell r="Q2694">
            <v>0</v>
          </cell>
        </row>
        <row r="2695">
          <cell r="E2695">
            <v>0</v>
          </cell>
          <cell r="O2695">
            <v>0</v>
          </cell>
          <cell r="Q2695">
            <v>0</v>
          </cell>
        </row>
        <row r="2696">
          <cell r="E2696">
            <v>0</v>
          </cell>
          <cell r="O2696">
            <v>0</v>
          </cell>
          <cell r="Q2696">
            <v>0</v>
          </cell>
        </row>
        <row r="2697">
          <cell r="E2697">
            <v>0</v>
          </cell>
          <cell r="O2697">
            <v>0</v>
          </cell>
          <cell r="Q2697">
            <v>0</v>
          </cell>
        </row>
        <row r="2698">
          <cell r="E2698">
            <v>0</v>
          </cell>
          <cell r="O2698">
            <v>0</v>
          </cell>
          <cell r="Q2698">
            <v>0</v>
          </cell>
        </row>
        <row r="2699">
          <cell r="E2699">
            <v>0</v>
          </cell>
          <cell r="O2699">
            <v>0</v>
          </cell>
          <cell r="Q2699">
            <v>0</v>
          </cell>
        </row>
        <row r="2700">
          <cell r="E2700">
            <v>0</v>
          </cell>
          <cell r="O2700">
            <v>0</v>
          </cell>
          <cell r="Q2700">
            <v>0</v>
          </cell>
        </row>
        <row r="2701">
          <cell r="E2701">
            <v>0</v>
          </cell>
          <cell r="O2701">
            <v>0</v>
          </cell>
          <cell r="Q2701">
            <v>0</v>
          </cell>
        </row>
        <row r="2702">
          <cell r="E2702">
            <v>0</v>
          </cell>
          <cell r="O2702">
            <v>0</v>
          </cell>
          <cell r="Q2702">
            <v>0</v>
          </cell>
        </row>
        <row r="2703">
          <cell r="E2703">
            <v>0</v>
          </cell>
          <cell r="O2703">
            <v>0</v>
          </cell>
          <cell r="Q2703">
            <v>0</v>
          </cell>
        </row>
        <row r="2704">
          <cell r="E2704">
            <v>0</v>
          </cell>
          <cell r="O2704">
            <v>0</v>
          </cell>
          <cell r="Q2704">
            <v>0</v>
          </cell>
        </row>
        <row r="2705">
          <cell r="E2705">
            <v>0</v>
          </cell>
          <cell r="O2705">
            <v>0</v>
          </cell>
          <cell r="Q2705">
            <v>0</v>
          </cell>
        </row>
        <row r="2706">
          <cell r="E2706">
            <v>0</v>
          </cell>
          <cell r="O2706">
            <v>0</v>
          </cell>
          <cell r="Q2706">
            <v>0</v>
          </cell>
        </row>
        <row r="2707">
          <cell r="E2707">
            <v>0</v>
          </cell>
          <cell r="O2707">
            <v>0</v>
          </cell>
          <cell r="Q2707">
            <v>0</v>
          </cell>
        </row>
        <row r="2708">
          <cell r="E2708">
            <v>0</v>
          </cell>
          <cell r="O2708">
            <v>0</v>
          </cell>
          <cell r="Q2708">
            <v>0</v>
          </cell>
        </row>
        <row r="2709">
          <cell r="E2709">
            <v>0</v>
          </cell>
          <cell r="O2709">
            <v>0</v>
          </cell>
          <cell r="Q2709">
            <v>0</v>
          </cell>
        </row>
        <row r="2710">
          <cell r="E2710">
            <v>0</v>
          </cell>
          <cell r="O2710">
            <v>0</v>
          </cell>
          <cell r="Q2710">
            <v>0</v>
          </cell>
        </row>
        <row r="2711">
          <cell r="E2711">
            <v>0</v>
          </cell>
          <cell r="O2711">
            <v>0</v>
          </cell>
          <cell r="Q2711">
            <v>0</v>
          </cell>
        </row>
        <row r="2712">
          <cell r="E2712">
            <v>0</v>
          </cell>
          <cell r="O2712">
            <v>0</v>
          </cell>
          <cell r="Q2712">
            <v>0</v>
          </cell>
        </row>
        <row r="2713">
          <cell r="E2713">
            <v>0</v>
          </cell>
          <cell r="O2713">
            <v>0</v>
          </cell>
          <cell r="Q2713">
            <v>0</v>
          </cell>
        </row>
        <row r="2714">
          <cell r="E2714">
            <v>0</v>
          </cell>
          <cell r="O2714">
            <v>0</v>
          </cell>
          <cell r="Q2714">
            <v>0</v>
          </cell>
        </row>
        <row r="2715">
          <cell r="E2715">
            <v>0</v>
          </cell>
          <cell r="O2715">
            <v>0</v>
          </cell>
          <cell r="Q2715">
            <v>0</v>
          </cell>
        </row>
        <row r="2716">
          <cell r="E2716">
            <v>0</v>
          </cell>
          <cell r="O2716">
            <v>0</v>
          </cell>
          <cell r="Q2716">
            <v>0</v>
          </cell>
        </row>
        <row r="2717">
          <cell r="E2717">
            <v>0</v>
          </cell>
          <cell r="O2717">
            <v>0</v>
          </cell>
          <cell r="Q2717">
            <v>0</v>
          </cell>
        </row>
        <row r="2718">
          <cell r="E2718">
            <v>0</v>
          </cell>
          <cell r="O2718">
            <v>0</v>
          </cell>
          <cell r="Q2718">
            <v>0</v>
          </cell>
        </row>
        <row r="2719">
          <cell r="E2719">
            <v>0</v>
          </cell>
          <cell r="O2719">
            <v>0</v>
          </cell>
          <cell r="Q2719">
            <v>0</v>
          </cell>
        </row>
        <row r="2720">
          <cell r="E2720">
            <v>0</v>
          </cell>
          <cell r="O2720">
            <v>0</v>
          </cell>
          <cell r="Q2720">
            <v>0</v>
          </cell>
        </row>
        <row r="2721">
          <cell r="E2721">
            <v>0</v>
          </cell>
          <cell r="O2721">
            <v>0</v>
          </cell>
          <cell r="Q2721">
            <v>0</v>
          </cell>
        </row>
        <row r="2722">
          <cell r="E2722">
            <v>0</v>
          </cell>
          <cell r="O2722">
            <v>0</v>
          </cell>
          <cell r="Q2722">
            <v>0</v>
          </cell>
        </row>
        <row r="2723">
          <cell r="E2723">
            <v>0</v>
          </cell>
          <cell r="O2723">
            <v>0</v>
          </cell>
          <cell r="Q2723">
            <v>0</v>
          </cell>
        </row>
        <row r="2724">
          <cell r="E2724">
            <v>0</v>
          </cell>
          <cell r="O2724">
            <v>0</v>
          </cell>
          <cell r="Q2724">
            <v>0</v>
          </cell>
        </row>
        <row r="2725">
          <cell r="E2725">
            <v>0</v>
          </cell>
          <cell r="O2725">
            <v>0</v>
          </cell>
          <cell r="Q2725">
            <v>0</v>
          </cell>
        </row>
        <row r="2726">
          <cell r="E2726">
            <v>0</v>
          </cell>
          <cell r="O2726">
            <v>0</v>
          </cell>
          <cell r="Q2726">
            <v>0</v>
          </cell>
        </row>
        <row r="2727">
          <cell r="E2727">
            <v>0</v>
          </cell>
          <cell r="O2727">
            <v>0</v>
          </cell>
          <cell r="Q2727">
            <v>0</v>
          </cell>
        </row>
        <row r="2728">
          <cell r="E2728">
            <v>0</v>
          </cell>
          <cell r="O2728">
            <v>0</v>
          </cell>
          <cell r="Q2728">
            <v>0</v>
          </cell>
        </row>
        <row r="2729">
          <cell r="E2729">
            <v>0</v>
          </cell>
          <cell r="O2729">
            <v>0</v>
          </cell>
          <cell r="Q2729">
            <v>0</v>
          </cell>
        </row>
        <row r="2730">
          <cell r="E2730">
            <v>0</v>
          </cell>
          <cell r="O2730">
            <v>0</v>
          </cell>
          <cell r="Q2730">
            <v>0</v>
          </cell>
        </row>
        <row r="2731">
          <cell r="E2731">
            <v>0</v>
          </cell>
          <cell r="O2731">
            <v>0</v>
          </cell>
          <cell r="Q2731">
            <v>0</v>
          </cell>
        </row>
        <row r="2732">
          <cell r="E2732">
            <v>0</v>
          </cell>
          <cell r="O2732">
            <v>0</v>
          </cell>
          <cell r="Q2732">
            <v>0</v>
          </cell>
        </row>
        <row r="2733">
          <cell r="E2733">
            <v>0</v>
          </cell>
          <cell r="O2733">
            <v>0</v>
          </cell>
          <cell r="Q2733">
            <v>0</v>
          </cell>
        </row>
        <row r="2734">
          <cell r="E2734">
            <v>0</v>
          </cell>
          <cell r="O2734">
            <v>0</v>
          </cell>
          <cell r="Q2734">
            <v>0</v>
          </cell>
        </row>
        <row r="2735">
          <cell r="E2735">
            <v>0</v>
          </cell>
          <cell r="O2735">
            <v>0</v>
          </cell>
          <cell r="Q2735">
            <v>0</v>
          </cell>
        </row>
        <row r="2736">
          <cell r="E2736">
            <v>0</v>
          </cell>
          <cell r="O2736">
            <v>0</v>
          </cell>
          <cell r="Q2736">
            <v>0</v>
          </cell>
        </row>
        <row r="2737">
          <cell r="E2737">
            <v>0</v>
          </cell>
          <cell r="O2737">
            <v>0</v>
          </cell>
          <cell r="Q2737">
            <v>0</v>
          </cell>
        </row>
        <row r="2738">
          <cell r="E2738">
            <v>0</v>
          </cell>
          <cell r="O2738">
            <v>0</v>
          </cell>
          <cell r="Q2738">
            <v>0</v>
          </cell>
        </row>
        <row r="2739">
          <cell r="E2739">
            <v>0</v>
          </cell>
          <cell r="O2739">
            <v>0</v>
          </cell>
          <cell r="Q2739">
            <v>0</v>
          </cell>
        </row>
        <row r="2740">
          <cell r="E2740">
            <v>0</v>
          </cell>
          <cell r="O2740">
            <v>0</v>
          </cell>
          <cell r="Q2740">
            <v>0</v>
          </cell>
        </row>
        <row r="2741">
          <cell r="E2741">
            <v>0</v>
          </cell>
          <cell r="O2741">
            <v>0</v>
          </cell>
          <cell r="Q2741">
            <v>0</v>
          </cell>
        </row>
        <row r="2742">
          <cell r="E2742">
            <v>0</v>
          </cell>
          <cell r="O2742">
            <v>0</v>
          </cell>
          <cell r="Q2742">
            <v>0</v>
          </cell>
        </row>
        <row r="2743">
          <cell r="E2743">
            <v>0</v>
          </cell>
          <cell r="O2743">
            <v>0</v>
          </cell>
          <cell r="Q2743">
            <v>0</v>
          </cell>
        </row>
        <row r="2744">
          <cell r="E2744">
            <v>0</v>
          </cell>
          <cell r="O2744">
            <v>0</v>
          </cell>
          <cell r="Q2744">
            <v>0</v>
          </cell>
        </row>
        <row r="2745">
          <cell r="E2745">
            <v>0</v>
          </cell>
          <cell r="O2745">
            <v>0</v>
          </cell>
          <cell r="Q2745">
            <v>0</v>
          </cell>
        </row>
        <row r="2746">
          <cell r="E2746">
            <v>0</v>
          </cell>
          <cell r="O2746">
            <v>0</v>
          </cell>
          <cell r="Q2746">
            <v>0</v>
          </cell>
        </row>
        <row r="2747">
          <cell r="E2747">
            <v>0</v>
          </cell>
          <cell r="O2747">
            <v>0</v>
          </cell>
          <cell r="Q2747">
            <v>0</v>
          </cell>
        </row>
        <row r="2748">
          <cell r="E2748">
            <v>0</v>
          </cell>
          <cell r="O2748">
            <v>0</v>
          </cell>
          <cell r="Q2748">
            <v>0</v>
          </cell>
        </row>
        <row r="2749">
          <cell r="E2749">
            <v>0</v>
          </cell>
          <cell r="O2749">
            <v>0</v>
          </cell>
          <cell r="Q2749">
            <v>0</v>
          </cell>
        </row>
        <row r="2750">
          <cell r="E2750">
            <v>0</v>
          </cell>
          <cell r="O2750">
            <v>0</v>
          </cell>
          <cell r="Q2750">
            <v>0</v>
          </cell>
        </row>
        <row r="2751">
          <cell r="E2751">
            <v>0</v>
          </cell>
          <cell r="O2751">
            <v>0</v>
          </cell>
          <cell r="Q2751">
            <v>0</v>
          </cell>
        </row>
        <row r="2752">
          <cell r="E2752">
            <v>0</v>
          </cell>
          <cell r="O2752">
            <v>0</v>
          </cell>
          <cell r="Q2752">
            <v>0</v>
          </cell>
        </row>
        <row r="2753">
          <cell r="E2753">
            <v>0</v>
          </cell>
          <cell r="O2753">
            <v>0</v>
          </cell>
          <cell r="Q2753">
            <v>0</v>
          </cell>
        </row>
        <row r="2754">
          <cell r="E2754">
            <v>0</v>
          </cell>
          <cell r="O2754">
            <v>0</v>
          </cell>
          <cell r="Q2754">
            <v>0</v>
          </cell>
        </row>
        <row r="2755">
          <cell r="E2755">
            <v>0</v>
          </cell>
          <cell r="O2755">
            <v>0</v>
          </cell>
          <cell r="Q2755">
            <v>0</v>
          </cell>
        </row>
        <row r="2756">
          <cell r="E2756">
            <v>0</v>
          </cell>
          <cell r="O2756">
            <v>0</v>
          </cell>
          <cell r="Q2756">
            <v>0</v>
          </cell>
        </row>
        <row r="2757">
          <cell r="E2757">
            <v>0</v>
          </cell>
          <cell r="O2757">
            <v>0</v>
          </cell>
          <cell r="Q2757">
            <v>0</v>
          </cell>
        </row>
        <row r="2758">
          <cell r="E2758">
            <v>0</v>
          </cell>
          <cell r="O2758">
            <v>0</v>
          </cell>
          <cell r="Q2758">
            <v>0</v>
          </cell>
        </row>
        <row r="2759">
          <cell r="E2759">
            <v>0</v>
          </cell>
          <cell r="O2759">
            <v>0</v>
          </cell>
          <cell r="Q2759">
            <v>0</v>
          </cell>
        </row>
        <row r="2760">
          <cell r="E2760">
            <v>0</v>
          </cell>
          <cell r="O2760">
            <v>0</v>
          </cell>
          <cell r="Q2760">
            <v>0</v>
          </cell>
        </row>
        <row r="2761">
          <cell r="E2761">
            <v>0</v>
          </cell>
          <cell r="O2761">
            <v>0</v>
          </cell>
          <cell r="Q2761">
            <v>0</v>
          </cell>
        </row>
        <row r="2762">
          <cell r="E2762">
            <v>0</v>
          </cell>
          <cell r="O2762">
            <v>0</v>
          </cell>
          <cell r="Q2762">
            <v>0</v>
          </cell>
        </row>
        <row r="2763">
          <cell r="E2763">
            <v>0</v>
          </cell>
          <cell r="O2763">
            <v>0</v>
          </cell>
          <cell r="Q2763">
            <v>0</v>
          </cell>
        </row>
        <row r="2764">
          <cell r="E2764">
            <v>0</v>
          </cell>
          <cell r="O2764">
            <v>0</v>
          </cell>
          <cell r="Q2764">
            <v>0</v>
          </cell>
        </row>
        <row r="2765">
          <cell r="E2765">
            <v>0</v>
          </cell>
          <cell r="O2765">
            <v>0</v>
          </cell>
          <cell r="Q2765">
            <v>0</v>
          </cell>
        </row>
        <row r="2766">
          <cell r="E2766">
            <v>0</v>
          </cell>
          <cell r="O2766">
            <v>0</v>
          </cell>
          <cell r="Q2766">
            <v>0</v>
          </cell>
        </row>
        <row r="2767">
          <cell r="E2767">
            <v>0</v>
          </cell>
          <cell r="O2767">
            <v>0</v>
          </cell>
          <cell r="Q2767">
            <v>0</v>
          </cell>
        </row>
        <row r="2768">
          <cell r="E2768">
            <v>0</v>
          </cell>
          <cell r="O2768">
            <v>0</v>
          </cell>
          <cell r="Q2768">
            <v>0</v>
          </cell>
        </row>
        <row r="2769">
          <cell r="E2769">
            <v>0</v>
          </cell>
          <cell r="O2769">
            <v>0</v>
          </cell>
          <cell r="Q2769">
            <v>0</v>
          </cell>
        </row>
        <row r="2770">
          <cell r="E2770">
            <v>0</v>
          </cell>
          <cell r="O2770">
            <v>0</v>
          </cell>
          <cell r="Q2770">
            <v>0</v>
          </cell>
        </row>
        <row r="2771">
          <cell r="E2771">
            <v>0</v>
          </cell>
          <cell r="O2771">
            <v>0</v>
          </cell>
          <cell r="Q2771">
            <v>0</v>
          </cell>
        </row>
        <row r="2772">
          <cell r="E2772">
            <v>0</v>
          </cell>
          <cell r="O2772">
            <v>0</v>
          </cell>
          <cell r="Q2772">
            <v>0</v>
          </cell>
        </row>
        <row r="2773">
          <cell r="E2773">
            <v>0</v>
          </cell>
          <cell r="O2773">
            <v>0</v>
          </cell>
          <cell r="Q2773">
            <v>0</v>
          </cell>
        </row>
        <row r="2774">
          <cell r="E2774">
            <v>0</v>
          </cell>
          <cell r="O2774">
            <v>0</v>
          </cell>
          <cell r="Q2774">
            <v>0</v>
          </cell>
        </row>
        <row r="2775">
          <cell r="E2775">
            <v>0</v>
          </cell>
          <cell r="O2775">
            <v>0</v>
          </cell>
          <cell r="Q2775">
            <v>0</v>
          </cell>
        </row>
        <row r="2776">
          <cell r="E2776">
            <v>0</v>
          </cell>
          <cell r="O2776">
            <v>0</v>
          </cell>
          <cell r="Q2776">
            <v>0</v>
          </cell>
        </row>
        <row r="2777">
          <cell r="E2777">
            <v>0</v>
          </cell>
          <cell r="O2777">
            <v>0</v>
          </cell>
          <cell r="Q2777">
            <v>0</v>
          </cell>
        </row>
        <row r="2778">
          <cell r="E2778">
            <v>0</v>
          </cell>
          <cell r="O2778">
            <v>0</v>
          </cell>
          <cell r="Q2778">
            <v>0</v>
          </cell>
        </row>
        <row r="2779">
          <cell r="E2779">
            <v>0</v>
          </cell>
          <cell r="O2779">
            <v>0</v>
          </cell>
          <cell r="Q2779">
            <v>0</v>
          </cell>
        </row>
        <row r="2780">
          <cell r="E2780">
            <v>0</v>
          </cell>
          <cell r="O2780">
            <v>0</v>
          </cell>
          <cell r="Q2780">
            <v>0</v>
          </cell>
        </row>
        <row r="2781">
          <cell r="E2781">
            <v>0</v>
          </cell>
          <cell r="O2781">
            <v>0</v>
          </cell>
          <cell r="Q2781">
            <v>0</v>
          </cell>
        </row>
        <row r="2782">
          <cell r="E2782">
            <v>0</v>
          </cell>
          <cell r="O2782">
            <v>0</v>
          </cell>
          <cell r="Q2782">
            <v>0</v>
          </cell>
        </row>
        <row r="2783">
          <cell r="E2783">
            <v>0</v>
          </cell>
          <cell r="O2783">
            <v>0</v>
          </cell>
          <cell r="Q2783">
            <v>0</v>
          </cell>
        </row>
        <row r="2784">
          <cell r="E2784">
            <v>0</v>
          </cell>
          <cell r="O2784">
            <v>0</v>
          </cell>
          <cell r="Q2784">
            <v>0</v>
          </cell>
        </row>
        <row r="2785">
          <cell r="E2785">
            <v>0</v>
          </cell>
          <cell r="O2785">
            <v>0</v>
          </cell>
          <cell r="Q2785">
            <v>0</v>
          </cell>
        </row>
        <row r="2786">
          <cell r="E2786">
            <v>0</v>
          </cell>
          <cell r="O2786">
            <v>0</v>
          </cell>
          <cell r="Q2786">
            <v>0</v>
          </cell>
        </row>
        <row r="2787">
          <cell r="E2787">
            <v>0</v>
          </cell>
          <cell r="O2787">
            <v>0</v>
          </cell>
          <cell r="Q2787">
            <v>0</v>
          </cell>
        </row>
        <row r="2788">
          <cell r="E2788">
            <v>0</v>
          </cell>
          <cell r="O2788">
            <v>0</v>
          </cell>
          <cell r="Q2788">
            <v>0</v>
          </cell>
        </row>
        <row r="2789">
          <cell r="E2789">
            <v>0</v>
          </cell>
          <cell r="O2789">
            <v>0</v>
          </cell>
          <cell r="Q2789">
            <v>0</v>
          </cell>
        </row>
        <row r="2790">
          <cell r="E2790">
            <v>0</v>
          </cell>
          <cell r="O2790">
            <v>0</v>
          </cell>
          <cell r="Q2790">
            <v>0</v>
          </cell>
        </row>
        <row r="2791">
          <cell r="E2791">
            <v>0</v>
          </cell>
          <cell r="O2791">
            <v>0</v>
          </cell>
          <cell r="Q2791">
            <v>0</v>
          </cell>
        </row>
        <row r="2792">
          <cell r="E2792">
            <v>0</v>
          </cell>
          <cell r="O2792">
            <v>0</v>
          </cell>
          <cell r="Q2792">
            <v>0</v>
          </cell>
        </row>
        <row r="2793">
          <cell r="E2793">
            <v>0</v>
          </cell>
          <cell r="O2793">
            <v>0</v>
          </cell>
          <cell r="Q2793">
            <v>0</v>
          </cell>
        </row>
        <row r="2794">
          <cell r="E2794">
            <v>0</v>
          </cell>
          <cell r="O2794">
            <v>0</v>
          </cell>
          <cell r="Q2794">
            <v>0</v>
          </cell>
        </row>
        <row r="2795">
          <cell r="E2795">
            <v>0</v>
          </cell>
          <cell r="O2795">
            <v>0</v>
          </cell>
          <cell r="Q2795">
            <v>0</v>
          </cell>
        </row>
        <row r="2796">
          <cell r="E2796">
            <v>0</v>
          </cell>
          <cell r="O2796">
            <v>0</v>
          </cell>
          <cell r="Q2796">
            <v>0</v>
          </cell>
        </row>
        <row r="2797">
          <cell r="E2797">
            <v>0</v>
          </cell>
          <cell r="O2797">
            <v>0</v>
          </cell>
          <cell r="Q2797">
            <v>0</v>
          </cell>
        </row>
        <row r="2798">
          <cell r="E2798">
            <v>0</v>
          </cell>
          <cell r="O2798">
            <v>0</v>
          </cell>
          <cell r="Q2798">
            <v>0</v>
          </cell>
        </row>
        <row r="2799">
          <cell r="E2799">
            <v>0</v>
          </cell>
          <cell r="O2799">
            <v>0</v>
          </cell>
          <cell r="Q2799">
            <v>0</v>
          </cell>
        </row>
        <row r="2800">
          <cell r="E2800">
            <v>0</v>
          </cell>
          <cell r="O2800">
            <v>0</v>
          </cell>
          <cell r="Q2800">
            <v>0</v>
          </cell>
        </row>
        <row r="2801">
          <cell r="E2801">
            <v>0</v>
          </cell>
          <cell r="O2801">
            <v>0</v>
          </cell>
          <cell r="Q2801">
            <v>0</v>
          </cell>
        </row>
        <row r="2802">
          <cell r="E2802">
            <v>0</v>
          </cell>
          <cell r="O2802">
            <v>0</v>
          </cell>
          <cell r="Q2802">
            <v>0</v>
          </cell>
        </row>
        <row r="2803">
          <cell r="E2803">
            <v>0</v>
          </cell>
          <cell r="O2803">
            <v>0</v>
          </cell>
          <cell r="Q2803">
            <v>0</v>
          </cell>
        </row>
        <row r="2804">
          <cell r="E2804">
            <v>0</v>
          </cell>
          <cell r="O2804">
            <v>0</v>
          </cell>
          <cell r="Q2804">
            <v>0</v>
          </cell>
        </row>
        <row r="2805">
          <cell r="E2805">
            <v>0</v>
          </cell>
          <cell r="O2805">
            <v>0</v>
          </cell>
          <cell r="Q2805">
            <v>0</v>
          </cell>
        </row>
        <row r="2806">
          <cell r="E2806">
            <v>0</v>
          </cell>
          <cell r="O2806">
            <v>0</v>
          </cell>
          <cell r="Q2806">
            <v>0</v>
          </cell>
        </row>
        <row r="2807">
          <cell r="E2807">
            <v>0</v>
          </cell>
          <cell r="O2807">
            <v>0</v>
          </cell>
          <cell r="Q2807">
            <v>0</v>
          </cell>
        </row>
        <row r="2808">
          <cell r="E2808">
            <v>0</v>
          </cell>
          <cell r="O2808">
            <v>0</v>
          </cell>
          <cell r="Q2808">
            <v>0</v>
          </cell>
        </row>
        <row r="2809">
          <cell r="E2809">
            <v>0</v>
          </cell>
          <cell r="O2809">
            <v>0</v>
          </cell>
          <cell r="Q2809">
            <v>0</v>
          </cell>
        </row>
        <row r="2810">
          <cell r="E2810">
            <v>0</v>
          </cell>
          <cell r="O2810">
            <v>0</v>
          </cell>
          <cell r="Q2810">
            <v>0</v>
          </cell>
        </row>
        <row r="2811">
          <cell r="E2811">
            <v>0</v>
          </cell>
          <cell r="O2811">
            <v>0</v>
          </cell>
          <cell r="Q2811">
            <v>0</v>
          </cell>
        </row>
        <row r="2812">
          <cell r="E2812">
            <v>0</v>
          </cell>
          <cell r="O2812">
            <v>0</v>
          </cell>
          <cell r="Q2812">
            <v>0</v>
          </cell>
        </row>
        <row r="2813">
          <cell r="E2813">
            <v>0</v>
          </cell>
          <cell r="O2813">
            <v>0</v>
          </cell>
          <cell r="Q2813">
            <v>0</v>
          </cell>
        </row>
        <row r="2814">
          <cell r="E2814">
            <v>0</v>
          </cell>
          <cell r="O2814">
            <v>0</v>
          </cell>
          <cell r="Q2814">
            <v>0</v>
          </cell>
        </row>
        <row r="2815">
          <cell r="E2815">
            <v>0</v>
          </cell>
          <cell r="O2815">
            <v>0</v>
          </cell>
          <cell r="Q2815">
            <v>0</v>
          </cell>
        </row>
        <row r="2816">
          <cell r="E2816">
            <v>0</v>
          </cell>
          <cell r="O2816">
            <v>0</v>
          </cell>
          <cell r="Q2816">
            <v>0</v>
          </cell>
        </row>
        <row r="2817">
          <cell r="E2817">
            <v>0</v>
          </cell>
          <cell r="O2817">
            <v>0</v>
          </cell>
          <cell r="Q2817">
            <v>0</v>
          </cell>
        </row>
        <row r="2818">
          <cell r="E2818">
            <v>0</v>
          </cell>
          <cell r="O2818">
            <v>0</v>
          </cell>
          <cell r="Q2818">
            <v>0</v>
          </cell>
        </row>
        <row r="2819">
          <cell r="E2819">
            <v>0</v>
          </cell>
          <cell r="O2819">
            <v>0</v>
          </cell>
          <cell r="Q2819">
            <v>0</v>
          </cell>
        </row>
        <row r="2820">
          <cell r="E2820">
            <v>0</v>
          </cell>
          <cell r="O2820">
            <v>0</v>
          </cell>
          <cell r="Q2820">
            <v>0</v>
          </cell>
        </row>
        <row r="2821">
          <cell r="E2821">
            <v>0</v>
          </cell>
          <cell r="O2821">
            <v>0</v>
          </cell>
          <cell r="Q2821">
            <v>0</v>
          </cell>
        </row>
        <row r="2822">
          <cell r="E2822">
            <v>0</v>
          </cell>
          <cell r="O2822">
            <v>0</v>
          </cell>
          <cell r="Q2822">
            <v>0</v>
          </cell>
        </row>
        <row r="2823">
          <cell r="E2823">
            <v>0</v>
          </cell>
          <cell r="O2823">
            <v>0</v>
          </cell>
          <cell r="Q2823">
            <v>0</v>
          </cell>
        </row>
        <row r="2824">
          <cell r="E2824">
            <v>0</v>
          </cell>
          <cell r="O2824">
            <v>0</v>
          </cell>
          <cell r="Q2824">
            <v>0</v>
          </cell>
        </row>
        <row r="2825">
          <cell r="E2825">
            <v>0</v>
          </cell>
          <cell r="O2825">
            <v>0</v>
          </cell>
          <cell r="Q2825">
            <v>0</v>
          </cell>
        </row>
        <row r="2826">
          <cell r="E2826">
            <v>0</v>
          </cell>
          <cell r="O2826">
            <v>0</v>
          </cell>
          <cell r="Q2826">
            <v>0</v>
          </cell>
        </row>
        <row r="2827">
          <cell r="E2827">
            <v>0</v>
          </cell>
          <cell r="O2827">
            <v>0</v>
          </cell>
          <cell r="Q2827">
            <v>0</v>
          </cell>
        </row>
        <row r="2828">
          <cell r="E2828">
            <v>0</v>
          </cell>
          <cell r="O2828">
            <v>0</v>
          </cell>
          <cell r="Q2828">
            <v>0</v>
          </cell>
        </row>
        <row r="2829">
          <cell r="E2829">
            <v>0</v>
          </cell>
          <cell r="O2829">
            <v>0</v>
          </cell>
          <cell r="Q2829">
            <v>0</v>
          </cell>
        </row>
        <row r="2830">
          <cell r="E2830">
            <v>0</v>
          </cell>
          <cell r="O2830">
            <v>0</v>
          </cell>
          <cell r="Q2830">
            <v>0</v>
          </cell>
        </row>
        <row r="2831">
          <cell r="E2831">
            <v>0</v>
          </cell>
          <cell r="O2831">
            <v>0</v>
          </cell>
          <cell r="Q2831">
            <v>0</v>
          </cell>
        </row>
        <row r="2832">
          <cell r="E2832">
            <v>0</v>
          </cell>
          <cell r="O2832">
            <v>0</v>
          </cell>
          <cell r="Q2832">
            <v>0</v>
          </cell>
        </row>
        <row r="2833">
          <cell r="E2833">
            <v>0</v>
          </cell>
          <cell r="O2833">
            <v>0</v>
          </cell>
          <cell r="Q2833">
            <v>0</v>
          </cell>
        </row>
        <row r="2834">
          <cell r="E2834">
            <v>0</v>
          </cell>
          <cell r="O2834">
            <v>0</v>
          </cell>
          <cell r="Q2834">
            <v>0</v>
          </cell>
        </row>
        <row r="2835">
          <cell r="E2835">
            <v>0</v>
          </cell>
          <cell r="O2835">
            <v>0</v>
          </cell>
          <cell r="Q2835">
            <v>0</v>
          </cell>
        </row>
        <row r="2836">
          <cell r="E2836">
            <v>0</v>
          </cell>
          <cell r="O2836">
            <v>0</v>
          </cell>
          <cell r="Q2836">
            <v>0</v>
          </cell>
        </row>
        <row r="2837">
          <cell r="E2837">
            <v>0</v>
          </cell>
          <cell r="O2837">
            <v>0</v>
          </cell>
          <cell r="Q2837">
            <v>0</v>
          </cell>
        </row>
        <row r="2838">
          <cell r="E2838">
            <v>0</v>
          </cell>
          <cell r="O2838">
            <v>0</v>
          </cell>
          <cell r="Q2838">
            <v>0</v>
          </cell>
        </row>
        <row r="2839">
          <cell r="E2839">
            <v>0</v>
          </cell>
          <cell r="O2839">
            <v>0</v>
          </cell>
          <cell r="Q2839">
            <v>0</v>
          </cell>
        </row>
        <row r="2840">
          <cell r="E2840">
            <v>0</v>
          </cell>
          <cell r="O2840">
            <v>0</v>
          </cell>
          <cell r="Q2840">
            <v>0</v>
          </cell>
        </row>
        <row r="2841">
          <cell r="E2841">
            <v>0</v>
          </cell>
          <cell r="O2841">
            <v>0</v>
          </cell>
          <cell r="Q2841">
            <v>0</v>
          </cell>
        </row>
        <row r="2842">
          <cell r="E2842">
            <v>0</v>
          </cell>
          <cell r="O2842">
            <v>0</v>
          </cell>
          <cell r="Q2842">
            <v>0</v>
          </cell>
        </row>
        <row r="2843">
          <cell r="E2843">
            <v>0</v>
          </cell>
          <cell r="O2843">
            <v>0</v>
          </cell>
          <cell r="Q2843">
            <v>0</v>
          </cell>
        </row>
        <row r="2844">
          <cell r="E2844">
            <v>0</v>
          </cell>
          <cell r="O2844">
            <v>0</v>
          </cell>
          <cell r="Q2844">
            <v>0</v>
          </cell>
        </row>
        <row r="2845">
          <cell r="E2845">
            <v>0</v>
          </cell>
          <cell r="O2845">
            <v>0</v>
          </cell>
          <cell r="Q2845">
            <v>0</v>
          </cell>
        </row>
        <row r="2846">
          <cell r="E2846">
            <v>0</v>
          </cell>
          <cell r="O2846">
            <v>0</v>
          </cell>
          <cell r="Q2846">
            <v>0</v>
          </cell>
        </row>
        <row r="2847">
          <cell r="E2847">
            <v>0</v>
          </cell>
          <cell r="O2847">
            <v>0</v>
          </cell>
          <cell r="Q2847">
            <v>0</v>
          </cell>
        </row>
        <row r="2848">
          <cell r="E2848">
            <v>0</v>
          </cell>
          <cell r="O2848">
            <v>0</v>
          </cell>
          <cell r="Q2848">
            <v>0</v>
          </cell>
        </row>
        <row r="2849">
          <cell r="E2849">
            <v>0</v>
          </cell>
          <cell r="O2849">
            <v>0</v>
          </cell>
          <cell r="Q2849">
            <v>0</v>
          </cell>
        </row>
        <row r="2850">
          <cell r="E2850">
            <v>0</v>
          </cell>
          <cell r="O2850">
            <v>0</v>
          </cell>
          <cell r="Q2850">
            <v>0</v>
          </cell>
        </row>
        <row r="2851">
          <cell r="E2851">
            <v>0</v>
          </cell>
          <cell r="O2851">
            <v>0</v>
          </cell>
          <cell r="Q2851">
            <v>0</v>
          </cell>
        </row>
        <row r="2852">
          <cell r="E2852">
            <v>0</v>
          </cell>
          <cell r="O2852">
            <v>0</v>
          </cell>
          <cell r="Q2852">
            <v>0</v>
          </cell>
        </row>
        <row r="2853">
          <cell r="E2853">
            <v>0</v>
          </cell>
          <cell r="O2853">
            <v>0</v>
          </cell>
          <cell r="Q2853">
            <v>0</v>
          </cell>
        </row>
        <row r="2854">
          <cell r="E2854">
            <v>0</v>
          </cell>
          <cell r="O2854">
            <v>0</v>
          </cell>
          <cell r="Q2854">
            <v>0</v>
          </cell>
        </row>
        <row r="2855">
          <cell r="E2855">
            <v>0</v>
          </cell>
          <cell r="O2855">
            <v>0</v>
          </cell>
          <cell r="Q2855">
            <v>0</v>
          </cell>
        </row>
        <row r="2856">
          <cell r="E2856">
            <v>0</v>
          </cell>
          <cell r="O2856">
            <v>0</v>
          </cell>
          <cell r="Q2856">
            <v>0</v>
          </cell>
        </row>
        <row r="2857">
          <cell r="E2857">
            <v>0</v>
          </cell>
          <cell r="O2857">
            <v>0</v>
          </cell>
          <cell r="Q2857">
            <v>0</v>
          </cell>
        </row>
        <row r="2858">
          <cell r="E2858">
            <v>0</v>
          </cell>
          <cell r="O2858">
            <v>0</v>
          </cell>
          <cell r="Q2858">
            <v>0</v>
          </cell>
        </row>
        <row r="2859">
          <cell r="E2859">
            <v>0</v>
          </cell>
          <cell r="O2859">
            <v>0</v>
          </cell>
          <cell r="Q2859">
            <v>0</v>
          </cell>
        </row>
        <row r="2860">
          <cell r="E2860">
            <v>0</v>
          </cell>
          <cell r="O2860">
            <v>0</v>
          </cell>
          <cell r="Q2860">
            <v>0</v>
          </cell>
        </row>
        <row r="2861">
          <cell r="E2861">
            <v>0</v>
          </cell>
          <cell r="O2861">
            <v>0</v>
          </cell>
          <cell r="Q2861">
            <v>0</v>
          </cell>
        </row>
        <row r="2862">
          <cell r="E2862">
            <v>0</v>
          </cell>
          <cell r="O2862">
            <v>0</v>
          </cell>
          <cell r="Q2862">
            <v>0</v>
          </cell>
        </row>
        <row r="2863">
          <cell r="E2863">
            <v>0</v>
          </cell>
          <cell r="O2863">
            <v>0</v>
          </cell>
          <cell r="Q2863">
            <v>0</v>
          </cell>
        </row>
        <row r="2864">
          <cell r="E2864">
            <v>0</v>
          </cell>
          <cell r="O2864">
            <v>0</v>
          </cell>
          <cell r="Q2864">
            <v>0</v>
          </cell>
        </row>
        <row r="2865">
          <cell r="E2865">
            <v>0</v>
          </cell>
          <cell r="O2865">
            <v>0</v>
          </cell>
          <cell r="Q2865">
            <v>0</v>
          </cell>
        </row>
        <row r="2866">
          <cell r="E2866">
            <v>0</v>
          </cell>
          <cell r="O2866">
            <v>0</v>
          </cell>
          <cell r="Q2866">
            <v>0</v>
          </cell>
        </row>
        <row r="2867">
          <cell r="E2867">
            <v>0</v>
          </cell>
          <cell r="O2867">
            <v>0</v>
          </cell>
          <cell r="Q2867">
            <v>0</v>
          </cell>
        </row>
        <row r="2868">
          <cell r="E2868">
            <v>0</v>
          </cell>
          <cell r="O2868">
            <v>0</v>
          </cell>
          <cell r="Q2868">
            <v>0</v>
          </cell>
        </row>
        <row r="2869">
          <cell r="E2869">
            <v>0</v>
          </cell>
          <cell r="O2869">
            <v>0</v>
          </cell>
          <cell r="Q2869">
            <v>0</v>
          </cell>
        </row>
        <row r="2870">
          <cell r="E2870">
            <v>0</v>
          </cell>
          <cell r="O2870">
            <v>0</v>
          </cell>
          <cell r="Q2870">
            <v>0</v>
          </cell>
        </row>
        <row r="2871">
          <cell r="E2871">
            <v>0</v>
          </cell>
          <cell r="O2871">
            <v>0</v>
          </cell>
          <cell r="Q2871">
            <v>0</v>
          </cell>
        </row>
        <row r="2872">
          <cell r="E2872">
            <v>0</v>
          </cell>
          <cell r="O2872">
            <v>0</v>
          </cell>
          <cell r="Q2872">
            <v>0</v>
          </cell>
        </row>
        <row r="2873">
          <cell r="E2873">
            <v>0</v>
          </cell>
          <cell r="O2873">
            <v>0</v>
          </cell>
          <cell r="Q2873">
            <v>0</v>
          </cell>
        </row>
        <row r="2874">
          <cell r="E2874">
            <v>0</v>
          </cell>
          <cell r="O2874">
            <v>0</v>
          </cell>
          <cell r="Q2874">
            <v>0</v>
          </cell>
        </row>
        <row r="2875">
          <cell r="E2875">
            <v>0</v>
          </cell>
          <cell r="O2875">
            <v>0</v>
          </cell>
          <cell r="Q2875">
            <v>0</v>
          </cell>
        </row>
        <row r="2876">
          <cell r="E2876">
            <v>0</v>
          </cell>
          <cell r="O2876">
            <v>0</v>
          </cell>
          <cell r="Q2876">
            <v>0</v>
          </cell>
        </row>
        <row r="2877">
          <cell r="E2877">
            <v>0</v>
          </cell>
          <cell r="O2877">
            <v>0</v>
          </cell>
          <cell r="Q2877">
            <v>0</v>
          </cell>
        </row>
        <row r="2878">
          <cell r="E2878">
            <v>0</v>
          </cell>
          <cell r="O2878">
            <v>0</v>
          </cell>
          <cell r="Q2878">
            <v>0</v>
          </cell>
        </row>
        <row r="2879">
          <cell r="E2879">
            <v>0</v>
          </cell>
          <cell r="O2879">
            <v>0</v>
          </cell>
          <cell r="Q2879">
            <v>0</v>
          </cell>
        </row>
        <row r="2880">
          <cell r="E2880">
            <v>0</v>
          </cell>
          <cell r="O2880">
            <v>0</v>
          </cell>
          <cell r="Q2880">
            <v>0</v>
          </cell>
        </row>
        <row r="2881">
          <cell r="E2881">
            <v>0</v>
          </cell>
          <cell r="O2881">
            <v>0</v>
          </cell>
          <cell r="Q2881">
            <v>0</v>
          </cell>
        </row>
        <row r="2882">
          <cell r="E2882">
            <v>0</v>
          </cell>
          <cell r="O2882">
            <v>0</v>
          </cell>
          <cell r="Q2882">
            <v>0</v>
          </cell>
        </row>
        <row r="2883">
          <cell r="E2883">
            <v>0</v>
          </cell>
          <cell r="O2883">
            <v>0</v>
          </cell>
          <cell r="Q2883">
            <v>0</v>
          </cell>
        </row>
        <row r="2884">
          <cell r="E2884">
            <v>0</v>
          </cell>
          <cell r="O2884">
            <v>0</v>
          </cell>
          <cell r="Q2884">
            <v>0</v>
          </cell>
        </row>
        <row r="2885">
          <cell r="E2885">
            <v>0</v>
          </cell>
          <cell r="O2885">
            <v>0</v>
          </cell>
          <cell r="Q2885">
            <v>0</v>
          </cell>
        </row>
        <row r="2886">
          <cell r="E2886">
            <v>0</v>
          </cell>
          <cell r="O2886">
            <v>0</v>
          </cell>
          <cell r="Q2886">
            <v>0</v>
          </cell>
        </row>
        <row r="2887">
          <cell r="E2887">
            <v>0</v>
          </cell>
          <cell r="O2887">
            <v>0</v>
          </cell>
          <cell r="Q2887">
            <v>0</v>
          </cell>
        </row>
        <row r="2888">
          <cell r="E2888">
            <v>0</v>
          </cell>
          <cell r="O2888">
            <v>0</v>
          </cell>
          <cell r="Q2888">
            <v>0</v>
          </cell>
        </row>
        <row r="2889">
          <cell r="E2889">
            <v>0</v>
          </cell>
          <cell r="O2889">
            <v>0</v>
          </cell>
          <cell r="Q2889">
            <v>0</v>
          </cell>
        </row>
        <row r="2890">
          <cell r="E2890">
            <v>0</v>
          </cell>
          <cell r="O2890">
            <v>0</v>
          </cell>
          <cell r="Q2890">
            <v>0</v>
          </cell>
        </row>
        <row r="2891">
          <cell r="E2891">
            <v>0</v>
          </cell>
          <cell r="O2891">
            <v>0</v>
          </cell>
          <cell r="Q2891">
            <v>0</v>
          </cell>
        </row>
        <row r="2892">
          <cell r="E2892">
            <v>0</v>
          </cell>
          <cell r="O2892">
            <v>0</v>
          </cell>
          <cell r="Q2892">
            <v>0</v>
          </cell>
        </row>
        <row r="2893">
          <cell r="E2893">
            <v>0</v>
          </cell>
          <cell r="O2893">
            <v>0</v>
          </cell>
          <cell r="Q2893">
            <v>0</v>
          </cell>
        </row>
        <row r="2894">
          <cell r="E2894">
            <v>0</v>
          </cell>
          <cell r="O2894">
            <v>0</v>
          </cell>
          <cell r="Q2894">
            <v>0</v>
          </cell>
        </row>
        <row r="2895">
          <cell r="E2895">
            <v>0</v>
          </cell>
          <cell r="O2895">
            <v>0</v>
          </cell>
          <cell r="Q2895">
            <v>0</v>
          </cell>
        </row>
        <row r="2896">
          <cell r="E2896">
            <v>0</v>
          </cell>
          <cell r="O2896">
            <v>0</v>
          </cell>
          <cell r="Q2896">
            <v>0</v>
          </cell>
        </row>
        <row r="2897">
          <cell r="E2897">
            <v>0</v>
          </cell>
          <cell r="O2897">
            <v>0</v>
          </cell>
          <cell r="Q2897">
            <v>0</v>
          </cell>
        </row>
        <row r="2898">
          <cell r="E2898">
            <v>0</v>
          </cell>
          <cell r="O2898">
            <v>0</v>
          </cell>
          <cell r="Q2898">
            <v>0</v>
          </cell>
        </row>
        <row r="2899">
          <cell r="E2899">
            <v>0</v>
          </cell>
          <cell r="O2899">
            <v>0</v>
          </cell>
          <cell r="Q2899">
            <v>0</v>
          </cell>
        </row>
        <row r="2900">
          <cell r="E2900">
            <v>0</v>
          </cell>
          <cell r="O2900">
            <v>0</v>
          </cell>
          <cell r="Q2900">
            <v>0</v>
          </cell>
        </row>
        <row r="2901">
          <cell r="E2901">
            <v>0</v>
          </cell>
          <cell r="O2901">
            <v>0</v>
          </cell>
          <cell r="Q2901">
            <v>0</v>
          </cell>
        </row>
        <row r="2902">
          <cell r="E2902">
            <v>0</v>
          </cell>
          <cell r="O2902">
            <v>0</v>
          </cell>
          <cell r="Q2902">
            <v>0</v>
          </cell>
        </row>
        <row r="2903">
          <cell r="E2903">
            <v>0</v>
          </cell>
          <cell r="O2903">
            <v>0</v>
          </cell>
          <cell r="Q2903">
            <v>0</v>
          </cell>
        </row>
        <row r="2904">
          <cell r="E2904">
            <v>0</v>
          </cell>
          <cell r="O2904">
            <v>0</v>
          </cell>
          <cell r="Q2904">
            <v>0</v>
          </cell>
        </row>
        <row r="2905">
          <cell r="E2905">
            <v>0</v>
          </cell>
          <cell r="O2905">
            <v>0</v>
          </cell>
          <cell r="Q2905">
            <v>0</v>
          </cell>
        </row>
        <row r="2906">
          <cell r="E2906">
            <v>0</v>
          </cell>
          <cell r="O2906">
            <v>0</v>
          </cell>
          <cell r="Q2906">
            <v>0</v>
          </cell>
        </row>
        <row r="2907">
          <cell r="E2907">
            <v>0</v>
          </cell>
          <cell r="O2907">
            <v>0</v>
          </cell>
          <cell r="Q2907">
            <v>0</v>
          </cell>
        </row>
        <row r="2908">
          <cell r="E2908">
            <v>0</v>
          </cell>
          <cell r="O2908">
            <v>0</v>
          </cell>
          <cell r="Q2908">
            <v>0</v>
          </cell>
        </row>
        <row r="2909">
          <cell r="E2909">
            <v>0</v>
          </cell>
          <cell r="O2909">
            <v>0</v>
          </cell>
          <cell r="Q2909">
            <v>0</v>
          </cell>
        </row>
        <row r="2910">
          <cell r="E2910">
            <v>0</v>
          </cell>
          <cell r="O2910">
            <v>0</v>
          </cell>
          <cell r="Q2910">
            <v>0</v>
          </cell>
        </row>
        <row r="2911">
          <cell r="E2911">
            <v>0</v>
          </cell>
          <cell r="O2911">
            <v>0</v>
          </cell>
          <cell r="Q2911">
            <v>0</v>
          </cell>
        </row>
        <row r="2912">
          <cell r="E2912">
            <v>0</v>
          </cell>
          <cell r="O2912">
            <v>0</v>
          </cell>
          <cell r="Q2912">
            <v>0</v>
          </cell>
        </row>
        <row r="2913">
          <cell r="E2913">
            <v>0</v>
          </cell>
          <cell r="O2913">
            <v>0</v>
          </cell>
          <cell r="Q2913">
            <v>0</v>
          </cell>
        </row>
        <row r="2914">
          <cell r="E2914">
            <v>0</v>
          </cell>
          <cell r="O2914">
            <v>0</v>
          </cell>
          <cell r="Q2914">
            <v>0</v>
          </cell>
        </row>
        <row r="2915">
          <cell r="E2915">
            <v>0</v>
          </cell>
          <cell r="O2915">
            <v>0</v>
          </cell>
          <cell r="Q2915">
            <v>0</v>
          </cell>
        </row>
        <row r="2916">
          <cell r="E2916">
            <v>0</v>
          </cell>
          <cell r="O2916">
            <v>0</v>
          </cell>
          <cell r="Q2916">
            <v>0</v>
          </cell>
        </row>
        <row r="2917">
          <cell r="E2917">
            <v>0</v>
          </cell>
          <cell r="O2917">
            <v>0</v>
          </cell>
          <cell r="Q2917">
            <v>0</v>
          </cell>
        </row>
        <row r="2918">
          <cell r="E2918">
            <v>0</v>
          </cell>
          <cell r="O2918">
            <v>0</v>
          </cell>
          <cell r="Q2918">
            <v>0</v>
          </cell>
        </row>
        <row r="2919">
          <cell r="E2919">
            <v>0</v>
          </cell>
          <cell r="O2919">
            <v>0</v>
          </cell>
          <cell r="Q2919">
            <v>0</v>
          </cell>
        </row>
        <row r="2920">
          <cell r="E2920">
            <v>0</v>
          </cell>
          <cell r="O2920">
            <v>0</v>
          </cell>
          <cell r="Q2920">
            <v>0</v>
          </cell>
        </row>
        <row r="2921">
          <cell r="E2921">
            <v>0</v>
          </cell>
          <cell r="O2921">
            <v>0</v>
          </cell>
          <cell r="Q2921">
            <v>0</v>
          </cell>
        </row>
        <row r="2922">
          <cell r="E2922">
            <v>0</v>
          </cell>
          <cell r="O2922">
            <v>0</v>
          </cell>
          <cell r="Q2922">
            <v>0</v>
          </cell>
        </row>
        <row r="2923">
          <cell r="E2923">
            <v>0</v>
          </cell>
          <cell r="O2923">
            <v>0</v>
          </cell>
          <cell r="Q2923">
            <v>0</v>
          </cell>
        </row>
        <row r="2924">
          <cell r="E2924">
            <v>0</v>
          </cell>
          <cell r="O2924">
            <v>0</v>
          </cell>
          <cell r="Q2924">
            <v>0</v>
          </cell>
        </row>
        <row r="2925">
          <cell r="E2925">
            <v>0</v>
          </cell>
          <cell r="O2925">
            <v>0</v>
          </cell>
          <cell r="Q2925">
            <v>0</v>
          </cell>
        </row>
        <row r="2926">
          <cell r="E2926">
            <v>0</v>
          </cell>
          <cell r="O2926">
            <v>0</v>
          </cell>
          <cell r="Q2926">
            <v>0</v>
          </cell>
        </row>
        <row r="2927">
          <cell r="E2927">
            <v>0</v>
          </cell>
          <cell r="O2927">
            <v>0</v>
          </cell>
          <cell r="Q2927">
            <v>0</v>
          </cell>
        </row>
        <row r="2928">
          <cell r="E2928">
            <v>0</v>
          </cell>
          <cell r="O2928">
            <v>0</v>
          </cell>
          <cell r="Q2928">
            <v>0</v>
          </cell>
        </row>
        <row r="2929">
          <cell r="E2929">
            <v>0</v>
          </cell>
          <cell r="O2929">
            <v>0</v>
          </cell>
          <cell r="Q2929">
            <v>0</v>
          </cell>
        </row>
        <row r="2930">
          <cell r="E2930">
            <v>0</v>
          </cell>
          <cell r="O2930">
            <v>0</v>
          </cell>
          <cell r="Q2930">
            <v>0</v>
          </cell>
        </row>
        <row r="2931">
          <cell r="E2931">
            <v>0</v>
          </cell>
          <cell r="O2931">
            <v>0</v>
          </cell>
          <cell r="Q2931">
            <v>0</v>
          </cell>
        </row>
        <row r="2932">
          <cell r="E2932">
            <v>0</v>
          </cell>
          <cell r="O2932">
            <v>0</v>
          </cell>
          <cell r="Q2932">
            <v>0</v>
          </cell>
        </row>
        <row r="2933">
          <cell r="E2933">
            <v>0</v>
          </cell>
          <cell r="O2933">
            <v>0</v>
          </cell>
          <cell r="Q2933">
            <v>0</v>
          </cell>
        </row>
        <row r="2934">
          <cell r="E2934">
            <v>0</v>
          </cell>
          <cell r="O2934">
            <v>0</v>
          </cell>
          <cell r="Q2934">
            <v>0</v>
          </cell>
        </row>
        <row r="2935">
          <cell r="E2935">
            <v>0</v>
          </cell>
          <cell r="O2935">
            <v>0</v>
          </cell>
          <cell r="Q2935">
            <v>0</v>
          </cell>
        </row>
        <row r="2936">
          <cell r="E2936">
            <v>0</v>
          </cell>
          <cell r="O2936">
            <v>0</v>
          </cell>
          <cell r="Q2936">
            <v>0</v>
          </cell>
        </row>
        <row r="2937">
          <cell r="E2937">
            <v>0</v>
          </cell>
          <cell r="O2937">
            <v>0</v>
          </cell>
          <cell r="Q2937">
            <v>0</v>
          </cell>
        </row>
        <row r="2938">
          <cell r="E2938">
            <v>0</v>
          </cell>
          <cell r="O2938">
            <v>0</v>
          </cell>
          <cell r="Q2938">
            <v>0</v>
          </cell>
        </row>
        <row r="2939">
          <cell r="E2939">
            <v>0</v>
          </cell>
          <cell r="O2939">
            <v>0</v>
          </cell>
          <cell r="Q2939">
            <v>0</v>
          </cell>
        </row>
        <row r="2940">
          <cell r="E2940">
            <v>0</v>
          </cell>
          <cell r="O2940">
            <v>0</v>
          </cell>
          <cell r="Q2940">
            <v>0</v>
          </cell>
        </row>
        <row r="2941">
          <cell r="E2941">
            <v>0</v>
          </cell>
          <cell r="O2941">
            <v>0</v>
          </cell>
          <cell r="Q2941">
            <v>0</v>
          </cell>
        </row>
        <row r="2942">
          <cell r="E2942">
            <v>0</v>
          </cell>
          <cell r="O2942">
            <v>0</v>
          </cell>
          <cell r="Q2942">
            <v>0</v>
          </cell>
        </row>
        <row r="2943">
          <cell r="E2943">
            <v>0</v>
          </cell>
          <cell r="O2943">
            <v>0</v>
          </cell>
          <cell r="Q2943">
            <v>0</v>
          </cell>
        </row>
        <row r="2944">
          <cell r="E2944">
            <v>0</v>
          </cell>
          <cell r="O2944">
            <v>0</v>
          </cell>
          <cell r="Q2944">
            <v>0</v>
          </cell>
        </row>
        <row r="2945">
          <cell r="E2945">
            <v>0</v>
          </cell>
          <cell r="O2945">
            <v>0</v>
          </cell>
          <cell r="Q2945">
            <v>0</v>
          </cell>
        </row>
        <row r="2946">
          <cell r="E2946">
            <v>0</v>
          </cell>
          <cell r="O2946">
            <v>0</v>
          </cell>
          <cell r="Q2946">
            <v>0</v>
          </cell>
        </row>
        <row r="2947">
          <cell r="E2947">
            <v>0</v>
          </cell>
          <cell r="O2947">
            <v>0</v>
          </cell>
          <cell r="Q2947">
            <v>0</v>
          </cell>
        </row>
        <row r="2948">
          <cell r="E2948">
            <v>0</v>
          </cell>
          <cell r="O2948">
            <v>0</v>
          </cell>
          <cell r="Q2948">
            <v>0</v>
          </cell>
        </row>
        <row r="2949">
          <cell r="E2949">
            <v>0</v>
          </cell>
          <cell r="O2949">
            <v>0</v>
          </cell>
          <cell r="Q2949">
            <v>0</v>
          </cell>
        </row>
        <row r="2950">
          <cell r="E2950">
            <v>0</v>
          </cell>
          <cell r="O2950">
            <v>0</v>
          </cell>
          <cell r="Q2950">
            <v>0</v>
          </cell>
        </row>
        <row r="2951">
          <cell r="E2951">
            <v>0</v>
          </cell>
          <cell r="O2951">
            <v>0</v>
          </cell>
          <cell r="Q2951">
            <v>0</v>
          </cell>
        </row>
        <row r="2952">
          <cell r="E2952">
            <v>0</v>
          </cell>
          <cell r="O2952">
            <v>0</v>
          </cell>
          <cell r="Q2952">
            <v>0</v>
          </cell>
        </row>
        <row r="2953">
          <cell r="E2953">
            <v>0</v>
          </cell>
          <cell r="O2953">
            <v>0</v>
          </cell>
          <cell r="Q2953">
            <v>0</v>
          </cell>
        </row>
        <row r="2954">
          <cell r="E2954">
            <v>0</v>
          </cell>
          <cell r="O2954">
            <v>0</v>
          </cell>
          <cell r="Q2954">
            <v>0</v>
          </cell>
        </row>
        <row r="2955">
          <cell r="E2955">
            <v>0</v>
          </cell>
          <cell r="O2955">
            <v>0</v>
          </cell>
          <cell r="Q2955">
            <v>0</v>
          </cell>
        </row>
        <row r="2956">
          <cell r="E2956">
            <v>0</v>
          </cell>
          <cell r="O2956">
            <v>0</v>
          </cell>
          <cell r="Q2956">
            <v>0</v>
          </cell>
        </row>
        <row r="2957">
          <cell r="E2957">
            <v>0</v>
          </cell>
          <cell r="O2957">
            <v>0</v>
          </cell>
          <cell r="Q2957">
            <v>0</v>
          </cell>
        </row>
        <row r="2958">
          <cell r="E2958">
            <v>0</v>
          </cell>
          <cell r="O2958">
            <v>0</v>
          </cell>
          <cell r="Q2958">
            <v>0</v>
          </cell>
        </row>
        <row r="2959">
          <cell r="E2959">
            <v>0</v>
          </cell>
          <cell r="O2959">
            <v>0</v>
          </cell>
          <cell r="Q2959">
            <v>0</v>
          </cell>
        </row>
        <row r="2960">
          <cell r="E2960">
            <v>0</v>
          </cell>
          <cell r="O2960">
            <v>0</v>
          </cell>
          <cell r="Q2960">
            <v>0</v>
          </cell>
        </row>
        <row r="2961">
          <cell r="E2961">
            <v>0</v>
          </cell>
          <cell r="O2961">
            <v>0</v>
          </cell>
          <cell r="Q2961">
            <v>0</v>
          </cell>
        </row>
        <row r="2962">
          <cell r="E2962">
            <v>0</v>
          </cell>
          <cell r="O2962">
            <v>0</v>
          </cell>
          <cell r="Q2962">
            <v>0</v>
          </cell>
        </row>
        <row r="2963">
          <cell r="E2963">
            <v>0</v>
          </cell>
          <cell r="O2963">
            <v>0</v>
          </cell>
          <cell r="Q2963">
            <v>0</v>
          </cell>
        </row>
        <row r="2964">
          <cell r="E2964">
            <v>0</v>
          </cell>
          <cell r="O2964">
            <v>0</v>
          </cell>
          <cell r="Q2964">
            <v>0</v>
          </cell>
        </row>
        <row r="2965">
          <cell r="E2965">
            <v>0</v>
          </cell>
          <cell r="O2965">
            <v>0</v>
          </cell>
          <cell r="Q2965">
            <v>0</v>
          </cell>
        </row>
        <row r="2966">
          <cell r="E2966">
            <v>0</v>
          </cell>
          <cell r="O2966">
            <v>0</v>
          </cell>
          <cell r="Q2966">
            <v>0</v>
          </cell>
        </row>
        <row r="2967">
          <cell r="E2967">
            <v>0</v>
          </cell>
          <cell r="O2967">
            <v>0</v>
          </cell>
          <cell r="Q2967">
            <v>0</v>
          </cell>
        </row>
        <row r="2968">
          <cell r="E2968">
            <v>0</v>
          </cell>
          <cell r="O2968">
            <v>0</v>
          </cell>
          <cell r="Q2968">
            <v>0</v>
          </cell>
        </row>
        <row r="2969">
          <cell r="E2969">
            <v>0</v>
          </cell>
          <cell r="O2969">
            <v>0</v>
          </cell>
          <cell r="Q2969">
            <v>0</v>
          </cell>
        </row>
        <row r="2970">
          <cell r="E2970">
            <v>0</v>
          </cell>
          <cell r="O2970">
            <v>0</v>
          </cell>
          <cell r="Q2970">
            <v>0</v>
          </cell>
        </row>
        <row r="2971">
          <cell r="E2971">
            <v>0</v>
          </cell>
          <cell r="O2971">
            <v>0</v>
          </cell>
          <cell r="Q2971">
            <v>0</v>
          </cell>
        </row>
        <row r="2972">
          <cell r="E2972">
            <v>0</v>
          </cell>
          <cell r="O2972">
            <v>0</v>
          </cell>
          <cell r="Q2972">
            <v>0</v>
          </cell>
        </row>
        <row r="2973">
          <cell r="E2973">
            <v>0</v>
          </cell>
          <cell r="O2973">
            <v>0</v>
          </cell>
          <cell r="Q2973">
            <v>0</v>
          </cell>
        </row>
        <row r="2974">
          <cell r="E2974">
            <v>0</v>
          </cell>
          <cell r="O2974">
            <v>0</v>
          </cell>
          <cell r="Q2974">
            <v>0</v>
          </cell>
        </row>
        <row r="2975">
          <cell r="E2975">
            <v>0</v>
          </cell>
          <cell r="O2975">
            <v>0</v>
          </cell>
          <cell r="Q2975">
            <v>0</v>
          </cell>
        </row>
        <row r="2976">
          <cell r="E2976">
            <v>0</v>
          </cell>
          <cell r="O2976">
            <v>0</v>
          </cell>
          <cell r="Q2976">
            <v>0</v>
          </cell>
        </row>
        <row r="2977">
          <cell r="E2977">
            <v>0</v>
          </cell>
          <cell r="O2977">
            <v>0</v>
          </cell>
          <cell r="Q2977">
            <v>0</v>
          </cell>
        </row>
        <row r="2978">
          <cell r="E2978">
            <v>0</v>
          </cell>
          <cell r="O2978">
            <v>0</v>
          </cell>
          <cell r="Q2978">
            <v>0</v>
          </cell>
        </row>
        <row r="2979">
          <cell r="E2979">
            <v>0</v>
          </cell>
          <cell r="O2979">
            <v>0</v>
          </cell>
          <cell r="Q2979">
            <v>0</v>
          </cell>
        </row>
        <row r="2980">
          <cell r="E2980">
            <v>0</v>
          </cell>
          <cell r="O2980">
            <v>0</v>
          </cell>
          <cell r="Q2980">
            <v>0</v>
          </cell>
        </row>
        <row r="2981">
          <cell r="E2981">
            <v>0</v>
          </cell>
          <cell r="O2981">
            <v>0</v>
          </cell>
          <cell r="Q2981">
            <v>0</v>
          </cell>
        </row>
        <row r="2982">
          <cell r="E2982">
            <v>0</v>
          </cell>
          <cell r="O2982">
            <v>0</v>
          </cell>
          <cell r="Q2982">
            <v>0</v>
          </cell>
        </row>
        <row r="2983">
          <cell r="E2983">
            <v>0</v>
          </cell>
          <cell r="O2983">
            <v>0</v>
          </cell>
          <cell r="Q2983">
            <v>0</v>
          </cell>
        </row>
        <row r="2984">
          <cell r="E2984">
            <v>0</v>
          </cell>
          <cell r="O2984">
            <v>0</v>
          </cell>
          <cell r="Q2984">
            <v>0</v>
          </cell>
        </row>
        <row r="2985">
          <cell r="E2985">
            <v>0</v>
          </cell>
          <cell r="O2985">
            <v>0</v>
          </cell>
          <cell r="Q2985">
            <v>0</v>
          </cell>
        </row>
        <row r="2986">
          <cell r="E2986">
            <v>0</v>
          </cell>
          <cell r="O2986">
            <v>0</v>
          </cell>
          <cell r="Q2986">
            <v>0</v>
          </cell>
        </row>
        <row r="2987">
          <cell r="E2987">
            <v>0</v>
          </cell>
          <cell r="O2987">
            <v>0</v>
          </cell>
          <cell r="Q2987">
            <v>0</v>
          </cell>
        </row>
        <row r="2988">
          <cell r="E2988">
            <v>0</v>
          </cell>
          <cell r="O2988">
            <v>0</v>
          </cell>
          <cell r="Q2988">
            <v>0</v>
          </cell>
        </row>
        <row r="2989">
          <cell r="E2989">
            <v>0</v>
          </cell>
          <cell r="O2989">
            <v>0</v>
          </cell>
          <cell r="Q2989">
            <v>0</v>
          </cell>
        </row>
        <row r="2990">
          <cell r="E2990">
            <v>0</v>
          </cell>
          <cell r="O2990">
            <v>0</v>
          </cell>
          <cell r="Q2990">
            <v>0</v>
          </cell>
        </row>
        <row r="2991">
          <cell r="E2991">
            <v>0</v>
          </cell>
          <cell r="O2991">
            <v>0</v>
          </cell>
          <cell r="Q2991">
            <v>0</v>
          </cell>
        </row>
        <row r="2992">
          <cell r="E2992">
            <v>0</v>
          </cell>
          <cell r="O2992">
            <v>0</v>
          </cell>
          <cell r="Q2992">
            <v>0</v>
          </cell>
        </row>
        <row r="2993">
          <cell r="E2993">
            <v>0</v>
          </cell>
          <cell r="O2993">
            <v>0</v>
          </cell>
          <cell r="Q2993">
            <v>0</v>
          </cell>
        </row>
        <row r="2994">
          <cell r="E2994">
            <v>0</v>
          </cell>
          <cell r="O2994">
            <v>0</v>
          </cell>
          <cell r="Q2994">
            <v>0</v>
          </cell>
        </row>
        <row r="2995">
          <cell r="E2995">
            <v>0</v>
          </cell>
          <cell r="O2995">
            <v>0</v>
          </cell>
          <cell r="Q2995">
            <v>0</v>
          </cell>
        </row>
        <row r="2996">
          <cell r="E2996">
            <v>0</v>
          </cell>
          <cell r="O2996">
            <v>0</v>
          </cell>
          <cell r="Q2996">
            <v>0</v>
          </cell>
        </row>
        <row r="2997">
          <cell r="E2997">
            <v>0</v>
          </cell>
          <cell r="O2997">
            <v>0</v>
          </cell>
          <cell r="Q2997">
            <v>0</v>
          </cell>
        </row>
        <row r="2998">
          <cell r="E2998">
            <v>0</v>
          </cell>
          <cell r="O2998">
            <v>0</v>
          </cell>
          <cell r="Q2998">
            <v>0</v>
          </cell>
        </row>
        <row r="2999">
          <cell r="E2999">
            <v>0</v>
          </cell>
          <cell r="O2999">
            <v>0</v>
          </cell>
          <cell r="Q2999">
            <v>0</v>
          </cell>
        </row>
        <row r="3000">
          <cell r="E3000">
            <v>0</v>
          </cell>
          <cell r="O3000">
            <v>0</v>
          </cell>
          <cell r="Q3000">
            <v>0</v>
          </cell>
        </row>
        <row r="3001">
          <cell r="E3001">
            <v>0</v>
          </cell>
          <cell r="O3001">
            <v>0</v>
          </cell>
          <cell r="Q3001">
            <v>0</v>
          </cell>
        </row>
        <row r="3002">
          <cell r="E3002">
            <v>0</v>
          </cell>
          <cell r="O3002">
            <v>0</v>
          </cell>
          <cell r="Q3002">
            <v>0</v>
          </cell>
        </row>
        <row r="3003">
          <cell r="E3003">
            <v>0</v>
          </cell>
          <cell r="O3003">
            <v>0</v>
          </cell>
          <cell r="Q3003">
            <v>0</v>
          </cell>
        </row>
        <row r="3004">
          <cell r="E3004">
            <v>0</v>
          </cell>
          <cell r="O3004">
            <v>0</v>
          </cell>
          <cell r="Q3004">
            <v>0</v>
          </cell>
        </row>
        <row r="3005">
          <cell r="E3005">
            <v>0</v>
          </cell>
          <cell r="O3005">
            <v>0</v>
          </cell>
          <cell r="Q3005">
            <v>0</v>
          </cell>
        </row>
        <row r="3006">
          <cell r="E3006">
            <v>0</v>
          </cell>
          <cell r="O3006">
            <v>0</v>
          </cell>
          <cell r="Q3006">
            <v>0</v>
          </cell>
        </row>
        <row r="3007">
          <cell r="E3007">
            <v>0</v>
          </cell>
          <cell r="O3007">
            <v>0</v>
          </cell>
          <cell r="Q3007">
            <v>0</v>
          </cell>
        </row>
        <row r="3008">
          <cell r="E3008">
            <v>0</v>
          </cell>
          <cell r="O3008">
            <v>0</v>
          </cell>
          <cell r="Q3008">
            <v>0</v>
          </cell>
        </row>
        <row r="3009">
          <cell r="E3009">
            <v>0</v>
          </cell>
          <cell r="O3009">
            <v>0</v>
          </cell>
          <cell r="Q3009">
            <v>0</v>
          </cell>
        </row>
        <row r="3010">
          <cell r="E3010">
            <v>0</v>
          </cell>
          <cell r="O3010">
            <v>0</v>
          </cell>
          <cell r="Q3010">
            <v>0</v>
          </cell>
        </row>
        <row r="3011">
          <cell r="E3011">
            <v>0</v>
          </cell>
          <cell r="O3011">
            <v>0</v>
          </cell>
          <cell r="Q3011">
            <v>0</v>
          </cell>
        </row>
        <row r="3012">
          <cell r="E3012">
            <v>0</v>
          </cell>
          <cell r="O3012">
            <v>0</v>
          </cell>
          <cell r="Q3012">
            <v>0</v>
          </cell>
        </row>
        <row r="3013">
          <cell r="E3013">
            <v>0</v>
          </cell>
          <cell r="O3013">
            <v>0</v>
          </cell>
          <cell r="Q3013">
            <v>0</v>
          </cell>
        </row>
        <row r="3014">
          <cell r="E3014">
            <v>0</v>
          </cell>
          <cell r="O3014">
            <v>0</v>
          </cell>
          <cell r="Q3014">
            <v>0</v>
          </cell>
        </row>
        <row r="3015">
          <cell r="E3015">
            <v>0</v>
          </cell>
          <cell r="O3015">
            <v>0</v>
          </cell>
          <cell r="Q3015">
            <v>0</v>
          </cell>
        </row>
        <row r="3016">
          <cell r="E3016">
            <v>0</v>
          </cell>
          <cell r="O3016">
            <v>0</v>
          </cell>
          <cell r="Q3016">
            <v>0</v>
          </cell>
        </row>
        <row r="3017">
          <cell r="E3017">
            <v>0</v>
          </cell>
          <cell r="O3017">
            <v>0</v>
          </cell>
          <cell r="Q3017">
            <v>0</v>
          </cell>
        </row>
        <row r="3018">
          <cell r="E3018">
            <v>0</v>
          </cell>
          <cell r="O3018">
            <v>0</v>
          </cell>
          <cell r="Q3018">
            <v>0</v>
          </cell>
        </row>
        <row r="3019">
          <cell r="E3019">
            <v>0</v>
          </cell>
          <cell r="O3019">
            <v>0</v>
          </cell>
          <cell r="Q3019">
            <v>0</v>
          </cell>
        </row>
        <row r="3020">
          <cell r="E3020">
            <v>0</v>
          </cell>
          <cell r="O3020">
            <v>0</v>
          </cell>
          <cell r="Q3020">
            <v>0</v>
          </cell>
        </row>
        <row r="3021">
          <cell r="E3021">
            <v>0</v>
          </cell>
          <cell r="O3021">
            <v>0</v>
          </cell>
          <cell r="Q3021">
            <v>0</v>
          </cell>
        </row>
        <row r="3022">
          <cell r="E3022">
            <v>0</v>
          </cell>
          <cell r="O3022">
            <v>0</v>
          </cell>
          <cell r="Q3022">
            <v>0</v>
          </cell>
        </row>
        <row r="3023">
          <cell r="E3023">
            <v>0</v>
          </cell>
          <cell r="O3023">
            <v>0</v>
          </cell>
          <cell r="Q3023">
            <v>0</v>
          </cell>
        </row>
        <row r="3024">
          <cell r="E3024">
            <v>0</v>
          </cell>
          <cell r="O3024">
            <v>0</v>
          </cell>
          <cell r="Q3024">
            <v>0</v>
          </cell>
        </row>
        <row r="3025">
          <cell r="E3025">
            <v>0</v>
          </cell>
          <cell r="O3025">
            <v>0</v>
          </cell>
          <cell r="Q3025">
            <v>0</v>
          </cell>
        </row>
        <row r="3026">
          <cell r="E3026">
            <v>0</v>
          </cell>
          <cell r="O3026">
            <v>0</v>
          </cell>
          <cell r="Q3026">
            <v>0</v>
          </cell>
        </row>
        <row r="3027">
          <cell r="E3027">
            <v>0</v>
          </cell>
          <cell r="O3027">
            <v>0</v>
          </cell>
          <cell r="Q3027">
            <v>0</v>
          </cell>
        </row>
        <row r="3028">
          <cell r="E3028">
            <v>0</v>
          </cell>
          <cell r="O3028">
            <v>0</v>
          </cell>
          <cell r="Q3028">
            <v>0</v>
          </cell>
        </row>
        <row r="3029">
          <cell r="E3029">
            <v>0</v>
          </cell>
          <cell r="O3029">
            <v>0</v>
          </cell>
          <cell r="Q3029">
            <v>0</v>
          </cell>
        </row>
        <row r="3030">
          <cell r="E3030">
            <v>0</v>
          </cell>
          <cell r="O3030">
            <v>0</v>
          </cell>
          <cell r="Q3030">
            <v>0</v>
          </cell>
        </row>
        <row r="3031">
          <cell r="E3031">
            <v>0</v>
          </cell>
          <cell r="O3031">
            <v>0</v>
          </cell>
          <cell r="Q3031">
            <v>0</v>
          </cell>
        </row>
        <row r="3032">
          <cell r="E3032">
            <v>0</v>
          </cell>
          <cell r="O3032">
            <v>0</v>
          </cell>
          <cell r="Q3032">
            <v>0</v>
          </cell>
        </row>
        <row r="3033">
          <cell r="E3033">
            <v>0</v>
          </cell>
          <cell r="O3033">
            <v>0</v>
          </cell>
          <cell r="Q3033">
            <v>0</v>
          </cell>
        </row>
        <row r="3034">
          <cell r="E3034">
            <v>0</v>
          </cell>
          <cell r="O3034">
            <v>0</v>
          </cell>
          <cell r="Q3034">
            <v>0</v>
          </cell>
        </row>
        <row r="3035">
          <cell r="E3035">
            <v>0</v>
          </cell>
          <cell r="O3035">
            <v>0</v>
          </cell>
          <cell r="Q3035">
            <v>0</v>
          </cell>
        </row>
        <row r="3036">
          <cell r="E3036">
            <v>0</v>
          </cell>
          <cell r="O3036">
            <v>0</v>
          </cell>
          <cell r="Q3036">
            <v>0</v>
          </cell>
        </row>
        <row r="3037">
          <cell r="E3037">
            <v>0</v>
          </cell>
          <cell r="O3037">
            <v>0</v>
          </cell>
          <cell r="Q3037">
            <v>0</v>
          </cell>
        </row>
        <row r="3038">
          <cell r="E3038">
            <v>0</v>
          </cell>
          <cell r="O3038">
            <v>0</v>
          </cell>
          <cell r="Q3038">
            <v>0</v>
          </cell>
        </row>
        <row r="3039">
          <cell r="E3039">
            <v>0</v>
          </cell>
          <cell r="O3039">
            <v>0</v>
          </cell>
          <cell r="Q3039">
            <v>0</v>
          </cell>
        </row>
        <row r="3040">
          <cell r="E3040">
            <v>0</v>
          </cell>
          <cell r="O3040">
            <v>0</v>
          </cell>
          <cell r="Q3040">
            <v>0</v>
          </cell>
        </row>
        <row r="3041">
          <cell r="E3041">
            <v>0</v>
          </cell>
          <cell r="O3041">
            <v>0</v>
          </cell>
          <cell r="Q3041">
            <v>0</v>
          </cell>
        </row>
        <row r="3042">
          <cell r="E3042">
            <v>0</v>
          </cell>
          <cell r="O3042">
            <v>0</v>
          </cell>
          <cell r="Q3042">
            <v>0</v>
          </cell>
        </row>
        <row r="3043">
          <cell r="E3043">
            <v>0</v>
          </cell>
          <cell r="O3043">
            <v>0</v>
          </cell>
          <cell r="Q3043">
            <v>0</v>
          </cell>
        </row>
        <row r="3044">
          <cell r="E3044">
            <v>0</v>
          </cell>
          <cell r="O3044">
            <v>0</v>
          </cell>
          <cell r="Q3044">
            <v>0</v>
          </cell>
        </row>
        <row r="3045">
          <cell r="E3045">
            <v>0</v>
          </cell>
          <cell r="O3045">
            <v>0</v>
          </cell>
          <cell r="Q3045">
            <v>0</v>
          </cell>
        </row>
        <row r="3046">
          <cell r="E3046">
            <v>0</v>
          </cell>
          <cell r="O3046">
            <v>0</v>
          </cell>
          <cell r="Q3046">
            <v>0</v>
          </cell>
        </row>
        <row r="3047">
          <cell r="E3047">
            <v>0</v>
          </cell>
          <cell r="O3047">
            <v>0</v>
          </cell>
          <cell r="Q3047">
            <v>0</v>
          </cell>
        </row>
        <row r="3048">
          <cell r="E3048">
            <v>0</v>
          </cell>
          <cell r="O3048">
            <v>0</v>
          </cell>
          <cell r="Q3048">
            <v>0</v>
          </cell>
        </row>
        <row r="3049">
          <cell r="E3049">
            <v>0</v>
          </cell>
          <cell r="O3049">
            <v>0</v>
          </cell>
          <cell r="Q3049">
            <v>0</v>
          </cell>
        </row>
        <row r="3050">
          <cell r="E3050">
            <v>0</v>
          </cell>
          <cell r="O3050">
            <v>0</v>
          </cell>
          <cell r="Q3050">
            <v>0</v>
          </cell>
        </row>
        <row r="3051">
          <cell r="E3051">
            <v>0</v>
          </cell>
          <cell r="O3051">
            <v>0</v>
          </cell>
          <cell r="Q3051">
            <v>0</v>
          </cell>
        </row>
        <row r="3052">
          <cell r="E3052">
            <v>0</v>
          </cell>
          <cell r="O3052">
            <v>0</v>
          </cell>
          <cell r="Q3052">
            <v>0</v>
          </cell>
        </row>
        <row r="3053">
          <cell r="E3053">
            <v>0</v>
          </cell>
          <cell r="O3053">
            <v>0</v>
          </cell>
          <cell r="Q3053">
            <v>0</v>
          </cell>
        </row>
        <row r="3054">
          <cell r="E3054">
            <v>0</v>
          </cell>
          <cell r="O3054">
            <v>0</v>
          </cell>
          <cell r="Q3054">
            <v>0</v>
          </cell>
        </row>
        <row r="3055">
          <cell r="E3055">
            <v>0</v>
          </cell>
          <cell r="O3055">
            <v>0</v>
          </cell>
          <cell r="Q3055">
            <v>0</v>
          </cell>
        </row>
        <row r="3056">
          <cell r="E3056">
            <v>0</v>
          </cell>
          <cell r="O3056">
            <v>0</v>
          </cell>
          <cell r="Q3056">
            <v>0</v>
          </cell>
        </row>
        <row r="3057">
          <cell r="E3057">
            <v>0</v>
          </cell>
          <cell r="O3057">
            <v>0</v>
          </cell>
          <cell r="Q3057">
            <v>0</v>
          </cell>
        </row>
        <row r="3058">
          <cell r="E3058">
            <v>0</v>
          </cell>
          <cell r="O3058">
            <v>0</v>
          </cell>
          <cell r="Q3058">
            <v>0</v>
          </cell>
        </row>
        <row r="3059">
          <cell r="E3059">
            <v>0</v>
          </cell>
          <cell r="O3059">
            <v>0</v>
          </cell>
          <cell r="Q3059">
            <v>0</v>
          </cell>
        </row>
        <row r="3060">
          <cell r="E3060">
            <v>0</v>
          </cell>
          <cell r="O3060">
            <v>0</v>
          </cell>
          <cell r="Q3060">
            <v>0</v>
          </cell>
        </row>
        <row r="3061">
          <cell r="E3061">
            <v>0</v>
          </cell>
          <cell r="O3061">
            <v>0</v>
          </cell>
          <cell r="Q3061">
            <v>0</v>
          </cell>
        </row>
        <row r="3062">
          <cell r="E3062">
            <v>0</v>
          </cell>
          <cell r="O3062">
            <v>0</v>
          </cell>
          <cell r="Q3062">
            <v>0</v>
          </cell>
        </row>
        <row r="3063">
          <cell r="E3063">
            <v>0</v>
          </cell>
          <cell r="O3063">
            <v>0</v>
          </cell>
          <cell r="Q3063">
            <v>0</v>
          </cell>
        </row>
        <row r="3064">
          <cell r="E3064">
            <v>0</v>
          </cell>
          <cell r="O3064">
            <v>0</v>
          </cell>
          <cell r="Q3064">
            <v>0</v>
          </cell>
        </row>
        <row r="3065">
          <cell r="E3065">
            <v>0</v>
          </cell>
          <cell r="O3065">
            <v>0</v>
          </cell>
          <cell r="Q3065">
            <v>0</v>
          </cell>
        </row>
        <row r="3066">
          <cell r="E3066">
            <v>0</v>
          </cell>
          <cell r="O3066">
            <v>0</v>
          </cell>
          <cell r="Q3066">
            <v>0</v>
          </cell>
        </row>
        <row r="3067">
          <cell r="E3067">
            <v>0</v>
          </cell>
          <cell r="O3067">
            <v>0</v>
          </cell>
          <cell r="Q3067">
            <v>0</v>
          </cell>
        </row>
        <row r="3068">
          <cell r="E3068">
            <v>0</v>
          </cell>
          <cell r="O3068">
            <v>0</v>
          </cell>
          <cell r="Q3068">
            <v>0</v>
          </cell>
        </row>
        <row r="3069">
          <cell r="E3069">
            <v>0</v>
          </cell>
          <cell r="O3069">
            <v>0</v>
          </cell>
          <cell r="Q3069">
            <v>0</v>
          </cell>
        </row>
        <row r="3070">
          <cell r="E3070">
            <v>0</v>
          </cell>
          <cell r="O3070">
            <v>0</v>
          </cell>
          <cell r="Q3070">
            <v>0</v>
          </cell>
        </row>
        <row r="3071">
          <cell r="E3071">
            <v>0</v>
          </cell>
          <cell r="O3071">
            <v>0</v>
          </cell>
          <cell r="Q3071">
            <v>0</v>
          </cell>
        </row>
        <row r="3072">
          <cell r="E3072">
            <v>0</v>
          </cell>
          <cell r="O3072">
            <v>0</v>
          </cell>
          <cell r="Q3072">
            <v>0</v>
          </cell>
        </row>
        <row r="3073">
          <cell r="E3073">
            <v>0</v>
          </cell>
          <cell r="O3073">
            <v>0</v>
          </cell>
          <cell r="Q3073">
            <v>0</v>
          </cell>
        </row>
        <row r="3074">
          <cell r="E3074">
            <v>0</v>
          </cell>
          <cell r="O3074">
            <v>0</v>
          </cell>
          <cell r="Q3074">
            <v>0</v>
          </cell>
        </row>
        <row r="3075">
          <cell r="E3075">
            <v>0</v>
          </cell>
          <cell r="O3075">
            <v>0</v>
          </cell>
          <cell r="Q3075">
            <v>0</v>
          </cell>
        </row>
        <row r="3076">
          <cell r="E3076">
            <v>0</v>
          </cell>
          <cell r="O3076">
            <v>0</v>
          </cell>
          <cell r="Q3076">
            <v>0</v>
          </cell>
        </row>
        <row r="3077">
          <cell r="E3077">
            <v>0</v>
          </cell>
          <cell r="O3077">
            <v>0</v>
          </cell>
          <cell r="Q3077">
            <v>0</v>
          </cell>
        </row>
        <row r="3078">
          <cell r="E3078">
            <v>0</v>
          </cell>
          <cell r="O3078">
            <v>0</v>
          </cell>
          <cell r="Q3078">
            <v>0</v>
          </cell>
        </row>
        <row r="3079">
          <cell r="E3079">
            <v>0</v>
          </cell>
          <cell r="O3079">
            <v>0</v>
          </cell>
          <cell r="Q3079">
            <v>0</v>
          </cell>
        </row>
        <row r="3080">
          <cell r="E3080">
            <v>0</v>
          </cell>
          <cell r="O3080">
            <v>0</v>
          </cell>
          <cell r="Q3080">
            <v>0</v>
          </cell>
        </row>
        <row r="3081">
          <cell r="E3081">
            <v>0</v>
          </cell>
          <cell r="O3081">
            <v>0</v>
          </cell>
          <cell r="Q3081">
            <v>0</v>
          </cell>
        </row>
        <row r="3082">
          <cell r="E3082">
            <v>0</v>
          </cell>
          <cell r="O3082">
            <v>0</v>
          </cell>
          <cell r="Q3082">
            <v>0</v>
          </cell>
        </row>
        <row r="3083">
          <cell r="E3083">
            <v>0</v>
          </cell>
          <cell r="O3083">
            <v>0</v>
          </cell>
          <cell r="Q3083">
            <v>0</v>
          </cell>
        </row>
        <row r="3084">
          <cell r="E3084">
            <v>0</v>
          </cell>
          <cell r="O3084">
            <v>0</v>
          </cell>
          <cell r="Q3084">
            <v>0</v>
          </cell>
        </row>
        <row r="3085">
          <cell r="E3085">
            <v>0</v>
          </cell>
          <cell r="O3085">
            <v>0</v>
          </cell>
          <cell r="Q3085">
            <v>0</v>
          </cell>
        </row>
        <row r="3086">
          <cell r="E3086">
            <v>0</v>
          </cell>
          <cell r="O3086">
            <v>0</v>
          </cell>
          <cell r="Q3086">
            <v>0</v>
          </cell>
        </row>
        <row r="3087">
          <cell r="E3087">
            <v>0</v>
          </cell>
          <cell r="O3087">
            <v>0</v>
          </cell>
          <cell r="Q3087">
            <v>0</v>
          </cell>
        </row>
        <row r="3088">
          <cell r="E3088">
            <v>0</v>
          </cell>
          <cell r="O3088">
            <v>0</v>
          </cell>
          <cell r="Q3088">
            <v>0</v>
          </cell>
        </row>
        <row r="3089">
          <cell r="E3089">
            <v>0</v>
          </cell>
          <cell r="O3089">
            <v>0</v>
          </cell>
          <cell r="Q3089">
            <v>0</v>
          </cell>
        </row>
        <row r="3090">
          <cell r="E3090">
            <v>0</v>
          </cell>
          <cell r="O3090">
            <v>0</v>
          </cell>
          <cell r="Q3090">
            <v>0</v>
          </cell>
        </row>
        <row r="3091">
          <cell r="E3091">
            <v>0</v>
          </cell>
          <cell r="O3091">
            <v>0</v>
          </cell>
          <cell r="Q3091">
            <v>0</v>
          </cell>
        </row>
        <row r="3092">
          <cell r="E3092">
            <v>0</v>
          </cell>
          <cell r="O3092">
            <v>0</v>
          </cell>
          <cell r="Q3092">
            <v>0</v>
          </cell>
        </row>
        <row r="3093">
          <cell r="E3093">
            <v>0</v>
          </cell>
          <cell r="O3093">
            <v>0</v>
          </cell>
          <cell r="Q3093">
            <v>0</v>
          </cell>
        </row>
        <row r="3094">
          <cell r="E3094">
            <v>0</v>
          </cell>
          <cell r="O3094">
            <v>0</v>
          </cell>
          <cell r="Q3094">
            <v>0</v>
          </cell>
        </row>
        <row r="3095">
          <cell r="E3095">
            <v>0</v>
          </cell>
          <cell r="O3095">
            <v>0</v>
          </cell>
          <cell r="Q3095">
            <v>0</v>
          </cell>
        </row>
        <row r="3096">
          <cell r="E3096">
            <v>0</v>
          </cell>
          <cell r="O3096">
            <v>0</v>
          </cell>
          <cell r="Q3096">
            <v>0</v>
          </cell>
        </row>
        <row r="3097">
          <cell r="E3097">
            <v>0</v>
          </cell>
          <cell r="O3097">
            <v>0</v>
          </cell>
          <cell r="Q3097">
            <v>0</v>
          </cell>
        </row>
        <row r="3098">
          <cell r="E3098">
            <v>0</v>
          </cell>
          <cell r="O3098">
            <v>0</v>
          </cell>
          <cell r="Q3098">
            <v>0</v>
          </cell>
        </row>
        <row r="3099">
          <cell r="E3099">
            <v>0</v>
          </cell>
          <cell r="O3099">
            <v>0</v>
          </cell>
          <cell r="Q3099">
            <v>0</v>
          </cell>
        </row>
        <row r="3100">
          <cell r="E3100">
            <v>0</v>
          </cell>
          <cell r="O3100">
            <v>0</v>
          </cell>
          <cell r="Q3100">
            <v>0</v>
          </cell>
        </row>
        <row r="3101">
          <cell r="E3101">
            <v>0</v>
          </cell>
          <cell r="O3101">
            <v>0</v>
          </cell>
          <cell r="Q3101">
            <v>0</v>
          </cell>
        </row>
        <row r="3102">
          <cell r="E3102">
            <v>0</v>
          </cell>
          <cell r="O3102">
            <v>0</v>
          </cell>
          <cell r="Q3102">
            <v>0</v>
          </cell>
        </row>
        <row r="3103">
          <cell r="E3103">
            <v>0</v>
          </cell>
          <cell r="O3103">
            <v>0</v>
          </cell>
          <cell r="Q3103">
            <v>0</v>
          </cell>
        </row>
        <row r="3104">
          <cell r="E3104">
            <v>0</v>
          </cell>
          <cell r="O3104">
            <v>0</v>
          </cell>
          <cell r="Q3104">
            <v>0</v>
          </cell>
        </row>
        <row r="3105">
          <cell r="E3105">
            <v>0</v>
          </cell>
          <cell r="O3105">
            <v>0</v>
          </cell>
          <cell r="Q3105">
            <v>0</v>
          </cell>
        </row>
        <row r="3106">
          <cell r="E3106">
            <v>0</v>
          </cell>
          <cell r="O3106">
            <v>0</v>
          </cell>
          <cell r="Q3106">
            <v>0</v>
          </cell>
        </row>
        <row r="3107">
          <cell r="E3107">
            <v>0</v>
          </cell>
          <cell r="O3107">
            <v>0</v>
          </cell>
          <cell r="Q3107">
            <v>0</v>
          </cell>
        </row>
        <row r="3108">
          <cell r="E3108">
            <v>0</v>
          </cell>
          <cell r="O3108">
            <v>0</v>
          </cell>
          <cell r="Q3108">
            <v>0</v>
          </cell>
        </row>
        <row r="3109">
          <cell r="E3109">
            <v>0</v>
          </cell>
          <cell r="O3109">
            <v>0</v>
          </cell>
          <cell r="Q3109">
            <v>0</v>
          </cell>
        </row>
        <row r="3110">
          <cell r="E3110">
            <v>0</v>
          </cell>
          <cell r="O3110">
            <v>0</v>
          </cell>
          <cell r="Q3110">
            <v>0</v>
          </cell>
        </row>
        <row r="3111">
          <cell r="E3111">
            <v>0</v>
          </cell>
          <cell r="O3111">
            <v>0</v>
          </cell>
          <cell r="Q3111">
            <v>0</v>
          </cell>
        </row>
        <row r="3112">
          <cell r="E3112">
            <v>0</v>
          </cell>
          <cell r="O3112">
            <v>0</v>
          </cell>
          <cell r="Q3112">
            <v>0</v>
          </cell>
        </row>
        <row r="3113">
          <cell r="E3113">
            <v>0</v>
          </cell>
          <cell r="O3113">
            <v>0</v>
          </cell>
          <cell r="Q3113">
            <v>0</v>
          </cell>
        </row>
        <row r="3114">
          <cell r="E3114">
            <v>0</v>
          </cell>
          <cell r="O3114">
            <v>0</v>
          </cell>
          <cell r="Q3114">
            <v>0</v>
          </cell>
        </row>
        <row r="3115">
          <cell r="E3115">
            <v>0</v>
          </cell>
          <cell r="O3115">
            <v>0</v>
          </cell>
          <cell r="Q3115">
            <v>0</v>
          </cell>
        </row>
        <row r="3116">
          <cell r="E3116">
            <v>0</v>
          </cell>
          <cell r="O3116">
            <v>0</v>
          </cell>
          <cell r="Q3116">
            <v>0</v>
          </cell>
        </row>
        <row r="3117">
          <cell r="E3117">
            <v>0</v>
          </cell>
          <cell r="O3117">
            <v>0</v>
          </cell>
          <cell r="Q3117">
            <v>0</v>
          </cell>
        </row>
        <row r="3118">
          <cell r="E3118">
            <v>0</v>
          </cell>
          <cell r="O3118">
            <v>0</v>
          </cell>
          <cell r="Q3118">
            <v>0</v>
          </cell>
        </row>
        <row r="3119">
          <cell r="E3119">
            <v>0</v>
          </cell>
          <cell r="O3119">
            <v>0</v>
          </cell>
          <cell r="Q3119">
            <v>0</v>
          </cell>
        </row>
        <row r="3120">
          <cell r="E3120">
            <v>0</v>
          </cell>
          <cell r="O3120">
            <v>0</v>
          </cell>
          <cell r="Q3120">
            <v>0</v>
          </cell>
        </row>
        <row r="3121">
          <cell r="E3121">
            <v>0</v>
          </cell>
          <cell r="O3121">
            <v>0</v>
          </cell>
          <cell r="Q3121">
            <v>0</v>
          </cell>
        </row>
        <row r="3122">
          <cell r="E3122">
            <v>0</v>
          </cell>
          <cell r="O3122">
            <v>0</v>
          </cell>
          <cell r="Q3122">
            <v>0</v>
          </cell>
        </row>
        <row r="3123">
          <cell r="E3123">
            <v>0</v>
          </cell>
          <cell r="O3123">
            <v>0</v>
          </cell>
          <cell r="Q3123">
            <v>0</v>
          </cell>
        </row>
        <row r="3124">
          <cell r="E3124">
            <v>0</v>
          </cell>
          <cell r="O3124">
            <v>0</v>
          </cell>
          <cell r="Q3124">
            <v>0</v>
          </cell>
        </row>
        <row r="3125">
          <cell r="E3125">
            <v>0</v>
          </cell>
          <cell r="O3125">
            <v>0</v>
          </cell>
          <cell r="Q3125">
            <v>0</v>
          </cell>
        </row>
        <row r="3126">
          <cell r="E3126">
            <v>0</v>
          </cell>
          <cell r="O3126">
            <v>0</v>
          </cell>
          <cell r="Q3126">
            <v>0</v>
          </cell>
        </row>
        <row r="3127">
          <cell r="E3127">
            <v>0</v>
          </cell>
          <cell r="O3127">
            <v>0</v>
          </cell>
          <cell r="Q3127">
            <v>0</v>
          </cell>
        </row>
        <row r="3128">
          <cell r="E3128">
            <v>0</v>
          </cell>
          <cell r="O3128">
            <v>0</v>
          </cell>
          <cell r="Q3128">
            <v>0</v>
          </cell>
        </row>
        <row r="3129">
          <cell r="E3129">
            <v>0</v>
          </cell>
          <cell r="O3129">
            <v>0</v>
          </cell>
          <cell r="Q3129">
            <v>0</v>
          </cell>
        </row>
        <row r="3130">
          <cell r="E3130">
            <v>0</v>
          </cell>
          <cell r="O3130">
            <v>0</v>
          </cell>
          <cell r="Q3130">
            <v>0</v>
          </cell>
        </row>
        <row r="3131">
          <cell r="E3131">
            <v>0</v>
          </cell>
          <cell r="O3131">
            <v>0</v>
          </cell>
          <cell r="Q3131">
            <v>0</v>
          </cell>
        </row>
        <row r="3132">
          <cell r="E3132">
            <v>0</v>
          </cell>
          <cell r="O3132">
            <v>0</v>
          </cell>
          <cell r="Q3132">
            <v>0</v>
          </cell>
        </row>
        <row r="3133">
          <cell r="E3133">
            <v>0</v>
          </cell>
          <cell r="O3133">
            <v>0</v>
          </cell>
          <cell r="Q3133">
            <v>0</v>
          </cell>
        </row>
        <row r="3134">
          <cell r="E3134">
            <v>0</v>
          </cell>
          <cell r="O3134">
            <v>0</v>
          </cell>
          <cell r="Q3134">
            <v>0</v>
          </cell>
        </row>
        <row r="3135">
          <cell r="E3135">
            <v>0</v>
          </cell>
          <cell r="O3135">
            <v>0</v>
          </cell>
          <cell r="Q3135">
            <v>0</v>
          </cell>
        </row>
        <row r="3136">
          <cell r="E3136">
            <v>0</v>
          </cell>
          <cell r="O3136">
            <v>0</v>
          </cell>
          <cell r="Q3136">
            <v>0</v>
          </cell>
        </row>
        <row r="3137">
          <cell r="E3137">
            <v>0</v>
          </cell>
          <cell r="O3137">
            <v>0</v>
          </cell>
          <cell r="Q3137">
            <v>0</v>
          </cell>
        </row>
        <row r="3138">
          <cell r="E3138">
            <v>0</v>
          </cell>
          <cell r="O3138">
            <v>0</v>
          </cell>
          <cell r="Q3138">
            <v>0</v>
          </cell>
        </row>
        <row r="3139">
          <cell r="E3139">
            <v>0</v>
          </cell>
          <cell r="O3139">
            <v>0</v>
          </cell>
          <cell r="Q3139">
            <v>0</v>
          </cell>
        </row>
        <row r="3140">
          <cell r="E3140">
            <v>0</v>
          </cell>
          <cell r="O3140">
            <v>0</v>
          </cell>
          <cell r="Q3140">
            <v>0</v>
          </cell>
        </row>
        <row r="3141">
          <cell r="E3141">
            <v>0</v>
          </cell>
          <cell r="O3141">
            <v>0</v>
          </cell>
          <cell r="Q3141">
            <v>0</v>
          </cell>
        </row>
        <row r="3142">
          <cell r="E3142">
            <v>0</v>
          </cell>
          <cell r="O3142">
            <v>0</v>
          </cell>
          <cell r="Q3142">
            <v>0</v>
          </cell>
        </row>
        <row r="3143">
          <cell r="E3143">
            <v>0</v>
          </cell>
          <cell r="O3143">
            <v>0</v>
          </cell>
          <cell r="Q3143">
            <v>0</v>
          </cell>
        </row>
        <row r="3144">
          <cell r="E3144">
            <v>0</v>
          </cell>
          <cell r="O3144">
            <v>0</v>
          </cell>
          <cell r="Q3144">
            <v>0</v>
          </cell>
        </row>
        <row r="3145">
          <cell r="E3145">
            <v>0</v>
          </cell>
          <cell r="O3145">
            <v>0</v>
          </cell>
          <cell r="Q3145">
            <v>0</v>
          </cell>
        </row>
        <row r="3146">
          <cell r="E3146">
            <v>0</v>
          </cell>
          <cell r="O3146">
            <v>0</v>
          </cell>
          <cell r="Q3146">
            <v>0</v>
          </cell>
        </row>
        <row r="3147">
          <cell r="E3147">
            <v>0</v>
          </cell>
          <cell r="O3147">
            <v>0</v>
          </cell>
          <cell r="Q3147">
            <v>0</v>
          </cell>
        </row>
        <row r="3148">
          <cell r="E3148">
            <v>0</v>
          </cell>
          <cell r="O3148">
            <v>0</v>
          </cell>
          <cell r="Q3148">
            <v>0</v>
          </cell>
        </row>
        <row r="3149">
          <cell r="E3149">
            <v>0</v>
          </cell>
          <cell r="O3149">
            <v>0</v>
          </cell>
          <cell r="Q3149">
            <v>0</v>
          </cell>
        </row>
        <row r="3150">
          <cell r="E3150">
            <v>0</v>
          </cell>
          <cell r="O3150">
            <v>0</v>
          </cell>
          <cell r="Q3150">
            <v>0</v>
          </cell>
        </row>
        <row r="3151">
          <cell r="E3151">
            <v>0</v>
          </cell>
          <cell r="O3151">
            <v>0</v>
          </cell>
          <cell r="Q3151">
            <v>0</v>
          </cell>
        </row>
        <row r="3152">
          <cell r="E3152">
            <v>0</v>
          </cell>
          <cell r="O3152">
            <v>0</v>
          </cell>
          <cell r="Q3152">
            <v>0</v>
          </cell>
        </row>
        <row r="3153">
          <cell r="E3153">
            <v>0</v>
          </cell>
          <cell r="O3153">
            <v>0</v>
          </cell>
          <cell r="Q3153">
            <v>0</v>
          </cell>
        </row>
        <row r="3154">
          <cell r="E3154">
            <v>0</v>
          </cell>
          <cell r="O3154">
            <v>0</v>
          </cell>
          <cell r="Q3154">
            <v>0</v>
          </cell>
        </row>
        <row r="3155">
          <cell r="E3155">
            <v>0</v>
          </cell>
          <cell r="O3155">
            <v>0</v>
          </cell>
          <cell r="Q3155">
            <v>0</v>
          </cell>
        </row>
        <row r="3156">
          <cell r="E3156">
            <v>0</v>
          </cell>
          <cell r="O3156">
            <v>0</v>
          </cell>
          <cell r="Q3156">
            <v>0</v>
          </cell>
        </row>
        <row r="3157">
          <cell r="E3157">
            <v>0</v>
          </cell>
          <cell r="O3157">
            <v>0</v>
          </cell>
          <cell r="Q3157">
            <v>0</v>
          </cell>
        </row>
        <row r="3158">
          <cell r="E3158">
            <v>0</v>
          </cell>
          <cell r="O3158">
            <v>0</v>
          </cell>
          <cell r="Q3158">
            <v>0</v>
          </cell>
        </row>
        <row r="3159">
          <cell r="E3159">
            <v>0</v>
          </cell>
          <cell r="O3159">
            <v>0</v>
          </cell>
          <cell r="Q3159">
            <v>0</v>
          </cell>
        </row>
        <row r="3160">
          <cell r="E3160">
            <v>0</v>
          </cell>
          <cell r="O3160">
            <v>0</v>
          </cell>
          <cell r="Q3160">
            <v>0</v>
          </cell>
        </row>
        <row r="3161">
          <cell r="E3161">
            <v>0</v>
          </cell>
          <cell r="O3161">
            <v>0</v>
          </cell>
          <cell r="Q3161">
            <v>0</v>
          </cell>
        </row>
        <row r="3162">
          <cell r="E3162">
            <v>0</v>
          </cell>
          <cell r="O3162">
            <v>0</v>
          </cell>
          <cell r="Q3162">
            <v>0</v>
          </cell>
        </row>
        <row r="3163">
          <cell r="E3163">
            <v>0</v>
          </cell>
          <cell r="O3163">
            <v>0</v>
          </cell>
          <cell r="Q3163">
            <v>0</v>
          </cell>
        </row>
        <row r="3164">
          <cell r="E3164">
            <v>0</v>
          </cell>
          <cell r="O3164">
            <v>0</v>
          </cell>
          <cell r="Q3164">
            <v>0</v>
          </cell>
        </row>
        <row r="3165">
          <cell r="E3165">
            <v>0</v>
          </cell>
          <cell r="O3165">
            <v>0</v>
          </cell>
          <cell r="Q3165">
            <v>0</v>
          </cell>
        </row>
        <row r="3166">
          <cell r="E3166">
            <v>0</v>
          </cell>
          <cell r="O3166">
            <v>0</v>
          </cell>
          <cell r="Q3166">
            <v>0</v>
          </cell>
        </row>
        <row r="3167">
          <cell r="E3167">
            <v>0</v>
          </cell>
          <cell r="O3167">
            <v>0</v>
          </cell>
          <cell r="Q3167">
            <v>0</v>
          </cell>
        </row>
        <row r="3168">
          <cell r="E3168">
            <v>0</v>
          </cell>
          <cell r="O3168">
            <v>0</v>
          </cell>
          <cell r="Q3168">
            <v>0</v>
          </cell>
        </row>
        <row r="3169">
          <cell r="E3169">
            <v>0</v>
          </cell>
          <cell r="O3169">
            <v>0</v>
          </cell>
          <cell r="Q3169">
            <v>0</v>
          </cell>
        </row>
        <row r="3170">
          <cell r="E3170">
            <v>0</v>
          </cell>
          <cell r="O3170">
            <v>0</v>
          </cell>
          <cell r="Q3170">
            <v>0</v>
          </cell>
        </row>
        <row r="3171">
          <cell r="E3171">
            <v>0</v>
          </cell>
          <cell r="O3171">
            <v>0</v>
          </cell>
          <cell r="Q3171">
            <v>0</v>
          </cell>
        </row>
        <row r="3172">
          <cell r="E3172">
            <v>0</v>
          </cell>
          <cell r="O3172">
            <v>0</v>
          </cell>
          <cell r="Q3172">
            <v>0</v>
          </cell>
        </row>
        <row r="3173">
          <cell r="E3173">
            <v>0</v>
          </cell>
          <cell r="O3173">
            <v>0</v>
          </cell>
          <cell r="Q3173">
            <v>0</v>
          </cell>
        </row>
        <row r="3174">
          <cell r="E3174">
            <v>0</v>
          </cell>
          <cell r="O3174">
            <v>0</v>
          </cell>
          <cell r="Q3174">
            <v>0</v>
          </cell>
        </row>
        <row r="3175">
          <cell r="E3175">
            <v>0</v>
          </cell>
          <cell r="O3175">
            <v>0</v>
          </cell>
          <cell r="Q3175">
            <v>0</v>
          </cell>
        </row>
        <row r="3176">
          <cell r="E3176">
            <v>0</v>
          </cell>
          <cell r="O3176">
            <v>0</v>
          </cell>
          <cell r="Q3176">
            <v>0</v>
          </cell>
        </row>
        <row r="3177">
          <cell r="E3177">
            <v>0</v>
          </cell>
          <cell r="O3177">
            <v>0</v>
          </cell>
          <cell r="Q3177">
            <v>0</v>
          </cell>
        </row>
        <row r="3178">
          <cell r="E3178">
            <v>0</v>
          </cell>
          <cell r="O3178">
            <v>0</v>
          </cell>
          <cell r="Q3178">
            <v>0</v>
          </cell>
        </row>
        <row r="3179">
          <cell r="E3179">
            <v>0</v>
          </cell>
          <cell r="O3179">
            <v>0</v>
          </cell>
          <cell r="Q3179">
            <v>0</v>
          </cell>
        </row>
        <row r="3180">
          <cell r="E3180">
            <v>0</v>
          </cell>
          <cell r="O3180">
            <v>0</v>
          </cell>
          <cell r="Q3180">
            <v>0</v>
          </cell>
        </row>
        <row r="3181">
          <cell r="E3181">
            <v>0</v>
          </cell>
          <cell r="O3181">
            <v>0</v>
          </cell>
          <cell r="Q3181">
            <v>0</v>
          </cell>
        </row>
        <row r="3182">
          <cell r="E3182">
            <v>0</v>
          </cell>
          <cell r="O3182">
            <v>0</v>
          </cell>
          <cell r="Q3182">
            <v>0</v>
          </cell>
        </row>
        <row r="3183">
          <cell r="E3183">
            <v>0</v>
          </cell>
          <cell r="O3183">
            <v>0</v>
          </cell>
          <cell r="Q3183">
            <v>0</v>
          </cell>
        </row>
        <row r="3184">
          <cell r="E3184">
            <v>0</v>
          </cell>
          <cell r="O3184">
            <v>0</v>
          </cell>
          <cell r="Q3184">
            <v>0</v>
          </cell>
        </row>
        <row r="3185">
          <cell r="E3185">
            <v>0</v>
          </cell>
          <cell r="O3185">
            <v>0</v>
          </cell>
          <cell r="Q3185">
            <v>0</v>
          </cell>
        </row>
        <row r="3186">
          <cell r="E3186">
            <v>0</v>
          </cell>
          <cell r="O3186">
            <v>0</v>
          </cell>
          <cell r="Q3186">
            <v>0</v>
          </cell>
        </row>
        <row r="3187">
          <cell r="E3187">
            <v>0</v>
          </cell>
          <cell r="O3187">
            <v>0</v>
          </cell>
          <cell r="Q3187">
            <v>0</v>
          </cell>
        </row>
        <row r="3188">
          <cell r="E3188">
            <v>0</v>
          </cell>
          <cell r="O3188">
            <v>0</v>
          </cell>
          <cell r="Q3188">
            <v>0</v>
          </cell>
        </row>
        <row r="3189">
          <cell r="E3189">
            <v>0</v>
          </cell>
          <cell r="O3189">
            <v>0</v>
          </cell>
          <cell r="Q3189">
            <v>0</v>
          </cell>
        </row>
        <row r="3190">
          <cell r="E3190">
            <v>0</v>
          </cell>
          <cell r="O3190">
            <v>0</v>
          </cell>
          <cell r="Q3190">
            <v>0</v>
          </cell>
        </row>
        <row r="3191">
          <cell r="E3191">
            <v>0</v>
          </cell>
          <cell r="O3191">
            <v>0</v>
          </cell>
          <cell r="Q3191">
            <v>0</v>
          </cell>
        </row>
        <row r="3192">
          <cell r="E3192">
            <v>0</v>
          </cell>
          <cell r="O3192">
            <v>0</v>
          </cell>
          <cell r="Q3192">
            <v>0</v>
          </cell>
        </row>
        <row r="3193">
          <cell r="E3193">
            <v>0</v>
          </cell>
          <cell r="O3193">
            <v>0</v>
          </cell>
          <cell r="Q3193">
            <v>0</v>
          </cell>
        </row>
        <row r="3194">
          <cell r="E3194">
            <v>0</v>
          </cell>
          <cell r="O3194">
            <v>0</v>
          </cell>
          <cell r="Q3194">
            <v>0</v>
          </cell>
        </row>
        <row r="3195">
          <cell r="E3195">
            <v>0</v>
          </cell>
          <cell r="O3195">
            <v>0</v>
          </cell>
          <cell r="Q3195">
            <v>0</v>
          </cell>
        </row>
        <row r="3196">
          <cell r="E3196">
            <v>0</v>
          </cell>
          <cell r="O3196">
            <v>0</v>
          </cell>
          <cell r="Q3196">
            <v>0</v>
          </cell>
        </row>
        <row r="3197">
          <cell r="E3197">
            <v>0</v>
          </cell>
          <cell r="O3197">
            <v>0</v>
          </cell>
          <cell r="Q3197">
            <v>0</v>
          </cell>
        </row>
        <row r="3198">
          <cell r="E3198">
            <v>0</v>
          </cell>
          <cell r="O3198">
            <v>0</v>
          </cell>
          <cell r="Q3198">
            <v>0</v>
          </cell>
        </row>
        <row r="3199">
          <cell r="E3199">
            <v>0</v>
          </cell>
          <cell r="O3199">
            <v>0</v>
          </cell>
          <cell r="Q3199">
            <v>0</v>
          </cell>
        </row>
        <row r="3200">
          <cell r="E3200">
            <v>0</v>
          </cell>
          <cell r="O3200">
            <v>0</v>
          </cell>
          <cell r="Q3200">
            <v>0</v>
          </cell>
        </row>
        <row r="3201">
          <cell r="E3201">
            <v>0</v>
          </cell>
          <cell r="O3201">
            <v>0</v>
          </cell>
          <cell r="Q3201">
            <v>0</v>
          </cell>
        </row>
        <row r="3202">
          <cell r="E3202">
            <v>0</v>
          </cell>
          <cell r="O3202">
            <v>0</v>
          </cell>
          <cell r="Q3202">
            <v>0</v>
          </cell>
        </row>
        <row r="3203">
          <cell r="E3203">
            <v>0</v>
          </cell>
          <cell r="O3203">
            <v>0</v>
          </cell>
          <cell r="Q3203">
            <v>0</v>
          </cell>
        </row>
        <row r="3204">
          <cell r="E3204">
            <v>0</v>
          </cell>
          <cell r="O3204">
            <v>0</v>
          </cell>
          <cell r="Q3204">
            <v>0</v>
          </cell>
        </row>
        <row r="3205">
          <cell r="E3205">
            <v>0</v>
          </cell>
          <cell r="O3205">
            <v>0</v>
          </cell>
          <cell r="Q3205">
            <v>0</v>
          </cell>
        </row>
        <row r="3206">
          <cell r="E3206">
            <v>0</v>
          </cell>
          <cell r="O3206">
            <v>0</v>
          </cell>
          <cell r="Q3206">
            <v>0</v>
          </cell>
        </row>
        <row r="3207">
          <cell r="E3207">
            <v>0</v>
          </cell>
          <cell r="O3207">
            <v>0</v>
          </cell>
          <cell r="Q3207">
            <v>0</v>
          </cell>
        </row>
        <row r="3208">
          <cell r="E3208">
            <v>0</v>
          </cell>
          <cell r="O3208">
            <v>0</v>
          </cell>
          <cell r="Q3208">
            <v>0</v>
          </cell>
        </row>
        <row r="3209">
          <cell r="E3209">
            <v>0</v>
          </cell>
          <cell r="O3209">
            <v>0</v>
          </cell>
          <cell r="Q3209">
            <v>0</v>
          </cell>
        </row>
        <row r="3210">
          <cell r="E3210">
            <v>0</v>
          </cell>
          <cell r="O3210">
            <v>0</v>
          </cell>
          <cell r="Q3210">
            <v>0</v>
          </cell>
        </row>
        <row r="3211">
          <cell r="E3211">
            <v>0</v>
          </cell>
          <cell r="O3211">
            <v>0</v>
          </cell>
          <cell r="Q3211">
            <v>0</v>
          </cell>
        </row>
        <row r="3212">
          <cell r="E3212">
            <v>0</v>
          </cell>
          <cell r="O3212">
            <v>0</v>
          </cell>
          <cell r="Q3212">
            <v>0</v>
          </cell>
        </row>
        <row r="3213">
          <cell r="E3213">
            <v>0</v>
          </cell>
          <cell r="O3213">
            <v>0</v>
          </cell>
          <cell r="Q3213">
            <v>0</v>
          </cell>
        </row>
        <row r="3214">
          <cell r="E3214">
            <v>0</v>
          </cell>
          <cell r="O3214">
            <v>0</v>
          </cell>
          <cell r="Q3214">
            <v>0</v>
          </cell>
        </row>
        <row r="3215">
          <cell r="E3215">
            <v>0</v>
          </cell>
          <cell r="O3215">
            <v>0</v>
          </cell>
          <cell r="Q3215">
            <v>0</v>
          </cell>
        </row>
        <row r="3216">
          <cell r="E3216">
            <v>0</v>
          </cell>
          <cell r="O3216">
            <v>0</v>
          </cell>
          <cell r="Q3216">
            <v>0</v>
          </cell>
        </row>
        <row r="3217">
          <cell r="E3217">
            <v>0</v>
          </cell>
          <cell r="O3217">
            <v>0</v>
          </cell>
          <cell r="Q3217">
            <v>0</v>
          </cell>
        </row>
        <row r="3218">
          <cell r="E3218">
            <v>0</v>
          </cell>
          <cell r="O3218">
            <v>0</v>
          </cell>
          <cell r="Q3218">
            <v>0</v>
          </cell>
        </row>
        <row r="3219">
          <cell r="E3219">
            <v>0</v>
          </cell>
          <cell r="O3219">
            <v>0</v>
          </cell>
          <cell r="Q3219">
            <v>0</v>
          </cell>
        </row>
        <row r="3220">
          <cell r="E3220">
            <v>0</v>
          </cell>
          <cell r="O3220">
            <v>0</v>
          </cell>
          <cell r="Q3220">
            <v>0</v>
          </cell>
        </row>
        <row r="3221">
          <cell r="E3221">
            <v>0</v>
          </cell>
          <cell r="O3221">
            <v>0</v>
          </cell>
          <cell r="Q3221">
            <v>0</v>
          </cell>
        </row>
        <row r="3222">
          <cell r="E3222">
            <v>0</v>
          </cell>
          <cell r="O3222">
            <v>0</v>
          </cell>
          <cell r="Q3222">
            <v>0</v>
          </cell>
        </row>
        <row r="3223">
          <cell r="E3223">
            <v>0</v>
          </cell>
          <cell r="O3223">
            <v>0</v>
          </cell>
          <cell r="Q3223">
            <v>0</v>
          </cell>
        </row>
        <row r="3224">
          <cell r="E3224">
            <v>0</v>
          </cell>
          <cell r="O3224">
            <v>0</v>
          </cell>
          <cell r="Q3224">
            <v>0</v>
          </cell>
        </row>
        <row r="3225">
          <cell r="E3225">
            <v>0</v>
          </cell>
          <cell r="O3225">
            <v>0</v>
          </cell>
          <cell r="Q3225">
            <v>0</v>
          </cell>
        </row>
        <row r="3226">
          <cell r="E3226">
            <v>0</v>
          </cell>
          <cell r="O3226">
            <v>0</v>
          </cell>
          <cell r="Q3226">
            <v>0</v>
          </cell>
        </row>
        <row r="3227">
          <cell r="E3227">
            <v>0</v>
          </cell>
          <cell r="O3227">
            <v>0</v>
          </cell>
          <cell r="Q3227">
            <v>0</v>
          </cell>
        </row>
        <row r="3228">
          <cell r="E3228">
            <v>0</v>
          </cell>
          <cell r="O3228">
            <v>0</v>
          </cell>
          <cell r="Q3228">
            <v>0</v>
          </cell>
        </row>
        <row r="3229">
          <cell r="E3229">
            <v>0</v>
          </cell>
          <cell r="O3229">
            <v>0</v>
          </cell>
          <cell r="Q3229">
            <v>0</v>
          </cell>
        </row>
        <row r="3230">
          <cell r="E3230">
            <v>0</v>
          </cell>
          <cell r="O3230">
            <v>0</v>
          </cell>
          <cell r="Q3230">
            <v>0</v>
          </cell>
        </row>
        <row r="3231">
          <cell r="E3231">
            <v>0</v>
          </cell>
          <cell r="O3231">
            <v>0</v>
          </cell>
          <cell r="Q3231">
            <v>0</v>
          </cell>
        </row>
        <row r="3232">
          <cell r="E3232">
            <v>0</v>
          </cell>
          <cell r="O3232">
            <v>0</v>
          </cell>
          <cell r="Q3232">
            <v>0</v>
          </cell>
        </row>
        <row r="3233">
          <cell r="E3233">
            <v>0</v>
          </cell>
          <cell r="O3233">
            <v>0</v>
          </cell>
          <cell r="Q3233">
            <v>0</v>
          </cell>
        </row>
        <row r="3234">
          <cell r="E3234">
            <v>0</v>
          </cell>
          <cell r="O3234">
            <v>0</v>
          </cell>
          <cell r="Q3234">
            <v>0</v>
          </cell>
        </row>
        <row r="3235">
          <cell r="E3235">
            <v>0</v>
          </cell>
          <cell r="O3235">
            <v>0</v>
          </cell>
          <cell r="Q3235">
            <v>0</v>
          </cell>
        </row>
        <row r="3236">
          <cell r="E3236">
            <v>0</v>
          </cell>
          <cell r="O3236">
            <v>0</v>
          </cell>
          <cell r="Q3236">
            <v>0</v>
          </cell>
        </row>
        <row r="3237">
          <cell r="E3237">
            <v>0</v>
          </cell>
          <cell r="O3237">
            <v>0</v>
          </cell>
          <cell r="Q3237">
            <v>0</v>
          </cell>
        </row>
        <row r="3238">
          <cell r="E3238">
            <v>0</v>
          </cell>
          <cell r="O3238">
            <v>0</v>
          </cell>
          <cell r="Q3238">
            <v>0</v>
          </cell>
        </row>
        <row r="3239">
          <cell r="E3239">
            <v>0</v>
          </cell>
          <cell r="O3239">
            <v>0</v>
          </cell>
          <cell r="Q3239">
            <v>0</v>
          </cell>
        </row>
        <row r="3240">
          <cell r="E3240">
            <v>0</v>
          </cell>
          <cell r="O3240">
            <v>0</v>
          </cell>
          <cell r="Q3240">
            <v>0</v>
          </cell>
        </row>
        <row r="3241">
          <cell r="E3241">
            <v>0</v>
          </cell>
          <cell r="O3241">
            <v>0</v>
          </cell>
          <cell r="Q3241">
            <v>0</v>
          </cell>
        </row>
        <row r="3242">
          <cell r="E3242">
            <v>0</v>
          </cell>
          <cell r="O3242">
            <v>0</v>
          </cell>
          <cell r="Q3242">
            <v>0</v>
          </cell>
        </row>
        <row r="3243">
          <cell r="E3243">
            <v>0</v>
          </cell>
          <cell r="O3243">
            <v>0</v>
          </cell>
          <cell r="Q3243">
            <v>0</v>
          </cell>
        </row>
        <row r="3244">
          <cell r="E3244">
            <v>0</v>
          </cell>
          <cell r="O3244">
            <v>0</v>
          </cell>
          <cell r="Q3244">
            <v>0</v>
          </cell>
        </row>
        <row r="3245">
          <cell r="E3245">
            <v>0</v>
          </cell>
          <cell r="O3245">
            <v>0</v>
          </cell>
          <cell r="Q3245">
            <v>0</v>
          </cell>
        </row>
        <row r="3246">
          <cell r="E3246">
            <v>0</v>
          </cell>
          <cell r="O3246">
            <v>0</v>
          </cell>
          <cell r="Q3246">
            <v>0</v>
          </cell>
        </row>
        <row r="3247">
          <cell r="E3247">
            <v>0</v>
          </cell>
          <cell r="O3247">
            <v>0</v>
          </cell>
          <cell r="Q3247">
            <v>0</v>
          </cell>
        </row>
        <row r="3248">
          <cell r="E3248">
            <v>0</v>
          </cell>
          <cell r="O3248">
            <v>0</v>
          </cell>
          <cell r="Q3248">
            <v>0</v>
          </cell>
        </row>
        <row r="3249">
          <cell r="E3249">
            <v>0</v>
          </cell>
          <cell r="O3249">
            <v>0</v>
          </cell>
          <cell r="Q3249">
            <v>0</v>
          </cell>
        </row>
        <row r="3250">
          <cell r="E3250">
            <v>0</v>
          </cell>
          <cell r="O3250">
            <v>0</v>
          </cell>
          <cell r="Q3250">
            <v>0</v>
          </cell>
        </row>
        <row r="3251">
          <cell r="E3251">
            <v>0</v>
          </cell>
          <cell r="O3251">
            <v>0</v>
          </cell>
          <cell r="Q3251">
            <v>0</v>
          </cell>
        </row>
        <row r="3252">
          <cell r="E3252">
            <v>0</v>
          </cell>
          <cell r="O3252">
            <v>0</v>
          </cell>
          <cell r="Q3252">
            <v>0</v>
          </cell>
        </row>
        <row r="3253">
          <cell r="E3253">
            <v>0</v>
          </cell>
          <cell r="O3253">
            <v>0</v>
          </cell>
          <cell r="Q3253">
            <v>0</v>
          </cell>
        </row>
        <row r="3254">
          <cell r="E3254">
            <v>0</v>
          </cell>
          <cell r="O3254">
            <v>0</v>
          </cell>
          <cell r="Q3254">
            <v>0</v>
          </cell>
        </row>
        <row r="3255">
          <cell r="E3255">
            <v>0</v>
          </cell>
          <cell r="O3255">
            <v>0</v>
          </cell>
          <cell r="Q3255">
            <v>0</v>
          </cell>
        </row>
        <row r="3256">
          <cell r="E3256">
            <v>0</v>
          </cell>
          <cell r="O3256">
            <v>0</v>
          </cell>
          <cell r="Q3256">
            <v>0</v>
          </cell>
        </row>
        <row r="3257">
          <cell r="E3257">
            <v>0</v>
          </cell>
          <cell r="O3257">
            <v>0</v>
          </cell>
          <cell r="Q3257">
            <v>0</v>
          </cell>
        </row>
        <row r="3258">
          <cell r="E3258">
            <v>0</v>
          </cell>
          <cell r="O3258">
            <v>0</v>
          </cell>
          <cell r="Q3258">
            <v>0</v>
          </cell>
        </row>
        <row r="3259">
          <cell r="E3259">
            <v>0</v>
          </cell>
          <cell r="O3259">
            <v>0</v>
          </cell>
          <cell r="Q3259">
            <v>0</v>
          </cell>
        </row>
        <row r="3260">
          <cell r="E3260">
            <v>0</v>
          </cell>
          <cell r="O3260">
            <v>0</v>
          </cell>
          <cell r="Q3260">
            <v>0</v>
          </cell>
        </row>
        <row r="3261">
          <cell r="E3261">
            <v>0</v>
          </cell>
          <cell r="O3261">
            <v>0</v>
          </cell>
          <cell r="Q3261">
            <v>0</v>
          </cell>
        </row>
        <row r="3262">
          <cell r="E3262">
            <v>0</v>
          </cell>
          <cell r="O3262">
            <v>0</v>
          </cell>
          <cell r="Q3262">
            <v>0</v>
          </cell>
        </row>
        <row r="3263">
          <cell r="E3263">
            <v>0</v>
          </cell>
          <cell r="O3263">
            <v>0</v>
          </cell>
          <cell r="Q3263">
            <v>0</v>
          </cell>
        </row>
        <row r="3264">
          <cell r="E3264">
            <v>0</v>
          </cell>
          <cell r="O3264">
            <v>0</v>
          </cell>
          <cell r="Q3264">
            <v>0</v>
          </cell>
        </row>
        <row r="3265">
          <cell r="E3265">
            <v>0</v>
          </cell>
          <cell r="O3265">
            <v>0</v>
          </cell>
          <cell r="Q3265">
            <v>0</v>
          </cell>
        </row>
        <row r="3266">
          <cell r="E3266">
            <v>0</v>
          </cell>
          <cell r="O3266">
            <v>0</v>
          </cell>
          <cell r="Q3266">
            <v>0</v>
          </cell>
        </row>
        <row r="3267">
          <cell r="E3267">
            <v>0</v>
          </cell>
          <cell r="O3267">
            <v>0</v>
          </cell>
          <cell r="Q3267">
            <v>0</v>
          </cell>
        </row>
        <row r="3268">
          <cell r="E3268">
            <v>0</v>
          </cell>
          <cell r="O3268">
            <v>0</v>
          </cell>
          <cell r="Q3268">
            <v>0</v>
          </cell>
        </row>
        <row r="3269">
          <cell r="E3269">
            <v>0</v>
          </cell>
          <cell r="O3269">
            <v>0</v>
          </cell>
          <cell r="Q3269">
            <v>0</v>
          </cell>
        </row>
        <row r="3270">
          <cell r="E3270">
            <v>0</v>
          </cell>
          <cell r="O3270">
            <v>0</v>
          </cell>
          <cell r="Q3270">
            <v>0</v>
          </cell>
        </row>
        <row r="3271">
          <cell r="E3271">
            <v>0</v>
          </cell>
          <cell r="O3271">
            <v>0</v>
          </cell>
          <cell r="Q3271">
            <v>0</v>
          </cell>
        </row>
        <row r="3272">
          <cell r="E3272">
            <v>0</v>
          </cell>
          <cell r="O3272">
            <v>0</v>
          </cell>
          <cell r="Q3272">
            <v>0</v>
          </cell>
        </row>
        <row r="3273">
          <cell r="E3273">
            <v>0</v>
          </cell>
          <cell r="O3273">
            <v>0</v>
          </cell>
          <cell r="Q3273">
            <v>0</v>
          </cell>
        </row>
        <row r="3274">
          <cell r="E3274">
            <v>0</v>
          </cell>
          <cell r="O3274">
            <v>0</v>
          </cell>
          <cell r="Q3274">
            <v>0</v>
          </cell>
        </row>
        <row r="3275">
          <cell r="E3275">
            <v>0</v>
          </cell>
          <cell r="O3275">
            <v>0</v>
          </cell>
          <cell r="Q3275">
            <v>0</v>
          </cell>
        </row>
        <row r="3276">
          <cell r="E3276">
            <v>0</v>
          </cell>
          <cell r="O3276">
            <v>0</v>
          </cell>
          <cell r="Q3276">
            <v>0</v>
          </cell>
        </row>
        <row r="3277">
          <cell r="E3277">
            <v>0</v>
          </cell>
          <cell r="O3277">
            <v>0</v>
          </cell>
          <cell r="Q3277">
            <v>0</v>
          </cell>
        </row>
        <row r="3278">
          <cell r="E3278">
            <v>0</v>
          </cell>
          <cell r="O3278">
            <v>0</v>
          </cell>
          <cell r="Q3278">
            <v>0</v>
          </cell>
        </row>
        <row r="3279">
          <cell r="E3279">
            <v>0</v>
          </cell>
          <cell r="O3279">
            <v>0</v>
          </cell>
          <cell r="Q3279">
            <v>0</v>
          </cell>
        </row>
        <row r="3280">
          <cell r="E3280">
            <v>0</v>
          </cell>
          <cell r="O3280">
            <v>0</v>
          </cell>
          <cell r="Q3280">
            <v>0</v>
          </cell>
        </row>
        <row r="3281">
          <cell r="E3281">
            <v>0</v>
          </cell>
          <cell r="O3281">
            <v>0</v>
          </cell>
          <cell r="Q3281">
            <v>0</v>
          </cell>
        </row>
        <row r="3282">
          <cell r="E3282">
            <v>0</v>
          </cell>
          <cell r="O3282">
            <v>0</v>
          </cell>
          <cell r="Q3282">
            <v>0</v>
          </cell>
        </row>
        <row r="3283">
          <cell r="E3283">
            <v>0</v>
          </cell>
          <cell r="O3283">
            <v>0</v>
          </cell>
          <cell r="Q3283">
            <v>0</v>
          </cell>
        </row>
        <row r="3284">
          <cell r="E3284">
            <v>0</v>
          </cell>
          <cell r="O3284">
            <v>0</v>
          </cell>
          <cell r="Q3284">
            <v>0</v>
          </cell>
        </row>
        <row r="3285">
          <cell r="E3285">
            <v>0</v>
          </cell>
          <cell r="O3285">
            <v>0</v>
          </cell>
          <cell r="Q3285">
            <v>0</v>
          </cell>
        </row>
        <row r="3286">
          <cell r="E3286">
            <v>0</v>
          </cell>
          <cell r="O3286">
            <v>0</v>
          </cell>
          <cell r="Q3286">
            <v>0</v>
          </cell>
        </row>
        <row r="3287">
          <cell r="E3287">
            <v>0</v>
          </cell>
          <cell r="O3287">
            <v>0</v>
          </cell>
          <cell r="Q3287">
            <v>0</v>
          </cell>
        </row>
        <row r="3288">
          <cell r="E3288">
            <v>0</v>
          </cell>
          <cell r="O3288">
            <v>0</v>
          </cell>
          <cell r="Q3288">
            <v>0</v>
          </cell>
        </row>
        <row r="3289">
          <cell r="E3289">
            <v>0</v>
          </cell>
          <cell r="O3289">
            <v>0</v>
          </cell>
          <cell r="Q3289">
            <v>0</v>
          </cell>
        </row>
        <row r="3290">
          <cell r="E3290">
            <v>0</v>
          </cell>
          <cell r="O3290">
            <v>0</v>
          </cell>
          <cell r="Q3290">
            <v>0</v>
          </cell>
        </row>
        <row r="3291">
          <cell r="E3291">
            <v>0</v>
          </cell>
          <cell r="O3291">
            <v>0</v>
          </cell>
          <cell r="Q3291">
            <v>0</v>
          </cell>
        </row>
        <row r="3292">
          <cell r="E3292">
            <v>0</v>
          </cell>
          <cell r="O3292">
            <v>0</v>
          </cell>
          <cell r="Q3292">
            <v>0</v>
          </cell>
        </row>
        <row r="3293">
          <cell r="E3293">
            <v>0</v>
          </cell>
          <cell r="O3293">
            <v>0</v>
          </cell>
          <cell r="Q3293">
            <v>0</v>
          </cell>
        </row>
        <row r="3294">
          <cell r="E3294">
            <v>0</v>
          </cell>
          <cell r="O3294">
            <v>0</v>
          </cell>
          <cell r="Q3294">
            <v>0</v>
          </cell>
        </row>
        <row r="3295">
          <cell r="E3295">
            <v>0</v>
          </cell>
          <cell r="O3295">
            <v>0</v>
          </cell>
          <cell r="Q3295">
            <v>0</v>
          </cell>
        </row>
        <row r="3296">
          <cell r="E3296">
            <v>0</v>
          </cell>
          <cell r="O3296">
            <v>0</v>
          </cell>
          <cell r="Q3296">
            <v>0</v>
          </cell>
        </row>
        <row r="3297">
          <cell r="E3297">
            <v>0</v>
          </cell>
          <cell r="O3297">
            <v>0</v>
          </cell>
          <cell r="Q3297">
            <v>0</v>
          </cell>
        </row>
        <row r="3298">
          <cell r="E3298">
            <v>0</v>
          </cell>
          <cell r="O3298">
            <v>0</v>
          </cell>
          <cell r="Q3298">
            <v>0</v>
          </cell>
        </row>
        <row r="3299">
          <cell r="E3299">
            <v>0</v>
          </cell>
          <cell r="O3299">
            <v>0</v>
          </cell>
          <cell r="Q3299">
            <v>0</v>
          </cell>
        </row>
        <row r="3300">
          <cell r="E3300">
            <v>0</v>
          </cell>
          <cell r="O3300">
            <v>0</v>
          </cell>
          <cell r="Q3300">
            <v>0</v>
          </cell>
        </row>
        <row r="3301">
          <cell r="E3301">
            <v>0</v>
          </cell>
          <cell r="O3301">
            <v>0</v>
          </cell>
          <cell r="Q3301">
            <v>0</v>
          </cell>
        </row>
        <row r="3302">
          <cell r="E3302">
            <v>0</v>
          </cell>
          <cell r="O3302">
            <v>0</v>
          </cell>
          <cell r="Q3302">
            <v>0</v>
          </cell>
        </row>
        <row r="3303">
          <cell r="E3303">
            <v>0</v>
          </cell>
          <cell r="O3303">
            <v>0</v>
          </cell>
          <cell r="Q3303">
            <v>0</v>
          </cell>
        </row>
        <row r="3304">
          <cell r="E3304">
            <v>0</v>
          </cell>
          <cell r="O3304">
            <v>0</v>
          </cell>
          <cell r="Q3304">
            <v>0</v>
          </cell>
        </row>
        <row r="3305">
          <cell r="E3305">
            <v>0</v>
          </cell>
          <cell r="O3305">
            <v>0</v>
          </cell>
          <cell r="Q3305">
            <v>0</v>
          </cell>
        </row>
        <row r="3306">
          <cell r="E3306">
            <v>0</v>
          </cell>
          <cell r="O3306">
            <v>0</v>
          </cell>
          <cell r="Q3306">
            <v>0</v>
          </cell>
        </row>
        <row r="3307">
          <cell r="E3307">
            <v>0</v>
          </cell>
          <cell r="O3307">
            <v>0</v>
          </cell>
          <cell r="Q3307">
            <v>0</v>
          </cell>
        </row>
        <row r="3308">
          <cell r="E3308">
            <v>0</v>
          </cell>
          <cell r="O3308">
            <v>0</v>
          </cell>
          <cell r="Q3308">
            <v>0</v>
          </cell>
        </row>
        <row r="3309">
          <cell r="E3309">
            <v>0</v>
          </cell>
          <cell r="O3309">
            <v>0</v>
          </cell>
          <cell r="Q3309">
            <v>0</v>
          </cell>
        </row>
        <row r="3310">
          <cell r="E3310">
            <v>0</v>
          </cell>
          <cell r="O3310">
            <v>0</v>
          </cell>
          <cell r="Q3310">
            <v>0</v>
          </cell>
        </row>
        <row r="3311">
          <cell r="E3311">
            <v>0</v>
          </cell>
          <cell r="O3311">
            <v>0</v>
          </cell>
          <cell r="Q3311">
            <v>0</v>
          </cell>
        </row>
        <row r="3312">
          <cell r="E3312">
            <v>0</v>
          </cell>
          <cell r="O3312">
            <v>0</v>
          </cell>
          <cell r="Q3312">
            <v>0</v>
          </cell>
        </row>
        <row r="3313">
          <cell r="E3313">
            <v>0</v>
          </cell>
          <cell r="O3313">
            <v>0</v>
          </cell>
          <cell r="Q3313">
            <v>0</v>
          </cell>
        </row>
        <row r="3314">
          <cell r="E3314">
            <v>0</v>
          </cell>
          <cell r="O3314">
            <v>0</v>
          </cell>
          <cell r="Q3314">
            <v>0</v>
          </cell>
        </row>
        <row r="3315">
          <cell r="E3315">
            <v>0</v>
          </cell>
          <cell r="O3315">
            <v>0</v>
          </cell>
          <cell r="Q3315">
            <v>0</v>
          </cell>
        </row>
        <row r="3316">
          <cell r="E3316">
            <v>0</v>
          </cell>
          <cell r="O3316">
            <v>0</v>
          </cell>
          <cell r="Q3316">
            <v>0</v>
          </cell>
        </row>
        <row r="3317">
          <cell r="E3317">
            <v>0</v>
          </cell>
          <cell r="O3317">
            <v>0</v>
          </cell>
          <cell r="Q3317">
            <v>0</v>
          </cell>
        </row>
        <row r="3318">
          <cell r="E3318">
            <v>0</v>
          </cell>
          <cell r="O3318">
            <v>0</v>
          </cell>
          <cell r="Q3318">
            <v>0</v>
          </cell>
        </row>
        <row r="3319">
          <cell r="E3319">
            <v>0</v>
          </cell>
          <cell r="O3319">
            <v>0</v>
          </cell>
          <cell r="Q3319">
            <v>0</v>
          </cell>
        </row>
        <row r="3320">
          <cell r="E3320">
            <v>0</v>
          </cell>
          <cell r="O3320">
            <v>0</v>
          </cell>
          <cell r="Q3320">
            <v>0</v>
          </cell>
        </row>
        <row r="3321">
          <cell r="E3321">
            <v>0</v>
          </cell>
          <cell r="O3321">
            <v>0</v>
          </cell>
          <cell r="Q3321">
            <v>0</v>
          </cell>
        </row>
        <row r="3322">
          <cell r="E3322">
            <v>0</v>
          </cell>
          <cell r="O3322">
            <v>0</v>
          </cell>
          <cell r="Q3322">
            <v>0</v>
          </cell>
        </row>
        <row r="3323">
          <cell r="E3323">
            <v>0</v>
          </cell>
          <cell r="O3323">
            <v>0</v>
          </cell>
          <cell r="Q3323">
            <v>0</v>
          </cell>
        </row>
        <row r="3324">
          <cell r="E3324">
            <v>0</v>
          </cell>
          <cell r="O3324">
            <v>0</v>
          </cell>
          <cell r="Q3324">
            <v>0</v>
          </cell>
        </row>
        <row r="3325">
          <cell r="E3325">
            <v>0</v>
          </cell>
          <cell r="O3325">
            <v>0</v>
          </cell>
          <cell r="Q3325">
            <v>0</v>
          </cell>
        </row>
        <row r="3326">
          <cell r="E3326">
            <v>0</v>
          </cell>
          <cell r="O3326">
            <v>0</v>
          </cell>
          <cell r="Q3326">
            <v>0</v>
          </cell>
        </row>
        <row r="3327">
          <cell r="E3327">
            <v>0</v>
          </cell>
          <cell r="O3327">
            <v>0</v>
          </cell>
          <cell r="Q3327">
            <v>0</v>
          </cell>
        </row>
        <row r="3328">
          <cell r="E3328">
            <v>0</v>
          </cell>
          <cell r="O3328">
            <v>0</v>
          </cell>
          <cell r="Q3328">
            <v>0</v>
          </cell>
        </row>
        <row r="3329">
          <cell r="E3329">
            <v>0</v>
          </cell>
          <cell r="O3329">
            <v>0</v>
          </cell>
          <cell r="Q3329">
            <v>0</v>
          </cell>
        </row>
        <row r="3330">
          <cell r="E3330">
            <v>0</v>
          </cell>
          <cell r="O3330">
            <v>0</v>
          </cell>
          <cell r="Q3330">
            <v>0</v>
          </cell>
        </row>
        <row r="3331">
          <cell r="E3331">
            <v>0</v>
          </cell>
          <cell r="O3331">
            <v>0</v>
          </cell>
          <cell r="Q3331">
            <v>0</v>
          </cell>
        </row>
        <row r="3332">
          <cell r="E3332">
            <v>0</v>
          </cell>
          <cell r="O3332">
            <v>0</v>
          </cell>
          <cell r="Q3332">
            <v>0</v>
          </cell>
        </row>
        <row r="3333">
          <cell r="E3333">
            <v>0</v>
          </cell>
          <cell r="O3333">
            <v>0</v>
          </cell>
          <cell r="Q3333">
            <v>0</v>
          </cell>
        </row>
        <row r="3334">
          <cell r="E3334">
            <v>0</v>
          </cell>
          <cell r="O3334">
            <v>0</v>
          </cell>
          <cell r="Q3334">
            <v>0</v>
          </cell>
        </row>
        <row r="3335">
          <cell r="E3335">
            <v>0</v>
          </cell>
          <cell r="O3335">
            <v>0</v>
          </cell>
          <cell r="Q3335">
            <v>0</v>
          </cell>
        </row>
        <row r="3336">
          <cell r="E3336">
            <v>0</v>
          </cell>
          <cell r="O3336">
            <v>0</v>
          </cell>
          <cell r="Q3336">
            <v>0</v>
          </cell>
        </row>
        <row r="3337">
          <cell r="E3337">
            <v>0</v>
          </cell>
          <cell r="O3337">
            <v>0</v>
          </cell>
          <cell r="Q3337">
            <v>0</v>
          </cell>
        </row>
        <row r="3338">
          <cell r="E3338">
            <v>0</v>
          </cell>
          <cell r="O3338">
            <v>0</v>
          </cell>
          <cell r="Q3338">
            <v>0</v>
          </cell>
        </row>
        <row r="3339">
          <cell r="E3339">
            <v>0</v>
          </cell>
          <cell r="O3339">
            <v>0</v>
          </cell>
          <cell r="Q3339">
            <v>0</v>
          </cell>
        </row>
        <row r="3340">
          <cell r="E3340">
            <v>0</v>
          </cell>
          <cell r="O3340">
            <v>0</v>
          </cell>
          <cell r="Q3340">
            <v>0</v>
          </cell>
        </row>
        <row r="3341">
          <cell r="E3341">
            <v>0</v>
          </cell>
          <cell r="O3341">
            <v>0</v>
          </cell>
          <cell r="Q3341">
            <v>0</v>
          </cell>
        </row>
        <row r="3342">
          <cell r="E3342">
            <v>0</v>
          </cell>
          <cell r="O3342">
            <v>0</v>
          </cell>
          <cell r="Q3342">
            <v>0</v>
          </cell>
        </row>
        <row r="3343">
          <cell r="E3343">
            <v>0</v>
          </cell>
          <cell r="O3343">
            <v>0</v>
          </cell>
          <cell r="Q3343">
            <v>0</v>
          </cell>
        </row>
        <row r="3344">
          <cell r="E3344">
            <v>0</v>
          </cell>
          <cell r="O3344">
            <v>0</v>
          </cell>
          <cell r="Q3344">
            <v>0</v>
          </cell>
        </row>
        <row r="3345">
          <cell r="E3345">
            <v>0</v>
          </cell>
          <cell r="O3345">
            <v>0</v>
          </cell>
          <cell r="Q3345">
            <v>0</v>
          </cell>
        </row>
        <row r="3346">
          <cell r="E3346">
            <v>0</v>
          </cell>
          <cell r="O3346">
            <v>0</v>
          </cell>
          <cell r="Q3346">
            <v>0</v>
          </cell>
        </row>
        <row r="3347">
          <cell r="E3347">
            <v>0</v>
          </cell>
          <cell r="O3347">
            <v>0</v>
          </cell>
          <cell r="Q3347">
            <v>0</v>
          </cell>
        </row>
        <row r="3348">
          <cell r="E3348">
            <v>0</v>
          </cell>
          <cell r="O3348">
            <v>0</v>
          </cell>
          <cell r="Q3348">
            <v>0</v>
          </cell>
        </row>
        <row r="3349">
          <cell r="E3349">
            <v>0</v>
          </cell>
          <cell r="O3349">
            <v>0</v>
          </cell>
          <cell r="Q3349">
            <v>0</v>
          </cell>
        </row>
        <row r="3350">
          <cell r="E3350">
            <v>0</v>
          </cell>
          <cell r="O3350">
            <v>0</v>
          </cell>
          <cell r="Q3350">
            <v>0</v>
          </cell>
        </row>
        <row r="3351">
          <cell r="E3351">
            <v>0</v>
          </cell>
          <cell r="O3351">
            <v>0</v>
          </cell>
          <cell r="Q3351">
            <v>0</v>
          </cell>
        </row>
        <row r="3352">
          <cell r="E3352">
            <v>0</v>
          </cell>
          <cell r="O3352">
            <v>0</v>
          </cell>
          <cell r="Q3352">
            <v>0</v>
          </cell>
        </row>
        <row r="3353">
          <cell r="E3353">
            <v>0</v>
          </cell>
          <cell r="O3353">
            <v>0</v>
          </cell>
          <cell r="Q3353">
            <v>0</v>
          </cell>
        </row>
        <row r="3354">
          <cell r="E3354">
            <v>0</v>
          </cell>
          <cell r="O3354">
            <v>0</v>
          </cell>
          <cell r="Q3354">
            <v>0</v>
          </cell>
        </row>
        <row r="3355">
          <cell r="E3355">
            <v>0</v>
          </cell>
          <cell r="O3355">
            <v>0</v>
          </cell>
          <cell r="Q3355">
            <v>0</v>
          </cell>
        </row>
        <row r="3356">
          <cell r="E3356">
            <v>0</v>
          </cell>
          <cell r="O3356">
            <v>0</v>
          </cell>
          <cell r="Q3356">
            <v>0</v>
          </cell>
        </row>
        <row r="3357">
          <cell r="E3357">
            <v>0</v>
          </cell>
          <cell r="O3357">
            <v>0</v>
          </cell>
          <cell r="Q3357">
            <v>0</v>
          </cell>
        </row>
        <row r="3358">
          <cell r="E3358">
            <v>0</v>
          </cell>
          <cell r="O3358">
            <v>0</v>
          </cell>
          <cell r="Q3358">
            <v>0</v>
          </cell>
        </row>
        <row r="3359">
          <cell r="E3359">
            <v>0</v>
          </cell>
          <cell r="O3359">
            <v>0</v>
          </cell>
          <cell r="Q3359">
            <v>0</v>
          </cell>
        </row>
        <row r="3360">
          <cell r="E3360">
            <v>0</v>
          </cell>
          <cell r="O3360">
            <v>0</v>
          </cell>
          <cell r="Q3360">
            <v>0</v>
          </cell>
        </row>
        <row r="3361">
          <cell r="E3361">
            <v>0</v>
          </cell>
          <cell r="O3361">
            <v>0</v>
          </cell>
          <cell r="Q3361">
            <v>0</v>
          </cell>
        </row>
        <row r="3362">
          <cell r="E3362">
            <v>0</v>
          </cell>
          <cell r="O3362">
            <v>0</v>
          </cell>
          <cell r="Q3362">
            <v>0</v>
          </cell>
        </row>
        <row r="3363">
          <cell r="E3363">
            <v>0</v>
          </cell>
          <cell r="O3363">
            <v>0</v>
          </cell>
          <cell r="Q3363">
            <v>0</v>
          </cell>
        </row>
        <row r="3364">
          <cell r="E3364">
            <v>0</v>
          </cell>
          <cell r="O3364">
            <v>0</v>
          </cell>
          <cell r="Q3364">
            <v>0</v>
          </cell>
        </row>
        <row r="3365">
          <cell r="E3365">
            <v>0</v>
          </cell>
          <cell r="O3365">
            <v>0</v>
          </cell>
          <cell r="Q3365">
            <v>0</v>
          </cell>
        </row>
        <row r="3366">
          <cell r="E3366">
            <v>0</v>
          </cell>
          <cell r="O3366">
            <v>0</v>
          </cell>
          <cell r="Q3366">
            <v>0</v>
          </cell>
        </row>
        <row r="3367">
          <cell r="E3367">
            <v>0</v>
          </cell>
          <cell r="O3367">
            <v>0</v>
          </cell>
          <cell r="Q3367">
            <v>0</v>
          </cell>
        </row>
        <row r="3368">
          <cell r="E3368">
            <v>0</v>
          </cell>
          <cell r="O3368">
            <v>0</v>
          </cell>
          <cell r="Q3368">
            <v>0</v>
          </cell>
        </row>
        <row r="3369">
          <cell r="E3369">
            <v>0</v>
          </cell>
          <cell r="O3369">
            <v>0</v>
          </cell>
          <cell r="Q3369">
            <v>0</v>
          </cell>
        </row>
        <row r="3370">
          <cell r="E3370">
            <v>0</v>
          </cell>
          <cell r="O3370">
            <v>0</v>
          </cell>
          <cell r="Q3370">
            <v>0</v>
          </cell>
        </row>
        <row r="3371">
          <cell r="E3371">
            <v>0</v>
          </cell>
          <cell r="O3371">
            <v>0</v>
          </cell>
          <cell r="Q3371">
            <v>0</v>
          </cell>
        </row>
        <row r="3372">
          <cell r="E3372">
            <v>0</v>
          </cell>
          <cell r="O3372">
            <v>0</v>
          </cell>
          <cell r="Q3372">
            <v>0</v>
          </cell>
        </row>
        <row r="3373">
          <cell r="E3373">
            <v>0</v>
          </cell>
          <cell r="O3373">
            <v>0</v>
          </cell>
          <cell r="Q3373">
            <v>0</v>
          </cell>
        </row>
        <row r="3374">
          <cell r="E3374">
            <v>0</v>
          </cell>
          <cell r="O3374">
            <v>0</v>
          </cell>
          <cell r="Q3374">
            <v>0</v>
          </cell>
        </row>
        <row r="3375">
          <cell r="E3375">
            <v>0</v>
          </cell>
          <cell r="O3375">
            <v>0</v>
          </cell>
          <cell r="Q3375">
            <v>0</v>
          </cell>
        </row>
        <row r="3376">
          <cell r="E3376">
            <v>0</v>
          </cell>
          <cell r="O3376">
            <v>0</v>
          </cell>
          <cell r="Q3376">
            <v>0</v>
          </cell>
        </row>
        <row r="3377">
          <cell r="E3377">
            <v>0</v>
          </cell>
          <cell r="O3377">
            <v>0</v>
          </cell>
          <cell r="Q3377">
            <v>0</v>
          </cell>
        </row>
        <row r="3378">
          <cell r="E3378">
            <v>0</v>
          </cell>
          <cell r="O3378">
            <v>0</v>
          </cell>
          <cell r="Q3378">
            <v>0</v>
          </cell>
        </row>
        <row r="3379">
          <cell r="E3379">
            <v>0</v>
          </cell>
          <cell r="O3379">
            <v>0</v>
          </cell>
          <cell r="Q3379">
            <v>0</v>
          </cell>
        </row>
        <row r="3380">
          <cell r="E3380">
            <v>0</v>
          </cell>
          <cell r="O3380">
            <v>0</v>
          </cell>
          <cell r="Q3380">
            <v>0</v>
          </cell>
        </row>
        <row r="3381">
          <cell r="E3381">
            <v>0</v>
          </cell>
          <cell r="O3381">
            <v>0</v>
          </cell>
          <cell r="Q3381">
            <v>0</v>
          </cell>
        </row>
        <row r="3382">
          <cell r="E3382">
            <v>0</v>
          </cell>
          <cell r="O3382">
            <v>0</v>
          </cell>
          <cell r="Q3382">
            <v>0</v>
          </cell>
        </row>
        <row r="3383">
          <cell r="E3383">
            <v>0</v>
          </cell>
          <cell r="O3383">
            <v>0</v>
          </cell>
          <cell r="Q3383">
            <v>0</v>
          </cell>
        </row>
        <row r="3384">
          <cell r="E3384">
            <v>0</v>
          </cell>
          <cell r="O3384">
            <v>0</v>
          </cell>
          <cell r="Q3384">
            <v>0</v>
          </cell>
        </row>
        <row r="3385">
          <cell r="E3385">
            <v>0</v>
          </cell>
          <cell r="O3385">
            <v>0</v>
          </cell>
          <cell r="Q3385">
            <v>0</v>
          </cell>
        </row>
        <row r="3386">
          <cell r="E3386">
            <v>0</v>
          </cell>
          <cell r="O3386">
            <v>0</v>
          </cell>
          <cell r="Q3386">
            <v>0</v>
          </cell>
        </row>
        <row r="3387">
          <cell r="E3387">
            <v>0</v>
          </cell>
          <cell r="O3387">
            <v>0</v>
          </cell>
          <cell r="Q3387">
            <v>0</v>
          </cell>
        </row>
        <row r="3388">
          <cell r="E3388">
            <v>0</v>
          </cell>
          <cell r="O3388">
            <v>0</v>
          </cell>
          <cell r="Q3388">
            <v>0</v>
          </cell>
        </row>
        <row r="3389">
          <cell r="E3389">
            <v>0</v>
          </cell>
          <cell r="O3389">
            <v>0</v>
          </cell>
          <cell r="Q3389">
            <v>0</v>
          </cell>
        </row>
        <row r="3390">
          <cell r="E3390">
            <v>0</v>
          </cell>
          <cell r="O3390">
            <v>0</v>
          </cell>
          <cell r="Q3390">
            <v>0</v>
          </cell>
        </row>
        <row r="3391">
          <cell r="E3391">
            <v>0</v>
          </cell>
          <cell r="O3391">
            <v>0</v>
          </cell>
          <cell r="Q3391">
            <v>0</v>
          </cell>
        </row>
        <row r="3392">
          <cell r="E3392">
            <v>0</v>
          </cell>
          <cell r="O3392">
            <v>0</v>
          </cell>
          <cell r="Q3392">
            <v>0</v>
          </cell>
        </row>
        <row r="3393">
          <cell r="E3393">
            <v>0</v>
          </cell>
          <cell r="O3393">
            <v>0</v>
          </cell>
          <cell r="Q3393">
            <v>0</v>
          </cell>
        </row>
        <row r="3394">
          <cell r="E3394">
            <v>0</v>
          </cell>
          <cell r="O3394">
            <v>0</v>
          </cell>
          <cell r="Q3394">
            <v>0</v>
          </cell>
        </row>
        <row r="3395">
          <cell r="E3395">
            <v>0</v>
          </cell>
          <cell r="O3395">
            <v>0</v>
          </cell>
          <cell r="Q3395">
            <v>0</v>
          </cell>
        </row>
        <row r="3396">
          <cell r="E3396">
            <v>0</v>
          </cell>
          <cell r="O3396">
            <v>0</v>
          </cell>
          <cell r="Q3396">
            <v>0</v>
          </cell>
        </row>
        <row r="3397">
          <cell r="E3397">
            <v>0</v>
          </cell>
          <cell r="O3397">
            <v>0</v>
          </cell>
          <cell r="Q3397">
            <v>0</v>
          </cell>
        </row>
        <row r="3398">
          <cell r="E3398">
            <v>0</v>
          </cell>
          <cell r="O3398">
            <v>0</v>
          </cell>
          <cell r="Q3398">
            <v>0</v>
          </cell>
        </row>
        <row r="3399">
          <cell r="E3399">
            <v>0</v>
          </cell>
          <cell r="O3399">
            <v>0</v>
          </cell>
          <cell r="Q3399">
            <v>0</v>
          </cell>
        </row>
        <row r="3400">
          <cell r="E3400">
            <v>0</v>
          </cell>
          <cell r="O3400">
            <v>0</v>
          </cell>
          <cell r="Q3400">
            <v>0</v>
          </cell>
        </row>
        <row r="3401">
          <cell r="E3401">
            <v>0</v>
          </cell>
          <cell r="O3401">
            <v>0</v>
          </cell>
          <cell r="Q3401">
            <v>0</v>
          </cell>
        </row>
        <row r="3402">
          <cell r="E3402">
            <v>0</v>
          </cell>
          <cell r="O3402">
            <v>0</v>
          </cell>
          <cell r="Q3402">
            <v>0</v>
          </cell>
        </row>
        <row r="3403">
          <cell r="E3403">
            <v>0</v>
          </cell>
          <cell r="O3403">
            <v>0</v>
          </cell>
          <cell r="Q3403">
            <v>0</v>
          </cell>
        </row>
        <row r="3404">
          <cell r="E3404">
            <v>0</v>
          </cell>
          <cell r="O3404">
            <v>0</v>
          </cell>
          <cell r="Q3404">
            <v>0</v>
          </cell>
        </row>
        <row r="3405">
          <cell r="E3405">
            <v>0</v>
          </cell>
          <cell r="O3405">
            <v>0</v>
          </cell>
          <cell r="Q3405">
            <v>0</v>
          </cell>
        </row>
        <row r="3406">
          <cell r="E3406">
            <v>0</v>
          </cell>
          <cell r="O3406">
            <v>0</v>
          </cell>
          <cell r="Q3406">
            <v>0</v>
          </cell>
        </row>
        <row r="3407">
          <cell r="E3407">
            <v>0</v>
          </cell>
          <cell r="O3407">
            <v>0</v>
          </cell>
          <cell r="Q3407">
            <v>0</v>
          </cell>
        </row>
        <row r="3408">
          <cell r="E3408">
            <v>0</v>
          </cell>
          <cell r="O3408">
            <v>0</v>
          </cell>
          <cell r="Q3408">
            <v>0</v>
          </cell>
        </row>
        <row r="3409">
          <cell r="E3409">
            <v>0</v>
          </cell>
          <cell r="O3409">
            <v>0</v>
          </cell>
          <cell r="Q3409">
            <v>0</v>
          </cell>
        </row>
        <row r="3410">
          <cell r="E3410">
            <v>0</v>
          </cell>
          <cell r="O3410">
            <v>0</v>
          </cell>
          <cell r="Q3410">
            <v>0</v>
          </cell>
        </row>
        <row r="3411">
          <cell r="E3411">
            <v>0</v>
          </cell>
          <cell r="O3411">
            <v>0</v>
          </cell>
          <cell r="Q3411">
            <v>0</v>
          </cell>
        </row>
        <row r="3412">
          <cell r="E3412">
            <v>0</v>
          </cell>
          <cell r="O3412">
            <v>0</v>
          </cell>
          <cell r="Q3412">
            <v>0</v>
          </cell>
        </row>
        <row r="3413">
          <cell r="E3413">
            <v>0</v>
          </cell>
          <cell r="O3413">
            <v>0</v>
          </cell>
          <cell r="Q3413">
            <v>0</v>
          </cell>
        </row>
        <row r="3414">
          <cell r="E3414">
            <v>0</v>
          </cell>
          <cell r="O3414">
            <v>0</v>
          </cell>
          <cell r="Q3414">
            <v>0</v>
          </cell>
        </row>
        <row r="3415">
          <cell r="E3415">
            <v>0</v>
          </cell>
          <cell r="O3415">
            <v>0</v>
          </cell>
          <cell r="Q3415">
            <v>0</v>
          </cell>
        </row>
        <row r="3416">
          <cell r="E3416">
            <v>0</v>
          </cell>
          <cell r="O3416">
            <v>0</v>
          </cell>
          <cell r="Q3416">
            <v>0</v>
          </cell>
        </row>
        <row r="3417">
          <cell r="E3417">
            <v>0</v>
          </cell>
          <cell r="O3417">
            <v>0</v>
          </cell>
          <cell r="Q3417">
            <v>0</v>
          </cell>
        </row>
        <row r="3418">
          <cell r="E3418">
            <v>0</v>
          </cell>
          <cell r="O3418">
            <v>0</v>
          </cell>
          <cell r="Q3418">
            <v>0</v>
          </cell>
        </row>
        <row r="3419">
          <cell r="E3419">
            <v>0</v>
          </cell>
          <cell r="O3419">
            <v>0</v>
          </cell>
          <cell r="Q3419">
            <v>0</v>
          </cell>
        </row>
        <row r="3420">
          <cell r="E3420">
            <v>0</v>
          </cell>
          <cell r="O3420">
            <v>0</v>
          </cell>
          <cell r="Q3420">
            <v>0</v>
          </cell>
        </row>
        <row r="3421">
          <cell r="E3421">
            <v>0</v>
          </cell>
          <cell r="O3421">
            <v>0</v>
          </cell>
          <cell r="Q3421">
            <v>0</v>
          </cell>
        </row>
        <row r="3422">
          <cell r="E3422">
            <v>0</v>
          </cell>
          <cell r="O3422">
            <v>0</v>
          </cell>
          <cell r="Q3422">
            <v>0</v>
          </cell>
        </row>
        <row r="3423">
          <cell r="E3423">
            <v>0</v>
          </cell>
          <cell r="O3423">
            <v>0</v>
          </cell>
          <cell r="Q3423">
            <v>0</v>
          </cell>
        </row>
        <row r="3424">
          <cell r="E3424">
            <v>0</v>
          </cell>
          <cell r="O3424">
            <v>0</v>
          </cell>
          <cell r="Q3424">
            <v>0</v>
          </cell>
        </row>
        <row r="3425">
          <cell r="E3425">
            <v>0</v>
          </cell>
          <cell r="O3425">
            <v>0</v>
          </cell>
          <cell r="Q3425">
            <v>0</v>
          </cell>
        </row>
        <row r="3426">
          <cell r="E3426">
            <v>0</v>
          </cell>
          <cell r="O3426">
            <v>0</v>
          </cell>
          <cell r="Q3426">
            <v>0</v>
          </cell>
        </row>
        <row r="3427">
          <cell r="E3427">
            <v>0</v>
          </cell>
          <cell r="O3427">
            <v>0</v>
          </cell>
          <cell r="Q3427">
            <v>0</v>
          </cell>
        </row>
        <row r="3428">
          <cell r="E3428">
            <v>0</v>
          </cell>
          <cell r="O3428">
            <v>0</v>
          </cell>
          <cell r="Q3428">
            <v>0</v>
          </cell>
        </row>
        <row r="3429">
          <cell r="E3429">
            <v>0</v>
          </cell>
          <cell r="O3429">
            <v>0</v>
          </cell>
          <cell r="Q3429">
            <v>0</v>
          </cell>
        </row>
        <row r="3430">
          <cell r="E3430">
            <v>0</v>
          </cell>
          <cell r="O3430">
            <v>0</v>
          </cell>
          <cell r="Q3430">
            <v>0</v>
          </cell>
        </row>
        <row r="3431">
          <cell r="E3431">
            <v>0</v>
          </cell>
          <cell r="O3431">
            <v>0</v>
          </cell>
          <cell r="Q3431">
            <v>0</v>
          </cell>
        </row>
        <row r="3432">
          <cell r="E3432">
            <v>0</v>
          </cell>
          <cell r="O3432">
            <v>0</v>
          </cell>
          <cell r="Q3432">
            <v>0</v>
          </cell>
        </row>
        <row r="3433">
          <cell r="E3433">
            <v>0</v>
          </cell>
          <cell r="O3433">
            <v>0</v>
          </cell>
          <cell r="Q3433">
            <v>0</v>
          </cell>
        </row>
        <row r="3434">
          <cell r="E3434">
            <v>0</v>
          </cell>
          <cell r="O3434">
            <v>0</v>
          </cell>
          <cell r="Q3434">
            <v>0</v>
          </cell>
        </row>
        <row r="3435">
          <cell r="E3435">
            <v>0</v>
          </cell>
          <cell r="O3435">
            <v>0</v>
          </cell>
          <cell r="Q3435">
            <v>0</v>
          </cell>
        </row>
        <row r="3436">
          <cell r="E3436">
            <v>0</v>
          </cell>
          <cell r="O3436">
            <v>0</v>
          </cell>
          <cell r="Q3436">
            <v>0</v>
          </cell>
        </row>
        <row r="3437">
          <cell r="E3437">
            <v>0</v>
          </cell>
          <cell r="O3437">
            <v>0</v>
          </cell>
          <cell r="Q3437">
            <v>0</v>
          </cell>
        </row>
        <row r="3438">
          <cell r="E3438">
            <v>0</v>
          </cell>
          <cell r="O3438">
            <v>0</v>
          </cell>
          <cell r="Q3438">
            <v>0</v>
          </cell>
        </row>
        <row r="3439">
          <cell r="E3439">
            <v>0</v>
          </cell>
          <cell r="O3439">
            <v>0</v>
          </cell>
          <cell r="Q3439">
            <v>0</v>
          </cell>
        </row>
        <row r="3440">
          <cell r="E3440">
            <v>0</v>
          </cell>
          <cell r="O3440">
            <v>0</v>
          </cell>
          <cell r="Q3440">
            <v>0</v>
          </cell>
        </row>
        <row r="3441">
          <cell r="E3441">
            <v>0</v>
          </cell>
          <cell r="O3441">
            <v>0</v>
          </cell>
          <cell r="Q3441">
            <v>0</v>
          </cell>
        </row>
        <row r="3442">
          <cell r="E3442">
            <v>0</v>
          </cell>
          <cell r="O3442">
            <v>0</v>
          </cell>
          <cell r="Q3442">
            <v>0</v>
          </cell>
        </row>
        <row r="3443">
          <cell r="E3443">
            <v>0</v>
          </cell>
          <cell r="O3443">
            <v>0</v>
          </cell>
          <cell r="Q3443">
            <v>0</v>
          </cell>
        </row>
        <row r="3444">
          <cell r="E3444">
            <v>0</v>
          </cell>
          <cell r="O3444">
            <v>0</v>
          </cell>
          <cell r="Q3444">
            <v>0</v>
          </cell>
        </row>
        <row r="3445">
          <cell r="E3445">
            <v>0</v>
          </cell>
          <cell r="O3445">
            <v>0</v>
          </cell>
          <cell r="Q3445">
            <v>0</v>
          </cell>
        </row>
        <row r="3446">
          <cell r="E3446">
            <v>0</v>
          </cell>
          <cell r="O3446">
            <v>0</v>
          </cell>
          <cell r="Q3446">
            <v>0</v>
          </cell>
        </row>
        <row r="3447">
          <cell r="E3447">
            <v>0</v>
          </cell>
          <cell r="O3447">
            <v>0</v>
          </cell>
          <cell r="Q3447">
            <v>0</v>
          </cell>
        </row>
        <row r="3448">
          <cell r="E3448">
            <v>0</v>
          </cell>
          <cell r="O3448">
            <v>0</v>
          </cell>
          <cell r="Q3448">
            <v>0</v>
          </cell>
        </row>
        <row r="3449">
          <cell r="E3449">
            <v>0</v>
          </cell>
          <cell r="O3449">
            <v>0</v>
          </cell>
          <cell r="Q3449">
            <v>0</v>
          </cell>
        </row>
        <row r="3450">
          <cell r="E3450">
            <v>0</v>
          </cell>
          <cell r="O3450">
            <v>0</v>
          </cell>
          <cell r="Q3450">
            <v>0</v>
          </cell>
        </row>
        <row r="3451">
          <cell r="E3451">
            <v>0</v>
          </cell>
          <cell r="O3451">
            <v>0</v>
          </cell>
          <cell r="Q3451">
            <v>0</v>
          </cell>
        </row>
        <row r="3452">
          <cell r="E3452">
            <v>0</v>
          </cell>
          <cell r="O3452">
            <v>0</v>
          </cell>
          <cell r="Q3452">
            <v>0</v>
          </cell>
        </row>
        <row r="3453">
          <cell r="E3453">
            <v>0</v>
          </cell>
          <cell r="O3453">
            <v>0</v>
          </cell>
          <cell r="Q3453">
            <v>0</v>
          </cell>
        </row>
        <row r="3454">
          <cell r="E3454">
            <v>0</v>
          </cell>
          <cell r="O3454">
            <v>0</v>
          </cell>
          <cell r="Q3454">
            <v>0</v>
          </cell>
        </row>
        <row r="3455">
          <cell r="E3455">
            <v>0</v>
          </cell>
          <cell r="O3455">
            <v>0</v>
          </cell>
          <cell r="Q3455">
            <v>0</v>
          </cell>
        </row>
        <row r="3456">
          <cell r="E3456">
            <v>0</v>
          </cell>
          <cell r="O3456">
            <v>0</v>
          </cell>
          <cell r="Q3456">
            <v>0</v>
          </cell>
        </row>
        <row r="3457">
          <cell r="E3457">
            <v>0</v>
          </cell>
          <cell r="O3457">
            <v>0</v>
          </cell>
          <cell r="Q3457">
            <v>0</v>
          </cell>
        </row>
        <row r="3458">
          <cell r="E3458">
            <v>0</v>
          </cell>
          <cell r="O3458">
            <v>0</v>
          </cell>
          <cell r="Q3458">
            <v>0</v>
          </cell>
        </row>
        <row r="3459">
          <cell r="E3459">
            <v>0</v>
          </cell>
          <cell r="O3459">
            <v>0</v>
          </cell>
          <cell r="Q3459">
            <v>0</v>
          </cell>
        </row>
        <row r="3460">
          <cell r="E3460">
            <v>0</v>
          </cell>
          <cell r="O3460">
            <v>0</v>
          </cell>
          <cell r="Q3460">
            <v>0</v>
          </cell>
        </row>
        <row r="3461">
          <cell r="E3461">
            <v>0</v>
          </cell>
          <cell r="O3461">
            <v>0</v>
          </cell>
          <cell r="Q3461">
            <v>0</v>
          </cell>
        </row>
        <row r="3462">
          <cell r="E3462">
            <v>0</v>
          </cell>
          <cell r="O3462">
            <v>0</v>
          </cell>
          <cell r="Q3462">
            <v>0</v>
          </cell>
        </row>
        <row r="3463">
          <cell r="E3463">
            <v>0</v>
          </cell>
          <cell r="O3463">
            <v>0</v>
          </cell>
          <cell r="Q3463">
            <v>0</v>
          </cell>
        </row>
        <row r="3464">
          <cell r="E3464">
            <v>0</v>
          </cell>
          <cell r="O3464">
            <v>0</v>
          </cell>
          <cell r="Q3464">
            <v>0</v>
          </cell>
        </row>
        <row r="3465">
          <cell r="E3465">
            <v>0</v>
          </cell>
          <cell r="O3465">
            <v>0</v>
          </cell>
          <cell r="Q3465">
            <v>0</v>
          </cell>
        </row>
        <row r="3466">
          <cell r="E3466">
            <v>0</v>
          </cell>
          <cell r="O3466">
            <v>0</v>
          </cell>
          <cell r="Q3466">
            <v>0</v>
          </cell>
        </row>
        <row r="3467">
          <cell r="E3467">
            <v>0</v>
          </cell>
          <cell r="O3467">
            <v>0</v>
          </cell>
          <cell r="Q3467">
            <v>0</v>
          </cell>
        </row>
        <row r="3468">
          <cell r="E3468">
            <v>0</v>
          </cell>
          <cell r="O3468">
            <v>0</v>
          </cell>
          <cell r="Q3468">
            <v>0</v>
          </cell>
        </row>
        <row r="3469">
          <cell r="E3469">
            <v>0</v>
          </cell>
          <cell r="O3469">
            <v>0</v>
          </cell>
          <cell r="Q3469">
            <v>0</v>
          </cell>
        </row>
        <row r="3470">
          <cell r="E3470">
            <v>0</v>
          </cell>
          <cell r="O3470">
            <v>0</v>
          </cell>
          <cell r="Q3470">
            <v>0</v>
          </cell>
        </row>
        <row r="3471">
          <cell r="E3471">
            <v>0</v>
          </cell>
          <cell r="O3471">
            <v>0</v>
          </cell>
          <cell r="Q3471">
            <v>0</v>
          </cell>
        </row>
        <row r="3472">
          <cell r="E3472">
            <v>0</v>
          </cell>
          <cell r="O3472">
            <v>0</v>
          </cell>
          <cell r="Q3472">
            <v>0</v>
          </cell>
        </row>
        <row r="3473">
          <cell r="E3473">
            <v>0</v>
          </cell>
          <cell r="O3473">
            <v>0</v>
          </cell>
          <cell r="Q3473">
            <v>0</v>
          </cell>
        </row>
        <row r="3474">
          <cell r="E3474">
            <v>0</v>
          </cell>
          <cell r="O3474">
            <v>0</v>
          </cell>
          <cell r="Q3474">
            <v>0</v>
          </cell>
        </row>
        <row r="3475">
          <cell r="E3475">
            <v>0</v>
          </cell>
          <cell r="O3475">
            <v>0</v>
          </cell>
          <cell r="Q3475">
            <v>0</v>
          </cell>
        </row>
        <row r="3476">
          <cell r="E3476">
            <v>0</v>
          </cell>
          <cell r="O3476">
            <v>0</v>
          </cell>
          <cell r="Q3476">
            <v>0</v>
          </cell>
        </row>
        <row r="3477">
          <cell r="E3477">
            <v>0</v>
          </cell>
          <cell r="O3477">
            <v>0</v>
          </cell>
          <cell r="Q3477">
            <v>0</v>
          </cell>
        </row>
        <row r="3478">
          <cell r="E3478">
            <v>0</v>
          </cell>
          <cell r="O3478">
            <v>0</v>
          </cell>
          <cell r="Q3478">
            <v>0</v>
          </cell>
        </row>
        <row r="3479">
          <cell r="E3479">
            <v>0</v>
          </cell>
          <cell r="O3479">
            <v>0</v>
          </cell>
          <cell r="Q3479">
            <v>0</v>
          </cell>
        </row>
        <row r="3480">
          <cell r="E3480">
            <v>0</v>
          </cell>
          <cell r="O3480">
            <v>0</v>
          </cell>
          <cell r="Q3480">
            <v>0</v>
          </cell>
        </row>
        <row r="3481">
          <cell r="E3481">
            <v>0</v>
          </cell>
          <cell r="O3481">
            <v>0</v>
          </cell>
          <cell r="Q3481">
            <v>0</v>
          </cell>
        </row>
        <row r="3482">
          <cell r="E3482">
            <v>0</v>
          </cell>
          <cell r="O3482">
            <v>0</v>
          </cell>
          <cell r="Q3482">
            <v>0</v>
          </cell>
        </row>
        <row r="3483">
          <cell r="E3483">
            <v>0</v>
          </cell>
          <cell r="O3483">
            <v>0</v>
          </cell>
          <cell r="Q3483">
            <v>0</v>
          </cell>
        </row>
        <row r="3484">
          <cell r="E3484">
            <v>0</v>
          </cell>
          <cell r="O3484">
            <v>0</v>
          </cell>
          <cell r="Q3484">
            <v>0</v>
          </cell>
        </row>
        <row r="3485">
          <cell r="E3485">
            <v>0</v>
          </cell>
          <cell r="O3485">
            <v>0</v>
          </cell>
          <cell r="Q3485">
            <v>0</v>
          </cell>
        </row>
        <row r="3486">
          <cell r="E3486">
            <v>0</v>
          </cell>
          <cell r="O3486">
            <v>0</v>
          </cell>
          <cell r="Q3486">
            <v>0</v>
          </cell>
        </row>
        <row r="3487">
          <cell r="E3487">
            <v>0</v>
          </cell>
          <cell r="O3487">
            <v>0</v>
          </cell>
          <cell r="Q3487">
            <v>0</v>
          </cell>
        </row>
        <row r="3488">
          <cell r="E3488">
            <v>0</v>
          </cell>
          <cell r="O3488">
            <v>0</v>
          </cell>
          <cell r="Q3488">
            <v>0</v>
          </cell>
        </row>
        <row r="3489">
          <cell r="E3489">
            <v>0</v>
          </cell>
          <cell r="O3489">
            <v>0</v>
          </cell>
          <cell r="Q3489">
            <v>0</v>
          </cell>
        </row>
        <row r="3490">
          <cell r="E3490">
            <v>0</v>
          </cell>
          <cell r="O3490">
            <v>0</v>
          </cell>
          <cell r="Q3490">
            <v>0</v>
          </cell>
        </row>
        <row r="3491">
          <cell r="E3491">
            <v>0</v>
          </cell>
          <cell r="O3491">
            <v>0</v>
          </cell>
          <cell r="Q3491">
            <v>0</v>
          </cell>
        </row>
        <row r="3492">
          <cell r="E3492">
            <v>0</v>
          </cell>
          <cell r="O3492">
            <v>0</v>
          </cell>
          <cell r="Q3492">
            <v>0</v>
          </cell>
        </row>
        <row r="3493">
          <cell r="E3493">
            <v>0</v>
          </cell>
          <cell r="O3493">
            <v>0</v>
          </cell>
          <cell r="Q3493">
            <v>0</v>
          </cell>
        </row>
        <row r="3494">
          <cell r="E3494">
            <v>0</v>
          </cell>
          <cell r="O3494">
            <v>0</v>
          </cell>
          <cell r="Q3494">
            <v>0</v>
          </cell>
        </row>
        <row r="3495">
          <cell r="E3495">
            <v>0</v>
          </cell>
          <cell r="O3495">
            <v>0</v>
          </cell>
          <cell r="Q3495">
            <v>0</v>
          </cell>
        </row>
        <row r="3496">
          <cell r="E3496">
            <v>0</v>
          </cell>
          <cell r="O3496">
            <v>0</v>
          </cell>
          <cell r="Q3496">
            <v>0</v>
          </cell>
        </row>
        <row r="3497">
          <cell r="E3497">
            <v>0</v>
          </cell>
          <cell r="O3497">
            <v>0</v>
          </cell>
          <cell r="Q3497">
            <v>0</v>
          </cell>
        </row>
        <row r="3498">
          <cell r="E3498">
            <v>0</v>
          </cell>
          <cell r="O3498">
            <v>0</v>
          </cell>
          <cell r="Q3498">
            <v>0</v>
          </cell>
        </row>
        <row r="3499">
          <cell r="E3499">
            <v>0</v>
          </cell>
          <cell r="O3499">
            <v>0</v>
          </cell>
          <cell r="Q3499">
            <v>0</v>
          </cell>
        </row>
        <row r="3500">
          <cell r="E3500">
            <v>0</v>
          </cell>
          <cell r="O3500">
            <v>0</v>
          </cell>
          <cell r="Q3500">
            <v>0</v>
          </cell>
        </row>
        <row r="3501">
          <cell r="E3501">
            <v>0</v>
          </cell>
          <cell r="O3501">
            <v>0</v>
          </cell>
          <cell r="Q3501">
            <v>0</v>
          </cell>
        </row>
        <row r="3502">
          <cell r="E3502">
            <v>0</v>
          </cell>
          <cell r="O3502">
            <v>0</v>
          </cell>
          <cell r="Q3502">
            <v>0</v>
          </cell>
        </row>
        <row r="3503">
          <cell r="E3503">
            <v>0</v>
          </cell>
          <cell r="O3503">
            <v>0</v>
          </cell>
          <cell r="Q3503">
            <v>0</v>
          </cell>
        </row>
        <row r="3504">
          <cell r="E3504">
            <v>0</v>
          </cell>
          <cell r="O3504">
            <v>0</v>
          </cell>
          <cell r="Q3504">
            <v>0</v>
          </cell>
        </row>
        <row r="3505">
          <cell r="E3505">
            <v>0</v>
          </cell>
          <cell r="O3505">
            <v>0</v>
          </cell>
          <cell r="Q3505">
            <v>0</v>
          </cell>
        </row>
        <row r="3506">
          <cell r="E3506">
            <v>0</v>
          </cell>
          <cell r="O3506">
            <v>0</v>
          </cell>
          <cell r="Q3506">
            <v>0</v>
          </cell>
        </row>
        <row r="3507">
          <cell r="E3507">
            <v>0</v>
          </cell>
          <cell r="O3507">
            <v>0</v>
          </cell>
          <cell r="Q3507">
            <v>0</v>
          </cell>
        </row>
        <row r="3508">
          <cell r="E3508">
            <v>0</v>
          </cell>
          <cell r="O3508">
            <v>0</v>
          </cell>
          <cell r="Q3508">
            <v>0</v>
          </cell>
        </row>
        <row r="3509">
          <cell r="E3509">
            <v>0</v>
          </cell>
          <cell r="O3509">
            <v>0</v>
          </cell>
          <cell r="Q3509">
            <v>0</v>
          </cell>
        </row>
        <row r="3510">
          <cell r="E3510">
            <v>0</v>
          </cell>
          <cell r="O3510">
            <v>0</v>
          </cell>
          <cell r="Q3510">
            <v>0</v>
          </cell>
        </row>
        <row r="3511">
          <cell r="E3511">
            <v>0</v>
          </cell>
          <cell r="O3511">
            <v>0</v>
          </cell>
          <cell r="Q3511">
            <v>0</v>
          </cell>
        </row>
        <row r="3512">
          <cell r="E3512">
            <v>0</v>
          </cell>
          <cell r="O3512">
            <v>0</v>
          </cell>
          <cell r="Q3512">
            <v>0</v>
          </cell>
        </row>
        <row r="3513">
          <cell r="E3513">
            <v>0</v>
          </cell>
          <cell r="O3513">
            <v>0</v>
          </cell>
          <cell r="Q3513">
            <v>0</v>
          </cell>
        </row>
        <row r="3514">
          <cell r="E3514">
            <v>0</v>
          </cell>
          <cell r="O3514">
            <v>0</v>
          </cell>
          <cell r="Q3514">
            <v>0</v>
          </cell>
        </row>
        <row r="3515">
          <cell r="E3515">
            <v>0</v>
          </cell>
          <cell r="O3515">
            <v>0</v>
          </cell>
          <cell r="Q3515">
            <v>0</v>
          </cell>
        </row>
        <row r="3516">
          <cell r="E3516">
            <v>0</v>
          </cell>
          <cell r="O3516">
            <v>0</v>
          </cell>
          <cell r="Q3516">
            <v>0</v>
          </cell>
        </row>
        <row r="3517">
          <cell r="E3517">
            <v>0</v>
          </cell>
          <cell r="O3517">
            <v>0</v>
          </cell>
          <cell r="Q3517">
            <v>0</v>
          </cell>
        </row>
        <row r="3518">
          <cell r="E3518">
            <v>0</v>
          </cell>
          <cell r="O3518">
            <v>0</v>
          </cell>
          <cell r="Q3518">
            <v>0</v>
          </cell>
        </row>
        <row r="3519">
          <cell r="E3519">
            <v>0</v>
          </cell>
          <cell r="O3519">
            <v>0</v>
          </cell>
          <cell r="Q3519">
            <v>0</v>
          </cell>
        </row>
        <row r="3520">
          <cell r="E3520">
            <v>0</v>
          </cell>
          <cell r="O3520">
            <v>0</v>
          </cell>
          <cell r="Q3520">
            <v>0</v>
          </cell>
        </row>
        <row r="3521">
          <cell r="E3521">
            <v>0</v>
          </cell>
          <cell r="O3521">
            <v>0</v>
          </cell>
          <cell r="Q3521">
            <v>0</v>
          </cell>
        </row>
        <row r="3522">
          <cell r="E3522">
            <v>0</v>
          </cell>
          <cell r="O3522">
            <v>0</v>
          </cell>
          <cell r="Q3522">
            <v>0</v>
          </cell>
        </row>
        <row r="3523">
          <cell r="E3523">
            <v>0</v>
          </cell>
          <cell r="O3523">
            <v>0</v>
          </cell>
          <cell r="Q3523">
            <v>0</v>
          </cell>
        </row>
        <row r="3524">
          <cell r="E3524">
            <v>0</v>
          </cell>
          <cell r="O3524">
            <v>0</v>
          </cell>
          <cell r="Q3524">
            <v>0</v>
          </cell>
        </row>
        <row r="3525">
          <cell r="E3525">
            <v>0</v>
          </cell>
          <cell r="O3525">
            <v>0</v>
          </cell>
          <cell r="Q3525">
            <v>0</v>
          </cell>
        </row>
        <row r="3526">
          <cell r="E3526">
            <v>0</v>
          </cell>
          <cell r="O3526">
            <v>0</v>
          </cell>
          <cell r="Q3526">
            <v>0</v>
          </cell>
        </row>
        <row r="3527">
          <cell r="E3527">
            <v>0</v>
          </cell>
          <cell r="O3527">
            <v>0</v>
          </cell>
          <cell r="Q3527">
            <v>0</v>
          </cell>
        </row>
        <row r="3528">
          <cell r="E3528">
            <v>0</v>
          </cell>
          <cell r="O3528">
            <v>0</v>
          </cell>
          <cell r="Q3528">
            <v>0</v>
          </cell>
        </row>
        <row r="3529">
          <cell r="E3529">
            <v>0</v>
          </cell>
          <cell r="O3529">
            <v>0</v>
          </cell>
          <cell r="Q3529">
            <v>0</v>
          </cell>
        </row>
        <row r="3530">
          <cell r="E3530">
            <v>0</v>
          </cell>
          <cell r="O3530">
            <v>0</v>
          </cell>
          <cell r="Q3530">
            <v>0</v>
          </cell>
        </row>
        <row r="3531">
          <cell r="E3531">
            <v>0</v>
          </cell>
          <cell r="O3531">
            <v>0</v>
          </cell>
          <cell r="Q3531">
            <v>0</v>
          </cell>
        </row>
        <row r="3532">
          <cell r="E3532">
            <v>0</v>
          </cell>
          <cell r="O3532">
            <v>0</v>
          </cell>
          <cell r="Q3532">
            <v>0</v>
          </cell>
        </row>
        <row r="3533">
          <cell r="E3533">
            <v>0</v>
          </cell>
          <cell r="O3533">
            <v>0</v>
          </cell>
          <cell r="Q3533">
            <v>0</v>
          </cell>
        </row>
        <row r="3534">
          <cell r="E3534">
            <v>0</v>
          </cell>
          <cell r="O3534">
            <v>0</v>
          </cell>
          <cell r="Q3534">
            <v>0</v>
          </cell>
        </row>
        <row r="3535">
          <cell r="E3535">
            <v>0</v>
          </cell>
          <cell r="O3535">
            <v>0</v>
          </cell>
          <cell r="Q3535">
            <v>0</v>
          </cell>
        </row>
        <row r="3536">
          <cell r="E3536">
            <v>0</v>
          </cell>
          <cell r="O3536">
            <v>0</v>
          </cell>
          <cell r="Q3536">
            <v>0</v>
          </cell>
        </row>
        <row r="3537">
          <cell r="E3537">
            <v>0</v>
          </cell>
          <cell r="O3537">
            <v>0</v>
          </cell>
          <cell r="Q3537">
            <v>0</v>
          </cell>
        </row>
        <row r="3538">
          <cell r="E3538">
            <v>0</v>
          </cell>
          <cell r="O3538">
            <v>0</v>
          </cell>
          <cell r="Q3538">
            <v>0</v>
          </cell>
        </row>
        <row r="3539">
          <cell r="E3539">
            <v>0</v>
          </cell>
          <cell r="O3539">
            <v>0</v>
          </cell>
          <cell r="Q3539">
            <v>0</v>
          </cell>
        </row>
        <row r="3540">
          <cell r="E3540">
            <v>0</v>
          </cell>
          <cell r="O3540">
            <v>0</v>
          </cell>
          <cell r="Q3540">
            <v>0</v>
          </cell>
        </row>
        <row r="3541">
          <cell r="E3541">
            <v>0</v>
          </cell>
          <cell r="O3541">
            <v>0</v>
          </cell>
          <cell r="Q3541">
            <v>0</v>
          </cell>
        </row>
        <row r="3542">
          <cell r="E3542">
            <v>0</v>
          </cell>
          <cell r="O3542">
            <v>0</v>
          </cell>
          <cell r="Q3542">
            <v>0</v>
          </cell>
        </row>
        <row r="3543">
          <cell r="E3543">
            <v>0</v>
          </cell>
          <cell r="O3543">
            <v>0</v>
          </cell>
          <cell r="Q3543">
            <v>0</v>
          </cell>
        </row>
        <row r="3544">
          <cell r="E3544">
            <v>0</v>
          </cell>
          <cell r="O3544">
            <v>0</v>
          </cell>
          <cell r="Q3544">
            <v>0</v>
          </cell>
        </row>
        <row r="3545">
          <cell r="E3545">
            <v>0</v>
          </cell>
          <cell r="O3545">
            <v>0</v>
          </cell>
          <cell r="Q3545">
            <v>0</v>
          </cell>
        </row>
        <row r="3546">
          <cell r="E3546">
            <v>0</v>
          </cell>
          <cell r="O3546">
            <v>0</v>
          </cell>
          <cell r="Q3546">
            <v>0</v>
          </cell>
        </row>
        <row r="3547">
          <cell r="E3547">
            <v>0</v>
          </cell>
          <cell r="O3547">
            <v>0</v>
          </cell>
          <cell r="Q3547">
            <v>0</v>
          </cell>
        </row>
        <row r="3548">
          <cell r="E3548">
            <v>0</v>
          </cell>
          <cell r="O3548">
            <v>0</v>
          </cell>
          <cell r="Q3548">
            <v>0</v>
          </cell>
        </row>
        <row r="3549">
          <cell r="E3549">
            <v>0</v>
          </cell>
          <cell r="O3549">
            <v>0</v>
          </cell>
          <cell r="Q3549">
            <v>0</v>
          </cell>
        </row>
        <row r="3550">
          <cell r="E3550">
            <v>0</v>
          </cell>
          <cell r="O3550">
            <v>0</v>
          </cell>
          <cell r="Q3550">
            <v>0</v>
          </cell>
        </row>
        <row r="3551">
          <cell r="E3551">
            <v>0</v>
          </cell>
          <cell r="O3551">
            <v>0</v>
          </cell>
          <cell r="Q3551">
            <v>0</v>
          </cell>
        </row>
        <row r="3552">
          <cell r="E3552">
            <v>0</v>
          </cell>
          <cell r="O3552">
            <v>0</v>
          </cell>
          <cell r="Q3552">
            <v>0</v>
          </cell>
        </row>
        <row r="3553">
          <cell r="E3553">
            <v>0</v>
          </cell>
          <cell r="O3553">
            <v>0</v>
          </cell>
          <cell r="Q3553">
            <v>0</v>
          </cell>
        </row>
        <row r="3554">
          <cell r="E3554">
            <v>0</v>
          </cell>
          <cell r="O3554">
            <v>0</v>
          </cell>
          <cell r="Q3554">
            <v>0</v>
          </cell>
        </row>
        <row r="3555">
          <cell r="E3555">
            <v>0</v>
          </cell>
          <cell r="O3555">
            <v>0</v>
          </cell>
          <cell r="Q3555">
            <v>0</v>
          </cell>
        </row>
        <row r="3556">
          <cell r="E3556">
            <v>0</v>
          </cell>
          <cell r="O3556">
            <v>0</v>
          </cell>
          <cell r="Q3556">
            <v>0</v>
          </cell>
        </row>
        <row r="3557">
          <cell r="E3557">
            <v>0</v>
          </cell>
          <cell r="O3557">
            <v>0</v>
          </cell>
          <cell r="Q3557">
            <v>0</v>
          </cell>
        </row>
        <row r="3558">
          <cell r="E3558">
            <v>0</v>
          </cell>
          <cell r="O3558">
            <v>0</v>
          </cell>
          <cell r="Q3558">
            <v>0</v>
          </cell>
        </row>
        <row r="3559">
          <cell r="E3559">
            <v>0</v>
          </cell>
          <cell r="O3559">
            <v>0</v>
          </cell>
          <cell r="Q3559">
            <v>0</v>
          </cell>
        </row>
        <row r="3560">
          <cell r="E3560">
            <v>0</v>
          </cell>
          <cell r="O3560">
            <v>0</v>
          </cell>
          <cell r="Q3560">
            <v>0</v>
          </cell>
        </row>
        <row r="3561">
          <cell r="E3561">
            <v>0</v>
          </cell>
          <cell r="O3561">
            <v>0</v>
          </cell>
          <cell r="Q3561">
            <v>0</v>
          </cell>
        </row>
        <row r="3562">
          <cell r="E3562">
            <v>0</v>
          </cell>
          <cell r="O3562">
            <v>0</v>
          </cell>
          <cell r="Q3562">
            <v>0</v>
          </cell>
        </row>
        <row r="3563">
          <cell r="E3563">
            <v>0</v>
          </cell>
          <cell r="O3563">
            <v>0</v>
          </cell>
          <cell r="Q3563">
            <v>0</v>
          </cell>
        </row>
        <row r="3564">
          <cell r="E3564">
            <v>0</v>
          </cell>
          <cell r="O3564">
            <v>0</v>
          </cell>
          <cell r="Q3564">
            <v>0</v>
          </cell>
        </row>
        <row r="3565">
          <cell r="E3565">
            <v>0</v>
          </cell>
          <cell r="O3565">
            <v>0</v>
          </cell>
          <cell r="Q3565">
            <v>0</v>
          </cell>
        </row>
        <row r="3566">
          <cell r="E3566">
            <v>0</v>
          </cell>
          <cell r="O3566">
            <v>0</v>
          </cell>
          <cell r="Q3566">
            <v>0</v>
          </cell>
        </row>
        <row r="3567">
          <cell r="E3567">
            <v>0</v>
          </cell>
          <cell r="O3567">
            <v>0</v>
          </cell>
          <cell r="Q3567">
            <v>0</v>
          </cell>
        </row>
        <row r="3568">
          <cell r="E3568">
            <v>0</v>
          </cell>
          <cell r="O3568">
            <v>0</v>
          </cell>
          <cell r="Q3568">
            <v>0</v>
          </cell>
        </row>
        <row r="3569">
          <cell r="E3569">
            <v>0</v>
          </cell>
          <cell r="O3569">
            <v>0</v>
          </cell>
          <cell r="Q3569">
            <v>0</v>
          </cell>
        </row>
        <row r="3570">
          <cell r="E3570">
            <v>0</v>
          </cell>
          <cell r="O3570">
            <v>0</v>
          </cell>
          <cell r="Q3570">
            <v>0</v>
          </cell>
        </row>
        <row r="3571">
          <cell r="E3571">
            <v>0</v>
          </cell>
          <cell r="O3571">
            <v>0</v>
          </cell>
          <cell r="Q3571">
            <v>0</v>
          </cell>
        </row>
        <row r="3572">
          <cell r="E3572">
            <v>0</v>
          </cell>
          <cell r="O3572">
            <v>0</v>
          </cell>
          <cell r="Q3572">
            <v>0</v>
          </cell>
        </row>
        <row r="3573">
          <cell r="E3573">
            <v>0</v>
          </cell>
          <cell r="O3573">
            <v>0</v>
          </cell>
          <cell r="Q3573">
            <v>0</v>
          </cell>
        </row>
        <row r="3574">
          <cell r="E3574">
            <v>0</v>
          </cell>
          <cell r="O3574">
            <v>0</v>
          </cell>
          <cell r="Q3574">
            <v>0</v>
          </cell>
        </row>
        <row r="3575">
          <cell r="E3575">
            <v>0</v>
          </cell>
          <cell r="O3575">
            <v>0</v>
          </cell>
          <cell r="Q3575">
            <v>0</v>
          </cell>
        </row>
        <row r="3576">
          <cell r="E3576">
            <v>0</v>
          </cell>
          <cell r="O3576">
            <v>0</v>
          </cell>
          <cell r="Q3576">
            <v>0</v>
          </cell>
        </row>
        <row r="3577">
          <cell r="E3577">
            <v>0</v>
          </cell>
          <cell r="O3577">
            <v>0</v>
          </cell>
          <cell r="Q3577">
            <v>0</v>
          </cell>
        </row>
        <row r="3578">
          <cell r="E3578">
            <v>0</v>
          </cell>
          <cell r="O3578">
            <v>0</v>
          </cell>
          <cell r="Q3578">
            <v>0</v>
          </cell>
        </row>
        <row r="3579">
          <cell r="E3579">
            <v>0</v>
          </cell>
          <cell r="O3579">
            <v>0</v>
          </cell>
          <cell r="Q3579">
            <v>0</v>
          </cell>
        </row>
        <row r="3580">
          <cell r="E3580">
            <v>0</v>
          </cell>
          <cell r="O3580">
            <v>0</v>
          </cell>
          <cell r="Q3580">
            <v>0</v>
          </cell>
        </row>
        <row r="3581">
          <cell r="E3581">
            <v>0</v>
          </cell>
          <cell r="O3581">
            <v>0</v>
          </cell>
          <cell r="Q3581">
            <v>0</v>
          </cell>
        </row>
        <row r="3582">
          <cell r="E3582">
            <v>0</v>
          </cell>
          <cell r="O3582">
            <v>0</v>
          </cell>
          <cell r="Q3582">
            <v>0</v>
          </cell>
        </row>
        <row r="3583">
          <cell r="E3583">
            <v>0</v>
          </cell>
          <cell r="O3583">
            <v>0</v>
          </cell>
          <cell r="Q3583">
            <v>0</v>
          </cell>
        </row>
        <row r="3584">
          <cell r="E3584">
            <v>0</v>
          </cell>
          <cell r="O3584">
            <v>0</v>
          </cell>
          <cell r="Q3584">
            <v>0</v>
          </cell>
        </row>
        <row r="3585">
          <cell r="E3585">
            <v>0</v>
          </cell>
          <cell r="O3585">
            <v>0</v>
          </cell>
          <cell r="Q3585">
            <v>0</v>
          </cell>
        </row>
        <row r="3586">
          <cell r="E3586">
            <v>0</v>
          </cell>
          <cell r="O3586">
            <v>0</v>
          </cell>
          <cell r="Q3586">
            <v>0</v>
          </cell>
        </row>
        <row r="3587">
          <cell r="E3587">
            <v>0</v>
          </cell>
          <cell r="O3587">
            <v>0</v>
          </cell>
          <cell r="Q3587">
            <v>0</v>
          </cell>
        </row>
        <row r="3588">
          <cell r="E3588">
            <v>0</v>
          </cell>
          <cell r="O3588">
            <v>0</v>
          </cell>
          <cell r="Q3588">
            <v>0</v>
          </cell>
        </row>
        <row r="3589">
          <cell r="E3589">
            <v>0</v>
          </cell>
          <cell r="O3589">
            <v>0</v>
          </cell>
          <cell r="Q3589">
            <v>0</v>
          </cell>
        </row>
        <row r="3590">
          <cell r="E3590">
            <v>0</v>
          </cell>
          <cell r="O3590">
            <v>0</v>
          </cell>
          <cell r="Q3590">
            <v>0</v>
          </cell>
        </row>
        <row r="3591">
          <cell r="E3591">
            <v>0</v>
          </cell>
          <cell r="O3591">
            <v>0</v>
          </cell>
          <cell r="Q3591">
            <v>0</v>
          </cell>
        </row>
        <row r="3592">
          <cell r="E3592">
            <v>0</v>
          </cell>
          <cell r="O3592">
            <v>0</v>
          </cell>
          <cell r="Q3592">
            <v>0</v>
          </cell>
        </row>
        <row r="3593">
          <cell r="E3593">
            <v>0</v>
          </cell>
          <cell r="O3593">
            <v>0</v>
          </cell>
          <cell r="Q3593">
            <v>0</v>
          </cell>
        </row>
        <row r="3594">
          <cell r="E3594">
            <v>0</v>
          </cell>
          <cell r="O3594">
            <v>0</v>
          </cell>
          <cell r="Q3594">
            <v>0</v>
          </cell>
        </row>
        <row r="3595">
          <cell r="E3595">
            <v>0</v>
          </cell>
          <cell r="O3595">
            <v>0</v>
          </cell>
          <cell r="Q3595">
            <v>0</v>
          </cell>
        </row>
        <row r="3596">
          <cell r="E3596">
            <v>0</v>
          </cell>
          <cell r="O3596">
            <v>0</v>
          </cell>
          <cell r="Q3596">
            <v>0</v>
          </cell>
        </row>
        <row r="3597">
          <cell r="E3597">
            <v>0</v>
          </cell>
          <cell r="O3597">
            <v>0</v>
          </cell>
          <cell r="Q3597">
            <v>0</v>
          </cell>
        </row>
        <row r="3598">
          <cell r="E3598">
            <v>0</v>
          </cell>
          <cell r="O3598">
            <v>0</v>
          </cell>
          <cell r="Q3598">
            <v>0</v>
          </cell>
        </row>
        <row r="3599">
          <cell r="E3599">
            <v>0</v>
          </cell>
          <cell r="O3599">
            <v>0</v>
          </cell>
          <cell r="Q3599">
            <v>0</v>
          </cell>
        </row>
        <row r="3600">
          <cell r="E3600">
            <v>0</v>
          </cell>
          <cell r="O3600">
            <v>0</v>
          </cell>
          <cell r="Q3600">
            <v>0</v>
          </cell>
        </row>
        <row r="3601">
          <cell r="E3601">
            <v>0</v>
          </cell>
          <cell r="O3601">
            <v>0</v>
          </cell>
          <cell r="Q3601">
            <v>0</v>
          </cell>
        </row>
        <row r="3602">
          <cell r="E3602">
            <v>0</v>
          </cell>
          <cell r="O3602">
            <v>0</v>
          </cell>
          <cell r="Q3602">
            <v>0</v>
          </cell>
        </row>
        <row r="3603">
          <cell r="E3603">
            <v>0</v>
          </cell>
          <cell r="O3603">
            <v>0</v>
          </cell>
          <cell r="Q3603">
            <v>0</v>
          </cell>
        </row>
        <row r="3604">
          <cell r="E3604">
            <v>0</v>
          </cell>
          <cell r="O3604">
            <v>0</v>
          </cell>
          <cell r="Q3604">
            <v>0</v>
          </cell>
        </row>
        <row r="3605">
          <cell r="E3605">
            <v>0</v>
          </cell>
          <cell r="O3605">
            <v>0</v>
          </cell>
          <cell r="Q3605">
            <v>0</v>
          </cell>
        </row>
        <row r="3606">
          <cell r="E3606">
            <v>0</v>
          </cell>
          <cell r="O3606">
            <v>0</v>
          </cell>
          <cell r="Q3606">
            <v>0</v>
          </cell>
        </row>
        <row r="3607">
          <cell r="E3607">
            <v>0</v>
          </cell>
          <cell r="O3607">
            <v>0</v>
          </cell>
          <cell r="Q3607">
            <v>0</v>
          </cell>
        </row>
        <row r="3608">
          <cell r="E3608">
            <v>0</v>
          </cell>
          <cell r="O3608">
            <v>0</v>
          </cell>
          <cell r="Q3608">
            <v>0</v>
          </cell>
        </row>
        <row r="3609">
          <cell r="E3609">
            <v>0</v>
          </cell>
          <cell r="O3609">
            <v>0</v>
          </cell>
          <cell r="Q3609">
            <v>0</v>
          </cell>
        </row>
        <row r="3610">
          <cell r="E3610">
            <v>0</v>
          </cell>
          <cell r="O3610">
            <v>0</v>
          </cell>
          <cell r="Q3610">
            <v>0</v>
          </cell>
        </row>
        <row r="3611">
          <cell r="E3611">
            <v>0</v>
          </cell>
          <cell r="O3611">
            <v>0</v>
          </cell>
          <cell r="Q3611">
            <v>0</v>
          </cell>
        </row>
        <row r="3612">
          <cell r="E3612">
            <v>0</v>
          </cell>
          <cell r="O3612">
            <v>0</v>
          </cell>
          <cell r="Q3612">
            <v>0</v>
          </cell>
        </row>
        <row r="3613">
          <cell r="E3613">
            <v>0</v>
          </cell>
          <cell r="O3613">
            <v>0</v>
          </cell>
          <cell r="Q3613">
            <v>0</v>
          </cell>
        </row>
        <row r="3614">
          <cell r="E3614">
            <v>0</v>
          </cell>
          <cell r="O3614">
            <v>0</v>
          </cell>
          <cell r="Q3614">
            <v>0</v>
          </cell>
        </row>
        <row r="3615">
          <cell r="E3615">
            <v>0</v>
          </cell>
          <cell r="O3615">
            <v>0</v>
          </cell>
          <cell r="Q3615">
            <v>0</v>
          </cell>
        </row>
        <row r="3616">
          <cell r="E3616">
            <v>0</v>
          </cell>
          <cell r="O3616">
            <v>0</v>
          </cell>
          <cell r="Q3616">
            <v>0</v>
          </cell>
        </row>
        <row r="3617">
          <cell r="E3617">
            <v>0</v>
          </cell>
          <cell r="O3617">
            <v>0</v>
          </cell>
          <cell r="Q3617">
            <v>0</v>
          </cell>
        </row>
        <row r="3618">
          <cell r="E3618">
            <v>0</v>
          </cell>
          <cell r="O3618">
            <v>0</v>
          </cell>
          <cell r="Q3618">
            <v>0</v>
          </cell>
        </row>
        <row r="3619">
          <cell r="E3619">
            <v>0</v>
          </cell>
          <cell r="O3619">
            <v>0</v>
          </cell>
          <cell r="Q3619">
            <v>0</v>
          </cell>
        </row>
        <row r="3620">
          <cell r="E3620">
            <v>0</v>
          </cell>
          <cell r="O3620">
            <v>0</v>
          </cell>
          <cell r="Q3620">
            <v>0</v>
          </cell>
        </row>
        <row r="3621">
          <cell r="E3621">
            <v>0</v>
          </cell>
          <cell r="O3621">
            <v>0</v>
          </cell>
          <cell r="Q3621">
            <v>0</v>
          </cell>
        </row>
        <row r="3622">
          <cell r="E3622">
            <v>0</v>
          </cell>
          <cell r="O3622">
            <v>0</v>
          </cell>
          <cell r="Q3622">
            <v>0</v>
          </cell>
        </row>
        <row r="3623">
          <cell r="E3623">
            <v>0</v>
          </cell>
          <cell r="O3623">
            <v>0</v>
          </cell>
          <cell r="Q3623">
            <v>0</v>
          </cell>
        </row>
        <row r="3624">
          <cell r="E3624">
            <v>0</v>
          </cell>
          <cell r="O3624">
            <v>0</v>
          </cell>
          <cell r="Q3624">
            <v>0</v>
          </cell>
        </row>
        <row r="3625">
          <cell r="E3625">
            <v>0</v>
          </cell>
          <cell r="O3625">
            <v>0</v>
          </cell>
          <cell r="Q3625">
            <v>0</v>
          </cell>
        </row>
        <row r="3626">
          <cell r="E3626">
            <v>0</v>
          </cell>
          <cell r="O3626">
            <v>0</v>
          </cell>
          <cell r="Q3626">
            <v>0</v>
          </cell>
        </row>
        <row r="3627">
          <cell r="E3627">
            <v>0</v>
          </cell>
          <cell r="O3627">
            <v>0</v>
          </cell>
          <cell r="Q3627">
            <v>0</v>
          </cell>
        </row>
        <row r="3628">
          <cell r="E3628">
            <v>0</v>
          </cell>
          <cell r="O3628">
            <v>0</v>
          </cell>
          <cell r="Q3628">
            <v>0</v>
          </cell>
        </row>
        <row r="3629">
          <cell r="E3629">
            <v>0</v>
          </cell>
          <cell r="O3629">
            <v>0</v>
          </cell>
          <cell r="Q3629">
            <v>0</v>
          </cell>
        </row>
        <row r="3630">
          <cell r="E3630">
            <v>0</v>
          </cell>
          <cell r="O3630">
            <v>0</v>
          </cell>
          <cell r="Q3630">
            <v>0</v>
          </cell>
        </row>
        <row r="3631">
          <cell r="E3631">
            <v>0</v>
          </cell>
          <cell r="O3631">
            <v>0</v>
          </cell>
          <cell r="Q3631">
            <v>0</v>
          </cell>
        </row>
        <row r="3632">
          <cell r="E3632">
            <v>0</v>
          </cell>
          <cell r="O3632">
            <v>0</v>
          </cell>
          <cell r="Q3632">
            <v>0</v>
          </cell>
        </row>
        <row r="3633">
          <cell r="E3633">
            <v>0</v>
          </cell>
          <cell r="O3633">
            <v>0</v>
          </cell>
          <cell r="Q3633">
            <v>0</v>
          </cell>
        </row>
        <row r="3634">
          <cell r="E3634">
            <v>0</v>
          </cell>
          <cell r="O3634">
            <v>0</v>
          </cell>
          <cell r="Q3634">
            <v>0</v>
          </cell>
        </row>
        <row r="3635">
          <cell r="E3635">
            <v>0</v>
          </cell>
          <cell r="O3635">
            <v>0</v>
          </cell>
          <cell r="Q3635">
            <v>0</v>
          </cell>
        </row>
        <row r="3636">
          <cell r="E3636">
            <v>0</v>
          </cell>
          <cell r="O3636">
            <v>0</v>
          </cell>
          <cell r="Q3636">
            <v>0</v>
          </cell>
        </row>
        <row r="3637">
          <cell r="E3637">
            <v>0</v>
          </cell>
          <cell r="O3637">
            <v>0</v>
          </cell>
          <cell r="Q3637">
            <v>0</v>
          </cell>
        </row>
        <row r="3638">
          <cell r="E3638">
            <v>0</v>
          </cell>
          <cell r="O3638">
            <v>0</v>
          </cell>
          <cell r="Q3638">
            <v>0</v>
          </cell>
        </row>
        <row r="3639">
          <cell r="E3639">
            <v>0</v>
          </cell>
          <cell r="O3639">
            <v>0</v>
          </cell>
          <cell r="Q3639">
            <v>0</v>
          </cell>
        </row>
        <row r="3640">
          <cell r="E3640">
            <v>0</v>
          </cell>
          <cell r="O3640">
            <v>0</v>
          </cell>
          <cell r="Q3640">
            <v>0</v>
          </cell>
        </row>
        <row r="3641">
          <cell r="E3641">
            <v>0</v>
          </cell>
          <cell r="O3641">
            <v>0</v>
          </cell>
          <cell r="Q3641">
            <v>0</v>
          </cell>
        </row>
        <row r="3642">
          <cell r="E3642">
            <v>0</v>
          </cell>
          <cell r="O3642">
            <v>0</v>
          </cell>
          <cell r="Q3642">
            <v>0</v>
          </cell>
        </row>
        <row r="3643">
          <cell r="E3643">
            <v>0</v>
          </cell>
          <cell r="O3643">
            <v>0</v>
          </cell>
          <cell r="Q3643">
            <v>0</v>
          </cell>
        </row>
        <row r="3644">
          <cell r="E3644">
            <v>0</v>
          </cell>
          <cell r="O3644">
            <v>0</v>
          </cell>
          <cell r="Q3644">
            <v>0</v>
          </cell>
        </row>
        <row r="3645">
          <cell r="E3645">
            <v>0</v>
          </cell>
          <cell r="O3645">
            <v>0</v>
          </cell>
          <cell r="Q3645">
            <v>0</v>
          </cell>
        </row>
        <row r="3646">
          <cell r="E3646">
            <v>0</v>
          </cell>
          <cell r="O3646">
            <v>0</v>
          </cell>
          <cell r="Q3646">
            <v>0</v>
          </cell>
        </row>
        <row r="3647">
          <cell r="E3647">
            <v>0</v>
          </cell>
          <cell r="O3647">
            <v>0</v>
          </cell>
          <cell r="Q3647">
            <v>0</v>
          </cell>
        </row>
        <row r="3648">
          <cell r="E3648">
            <v>0</v>
          </cell>
          <cell r="O3648">
            <v>0</v>
          </cell>
          <cell r="Q3648">
            <v>0</v>
          </cell>
        </row>
        <row r="3649">
          <cell r="E3649">
            <v>0</v>
          </cell>
          <cell r="O3649">
            <v>0</v>
          </cell>
          <cell r="Q3649">
            <v>0</v>
          </cell>
        </row>
        <row r="3650">
          <cell r="E3650">
            <v>0</v>
          </cell>
          <cell r="O3650">
            <v>0</v>
          </cell>
          <cell r="Q3650">
            <v>0</v>
          </cell>
        </row>
        <row r="3651">
          <cell r="E3651">
            <v>0</v>
          </cell>
          <cell r="O3651">
            <v>0</v>
          </cell>
          <cell r="Q3651">
            <v>0</v>
          </cell>
        </row>
        <row r="3652">
          <cell r="E3652">
            <v>0</v>
          </cell>
          <cell r="O3652">
            <v>0</v>
          </cell>
          <cell r="Q3652">
            <v>0</v>
          </cell>
        </row>
        <row r="3653">
          <cell r="E3653">
            <v>0</v>
          </cell>
          <cell r="O3653">
            <v>0</v>
          </cell>
          <cell r="Q3653">
            <v>0</v>
          </cell>
        </row>
        <row r="3654">
          <cell r="E3654">
            <v>0</v>
          </cell>
          <cell r="O3654">
            <v>0</v>
          </cell>
          <cell r="Q3654">
            <v>0</v>
          </cell>
        </row>
        <row r="3655">
          <cell r="E3655">
            <v>0</v>
          </cell>
          <cell r="O3655">
            <v>0</v>
          </cell>
          <cell r="Q3655">
            <v>0</v>
          </cell>
        </row>
        <row r="3656">
          <cell r="E3656">
            <v>0</v>
          </cell>
          <cell r="O3656">
            <v>0</v>
          </cell>
          <cell r="Q3656">
            <v>0</v>
          </cell>
        </row>
        <row r="3657">
          <cell r="E3657">
            <v>0</v>
          </cell>
          <cell r="O3657">
            <v>0</v>
          </cell>
          <cell r="Q3657">
            <v>0</v>
          </cell>
        </row>
        <row r="3658">
          <cell r="E3658">
            <v>0</v>
          </cell>
          <cell r="O3658">
            <v>0</v>
          </cell>
          <cell r="Q3658">
            <v>0</v>
          </cell>
        </row>
        <row r="3659">
          <cell r="E3659">
            <v>0</v>
          </cell>
          <cell r="O3659">
            <v>0</v>
          </cell>
          <cell r="Q3659">
            <v>0</v>
          </cell>
        </row>
        <row r="3660">
          <cell r="E3660">
            <v>0</v>
          </cell>
          <cell r="O3660">
            <v>0</v>
          </cell>
          <cell r="Q3660">
            <v>0</v>
          </cell>
        </row>
        <row r="3661">
          <cell r="E3661">
            <v>0</v>
          </cell>
          <cell r="O3661">
            <v>0</v>
          </cell>
          <cell r="Q3661">
            <v>0</v>
          </cell>
        </row>
        <row r="3662">
          <cell r="E3662">
            <v>0</v>
          </cell>
          <cell r="O3662">
            <v>0</v>
          </cell>
          <cell r="Q3662">
            <v>0</v>
          </cell>
        </row>
        <row r="3663">
          <cell r="E3663">
            <v>0</v>
          </cell>
          <cell r="O3663">
            <v>0</v>
          </cell>
          <cell r="Q3663">
            <v>0</v>
          </cell>
        </row>
        <row r="3664">
          <cell r="E3664">
            <v>0</v>
          </cell>
          <cell r="O3664">
            <v>0</v>
          </cell>
          <cell r="Q3664">
            <v>0</v>
          </cell>
        </row>
        <row r="3665">
          <cell r="E3665">
            <v>0</v>
          </cell>
          <cell r="O3665">
            <v>0</v>
          </cell>
          <cell r="Q3665">
            <v>0</v>
          </cell>
        </row>
        <row r="3666">
          <cell r="E3666">
            <v>0</v>
          </cell>
          <cell r="O3666">
            <v>0</v>
          </cell>
          <cell r="Q3666">
            <v>0</v>
          </cell>
        </row>
        <row r="3667">
          <cell r="E3667">
            <v>0</v>
          </cell>
          <cell r="O3667">
            <v>0</v>
          </cell>
          <cell r="Q3667">
            <v>0</v>
          </cell>
        </row>
        <row r="3668">
          <cell r="E3668">
            <v>0</v>
          </cell>
          <cell r="O3668">
            <v>0</v>
          </cell>
          <cell r="Q3668">
            <v>0</v>
          </cell>
        </row>
        <row r="3669">
          <cell r="E3669">
            <v>0</v>
          </cell>
          <cell r="O3669">
            <v>0</v>
          </cell>
          <cell r="Q3669">
            <v>0</v>
          </cell>
        </row>
        <row r="3670">
          <cell r="E3670">
            <v>0</v>
          </cell>
          <cell r="O3670">
            <v>0</v>
          </cell>
          <cell r="Q3670">
            <v>0</v>
          </cell>
        </row>
        <row r="3671">
          <cell r="E3671">
            <v>0</v>
          </cell>
          <cell r="O3671">
            <v>0</v>
          </cell>
          <cell r="Q3671">
            <v>0</v>
          </cell>
        </row>
        <row r="3672">
          <cell r="E3672">
            <v>0</v>
          </cell>
          <cell r="O3672">
            <v>0</v>
          </cell>
          <cell r="Q3672">
            <v>0</v>
          </cell>
        </row>
        <row r="3673">
          <cell r="E3673">
            <v>0</v>
          </cell>
          <cell r="O3673">
            <v>0</v>
          </cell>
          <cell r="Q3673">
            <v>0</v>
          </cell>
        </row>
        <row r="3674">
          <cell r="E3674">
            <v>0</v>
          </cell>
          <cell r="O3674">
            <v>0</v>
          </cell>
          <cell r="Q3674">
            <v>0</v>
          </cell>
        </row>
        <row r="3675">
          <cell r="E3675">
            <v>0</v>
          </cell>
          <cell r="O3675">
            <v>0</v>
          </cell>
          <cell r="Q3675">
            <v>0</v>
          </cell>
        </row>
        <row r="3676">
          <cell r="E3676">
            <v>0</v>
          </cell>
          <cell r="O3676">
            <v>0</v>
          </cell>
          <cell r="Q3676">
            <v>0</v>
          </cell>
        </row>
        <row r="3677">
          <cell r="E3677">
            <v>0</v>
          </cell>
          <cell r="O3677">
            <v>0</v>
          </cell>
          <cell r="Q3677">
            <v>0</v>
          </cell>
        </row>
        <row r="3678">
          <cell r="E3678">
            <v>0</v>
          </cell>
          <cell r="O3678">
            <v>0</v>
          </cell>
          <cell r="Q3678">
            <v>0</v>
          </cell>
        </row>
        <row r="3679">
          <cell r="E3679">
            <v>0</v>
          </cell>
          <cell r="O3679">
            <v>0</v>
          </cell>
          <cell r="Q3679">
            <v>0</v>
          </cell>
        </row>
        <row r="3680">
          <cell r="E3680">
            <v>0</v>
          </cell>
          <cell r="O3680">
            <v>0</v>
          </cell>
          <cell r="Q3680">
            <v>0</v>
          </cell>
        </row>
        <row r="3681">
          <cell r="E3681">
            <v>0</v>
          </cell>
          <cell r="O3681">
            <v>0</v>
          </cell>
          <cell r="Q3681">
            <v>0</v>
          </cell>
        </row>
        <row r="3682">
          <cell r="E3682">
            <v>0</v>
          </cell>
          <cell r="O3682">
            <v>0</v>
          </cell>
          <cell r="Q3682">
            <v>0</v>
          </cell>
        </row>
        <row r="3683">
          <cell r="E3683">
            <v>0</v>
          </cell>
          <cell r="O3683">
            <v>0</v>
          </cell>
          <cell r="Q3683">
            <v>0</v>
          </cell>
        </row>
        <row r="3684">
          <cell r="E3684">
            <v>0</v>
          </cell>
          <cell r="O3684">
            <v>0</v>
          </cell>
          <cell r="Q3684">
            <v>0</v>
          </cell>
        </row>
        <row r="3685">
          <cell r="E3685">
            <v>0</v>
          </cell>
          <cell r="O3685">
            <v>0</v>
          </cell>
          <cell r="Q3685">
            <v>0</v>
          </cell>
        </row>
        <row r="3686">
          <cell r="E3686">
            <v>0</v>
          </cell>
          <cell r="O3686">
            <v>0</v>
          </cell>
          <cell r="Q3686">
            <v>0</v>
          </cell>
        </row>
        <row r="3687">
          <cell r="E3687">
            <v>0</v>
          </cell>
          <cell r="O3687">
            <v>0</v>
          </cell>
          <cell r="Q3687">
            <v>0</v>
          </cell>
        </row>
        <row r="3688">
          <cell r="E3688">
            <v>0</v>
          </cell>
          <cell r="O3688">
            <v>0</v>
          </cell>
          <cell r="Q3688">
            <v>0</v>
          </cell>
        </row>
        <row r="3689">
          <cell r="E3689">
            <v>0</v>
          </cell>
          <cell r="O3689">
            <v>0</v>
          </cell>
          <cell r="Q3689">
            <v>0</v>
          </cell>
        </row>
        <row r="3690">
          <cell r="E3690">
            <v>0</v>
          </cell>
          <cell r="O3690">
            <v>0</v>
          </cell>
          <cell r="Q3690">
            <v>0</v>
          </cell>
        </row>
        <row r="3691">
          <cell r="E3691">
            <v>0</v>
          </cell>
          <cell r="O3691">
            <v>0</v>
          </cell>
          <cell r="Q3691">
            <v>0</v>
          </cell>
        </row>
        <row r="3692">
          <cell r="E3692">
            <v>0</v>
          </cell>
          <cell r="O3692">
            <v>0</v>
          </cell>
          <cell r="Q3692">
            <v>0</v>
          </cell>
        </row>
        <row r="3693">
          <cell r="E3693">
            <v>0</v>
          </cell>
          <cell r="O3693">
            <v>0</v>
          </cell>
          <cell r="Q3693">
            <v>0</v>
          </cell>
        </row>
        <row r="3694">
          <cell r="E3694">
            <v>0</v>
          </cell>
          <cell r="O3694">
            <v>0</v>
          </cell>
          <cell r="Q3694">
            <v>0</v>
          </cell>
        </row>
        <row r="3695">
          <cell r="E3695">
            <v>0</v>
          </cell>
          <cell r="O3695">
            <v>0</v>
          </cell>
          <cell r="Q3695">
            <v>0</v>
          </cell>
        </row>
        <row r="3696">
          <cell r="E3696">
            <v>0</v>
          </cell>
          <cell r="O3696">
            <v>0</v>
          </cell>
          <cell r="Q3696">
            <v>0</v>
          </cell>
        </row>
        <row r="3697">
          <cell r="E3697">
            <v>0</v>
          </cell>
          <cell r="O3697">
            <v>0</v>
          </cell>
          <cell r="Q3697">
            <v>0</v>
          </cell>
        </row>
        <row r="3698">
          <cell r="E3698">
            <v>0</v>
          </cell>
          <cell r="O3698">
            <v>0</v>
          </cell>
          <cell r="Q3698">
            <v>0</v>
          </cell>
        </row>
        <row r="3699">
          <cell r="E3699">
            <v>0</v>
          </cell>
          <cell r="O3699">
            <v>0</v>
          </cell>
          <cell r="Q3699">
            <v>0</v>
          </cell>
        </row>
        <row r="3700">
          <cell r="E3700">
            <v>0</v>
          </cell>
          <cell r="O3700">
            <v>0</v>
          </cell>
          <cell r="Q3700">
            <v>0</v>
          </cell>
        </row>
        <row r="3701">
          <cell r="E3701">
            <v>0</v>
          </cell>
          <cell r="O3701">
            <v>0</v>
          </cell>
          <cell r="Q3701">
            <v>0</v>
          </cell>
        </row>
        <row r="3702">
          <cell r="E3702">
            <v>0</v>
          </cell>
          <cell r="O3702">
            <v>0</v>
          </cell>
          <cell r="Q3702">
            <v>0</v>
          </cell>
        </row>
        <row r="3703">
          <cell r="E3703">
            <v>0</v>
          </cell>
          <cell r="O3703">
            <v>0</v>
          </cell>
          <cell r="Q3703">
            <v>0</v>
          </cell>
        </row>
        <row r="3704">
          <cell r="E3704">
            <v>0</v>
          </cell>
          <cell r="O3704">
            <v>0</v>
          </cell>
          <cell r="Q3704">
            <v>0</v>
          </cell>
        </row>
        <row r="3705">
          <cell r="E3705">
            <v>0</v>
          </cell>
          <cell r="O3705">
            <v>0</v>
          </cell>
          <cell r="Q3705">
            <v>0</v>
          </cell>
        </row>
        <row r="3706">
          <cell r="E3706">
            <v>0</v>
          </cell>
          <cell r="O3706">
            <v>0</v>
          </cell>
          <cell r="Q3706">
            <v>0</v>
          </cell>
        </row>
        <row r="3707">
          <cell r="E3707">
            <v>0</v>
          </cell>
          <cell r="O3707">
            <v>0</v>
          </cell>
          <cell r="Q3707">
            <v>0</v>
          </cell>
        </row>
        <row r="3708">
          <cell r="E3708">
            <v>0</v>
          </cell>
          <cell r="O3708">
            <v>0</v>
          </cell>
          <cell r="Q3708">
            <v>0</v>
          </cell>
        </row>
        <row r="3709">
          <cell r="E3709">
            <v>0</v>
          </cell>
          <cell r="O3709">
            <v>0</v>
          </cell>
          <cell r="Q3709">
            <v>0</v>
          </cell>
        </row>
        <row r="3710">
          <cell r="E3710">
            <v>0</v>
          </cell>
          <cell r="O3710">
            <v>0</v>
          </cell>
          <cell r="Q3710">
            <v>0</v>
          </cell>
        </row>
        <row r="3711">
          <cell r="E3711">
            <v>0</v>
          </cell>
          <cell r="O3711">
            <v>0</v>
          </cell>
          <cell r="Q3711">
            <v>0</v>
          </cell>
        </row>
        <row r="3712">
          <cell r="E3712">
            <v>0</v>
          </cell>
          <cell r="O3712">
            <v>0</v>
          </cell>
          <cell r="Q3712">
            <v>0</v>
          </cell>
        </row>
        <row r="3713">
          <cell r="E3713">
            <v>0</v>
          </cell>
          <cell r="O3713">
            <v>0</v>
          </cell>
          <cell r="Q3713">
            <v>0</v>
          </cell>
        </row>
        <row r="3714">
          <cell r="E3714">
            <v>0</v>
          </cell>
          <cell r="O3714">
            <v>0</v>
          </cell>
          <cell r="Q3714">
            <v>0</v>
          </cell>
        </row>
        <row r="3715">
          <cell r="E3715">
            <v>0</v>
          </cell>
          <cell r="O3715">
            <v>0</v>
          </cell>
          <cell r="Q3715">
            <v>0</v>
          </cell>
        </row>
        <row r="3716">
          <cell r="E3716">
            <v>0</v>
          </cell>
          <cell r="O3716">
            <v>0</v>
          </cell>
          <cell r="Q3716">
            <v>0</v>
          </cell>
        </row>
        <row r="3717">
          <cell r="E3717">
            <v>0</v>
          </cell>
          <cell r="O3717">
            <v>0</v>
          </cell>
          <cell r="Q3717">
            <v>0</v>
          </cell>
        </row>
        <row r="3718">
          <cell r="E3718">
            <v>0</v>
          </cell>
          <cell r="O3718">
            <v>0</v>
          </cell>
          <cell r="Q3718">
            <v>0</v>
          </cell>
        </row>
        <row r="3719">
          <cell r="E3719">
            <v>0</v>
          </cell>
          <cell r="O3719">
            <v>0</v>
          </cell>
          <cell r="Q3719">
            <v>0</v>
          </cell>
        </row>
        <row r="3720">
          <cell r="E3720">
            <v>0</v>
          </cell>
          <cell r="O3720">
            <v>0</v>
          </cell>
          <cell r="Q3720">
            <v>0</v>
          </cell>
        </row>
        <row r="3721">
          <cell r="E3721">
            <v>0</v>
          </cell>
          <cell r="O3721">
            <v>0</v>
          </cell>
          <cell r="Q3721">
            <v>0</v>
          </cell>
        </row>
        <row r="3722">
          <cell r="E3722">
            <v>0</v>
          </cell>
          <cell r="O3722">
            <v>0</v>
          </cell>
          <cell r="Q3722">
            <v>0</v>
          </cell>
        </row>
        <row r="3723">
          <cell r="E3723">
            <v>0</v>
          </cell>
          <cell r="O3723">
            <v>0</v>
          </cell>
          <cell r="Q3723">
            <v>0</v>
          </cell>
        </row>
        <row r="3724">
          <cell r="E3724">
            <v>0</v>
          </cell>
          <cell r="O3724">
            <v>0</v>
          </cell>
          <cell r="Q3724">
            <v>0</v>
          </cell>
        </row>
        <row r="3725">
          <cell r="E3725">
            <v>0</v>
          </cell>
          <cell r="O3725">
            <v>0</v>
          </cell>
          <cell r="Q3725">
            <v>0</v>
          </cell>
        </row>
        <row r="3726">
          <cell r="E3726">
            <v>0</v>
          </cell>
          <cell r="O3726">
            <v>0</v>
          </cell>
          <cell r="Q3726">
            <v>0</v>
          </cell>
        </row>
        <row r="3727">
          <cell r="E3727">
            <v>0</v>
          </cell>
          <cell r="O3727">
            <v>0</v>
          </cell>
          <cell r="Q3727">
            <v>0</v>
          </cell>
        </row>
        <row r="3728">
          <cell r="E3728">
            <v>0</v>
          </cell>
          <cell r="O3728">
            <v>0</v>
          </cell>
          <cell r="Q3728">
            <v>0</v>
          </cell>
        </row>
        <row r="3729">
          <cell r="E3729">
            <v>0</v>
          </cell>
          <cell r="O3729">
            <v>0</v>
          </cell>
          <cell r="Q3729">
            <v>0</v>
          </cell>
        </row>
        <row r="3730">
          <cell r="E3730">
            <v>0</v>
          </cell>
          <cell r="O3730">
            <v>0</v>
          </cell>
          <cell r="Q3730">
            <v>0</v>
          </cell>
        </row>
        <row r="3731">
          <cell r="E3731">
            <v>0</v>
          </cell>
          <cell r="O3731">
            <v>0</v>
          </cell>
          <cell r="Q3731">
            <v>0</v>
          </cell>
        </row>
        <row r="3732">
          <cell r="E3732">
            <v>0</v>
          </cell>
          <cell r="O3732">
            <v>0</v>
          </cell>
          <cell r="Q3732">
            <v>0</v>
          </cell>
        </row>
        <row r="3733">
          <cell r="E3733">
            <v>0</v>
          </cell>
          <cell r="O3733">
            <v>0</v>
          </cell>
          <cell r="Q3733">
            <v>0</v>
          </cell>
        </row>
        <row r="3734">
          <cell r="E3734">
            <v>0</v>
          </cell>
          <cell r="O3734">
            <v>0</v>
          </cell>
          <cell r="Q3734">
            <v>0</v>
          </cell>
        </row>
        <row r="3735">
          <cell r="E3735">
            <v>0</v>
          </cell>
          <cell r="O3735">
            <v>0</v>
          </cell>
          <cell r="Q3735">
            <v>0</v>
          </cell>
        </row>
        <row r="3736">
          <cell r="E3736">
            <v>0</v>
          </cell>
          <cell r="O3736">
            <v>0</v>
          </cell>
          <cell r="Q3736">
            <v>0</v>
          </cell>
        </row>
        <row r="3737">
          <cell r="E3737">
            <v>0</v>
          </cell>
          <cell r="O3737">
            <v>0</v>
          </cell>
          <cell r="Q3737">
            <v>0</v>
          </cell>
        </row>
        <row r="3738">
          <cell r="E3738">
            <v>0</v>
          </cell>
          <cell r="O3738">
            <v>0</v>
          </cell>
          <cell r="Q3738">
            <v>0</v>
          </cell>
        </row>
        <row r="3739">
          <cell r="E3739">
            <v>0</v>
          </cell>
          <cell r="O3739">
            <v>0</v>
          </cell>
          <cell r="Q3739">
            <v>0</v>
          </cell>
        </row>
        <row r="3740">
          <cell r="E3740">
            <v>0</v>
          </cell>
          <cell r="O3740">
            <v>0</v>
          </cell>
          <cell r="Q3740">
            <v>0</v>
          </cell>
        </row>
        <row r="3741">
          <cell r="E3741">
            <v>0</v>
          </cell>
          <cell r="O3741">
            <v>0</v>
          </cell>
          <cell r="Q3741">
            <v>0</v>
          </cell>
        </row>
        <row r="3742">
          <cell r="E3742">
            <v>0</v>
          </cell>
          <cell r="O3742">
            <v>0</v>
          </cell>
          <cell r="Q3742">
            <v>0</v>
          </cell>
        </row>
        <row r="3743">
          <cell r="E3743">
            <v>0</v>
          </cell>
          <cell r="O3743">
            <v>0</v>
          </cell>
          <cell r="Q3743">
            <v>0</v>
          </cell>
        </row>
        <row r="3744">
          <cell r="E3744">
            <v>0</v>
          </cell>
          <cell r="O3744">
            <v>0</v>
          </cell>
          <cell r="Q3744">
            <v>0</v>
          </cell>
        </row>
        <row r="3745">
          <cell r="E3745">
            <v>0</v>
          </cell>
          <cell r="O3745">
            <v>0</v>
          </cell>
          <cell r="Q3745">
            <v>0</v>
          </cell>
        </row>
        <row r="3746">
          <cell r="E3746">
            <v>0</v>
          </cell>
          <cell r="O3746">
            <v>0</v>
          </cell>
          <cell r="Q3746">
            <v>0</v>
          </cell>
        </row>
        <row r="3747">
          <cell r="E3747">
            <v>0</v>
          </cell>
          <cell r="O3747">
            <v>0</v>
          </cell>
          <cell r="Q3747">
            <v>0</v>
          </cell>
        </row>
        <row r="3748">
          <cell r="E3748">
            <v>0</v>
          </cell>
          <cell r="O3748">
            <v>0</v>
          </cell>
          <cell r="Q3748">
            <v>0</v>
          </cell>
        </row>
        <row r="3749">
          <cell r="E3749">
            <v>0</v>
          </cell>
          <cell r="O3749">
            <v>0</v>
          </cell>
          <cell r="Q3749">
            <v>0</v>
          </cell>
        </row>
        <row r="3750">
          <cell r="E3750">
            <v>0</v>
          </cell>
          <cell r="O3750">
            <v>0</v>
          </cell>
          <cell r="Q3750">
            <v>0</v>
          </cell>
        </row>
        <row r="3751">
          <cell r="E3751">
            <v>0</v>
          </cell>
          <cell r="O3751">
            <v>0</v>
          </cell>
          <cell r="Q3751">
            <v>0</v>
          </cell>
        </row>
        <row r="3752">
          <cell r="E3752">
            <v>0</v>
          </cell>
          <cell r="O3752">
            <v>0</v>
          </cell>
          <cell r="Q3752">
            <v>0</v>
          </cell>
        </row>
        <row r="3753">
          <cell r="E3753">
            <v>0</v>
          </cell>
          <cell r="O3753">
            <v>0</v>
          </cell>
          <cell r="Q3753">
            <v>0</v>
          </cell>
        </row>
        <row r="3754">
          <cell r="E3754">
            <v>0</v>
          </cell>
          <cell r="O3754">
            <v>0</v>
          </cell>
          <cell r="Q3754">
            <v>0</v>
          </cell>
        </row>
        <row r="3755">
          <cell r="E3755">
            <v>0</v>
          </cell>
          <cell r="O3755">
            <v>0</v>
          </cell>
          <cell r="Q3755">
            <v>0</v>
          </cell>
        </row>
        <row r="3756">
          <cell r="E3756">
            <v>0</v>
          </cell>
          <cell r="O3756">
            <v>0</v>
          </cell>
          <cell r="Q3756">
            <v>0</v>
          </cell>
        </row>
        <row r="3757">
          <cell r="E3757">
            <v>0</v>
          </cell>
          <cell r="O3757">
            <v>0</v>
          </cell>
          <cell r="Q3757">
            <v>0</v>
          </cell>
        </row>
        <row r="3758">
          <cell r="E3758">
            <v>0</v>
          </cell>
          <cell r="O3758">
            <v>0</v>
          </cell>
          <cell r="Q3758">
            <v>0</v>
          </cell>
        </row>
        <row r="3759">
          <cell r="E3759">
            <v>0</v>
          </cell>
          <cell r="O3759">
            <v>0</v>
          </cell>
          <cell r="Q3759">
            <v>0</v>
          </cell>
        </row>
        <row r="3760">
          <cell r="E3760">
            <v>0</v>
          </cell>
          <cell r="O3760">
            <v>0</v>
          </cell>
          <cell r="Q3760">
            <v>0</v>
          </cell>
        </row>
        <row r="3761">
          <cell r="E3761">
            <v>0</v>
          </cell>
          <cell r="O3761">
            <v>0</v>
          </cell>
          <cell r="Q3761">
            <v>0</v>
          </cell>
        </row>
        <row r="3762">
          <cell r="E3762">
            <v>0</v>
          </cell>
          <cell r="O3762">
            <v>0</v>
          </cell>
          <cell r="Q3762">
            <v>0</v>
          </cell>
        </row>
        <row r="3763">
          <cell r="E3763">
            <v>0</v>
          </cell>
          <cell r="O3763">
            <v>0</v>
          </cell>
          <cell r="Q3763">
            <v>0</v>
          </cell>
        </row>
        <row r="3764">
          <cell r="E3764">
            <v>0</v>
          </cell>
          <cell r="O3764">
            <v>0</v>
          </cell>
          <cell r="Q3764">
            <v>0</v>
          </cell>
        </row>
        <row r="3765">
          <cell r="E3765">
            <v>0</v>
          </cell>
          <cell r="O3765">
            <v>0</v>
          </cell>
          <cell r="Q3765">
            <v>0</v>
          </cell>
        </row>
        <row r="3766">
          <cell r="E3766">
            <v>0</v>
          </cell>
          <cell r="O3766">
            <v>0</v>
          </cell>
          <cell r="Q3766">
            <v>0</v>
          </cell>
        </row>
        <row r="3767">
          <cell r="E3767">
            <v>0</v>
          </cell>
          <cell r="O3767">
            <v>0</v>
          </cell>
          <cell r="Q3767">
            <v>0</v>
          </cell>
        </row>
        <row r="3768">
          <cell r="E3768">
            <v>0</v>
          </cell>
          <cell r="O3768">
            <v>0</v>
          </cell>
          <cell r="Q3768">
            <v>0</v>
          </cell>
        </row>
        <row r="3769">
          <cell r="E3769">
            <v>0</v>
          </cell>
          <cell r="O3769">
            <v>0</v>
          </cell>
          <cell r="Q3769">
            <v>0</v>
          </cell>
        </row>
        <row r="3770">
          <cell r="E3770">
            <v>0</v>
          </cell>
          <cell r="O3770">
            <v>0</v>
          </cell>
          <cell r="Q3770">
            <v>0</v>
          </cell>
        </row>
        <row r="3771">
          <cell r="E3771">
            <v>0</v>
          </cell>
          <cell r="O3771">
            <v>0</v>
          </cell>
          <cell r="Q3771">
            <v>0</v>
          </cell>
        </row>
        <row r="3772">
          <cell r="E3772">
            <v>0</v>
          </cell>
          <cell r="O3772">
            <v>0</v>
          </cell>
          <cell r="Q3772">
            <v>0</v>
          </cell>
        </row>
        <row r="3773">
          <cell r="E3773">
            <v>0</v>
          </cell>
          <cell r="O3773">
            <v>0</v>
          </cell>
          <cell r="Q3773">
            <v>0</v>
          </cell>
        </row>
        <row r="3774">
          <cell r="E3774">
            <v>0</v>
          </cell>
          <cell r="O3774">
            <v>0</v>
          </cell>
          <cell r="Q3774">
            <v>0</v>
          </cell>
        </row>
        <row r="3775">
          <cell r="E3775">
            <v>0</v>
          </cell>
          <cell r="O3775">
            <v>0</v>
          </cell>
          <cell r="Q3775">
            <v>0</v>
          </cell>
        </row>
        <row r="3776">
          <cell r="E3776">
            <v>0</v>
          </cell>
          <cell r="O3776">
            <v>0</v>
          </cell>
          <cell r="Q3776">
            <v>0</v>
          </cell>
        </row>
        <row r="3777">
          <cell r="E3777">
            <v>0</v>
          </cell>
          <cell r="O3777">
            <v>0</v>
          </cell>
          <cell r="Q3777">
            <v>0</v>
          </cell>
        </row>
        <row r="3778">
          <cell r="E3778">
            <v>0</v>
          </cell>
          <cell r="O3778">
            <v>0</v>
          </cell>
          <cell r="Q3778">
            <v>0</v>
          </cell>
        </row>
        <row r="3779">
          <cell r="E3779">
            <v>0</v>
          </cell>
          <cell r="O3779">
            <v>0</v>
          </cell>
          <cell r="Q3779">
            <v>0</v>
          </cell>
        </row>
        <row r="3780">
          <cell r="E3780">
            <v>0</v>
          </cell>
          <cell r="O3780">
            <v>0</v>
          </cell>
          <cell r="Q3780">
            <v>0</v>
          </cell>
        </row>
        <row r="3781">
          <cell r="E3781">
            <v>0</v>
          </cell>
          <cell r="O3781">
            <v>0</v>
          </cell>
          <cell r="Q3781">
            <v>0</v>
          </cell>
        </row>
        <row r="3782">
          <cell r="E3782">
            <v>0</v>
          </cell>
          <cell r="O3782">
            <v>0</v>
          </cell>
          <cell r="Q3782">
            <v>0</v>
          </cell>
        </row>
        <row r="3783">
          <cell r="E3783">
            <v>0</v>
          </cell>
          <cell r="O3783">
            <v>0</v>
          </cell>
          <cell r="Q3783">
            <v>0</v>
          </cell>
        </row>
        <row r="3784">
          <cell r="E3784">
            <v>0</v>
          </cell>
          <cell r="O3784">
            <v>0</v>
          </cell>
          <cell r="Q3784">
            <v>0</v>
          </cell>
        </row>
        <row r="3785">
          <cell r="E3785">
            <v>0</v>
          </cell>
          <cell r="O3785">
            <v>0</v>
          </cell>
          <cell r="Q3785">
            <v>0</v>
          </cell>
        </row>
        <row r="3786">
          <cell r="E3786">
            <v>0</v>
          </cell>
          <cell r="O3786">
            <v>0</v>
          </cell>
          <cell r="Q3786">
            <v>0</v>
          </cell>
        </row>
        <row r="3787">
          <cell r="E3787">
            <v>0</v>
          </cell>
          <cell r="O3787">
            <v>0</v>
          </cell>
          <cell r="Q3787">
            <v>0</v>
          </cell>
        </row>
        <row r="3788">
          <cell r="E3788">
            <v>0</v>
          </cell>
          <cell r="O3788">
            <v>0</v>
          </cell>
          <cell r="Q3788">
            <v>0</v>
          </cell>
        </row>
        <row r="3789">
          <cell r="E3789">
            <v>0</v>
          </cell>
          <cell r="O3789">
            <v>0</v>
          </cell>
          <cell r="Q3789">
            <v>0</v>
          </cell>
        </row>
        <row r="3790">
          <cell r="E3790">
            <v>0</v>
          </cell>
          <cell r="O3790">
            <v>0</v>
          </cell>
          <cell r="Q3790">
            <v>0</v>
          </cell>
        </row>
        <row r="3791">
          <cell r="E3791">
            <v>0</v>
          </cell>
          <cell r="O3791">
            <v>0</v>
          </cell>
          <cell r="Q3791">
            <v>0</v>
          </cell>
        </row>
        <row r="3792">
          <cell r="E3792">
            <v>0</v>
          </cell>
          <cell r="O3792">
            <v>0</v>
          </cell>
          <cell r="Q3792">
            <v>0</v>
          </cell>
        </row>
        <row r="3793">
          <cell r="E3793">
            <v>0</v>
          </cell>
          <cell r="O3793">
            <v>0</v>
          </cell>
          <cell r="Q3793">
            <v>0</v>
          </cell>
        </row>
        <row r="3794">
          <cell r="E3794">
            <v>0</v>
          </cell>
          <cell r="O3794">
            <v>0</v>
          </cell>
          <cell r="Q3794">
            <v>0</v>
          </cell>
        </row>
        <row r="3795">
          <cell r="E3795">
            <v>0</v>
          </cell>
          <cell r="O3795">
            <v>0</v>
          </cell>
          <cell r="Q3795">
            <v>0</v>
          </cell>
        </row>
        <row r="3796">
          <cell r="E3796">
            <v>0</v>
          </cell>
          <cell r="O3796">
            <v>0</v>
          </cell>
          <cell r="Q3796">
            <v>0</v>
          </cell>
        </row>
        <row r="3797">
          <cell r="E3797">
            <v>0</v>
          </cell>
          <cell r="O3797">
            <v>0</v>
          </cell>
          <cell r="Q3797">
            <v>0</v>
          </cell>
        </row>
        <row r="3798">
          <cell r="E3798">
            <v>0</v>
          </cell>
          <cell r="O3798">
            <v>0</v>
          </cell>
          <cell r="Q3798">
            <v>0</v>
          </cell>
        </row>
        <row r="3799">
          <cell r="E3799">
            <v>0</v>
          </cell>
          <cell r="O3799">
            <v>0</v>
          </cell>
          <cell r="Q3799">
            <v>0</v>
          </cell>
        </row>
        <row r="3800">
          <cell r="E3800">
            <v>0</v>
          </cell>
          <cell r="O3800">
            <v>0</v>
          </cell>
          <cell r="Q3800">
            <v>0</v>
          </cell>
        </row>
        <row r="3801">
          <cell r="E3801">
            <v>0</v>
          </cell>
          <cell r="O3801">
            <v>0</v>
          </cell>
          <cell r="Q3801">
            <v>0</v>
          </cell>
        </row>
        <row r="3802">
          <cell r="E3802">
            <v>0</v>
          </cell>
          <cell r="O3802">
            <v>0</v>
          </cell>
          <cell r="Q3802">
            <v>0</v>
          </cell>
        </row>
        <row r="3803">
          <cell r="E3803">
            <v>0</v>
          </cell>
          <cell r="O3803">
            <v>0</v>
          </cell>
          <cell r="Q3803">
            <v>0</v>
          </cell>
        </row>
        <row r="3804">
          <cell r="E3804">
            <v>0</v>
          </cell>
          <cell r="O3804">
            <v>0</v>
          </cell>
          <cell r="Q3804">
            <v>0</v>
          </cell>
        </row>
        <row r="3805">
          <cell r="E3805">
            <v>0</v>
          </cell>
          <cell r="O3805">
            <v>0</v>
          </cell>
          <cell r="Q3805">
            <v>0</v>
          </cell>
        </row>
        <row r="3806">
          <cell r="E3806">
            <v>0</v>
          </cell>
          <cell r="O3806">
            <v>0</v>
          </cell>
          <cell r="Q3806">
            <v>0</v>
          </cell>
        </row>
        <row r="3807">
          <cell r="E3807">
            <v>0</v>
          </cell>
          <cell r="O3807">
            <v>0</v>
          </cell>
          <cell r="Q3807">
            <v>0</v>
          </cell>
        </row>
        <row r="3808">
          <cell r="E3808">
            <v>0</v>
          </cell>
          <cell r="O3808">
            <v>0</v>
          </cell>
          <cell r="Q3808">
            <v>0</v>
          </cell>
        </row>
        <row r="3809">
          <cell r="E3809">
            <v>0</v>
          </cell>
          <cell r="O3809">
            <v>0</v>
          </cell>
          <cell r="Q3809">
            <v>0</v>
          </cell>
        </row>
        <row r="3810">
          <cell r="E3810">
            <v>0</v>
          </cell>
          <cell r="O3810">
            <v>0</v>
          </cell>
          <cell r="Q3810">
            <v>0</v>
          </cell>
        </row>
        <row r="3811">
          <cell r="E3811">
            <v>0</v>
          </cell>
          <cell r="O3811">
            <v>0</v>
          </cell>
          <cell r="Q3811">
            <v>0</v>
          </cell>
        </row>
        <row r="3812">
          <cell r="E3812">
            <v>0</v>
          </cell>
          <cell r="O3812">
            <v>0</v>
          </cell>
          <cell r="Q3812">
            <v>0</v>
          </cell>
        </row>
        <row r="3813">
          <cell r="E3813">
            <v>0</v>
          </cell>
          <cell r="O3813">
            <v>0</v>
          </cell>
          <cell r="Q3813">
            <v>0</v>
          </cell>
        </row>
        <row r="3814">
          <cell r="E3814">
            <v>0</v>
          </cell>
          <cell r="O3814">
            <v>0</v>
          </cell>
          <cell r="Q3814">
            <v>0</v>
          </cell>
        </row>
        <row r="3815">
          <cell r="E3815">
            <v>0</v>
          </cell>
          <cell r="O3815">
            <v>0</v>
          </cell>
          <cell r="Q3815">
            <v>0</v>
          </cell>
        </row>
        <row r="3816">
          <cell r="E3816">
            <v>0</v>
          </cell>
          <cell r="O3816">
            <v>0</v>
          </cell>
          <cell r="Q3816">
            <v>0</v>
          </cell>
        </row>
        <row r="3817">
          <cell r="E3817">
            <v>0</v>
          </cell>
          <cell r="O3817">
            <v>0</v>
          </cell>
          <cell r="Q3817">
            <v>0</v>
          </cell>
        </row>
        <row r="3818">
          <cell r="E3818">
            <v>0</v>
          </cell>
          <cell r="O3818">
            <v>0</v>
          </cell>
          <cell r="Q3818">
            <v>0</v>
          </cell>
        </row>
        <row r="3819">
          <cell r="E3819">
            <v>0</v>
          </cell>
          <cell r="O3819">
            <v>0</v>
          </cell>
          <cell r="Q3819">
            <v>0</v>
          </cell>
        </row>
        <row r="3820">
          <cell r="E3820">
            <v>0</v>
          </cell>
          <cell r="O3820">
            <v>0</v>
          </cell>
          <cell r="Q3820">
            <v>0</v>
          </cell>
        </row>
        <row r="3821">
          <cell r="E3821">
            <v>0</v>
          </cell>
          <cell r="O3821">
            <v>0</v>
          </cell>
          <cell r="Q3821">
            <v>0</v>
          </cell>
        </row>
        <row r="3822">
          <cell r="E3822">
            <v>0</v>
          </cell>
          <cell r="O3822">
            <v>0</v>
          </cell>
          <cell r="Q3822">
            <v>0</v>
          </cell>
        </row>
        <row r="3823">
          <cell r="E3823">
            <v>0</v>
          </cell>
          <cell r="O3823">
            <v>0</v>
          </cell>
          <cell r="Q3823">
            <v>0</v>
          </cell>
        </row>
        <row r="3824">
          <cell r="E3824">
            <v>0</v>
          </cell>
          <cell r="O3824">
            <v>0</v>
          </cell>
          <cell r="Q3824">
            <v>0</v>
          </cell>
        </row>
        <row r="3825">
          <cell r="E3825">
            <v>0</v>
          </cell>
          <cell r="O3825">
            <v>0</v>
          </cell>
          <cell r="Q3825">
            <v>0</v>
          </cell>
        </row>
        <row r="3826">
          <cell r="E3826">
            <v>0</v>
          </cell>
          <cell r="O3826">
            <v>0</v>
          </cell>
          <cell r="Q3826">
            <v>0</v>
          </cell>
        </row>
        <row r="3827">
          <cell r="E3827">
            <v>0</v>
          </cell>
          <cell r="O3827">
            <v>0</v>
          </cell>
          <cell r="Q3827">
            <v>0</v>
          </cell>
        </row>
        <row r="3828">
          <cell r="E3828">
            <v>0</v>
          </cell>
          <cell r="O3828">
            <v>0</v>
          </cell>
          <cell r="Q3828">
            <v>0</v>
          </cell>
        </row>
        <row r="3829">
          <cell r="E3829">
            <v>0</v>
          </cell>
          <cell r="O3829">
            <v>0</v>
          </cell>
          <cell r="Q3829">
            <v>0</v>
          </cell>
        </row>
        <row r="3830">
          <cell r="E3830">
            <v>0</v>
          </cell>
          <cell r="O3830">
            <v>0</v>
          </cell>
          <cell r="Q3830">
            <v>0</v>
          </cell>
        </row>
        <row r="3831">
          <cell r="E3831">
            <v>0</v>
          </cell>
          <cell r="O3831">
            <v>0</v>
          </cell>
          <cell r="Q3831">
            <v>0</v>
          </cell>
        </row>
        <row r="3832">
          <cell r="E3832">
            <v>0</v>
          </cell>
          <cell r="O3832">
            <v>0</v>
          </cell>
          <cell r="Q3832">
            <v>0</v>
          </cell>
        </row>
        <row r="3833">
          <cell r="E3833">
            <v>0</v>
          </cell>
          <cell r="O3833">
            <v>0</v>
          </cell>
          <cell r="Q3833">
            <v>0</v>
          </cell>
        </row>
        <row r="3834">
          <cell r="E3834">
            <v>0</v>
          </cell>
          <cell r="O3834">
            <v>0</v>
          </cell>
          <cell r="Q3834">
            <v>0</v>
          </cell>
        </row>
        <row r="3835">
          <cell r="E3835">
            <v>0</v>
          </cell>
          <cell r="O3835">
            <v>0</v>
          </cell>
          <cell r="Q3835">
            <v>0</v>
          </cell>
        </row>
        <row r="3836">
          <cell r="E3836">
            <v>0</v>
          </cell>
          <cell r="O3836">
            <v>0</v>
          </cell>
          <cell r="Q3836">
            <v>0</v>
          </cell>
        </row>
        <row r="3837">
          <cell r="E3837">
            <v>0</v>
          </cell>
          <cell r="O3837">
            <v>0</v>
          </cell>
          <cell r="Q3837">
            <v>0</v>
          </cell>
        </row>
        <row r="3838">
          <cell r="E3838">
            <v>0</v>
          </cell>
          <cell r="O3838">
            <v>0</v>
          </cell>
          <cell r="Q3838">
            <v>0</v>
          </cell>
        </row>
        <row r="3839">
          <cell r="E3839">
            <v>0</v>
          </cell>
          <cell r="O3839">
            <v>0</v>
          </cell>
          <cell r="Q3839">
            <v>0</v>
          </cell>
        </row>
        <row r="3840">
          <cell r="E3840">
            <v>0</v>
          </cell>
          <cell r="O3840">
            <v>0</v>
          </cell>
          <cell r="Q3840">
            <v>0</v>
          </cell>
        </row>
        <row r="3841">
          <cell r="E3841">
            <v>0</v>
          </cell>
          <cell r="O3841">
            <v>0</v>
          </cell>
          <cell r="Q3841">
            <v>0</v>
          </cell>
        </row>
        <row r="3842">
          <cell r="E3842">
            <v>0</v>
          </cell>
          <cell r="O3842">
            <v>0</v>
          </cell>
          <cell r="Q3842">
            <v>0</v>
          </cell>
        </row>
        <row r="3843">
          <cell r="E3843">
            <v>0</v>
          </cell>
          <cell r="O3843">
            <v>0</v>
          </cell>
          <cell r="Q3843">
            <v>0</v>
          </cell>
        </row>
        <row r="3844">
          <cell r="E3844">
            <v>0</v>
          </cell>
          <cell r="O3844">
            <v>0</v>
          </cell>
          <cell r="Q3844">
            <v>0</v>
          </cell>
        </row>
        <row r="3845">
          <cell r="E3845">
            <v>0</v>
          </cell>
          <cell r="O3845">
            <v>0</v>
          </cell>
          <cell r="Q3845">
            <v>0</v>
          </cell>
        </row>
        <row r="3846">
          <cell r="E3846">
            <v>0</v>
          </cell>
          <cell r="O3846">
            <v>0</v>
          </cell>
          <cell r="Q3846">
            <v>0</v>
          </cell>
        </row>
        <row r="3847">
          <cell r="E3847">
            <v>0</v>
          </cell>
          <cell r="O3847">
            <v>0</v>
          </cell>
          <cell r="Q3847">
            <v>0</v>
          </cell>
        </row>
        <row r="3848">
          <cell r="E3848">
            <v>0</v>
          </cell>
          <cell r="O3848">
            <v>0</v>
          </cell>
          <cell r="Q3848">
            <v>0</v>
          </cell>
        </row>
        <row r="3849">
          <cell r="E3849">
            <v>0</v>
          </cell>
          <cell r="O3849">
            <v>0</v>
          </cell>
          <cell r="Q3849">
            <v>0</v>
          </cell>
        </row>
        <row r="3850">
          <cell r="E3850">
            <v>0</v>
          </cell>
          <cell r="O3850">
            <v>0</v>
          </cell>
          <cell r="Q3850">
            <v>0</v>
          </cell>
        </row>
        <row r="3851">
          <cell r="E3851">
            <v>0</v>
          </cell>
          <cell r="O3851">
            <v>0</v>
          </cell>
          <cell r="Q3851">
            <v>0</v>
          </cell>
        </row>
        <row r="3852">
          <cell r="E3852">
            <v>0</v>
          </cell>
          <cell r="O3852">
            <v>0</v>
          </cell>
          <cell r="Q3852">
            <v>0</v>
          </cell>
        </row>
        <row r="3853">
          <cell r="E3853">
            <v>0</v>
          </cell>
          <cell r="O3853">
            <v>0</v>
          </cell>
          <cell r="Q3853">
            <v>0</v>
          </cell>
        </row>
        <row r="3854">
          <cell r="E3854">
            <v>0</v>
          </cell>
          <cell r="O3854">
            <v>0</v>
          </cell>
          <cell r="Q3854">
            <v>0</v>
          </cell>
        </row>
        <row r="3855">
          <cell r="E3855">
            <v>0</v>
          </cell>
          <cell r="O3855">
            <v>0</v>
          </cell>
          <cell r="Q3855">
            <v>0</v>
          </cell>
        </row>
        <row r="3856">
          <cell r="E3856">
            <v>0</v>
          </cell>
          <cell r="O3856">
            <v>0</v>
          </cell>
          <cell r="Q3856">
            <v>0</v>
          </cell>
        </row>
        <row r="3857">
          <cell r="E3857">
            <v>0</v>
          </cell>
          <cell r="O3857">
            <v>0</v>
          </cell>
          <cell r="Q3857">
            <v>0</v>
          </cell>
        </row>
        <row r="3858">
          <cell r="E3858">
            <v>0</v>
          </cell>
          <cell r="O3858">
            <v>0</v>
          </cell>
          <cell r="Q3858">
            <v>0</v>
          </cell>
        </row>
        <row r="3859">
          <cell r="E3859">
            <v>0</v>
          </cell>
          <cell r="O3859">
            <v>0</v>
          </cell>
          <cell r="Q3859">
            <v>0</v>
          </cell>
        </row>
        <row r="3860">
          <cell r="E3860">
            <v>0</v>
          </cell>
          <cell r="O3860">
            <v>0</v>
          </cell>
          <cell r="Q3860">
            <v>0</v>
          </cell>
        </row>
        <row r="3861">
          <cell r="E3861">
            <v>0</v>
          </cell>
          <cell r="O3861">
            <v>0</v>
          </cell>
          <cell r="Q3861">
            <v>0</v>
          </cell>
        </row>
        <row r="3862">
          <cell r="E3862">
            <v>0</v>
          </cell>
          <cell r="O3862">
            <v>0</v>
          </cell>
          <cell r="Q3862">
            <v>0</v>
          </cell>
        </row>
        <row r="3863">
          <cell r="E3863">
            <v>0</v>
          </cell>
          <cell r="O3863">
            <v>0</v>
          </cell>
          <cell r="Q3863">
            <v>0</v>
          </cell>
        </row>
        <row r="3864">
          <cell r="E3864">
            <v>0</v>
          </cell>
          <cell r="O3864">
            <v>0</v>
          </cell>
          <cell r="Q3864">
            <v>0</v>
          </cell>
        </row>
        <row r="3865">
          <cell r="E3865">
            <v>0</v>
          </cell>
          <cell r="O3865">
            <v>0</v>
          </cell>
          <cell r="Q3865">
            <v>0</v>
          </cell>
        </row>
        <row r="3866">
          <cell r="E3866">
            <v>0</v>
          </cell>
          <cell r="O3866">
            <v>0</v>
          </cell>
          <cell r="Q3866">
            <v>0</v>
          </cell>
        </row>
        <row r="3867">
          <cell r="E3867">
            <v>0</v>
          </cell>
          <cell r="O3867">
            <v>0</v>
          </cell>
          <cell r="Q3867">
            <v>0</v>
          </cell>
        </row>
        <row r="3868">
          <cell r="E3868">
            <v>0</v>
          </cell>
          <cell r="O3868">
            <v>0</v>
          </cell>
          <cell r="Q3868">
            <v>0</v>
          </cell>
        </row>
        <row r="3869">
          <cell r="E3869">
            <v>0</v>
          </cell>
          <cell r="O3869">
            <v>0</v>
          </cell>
          <cell r="Q3869">
            <v>0</v>
          </cell>
        </row>
        <row r="3870">
          <cell r="E3870">
            <v>0</v>
          </cell>
          <cell r="O3870">
            <v>0</v>
          </cell>
          <cell r="Q3870">
            <v>0</v>
          </cell>
        </row>
        <row r="3871">
          <cell r="E3871">
            <v>0</v>
          </cell>
          <cell r="O3871">
            <v>0</v>
          </cell>
          <cell r="Q3871">
            <v>0</v>
          </cell>
        </row>
        <row r="3872">
          <cell r="E3872">
            <v>0</v>
          </cell>
          <cell r="O3872">
            <v>0</v>
          </cell>
          <cell r="Q3872">
            <v>0</v>
          </cell>
        </row>
        <row r="3873">
          <cell r="E3873">
            <v>0</v>
          </cell>
          <cell r="O3873">
            <v>0</v>
          </cell>
          <cell r="Q3873">
            <v>0</v>
          </cell>
        </row>
        <row r="3874">
          <cell r="E3874">
            <v>0</v>
          </cell>
          <cell r="O3874">
            <v>0</v>
          </cell>
          <cell r="Q3874">
            <v>0</v>
          </cell>
        </row>
        <row r="3875">
          <cell r="E3875">
            <v>0</v>
          </cell>
          <cell r="O3875">
            <v>0</v>
          </cell>
          <cell r="Q3875">
            <v>0</v>
          </cell>
        </row>
        <row r="3876">
          <cell r="E3876">
            <v>0</v>
          </cell>
          <cell r="O3876">
            <v>0</v>
          </cell>
          <cell r="Q3876">
            <v>0</v>
          </cell>
        </row>
        <row r="3877">
          <cell r="E3877">
            <v>0</v>
          </cell>
          <cell r="O3877">
            <v>0</v>
          </cell>
          <cell r="Q3877">
            <v>0</v>
          </cell>
        </row>
        <row r="3878">
          <cell r="E3878">
            <v>0</v>
          </cell>
          <cell r="O3878">
            <v>0</v>
          </cell>
          <cell r="Q3878">
            <v>0</v>
          </cell>
        </row>
        <row r="3879">
          <cell r="E3879">
            <v>0</v>
          </cell>
          <cell r="O3879">
            <v>0</v>
          </cell>
          <cell r="Q3879">
            <v>0</v>
          </cell>
        </row>
        <row r="3880">
          <cell r="E3880">
            <v>0</v>
          </cell>
          <cell r="O3880">
            <v>0</v>
          </cell>
          <cell r="Q3880">
            <v>0</v>
          </cell>
        </row>
        <row r="3881">
          <cell r="E3881">
            <v>0</v>
          </cell>
          <cell r="O3881">
            <v>0</v>
          </cell>
          <cell r="Q3881">
            <v>0</v>
          </cell>
        </row>
        <row r="3882">
          <cell r="E3882">
            <v>0</v>
          </cell>
          <cell r="O3882">
            <v>0</v>
          </cell>
          <cell r="Q3882">
            <v>0</v>
          </cell>
        </row>
        <row r="3883">
          <cell r="E3883">
            <v>0</v>
          </cell>
          <cell r="O3883">
            <v>0</v>
          </cell>
          <cell r="Q3883">
            <v>0</v>
          </cell>
        </row>
        <row r="3884">
          <cell r="E3884">
            <v>0</v>
          </cell>
          <cell r="O3884">
            <v>0</v>
          </cell>
          <cell r="Q3884">
            <v>0</v>
          </cell>
        </row>
        <row r="3885">
          <cell r="E3885">
            <v>0</v>
          </cell>
          <cell r="O3885">
            <v>0</v>
          </cell>
          <cell r="Q3885">
            <v>0</v>
          </cell>
        </row>
        <row r="3886">
          <cell r="E3886">
            <v>0</v>
          </cell>
          <cell r="O3886">
            <v>0</v>
          </cell>
          <cell r="Q3886">
            <v>0</v>
          </cell>
        </row>
        <row r="3887">
          <cell r="E3887">
            <v>0</v>
          </cell>
          <cell r="O3887">
            <v>0</v>
          </cell>
          <cell r="Q3887">
            <v>0</v>
          </cell>
        </row>
        <row r="3888">
          <cell r="E3888">
            <v>0</v>
          </cell>
          <cell r="O3888">
            <v>0</v>
          </cell>
          <cell r="Q3888">
            <v>0</v>
          </cell>
        </row>
        <row r="3889">
          <cell r="E3889">
            <v>0</v>
          </cell>
          <cell r="O3889">
            <v>0</v>
          </cell>
          <cell r="Q3889">
            <v>0</v>
          </cell>
        </row>
        <row r="3890">
          <cell r="E3890">
            <v>0</v>
          </cell>
          <cell r="O3890">
            <v>0</v>
          </cell>
          <cell r="Q3890">
            <v>0</v>
          </cell>
        </row>
        <row r="3891">
          <cell r="E3891">
            <v>0</v>
          </cell>
          <cell r="O3891">
            <v>0</v>
          </cell>
          <cell r="Q3891">
            <v>0</v>
          </cell>
        </row>
        <row r="3892">
          <cell r="E3892">
            <v>0</v>
          </cell>
          <cell r="O3892">
            <v>0</v>
          </cell>
          <cell r="Q3892">
            <v>0</v>
          </cell>
        </row>
        <row r="3893">
          <cell r="E3893">
            <v>0</v>
          </cell>
          <cell r="O3893">
            <v>0</v>
          </cell>
          <cell r="Q3893">
            <v>0</v>
          </cell>
        </row>
        <row r="3894">
          <cell r="E3894">
            <v>0</v>
          </cell>
          <cell r="O3894">
            <v>0</v>
          </cell>
          <cell r="Q3894">
            <v>0</v>
          </cell>
        </row>
        <row r="3895">
          <cell r="E3895">
            <v>0</v>
          </cell>
          <cell r="O3895">
            <v>0</v>
          </cell>
          <cell r="Q3895">
            <v>0</v>
          </cell>
        </row>
        <row r="3896">
          <cell r="E3896">
            <v>0</v>
          </cell>
          <cell r="O3896">
            <v>0</v>
          </cell>
          <cell r="Q3896">
            <v>0</v>
          </cell>
        </row>
        <row r="3897">
          <cell r="E3897">
            <v>0</v>
          </cell>
          <cell r="O3897">
            <v>0</v>
          </cell>
          <cell r="Q3897">
            <v>0</v>
          </cell>
        </row>
        <row r="3898">
          <cell r="E3898">
            <v>0</v>
          </cell>
          <cell r="O3898">
            <v>0</v>
          </cell>
          <cell r="Q3898">
            <v>0</v>
          </cell>
        </row>
        <row r="3899">
          <cell r="E3899">
            <v>0</v>
          </cell>
          <cell r="O3899">
            <v>0</v>
          </cell>
          <cell r="Q3899">
            <v>0</v>
          </cell>
        </row>
        <row r="3900">
          <cell r="E3900">
            <v>0</v>
          </cell>
          <cell r="O3900">
            <v>0</v>
          </cell>
          <cell r="Q3900">
            <v>0</v>
          </cell>
        </row>
        <row r="3901">
          <cell r="E3901">
            <v>0</v>
          </cell>
          <cell r="O3901">
            <v>0</v>
          </cell>
          <cell r="Q3901">
            <v>0</v>
          </cell>
        </row>
        <row r="3902">
          <cell r="E3902">
            <v>0</v>
          </cell>
          <cell r="O3902">
            <v>0</v>
          </cell>
          <cell r="Q3902">
            <v>0</v>
          </cell>
        </row>
        <row r="3903">
          <cell r="E3903">
            <v>0</v>
          </cell>
          <cell r="O3903">
            <v>0</v>
          </cell>
          <cell r="Q3903">
            <v>0</v>
          </cell>
        </row>
        <row r="3904">
          <cell r="E3904">
            <v>0</v>
          </cell>
          <cell r="O3904">
            <v>0</v>
          </cell>
          <cell r="Q3904">
            <v>0</v>
          </cell>
        </row>
        <row r="3905">
          <cell r="E3905">
            <v>0</v>
          </cell>
          <cell r="O3905">
            <v>0</v>
          </cell>
          <cell r="Q3905">
            <v>0</v>
          </cell>
        </row>
        <row r="3906">
          <cell r="E3906">
            <v>0</v>
          </cell>
          <cell r="O3906">
            <v>0</v>
          </cell>
          <cell r="Q3906">
            <v>0</v>
          </cell>
        </row>
        <row r="3907">
          <cell r="E3907">
            <v>0</v>
          </cell>
          <cell r="O3907">
            <v>0</v>
          </cell>
          <cell r="Q3907">
            <v>0</v>
          </cell>
        </row>
        <row r="3908">
          <cell r="E3908">
            <v>0</v>
          </cell>
          <cell r="O3908">
            <v>0</v>
          </cell>
          <cell r="Q3908">
            <v>0</v>
          </cell>
        </row>
        <row r="3909">
          <cell r="E3909">
            <v>0</v>
          </cell>
          <cell r="O3909">
            <v>0</v>
          </cell>
          <cell r="Q3909">
            <v>0</v>
          </cell>
        </row>
        <row r="3910">
          <cell r="E3910">
            <v>0</v>
          </cell>
          <cell r="O3910">
            <v>0</v>
          </cell>
          <cell r="Q3910">
            <v>0</v>
          </cell>
        </row>
        <row r="3911">
          <cell r="E3911">
            <v>0</v>
          </cell>
          <cell r="O3911">
            <v>0</v>
          </cell>
          <cell r="Q3911">
            <v>0</v>
          </cell>
        </row>
        <row r="3912">
          <cell r="E3912">
            <v>0</v>
          </cell>
          <cell r="O3912">
            <v>0</v>
          </cell>
          <cell r="Q3912">
            <v>0</v>
          </cell>
        </row>
        <row r="3913">
          <cell r="E3913">
            <v>0</v>
          </cell>
          <cell r="O3913">
            <v>0</v>
          </cell>
          <cell r="Q3913">
            <v>0</v>
          </cell>
        </row>
        <row r="3914">
          <cell r="E3914">
            <v>0</v>
          </cell>
          <cell r="O3914">
            <v>0</v>
          </cell>
          <cell r="Q3914">
            <v>0</v>
          </cell>
        </row>
        <row r="3915">
          <cell r="E3915">
            <v>0</v>
          </cell>
          <cell r="O3915">
            <v>0</v>
          </cell>
          <cell r="Q3915">
            <v>0</v>
          </cell>
        </row>
        <row r="3916">
          <cell r="E3916">
            <v>0</v>
          </cell>
          <cell r="O3916">
            <v>0</v>
          </cell>
          <cell r="Q3916">
            <v>0</v>
          </cell>
        </row>
        <row r="3917">
          <cell r="E3917">
            <v>0</v>
          </cell>
          <cell r="O3917">
            <v>0</v>
          </cell>
          <cell r="Q3917">
            <v>0</v>
          </cell>
        </row>
        <row r="3918">
          <cell r="E3918">
            <v>0</v>
          </cell>
          <cell r="O3918">
            <v>0</v>
          </cell>
          <cell r="Q3918">
            <v>0</v>
          </cell>
        </row>
        <row r="3919">
          <cell r="E3919">
            <v>0</v>
          </cell>
          <cell r="O3919">
            <v>0</v>
          </cell>
          <cell r="Q3919">
            <v>0</v>
          </cell>
        </row>
        <row r="3920">
          <cell r="E3920">
            <v>0</v>
          </cell>
          <cell r="O3920">
            <v>0</v>
          </cell>
          <cell r="Q3920">
            <v>0</v>
          </cell>
        </row>
        <row r="3921">
          <cell r="E3921">
            <v>0</v>
          </cell>
          <cell r="O3921">
            <v>0</v>
          </cell>
          <cell r="Q3921">
            <v>0</v>
          </cell>
        </row>
        <row r="3922">
          <cell r="E3922">
            <v>0</v>
          </cell>
          <cell r="O3922">
            <v>0</v>
          </cell>
          <cell r="Q3922">
            <v>0</v>
          </cell>
        </row>
        <row r="3923">
          <cell r="E3923">
            <v>0</v>
          </cell>
          <cell r="O3923">
            <v>0</v>
          </cell>
          <cell r="Q3923">
            <v>0</v>
          </cell>
        </row>
        <row r="3924">
          <cell r="E3924">
            <v>0</v>
          </cell>
          <cell r="O3924">
            <v>0</v>
          </cell>
          <cell r="Q3924">
            <v>0</v>
          </cell>
        </row>
        <row r="3925">
          <cell r="E3925">
            <v>0</v>
          </cell>
          <cell r="O3925">
            <v>0</v>
          </cell>
          <cell r="Q3925">
            <v>0</v>
          </cell>
        </row>
        <row r="3926">
          <cell r="E3926">
            <v>0</v>
          </cell>
          <cell r="O3926">
            <v>0</v>
          </cell>
          <cell r="Q3926">
            <v>0</v>
          </cell>
        </row>
        <row r="3927">
          <cell r="E3927">
            <v>0</v>
          </cell>
          <cell r="O3927">
            <v>0</v>
          </cell>
          <cell r="Q3927">
            <v>0</v>
          </cell>
        </row>
        <row r="3928">
          <cell r="E3928">
            <v>0</v>
          </cell>
          <cell r="O3928">
            <v>0</v>
          </cell>
          <cell r="Q3928">
            <v>0</v>
          </cell>
        </row>
        <row r="3929">
          <cell r="E3929">
            <v>0</v>
          </cell>
          <cell r="O3929">
            <v>0</v>
          </cell>
          <cell r="Q3929">
            <v>0</v>
          </cell>
        </row>
        <row r="3930">
          <cell r="E3930">
            <v>0</v>
          </cell>
          <cell r="O3930">
            <v>0</v>
          </cell>
          <cell r="Q3930">
            <v>0</v>
          </cell>
        </row>
        <row r="3931">
          <cell r="E3931">
            <v>0</v>
          </cell>
          <cell r="O3931">
            <v>0</v>
          </cell>
          <cell r="Q3931">
            <v>0</v>
          </cell>
        </row>
        <row r="3932">
          <cell r="E3932">
            <v>0</v>
          </cell>
          <cell r="O3932">
            <v>0</v>
          </cell>
          <cell r="Q3932">
            <v>0</v>
          </cell>
        </row>
        <row r="3933">
          <cell r="E3933">
            <v>0</v>
          </cell>
          <cell r="O3933">
            <v>0</v>
          </cell>
          <cell r="Q3933">
            <v>0</v>
          </cell>
        </row>
        <row r="3934">
          <cell r="E3934">
            <v>0</v>
          </cell>
          <cell r="O3934">
            <v>0</v>
          </cell>
          <cell r="Q3934">
            <v>0</v>
          </cell>
        </row>
        <row r="3935">
          <cell r="E3935">
            <v>0</v>
          </cell>
          <cell r="O3935">
            <v>0</v>
          </cell>
          <cell r="Q3935">
            <v>0</v>
          </cell>
        </row>
        <row r="3936">
          <cell r="E3936">
            <v>0</v>
          </cell>
          <cell r="O3936">
            <v>0</v>
          </cell>
          <cell r="Q3936">
            <v>0</v>
          </cell>
        </row>
        <row r="3937">
          <cell r="E3937">
            <v>0</v>
          </cell>
          <cell r="O3937">
            <v>0</v>
          </cell>
          <cell r="Q3937">
            <v>0</v>
          </cell>
        </row>
        <row r="3938">
          <cell r="E3938">
            <v>0</v>
          </cell>
          <cell r="O3938">
            <v>0</v>
          </cell>
          <cell r="Q3938">
            <v>0</v>
          </cell>
        </row>
        <row r="3939">
          <cell r="E3939">
            <v>0</v>
          </cell>
          <cell r="O3939">
            <v>0</v>
          </cell>
          <cell r="Q3939">
            <v>0</v>
          </cell>
        </row>
        <row r="3940">
          <cell r="E3940">
            <v>0</v>
          </cell>
          <cell r="O3940">
            <v>0</v>
          </cell>
          <cell r="Q3940">
            <v>0</v>
          </cell>
        </row>
        <row r="3941">
          <cell r="E3941">
            <v>0</v>
          </cell>
          <cell r="O3941">
            <v>0</v>
          </cell>
          <cell r="Q3941">
            <v>0</v>
          </cell>
        </row>
        <row r="3942">
          <cell r="E3942">
            <v>0</v>
          </cell>
          <cell r="O3942">
            <v>0</v>
          </cell>
          <cell r="Q3942">
            <v>0</v>
          </cell>
        </row>
        <row r="3943">
          <cell r="E3943">
            <v>0</v>
          </cell>
          <cell r="O3943">
            <v>0</v>
          </cell>
          <cell r="Q3943">
            <v>0</v>
          </cell>
        </row>
        <row r="3944">
          <cell r="E3944">
            <v>0</v>
          </cell>
          <cell r="O3944">
            <v>0</v>
          </cell>
          <cell r="Q3944">
            <v>0</v>
          </cell>
        </row>
        <row r="3945">
          <cell r="E3945">
            <v>0</v>
          </cell>
          <cell r="O3945">
            <v>0</v>
          </cell>
          <cell r="Q3945">
            <v>0</v>
          </cell>
        </row>
        <row r="3946">
          <cell r="E3946">
            <v>0</v>
          </cell>
          <cell r="O3946">
            <v>0</v>
          </cell>
          <cell r="Q3946">
            <v>0</v>
          </cell>
        </row>
        <row r="3947">
          <cell r="E3947">
            <v>0</v>
          </cell>
          <cell r="O3947">
            <v>0</v>
          </cell>
          <cell r="Q3947">
            <v>0</v>
          </cell>
        </row>
        <row r="3948">
          <cell r="E3948">
            <v>0</v>
          </cell>
          <cell r="O3948">
            <v>0</v>
          </cell>
          <cell r="Q3948">
            <v>0</v>
          </cell>
        </row>
        <row r="3949">
          <cell r="E3949">
            <v>0</v>
          </cell>
          <cell r="O3949">
            <v>0</v>
          </cell>
          <cell r="Q3949">
            <v>0</v>
          </cell>
        </row>
        <row r="3950">
          <cell r="E3950">
            <v>0</v>
          </cell>
          <cell r="O3950">
            <v>0</v>
          </cell>
          <cell r="Q3950">
            <v>0</v>
          </cell>
        </row>
        <row r="3951">
          <cell r="E3951">
            <v>0</v>
          </cell>
          <cell r="O3951">
            <v>0</v>
          </cell>
          <cell r="Q3951">
            <v>0</v>
          </cell>
        </row>
        <row r="3952">
          <cell r="E3952">
            <v>0</v>
          </cell>
          <cell r="O3952">
            <v>0</v>
          </cell>
          <cell r="Q3952">
            <v>0</v>
          </cell>
        </row>
        <row r="3953">
          <cell r="E3953">
            <v>0</v>
          </cell>
          <cell r="O3953">
            <v>0</v>
          </cell>
          <cell r="Q3953">
            <v>0</v>
          </cell>
        </row>
        <row r="3954">
          <cell r="E3954">
            <v>0</v>
          </cell>
          <cell r="O3954">
            <v>0</v>
          </cell>
          <cell r="Q3954">
            <v>0</v>
          </cell>
        </row>
        <row r="3955">
          <cell r="E3955">
            <v>0</v>
          </cell>
          <cell r="O3955">
            <v>0</v>
          </cell>
          <cell r="Q3955">
            <v>0</v>
          </cell>
        </row>
        <row r="3956">
          <cell r="E3956">
            <v>0</v>
          </cell>
          <cell r="O3956">
            <v>0</v>
          </cell>
          <cell r="Q3956">
            <v>0</v>
          </cell>
        </row>
        <row r="3957">
          <cell r="E3957">
            <v>0</v>
          </cell>
          <cell r="O3957">
            <v>0</v>
          </cell>
          <cell r="Q3957">
            <v>0</v>
          </cell>
        </row>
        <row r="3958">
          <cell r="E3958">
            <v>0</v>
          </cell>
          <cell r="O3958">
            <v>0</v>
          </cell>
          <cell r="Q3958">
            <v>0</v>
          </cell>
        </row>
        <row r="3959">
          <cell r="E3959">
            <v>0</v>
          </cell>
          <cell r="O3959">
            <v>0</v>
          </cell>
          <cell r="Q3959">
            <v>0</v>
          </cell>
        </row>
        <row r="3960">
          <cell r="E3960">
            <v>0</v>
          </cell>
          <cell r="O3960">
            <v>0</v>
          </cell>
          <cell r="Q3960">
            <v>0</v>
          </cell>
        </row>
        <row r="3961">
          <cell r="E3961">
            <v>0</v>
          </cell>
          <cell r="O3961">
            <v>0</v>
          </cell>
          <cell r="Q3961">
            <v>0</v>
          </cell>
        </row>
        <row r="3962">
          <cell r="E3962">
            <v>0</v>
          </cell>
          <cell r="O3962">
            <v>0</v>
          </cell>
          <cell r="Q3962">
            <v>0</v>
          </cell>
        </row>
        <row r="3963">
          <cell r="E3963">
            <v>0</v>
          </cell>
          <cell r="O3963">
            <v>0</v>
          </cell>
          <cell r="Q3963">
            <v>0</v>
          </cell>
        </row>
        <row r="3964">
          <cell r="E3964">
            <v>0</v>
          </cell>
          <cell r="O3964">
            <v>0</v>
          </cell>
          <cell r="Q3964">
            <v>0</v>
          </cell>
        </row>
        <row r="3965">
          <cell r="E3965">
            <v>0</v>
          </cell>
          <cell r="O3965">
            <v>0</v>
          </cell>
          <cell r="Q3965">
            <v>0</v>
          </cell>
        </row>
        <row r="3966">
          <cell r="E3966">
            <v>0</v>
          </cell>
          <cell r="O3966">
            <v>0</v>
          </cell>
          <cell r="Q3966">
            <v>0</v>
          </cell>
        </row>
        <row r="3967">
          <cell r="E3967">
            <v>0</v>
          </cell>
          <cell r="O3967">
            <v>0</v>
          </cell>
          <cell r="Q3967">
            <v>0</v>
          </cell>
        </row>
        <row r="3968">
          <cell r="E3968">
            <v>0</v>
          </cell>
          <cell r="O3968">
            <v>0</v>
          </cell>
          <cell r="Q3968">
            <v>0</v>
          </cell>
        </row>
        <row r="3969">
          <cell r="E3969">
            <v>0</v>
          </cell>
          <cell r="O3969">
            <v>0</v>
          </cell>
          <cell r="Q3969">
            <v>0</v>
          </cell>
        </row>
        <row r="3970">
          <cell r="E3970">
            <v>0</v>
          </cell>
          <cell r="O3970">
            <v>0</v>
          </cell>
          <cell r="Q3970">
            <v>0</v>
          </cell>
        </row>
        <row r="3971">
          <cell r="E3971">
            <v>0</v>
          </cell>
          <cell r="O3971">
            <v>0</v>
          </cell>
          <cell r="Q3971">
            <v>0</v>
          </cell>
        </row>
        <row r="3972">
          <cell r="E3972">
            <v>0</v>
          </cell>
          <cell r="O3972">
            <v>0</v>
          </cell>
          <cell r="Q3972">
            <v>0</v>
          </cell>
        </row>
        <row r="3973">
          <cell r="E3973">
            <v>0</v>
          </cell>
          <cell r="O3973">
            <v>0</v>
          </cell>
          <cell r="Q3973">
            <v>0</v>
          </cell>
        </row>
        <row r="3974">
          <cell r="E3974">
            <v>0</v>
          </cell>
          <cell r="O3974">
            <v>0</v>
          </cell>
          <cell r="Q3974">
            <v>0</v>
          </cell>
        </row>
        <row r="3975">
          <cell r="E3975">
            <v>0</v>
          </cell>
          <cell r="O3975">
            <v>0</v>
          </cell>
          <cell r="Q3975">
            <v>0</v>
          </cell>
        </row>
        <row r="3976">
          <cell r="E3976">
            <v>0</v>
          </cell>
          <cell r="O3976">
            <v>0</v>
          </cell>
          <cell r="Q3976">
            <v>0</v>
          </cell>
        </row>
        <row r="3977">
          <cell r="E3977">
            <v>0</v>
          </cell>
          <cell r="O3977">
            <v>0</v>
          </cell>
          <cell r="Q3977">
            <v>0</v>
          </cell>
        </row>
        <row r="3978">
          <cell r="E3978">
            <v>0</v>
          </cell>
          <cell r="O3978">
            <v>0</v>
          </cell>
          <cell r="Q3978">
            <v>0</v>
          </cell>
        </row>
        <row r="3979">
          <cell r="E3979">
            <v>0</v>
          </cell>
          <cell r="O3979">
            <v>0</v>
          </cell>
          <cell r="Q3979">
            <v>0</v>
          </cell>
        </row>
        <row r="3980">
          <cell r="E3980">
            <v>0</v>
          </cell>
          <cell r="O3980">
            <v>0</v>
          </cell>
          <cell r="Q3980">
            <v>0</v>
          </cell>
        </row>
        <row r="3981">
          <cell r="E3981">
            <v>0</v>
          </cell>
          <cell r="O3981">
            <v>0</v>
          </cell>
          <cell r="Q3981">
            <v>0</v>
          </cell>
        </row>
        <row r="3982">
          <cell r="E3982">
            <v>0</v>
          </cell>
          <cell r="O3982">
            <v>0</v>
          </cell>
          <cell r="Q3982">
            <v>0</v>
          </cell>
        </row>
        <row r="3983">
          <cell r="E3983">
            <v>0</v>
          </cell>
          <cell r="O3983">
            <v>0</v>
          </cell>
          <cell r="Q3983">
            <v>0</v>
          </cell>
        </row>
        <row r="3984">
          <cell r="E3984">
            <v>0</v>
          </cell>
          <cell r="O3984">
            <v>0</v>
          </cell>
          <cell r="Q3984">
            <v>0</v>
          </cell>
        </row>
        <row r="3985">
          <cell r="E3985">
            <v>0</v>
          </cell>
          <cell r="O3985">
            <v>0</v>
          </cell>
          <cell r="Q3985">
            <v>0</v>
          </cell>
        </row>
        <row r="3986">
          <cell r="E3986">
            <v>0</v>
          </cell>
          <cell r="O3986">
            <v>0</v>
          </cell>
          <cell r="Q3986">
            <v>0</v>
          </cell>
        </row>
        <row r="3987">
          <cell r="E3987">
            <v>0</v>
          </cell>
          <cell r="O3987">
            <v>0</v>
          </cell>
          <cell r="Q3987">
            <v>0</v>
          </cell>
        </row>
        <row r="3988">
          <cell r="E3988">
            <v>0</v>
          </cell>
          <cell r="O3988">
            <v>0</v>
          </cell>
          <cell r="Q3988">
            <v>0</v>
          </cell>
        </row>
        <row r="3989">
          <cell r="E3989">
            <v>0</v>
          </cell>
          <cell r="O3989">
            <v>0</v>
          </cell>
          <cell r="Q3989">
            <v>0</v>
          </cell>
        </row>
        <row r="3990">
          <cell r="E3990">
            <v>0</v>
          </cell>
          <cell r="O3990">
            <v>0</v>
          </cell>
          <cell r="Q3990">
            <v>0</v>
          </cell>
        </row>
        <row r="3991">
          <cell r="E3991">
            <v>0</v>
          </cell>
          <cell r="O3991">
            <v>0</v>
          </cell>
          <cell r="Q3991">
            <v>0</v>
          </cell>
        </row>
        <row r="3992">
          <cell r="E3992">
            <v>0</v>
          </cell>
          <cell r="O3992">
            <v>0</v>
          </cell>
          <cell r="Q3992">
            <v>0</v>
          </cell>
        </row>
        <row r="3993">
          <cell r="E3993">
            <v>0</v>
          </cell>
          <cell r="O3993">
            <v>0</v>
          </cell>
          <cell r="Q3993">
            <v>0</v>
          </cell>
        </row>
        <row r="3994">
          <cell r="E3994">
            <v>0</v>
          </cell>
          <cell r="O3994">
            <v>0</v>
          </cell>
          <cell r="Q3994">
            <v>0</v>
          </cell>
        </row>
        <row r="3995">
          <cell r="E3995">
            <v>0</v>
          </cell>
          <cell r="O3995">
            <v>0</v>
          </cell>
          <cell r="Q3995">
            <v>0</v>
          </cell>
        </row>
        <row r="3996">
          <cell r="E3996">
            <v>0</v>
          </cell>
          <cell r="O3996">
            <v>0</v>
          </cell>
          <cell r="Q3996">
            <v>0</v>
          </cell>
        </row>
        <row r="3997">
          <cell r="E3997">
            <v>0</v>
          </cell>
          <cell r="O3997">
            <v>0</v>
          </cell>
          <cell r="Q3997">
            <v>0</v>
          </cell>
        </row>
        <row r="3998">
          <cell r="E3998">
            <v>0</v>
          </cell>
          <cell r="O3998">
            <v>0</v>
          </cell>
          <cell r="Q3998">
            <v>0</v>
          </cell>
        </row>
        <row r="3999">
          <cell r="E3999">
            <v>0</v>
          </cell>
          <cell r="O3999">
            <v>0</v>
          </cell>
          <cell r="Q3999">
            <v>0</v>
          </cell>
        </row>
        <row r="4000">
          <cell r="E4000">
            <v>0</v>
          </cell>
          <cell r="O4000">
            <v>0</v>
          </cell>
          <cell r="Q4000">
            <v>0</v>
          </cell>
        </row>
        <row r="4001">
          <cell r="E4001">
            <v>0</v>
          </cell>
          <cell r="O4001">
            <v>0</v>
          </cell>
          <cell r="Q4001">
            <v>0</v>
          </cell>
        </row>
        <row r="4002">
          <cell r="E4002">
            <v>0</v>
          </cell>
          <cell r="O4002">
            <v>0</v>
          </cell>
          <cell r="Q4002">
            <v>0</v>
          </cell>
        </row>
        <row r="4003">
          <cell r="E4003">
            <v>0</v>
          </cell>
          <cell r="O4003">
            <v>0</v>
          </cell>
          <cell r="Q4003">
            <v>0</v>
          </cell>
        </row>
        <row r="4004">
          <cell r="E4004">
            <v>0</v>
          </cell>
          <cell r="O4004">
            <v>0</v>
          </cell>
          <cell r="Q4004">
            <v>0</v>
          </cell>
        </row>
        <row r="4005">
          <cell r="E4005">
            <v>0</v>
          </cell>
          <cell r="O4005">
            <v>0</v>
          </cell>
          <cell r="Q4005">
            <v>0</v>
          </cell>
        </row>
        <row r="4006">
          <cell r="E4006">
            <v>0</v>
          </cell>
          <cell r="O4006">
            <v>0</v>
          </cell>
          <cell r="Q4006">
            <v>0</v>
          </cell>
        </row>
        <row r="4007">
          <cell r="E4007">
            <v>0</v>
          </cell>
          <cell r="O4007">
            <v>0</v>
          </cell>
          <cell r="Q4007">
            <v>0</v>
          </cell>
        </row>
        <row r="4008">
          <cell r="E4008">
            <v>0</v>
          </cell>
          <cell r="O4008">
            <v>0</v>
          </cell>
          <cell r="Q4008">
            <v>0</v>
          </cell>
        </row>
        <row r="4009">
          <cell r="E4009">
            <v>0</v>
          </cell>
          <cell r="O4009">
            <v>0</v>
          </cell>
          <cell r="Q4009">
            <v>0</v>
          </cell>
        </row>
        <row r="4010">
          <cell r="E4010">
            <v>0</v>
          </cell>
          <cell r="O4010">
            <v>0</v>
          </cell>
          <cell r="Q4010">
            <v>0</v>
          </cell>
        </row>
        <row r="4011">
          <cell r="E4011">
            <v>0</v>
          </cell>
          <cell r="O4011">
            <v>0</v>
          </cell>
          <cell r="Q4011">
            <v>0</v>
          </cell>
        </row>
        <row r="4012">
          <cell r="E4012">
            <v>0</v>
          </cell>
          <cell r="O4012">
            <v>0</v>
          </cell>
          <cell r="Q4012">
            <v>0</v>
          </cell>
        </row>
        <row r="4013">
          <cell r="E4013">
            <v>0</v>
          </cell>
          <cell r="O4013">
            <v>0</v>
          </cell>
          <cell r="Q4013">
            <v>0</v>
          </cell>
        </row>
        <row r="4014">
          <cell r="E4014">
            <v>0</v>
          </cell>
          <cell r="O4014">
            <v>0</v>
          </cell>
          <cell r="Q4014">
            <v>0</v>
          </cell>
        </row>
        <row r="4015">
          <cell r="E4015">
            <v>0</v>
          </cell>
          <cell r="O4015">
            <v>0</v>
          </cell>
          <cell r="Q4015">
            <v>0</v>
          </cell>
        </row>
        <row r="4016">
          <cell r="E4016">
            <v>0</v>
          </cell>
          <cell r="O4016">
            <v>0</v>
          </cell>
          <cell r="Q4016">
            <v>0</v>
          </cell>
        </row>
        <row r="4017">
          <cell r="E4017">
            <v>0</v>
          </cell>
          <cell r="O4017">
            <v>0</v>
          </cell>
          <cell r="Q4017">
            <v>0</v>
          </cell>
        </row>
        <row r="4018">
          <cell r="E4018">
            <v>0</v>
          </cell>
          <cell r="O4018">
            <v>0</v>
          </cell>
          <cell r="Q4018">
            <v>0</v>
          </cell>
        </row>
        <row r="4019">
          <cell r="E4019">
            <v>0</v>
          </cell>
          <cell r="O4019">
            <v>0</v>
          </cell>
          <cell r="Q4019">
            <v>0</v>
          </cell>
        </row>
        <row r="4020">
          <cell r="E4020">
            <v>0</v>
          </cell>
          <cell r="O4020">
            <v>0</v>
          </cell>
          <cell r="Q4020">
            <v>0</v>
          </cell>
        </row>
        <row r="4021">
          <cell r="E4021">
            <v>0</v>
          </cell>
          <cell r="O4021">
            <v>0</v>
          </cell>
          <cell r="Q4021">
            <v>0</v>
          </cell>
        </row>
        <row r="4022">
          <cell r="E4022">
            <v>0</v>
          </cell>
          <cell r="O4022">
            <v>0</v>
          </cell>
          <cell r="Q4022">
            <v>0</v>
          </cell>
        </row>
        <row r="4023">
          <cell r="E4023">
            <v>0</v>
          </cell>
          <cell r="O4023">
            <v>0</v>
          </cell>
          <cell r="Q4023">
            <v>0</v>
          </cell>
        </row>
        <row r="4024">
          <cell r="E4024">
            <v>0</v>
          </cell>
          <cell r="O4024">
            <v>0</v>
          </cell>
          <cell r="Q4024">
            <v>0</v>
          </cell>
        </row>
        <row r="4025">
          <cell r="E4025">
            <v>0</v>
          </cell>
          <cell r="O4025">
            <v>0</v>
          </cell>
          <cell r="Q4025">
            <v>0</v>
          </cell>
        </row>
        <row r="4026">
          <cell r="E4026">
            <v>0</v>
          </cell>
          <cell r="O4026">
            <v>0</v>
          </cell>
          <cell r="Q4026">
            <v>0</v>
          </cell>
        </row>
        <row r="4027">
          <cell r="E4027">
            <v>0</v>
          </cell>
          <cell r="O4027">
            <v>0</v>
          </cell>
          <cell r="Q4027">
            <v>0</v>
          </cell>
        </row>
        <row r="4028">
          <cell r="E4028">
            <v>0</v>
          </cell>
          <cell r="O4028">
            <v>0</v>
          </cell>
          <cell r="Q4028">
            <v>0</v>
          </cell>
        </row>
        <row r="4029">
          <cell r="E4029">
            <v>0</v>
          </cell>
          <cell r="O4029">
            <v>0</v>
          </cell>
          <cell r="Q4029">
            <v>0</v>
          </cell>
        </row>
        <row r="4030">
          <cell r="E4030">
            <v>0</v>
          </cell>
          <cell r="O4030">
            <v>0</v>
          </cell>
          <cell r="Q4030">
            <v>0</v>
          </cell>
        </row>
        <row r="4031">
          <cell r="E4031">
            <v>0</v>
          </cell>
          <cell r="O4031">
            <v>0</v>
          </cell>
          <cell r="Q4031">
            <v>0</v>
          </cell>
        </row>
        <row r="4032">
          <cell r="E4032">
            <v>0</v>
          </cell>
          <cell r="O4032">
            <v>0</v>
          </cell>
          <cell r="Q4032">
            <v>0</v>
          </cell>
        </row>
        <row r="4033">
          <cell r="E4033">
            <v>0</v>
          </cell>
          <cell r="O4033">
            <v>0</v>
          </cell>
          <cell r="Q4033">
            <v>0</v>
          </cell>
        </row>
        <row r="4034">
          <cell r="E4034">
            <v>0</v>
          </cell>
          <cell r="O4034">
            <v>0</v>
          </cell>
          <cell r="Q4034">
            <v>0</v>
          </cell>
        </row>
        <row r="4035">
          <cell r="E4035">
            <v>0</v>
          </cell>
          <cell r="O4035">
            <v>0</v>
          </cell>
          <cell r="Q4035">
            <v>0</v>
          </cell>
        </row>
        <row r="4036">
          <cell r="E4036">
            <v>0</v>
          </cell>
          <cell r="O4036">
            <v>0</v>
          </cell>
          <cell r="Q4036">
            <v>0</v>
          </cell>
        </row>
        <row r="4037">
          <cell r="E4037">
            <v>0</v>
          </cell>
          <cell r="O4037">
            <v>0</v>
          </cell>
          <cell r="Q4037">
            <v>0</v>
          </cell>
        </row>
        <row r="4038">
          <cell r="E4038">
            <v>0</v>
          </cell>
          <cell r="O4038">
            <v>0</v>
          </cell>
          <cell r="Q4038">
            <v>0</v>
          </cell>
        </row>
        <row r="4039">
          <cell r="E4039">
            <v>0</v>
          </cell>
          <cell r="O4039">
            <v>0</v>
          </cell>
          <cell r="Q4039">
            <v>0</v>
          </cell>
        </row>
        <row r="4040">
          <cell r="E4040">
            <v>0</v>
          </cell>
          <cell r="O4040">
            <v>0</v>
          </cell>
          <cell r="Q4040">
            <v>0</v>
          </cell>
        </row>
        <row r="4041">
          <cell r="E4041">
            <v>0</v>
          </cell>
          <cell r="O4041">
            <v>0</v>
          </cell>
          <cell r="Q4041">
            <v>0</v>
          </cell>
        </row>
        <row r="4042">
          <cell r="E4042">
            <v>0</v>
          </cell>
          <cell r="O4042">
            <v>0</v>
          </cell>
          <cell r="Q4042">
            <v>0</v>
          </cell>
        </row>
        <row r="4043">
          <cell r="E4043">
            <v>0</v>
          </cell>
          <cell r="O4043">
            <v>0</v>
          </cell>
          <cell r="Q4043">
            <v>0</v>
          </cell>
        </row>
        <row r="4044">
          <cell r="E4044">
            <v>0</v>
          </cell>
          <cell r="O4044">
            <v>0</v>
          </cell>
          <cell r="Q4044">
            <v>0</v>
          </cell>
        </row>
        <row r="4045">
          <cell r="E4045">
            <v>0</v>
          </cell>
          <cell r="O4045">
            <v>0</v>
          </cell>
          <cell r="Q4045">
            <v>0</v>
          </cell>
        </row>
        <row r="4046">
          <cell r="E4046">
            <v>0</v>
          </cell>
          <cell r="O4046">
            <v>0</v>
          </cell>
          <cell r="Q4046">
            <v>0</v>
          </cell>
        </row>
        <row r="4047">
          <cell r="E4047">
            <v>0</v>
          </cell>
          <cell r="O4047">
            <v>0</v>
          </cell>
          <cell r="Q4047">
            <v>0</v>
          </cell>
        </row>
        <row r="4048">
          <cell r="E4048">
            <v>0</v>
          </cell>
          <cell r="O4048">
            <v>0</v>
          </cell>
          <cell r="Q4048">
            <v>0</v>
          </cell>
        </row>
        <row r="4049">
          <cell r="E4049">
            <v>0</v>
          </cell>
          <cell r="O4049">
            <v>0</v>
          </cell>
          <cell r="Q4049">
            <v>0</v>
          </cell>
        </row>
        <row r="4050">
          <cell r="E4050">
            <v>0</v>
          </cell>
          <cell r="O4050">
            <v>0</v>
          </cell>
          <cell r="Q4050">
            <v>0</v>
          </cell>
        </row>
        <row r="4051">
          <cell r="E4051">
            <v>0</v>
          </cell>
          <cell r="O4051">
            <v>0</v>
          </cell>
          <cell r="Q4051">
            <v>0</v>
          </cell>
        </row>
        <row r="4052">
          <cell r="E4052">
            <v>0</v>
          </cell>
          <cell r="O4052">
            <v>0</v>
          </cell>
          <cell r="Q4052">
            <v>0</v>
          </cell>
        </row>
        <row r="4053">
          <cell r="E4053">
            <v>0</v>
          </cell>
          <cell r="O4053">
            <v>0</v>
          </cell>
          <cell r="Q4053">
            <v>0</v>
          </cell>
        </row>
        <row r="4054">
          <cell r="E4054">
            <v>0</v>
          </cell>
          <cell r="O4054">
            <v>0</v>
          </cell>
          <cell r="Q4054">
            <v>0</v>
          </cell>
        </row>
        <row r="4055">
          <cell r="E4055">
            <v>0</v>
          </cell>
          <cell r="O4055">
            <v>0</v>
          </cell>
          <cell r="Q4055">
            <v>0</v>
          </cell>
        </row>
        <row r="4056">
          <cell r="E4056">
            <v>0</v>
          </cell>
          <cell r="O4056">
            <v>0</v>
          </cell>
          <cell r="Q4056">
            <v>0</v>
          </cell>
        </row>
        <row r="4057">
          <cell r="E4057">
            <v>0</v>
          </cell>
          <cell r="O4057">
            <v>0</v>
          </cell>
          <cell r="Q4057">
            <v>0</v>
          </cell>
        </row>
        <row r="4058">
          <cell r="E4058">
            <v>0</v>
          </cell>
          <cell r="O4058">
            <v>0</v>
          </cell>
          <cell r="Q4058">
            <v>0</v>
          </cell>
        </row>
        <row r="4059">
          <cell r="E4059">
            <v>0</v>
          </cell>
          <cell r="O4059">
            <v>0</v>
          </cell>
          <cell r="Q4059">
            <v>0</v>
          </cell>
        </row>
        <row r="4060">
          <cell r="E4060">
            <v>0</v>
          </cell>
          <cell r="O4060">
            <v>0</v>
          </cell>
          <cell r="Q4060">
            <v>0</v>
          </cell>
        </row>
        <row r="4061">
          <cell r="E4061">
            <v>0</v>
          </cell>
          <cell r="O4061">
            <v>0</v>
          </cell>
          <cell r="Q4061">
            <v>0</v>
          </cell>
        </row>
        <row r="4062">
          <cell r="E4062">
            <v>0</v>
          </cell>
          <cell r="O4062">
            <v>0</v>
          </cell>
          <cell r="Q4062">
            <v>0</v>
          </cell>
        </row>
        <row r="4063">
          <cell r="E4063">
            <v>0</v>
          </cell>
          <cell r="O4063">
            <v>0</v>
          </cell>
          <cell r="Q4063">
            <v>0</v>
          </cell>
        </row>
        <row r="4064">
          <cell r="E4064">
            <v>0</v>
          </cell>
          <cell r="O4064">
            <v>0</v>
          </cell>
          <cell r="Q4064">
            <v>0</v>
          </cell>
        </row>
        <row r="4065">
          <cell r="E4065">
            <v>0</v>
          </cell>
          <cell r="O4065">
            <v>0</v>
          </cell>
          <cell r="Q4065">
            <v>0</v>
          </cell>
        </row>
        <row r="4066">
          <cell r="E4066">
            <v>0</v>
          </cell>
          <cell r="O4066">
            <v>0</v>
          </cell>
          <cell r="Q4066">
            <v>0</v>
          </cell>
        </row>
        <row r="4067">
          <cell r="E4067">
            <v>0</v>
          </cell>
          <cell r="O4067">
            <v>0</v>
          </cell>
          <cell r="Q4067">
            <v>0</v>
          </cell>
        </row>
        <row r="4068">
          <cell r="E4068">
            <v>0</v>
          </cell>
          <cell r="O4068">
            <v>0</v>
          </cell>
          <cell r="Q4068">
            <v>0</v>
          </cell>
        </row>
        <row r="4069">
          <cell r="E4069">
            <v>0</v>
          </cell>
          <cell r="O4069">
            <v>0</v>
          </cell>
          <cell r="Q4069">
            <v>0</v>
          </cell>
        </row>
        <row r="4070">
          <cell r="E4070">
            <v>0</v>
          </cell>
          <cell r="O4070">
            <v>0</v>
          </cell>
          <cell r="Q4070">
            <v>0</v>
          </cell>
        </row>
        <row r="4071">
          <cell r="E4071">
            <v>0</v>
          </cell>
          <cell r="O4071">
            <v>0</v>
          </cell>
          <cell r="Q4071">
            <v>0</v>
          </cell>
        </row>
        <row r="4072">
          <cell r="E4072">
            <v>0</v>
          </cell>
          <cell r="O4072">
            <v>0</v>
          </cell>
          <cell r="Q4072">
            <v>0</v>
          </cell>
        </row>
        <row r="4073">
          <cell r="E4073">
            <v>0</v>
          </cell>
          <cell r="O4073">
            <v>0</v>
          </cell>
          <cell r="Q4073">
            <v>0</v>
          </cell>
        </row>
        <row r="4074">
          <cell r="E4074">
            <v>0</v>
          </cell>
          <cell r="O4074">
            <v>0</v>
          </cell>
          <cell r="Q4074">
            <v>0</v>
          </cell>
        </row>
        <row r="4075">
          <cell r="E4075">
            <v>0</v>
          </cell>
          <cell r="O4075">
            <v>0</v>
          </cell>
          <cell r="Q4075">
            <v>0</v>
          </cell>
        </row>
        <row r="4076">
          <cell r="E4076">
            <v>0</v>
          </cell>
          <cell r="O4076">
            <v>0</v>
          </cell>
          <cell r="Q4076">
            <v>0</v>
          </cell>
        </row>
        <row r="4077">
          <cell r="E4077">
            <v>0</v>
          </cell>
          <cell r="O4077">
            <v>0</v>
          </cell>
          <cell r="Q4077">
            <v>0</v>
          </cell>
        </row>
        <row r="4078">
          <cell r="E4078">
            <v>0</v>
          </cell>
          <cell r="O4078">
            <v>0</v>
          </cell>
          <cell r="Q4078">
            <v>0</v>
          </cell>
        </row>
        <row r="4079">
          <cell r="E4079">
            <v>0</v>
          </cell>
          <cell r="O4079">
            <v>0</v>
          </cell>
          <cell r="Q4079">
            <v>0</v>
          </cell>
        </row>
        <row r="4080">
          <cell r="E4080">
            <v>0</v>
          </cell>
          <cell r="O4080">
            <v>0</v>
          </cell>
          <cell r="Q4080">
            <v>0</v>
          </cell>
        </row>
        <row r="4081">
          <cell r="E4081">
            <v>0</v>
          </cell>
          <cell r="O4081">
            <v>0</v>
          </cell>
          <cell r="Q4081">
            <v>0</v>
          </cell>
        </row>
        <row r="4082">
          <cell r="E4082">
            <v>0</v>
          </cell>
          <cell r="O4082">
            <v>0</v>
          </cell>
          <cell r="Q4082">
            <v>0</v>
          </cell>
        </row>
        <row r="4083">
          <cell r="E4083">
            <v>0</v>
          </cell>
          <cell r="O4083">
            <v>0</v>
          </cell>
          <cell r="Q4083">
            <v>0</v>
          </cell>
        </row>
        <row r="4084">
          <cell r="E4084">
            <v>0</v>
          </cell>
          <cell r="O4084">
            <v>0</v>
          </cell>
          <cell r="Q4084">
            <v>0</v>
          </cell>
        </row>
        <row r="4085">
          <cell r="E4085">
            <v>0</v>
          </cell>
          <cell r="O4085">
            <v>0</v>
          </cell>
          <cell r="Q4085">
            <v>0</v>
          </cell>
        </row>
        <row r="4086">
          <cell r="E4086">
            <v>0</v>
          </cell>
          <cell r="O4086">
            <v>0</v>
          </cell>
          <cell r="Q4086">
            <v>0</v>
          </cell>
        </row>
        <row r="4087">
          <cell r="E4087">
            <v>0</v>
          </cell>
          <cell r="O4087">
            <v>0</v>
          </cell>
          <cell r="Q4087">
            <v>0</v>
          </cell>
        </row>
        <row r="4088">
          <cell r="E4088">
            <v>0</v>
          </cell>
          <cell r="O4088">
            <v>0</v>
          </cell>
          <cell r="Q4088">
            <v>0</v>
          </cell>
        </row>
        <row r="4089">
          <cell r="E4089">
            <v>0</v>
          </cell>
          <cell r="O4089">
            <v>0</v>
          </cell>
          <cell r="Q4089">
            <v>0</v>
          </cell>
        </row>
        <row r="4090">
          <cell r="E4090">
            <v>0</v>
          </cell>
          <cell r="O4090">
            <v>0</v>
          </cell>
          <cell r="Q4090">
            <v>0</v>
          </cell>
        </row>
        <row r="4091">
          <cell r="E4091">
            <v>0</v>
          </cell>
          <cell r="O4091">
            <v>0</v>
          </cell>
          <cell r="Q4091">
            <v>0</v>
          </cell>
        </row>
        <row r="4092">
          <cell r="E4092">
            <v>0</v>
          </cell>
          <cell r="O4092">
            <v>0</v>
          </cell>
          <cell r="Q4092">
            <v>0</v>
          </cell>
        </row>
        <row r="4093">
          <cell r="E4093">
            <v>0</v>
          </cell>
          <cell r="O4093">
            <v>0</v>
          </cell>
          <cell r="Q4093">
            <v>0</v>
          </cell>
        </row>
        <row r="4094">
          <cell r="E4094">
            <v>0</v>
          </cell>
          <cell r="O4094">
            <v>0</v>
          </cell>
          <cell r="Q4094">
            <v>0</v>
          </cell>
        </row>
        <row r="4095">
          <cell r="E4095">
            <v>0</v>
          </cell>
          <cell r="O4095">
            <v>0</v>
          </cell>
          <cell r="Q4095">
            <v>0</v>
          </cell>
        </row>
        <row r="4096">
          <cell r="E4096">
            <v>0</v>
          </cell>
          <cell r="O4096">
            <v>0</v>
          </cell>
          <cell r="Q4096">
            <v>0</v>
          </cell>
        </row>
        <row r="4097">
          <cell r="E4097">
            <v>0</v>
          </cell>
          <cell r="O4097">
            <v>0</v>
          </cell>
          <cell r="Q4097">
            <v>0</v>
          </cell>
        </row>
        <row r="4098">
          <cell r="E4098">
            <v>0</v>
          </cell>
          <cell r="O4098">
            <v>0</v>
          </cell>
          <cell r="Q4098">
            <v>0</v>
          </cell>
        </row>
        <row r="4099">
          <cell r="E4099">
            <v>0</v>
          </cell>
          <cell r="O4099">
            <v>0</v>
          </cell>
          <cell r="Q4099">
            <v>0</v>
          </cell>
        </row>
        <row r="4100">
          <cell r="E4100">
            <v>0</v>
          </cell>
          <cell r="O4100">
            <v>0</v>
          </cell>
          <cell r="Q4100">
            <v>0</v>
          </cell>
        </row>
        <row r="4101">
          <cell r="E4101">
            <v>0</v>
          </cell>
          <cell r="O4101">
            <v>0</v>
          </cell>
          <cell r="Q4101">
            <v>0</v>
          </cell>
        </row>
        <row r="4102">
          <cell r="E4102">
            <v>0</v>
          </cell>
          <cell r="O4102">
            <v>0</v>
          </cell>
          <cell r="Q4102">
            <v>0</v>
          </cell>
        </row>
        <row r="4103">
          <cell r="E4103">
            <v>0</v>
          </cell>
          <cell r="O4103">
            <v>0</v>
          </cell>
          <cell r="Q4103">
            <v>0</v>
          </cell>
        </row>
        <row r="4104">
          <cell r="E4104">
            <v>0</v>
          </cell>
          <cell r="O4104">
            <v>0</v>
          </cell>
          <cell r="Q4104">
            <v>0</v>
          </cell>
        </row>
        <row r="4105">
          <cell r="E4105">
            <v>0</v>
          </cell>
          <cell r="O4105">
            <v>0</v>
          </cell>
          <cell r="Q4105">
            <v>0</v>
          </cell>
        </row>
        <row r="4106">
          <cell r="E4106">
            <v>0</v>
          </cell>
          <cell r="O4106">
            <v>0</v>
          </cell>
          <cell r="Q4106">
            <v>0</v>
          </cell>
        </row>
        <row r="4107">
          <cell r="E4107">
            <v>0</v>
          </cell>
          <cell r="O4107">
            <v>0</v>
          </cell>
          <cell r="Q4107">
            <v>0</v>
          </cell>
        </row>
        <row r="4108">
          <cell r="E4108">
            <v>0</v>
          </cell>
          <cell r="O4108">
            <v>0</v>
          </cell>
          <cell r="Q4108">
            <v>0</v>
          </cell>
        </row>
        <row r="4109">
          <cell r="E4109">
            <v>0</v>
          </cell>
          <cell r="O4109">
            <v>0</v>
          </cell>
          <cell r="Q4109">
            <v>0</v>
          </cell>
        </row>
        <row r="4110">
          <cell r="E4110">
            <v>0</v>
          </cell>
          <cell r="O4110">
            <v>0</v>
          </cell>
          <cell r="Q4110">
            <v>0</v>
          </cell>
        </row>
        <row r="4111">
          <cell r="E4111">
            <v>0</v>
          </cell>
          <cell r="O4111">
            <v>0</v>
          </cell>
          <cell r="Q4111">
            <v>0</v>
          </cell>
        </row>
        <row r="4112">
          <cell r="E4112">
            <v>0</v>
          </cell>
          <cell r="O4112">
            <v>0</v>
          </cell>
          <cell r="Q4112">
            <v>0</v>
          </cell>
        </row>
        <row r="4113">
          <cell r="E4113">
            <v>0</v>
          </cell>
          <cell r="O4113">
            <v>0</v>
          </cell>
          <cell r="Q4113">
            <v>0</v>
          </cell>
        </row>
        <row r="4114">
          <cell r="E4114">
            <v>0</v>
          </cell>
          <cell r="O4114">
            <v>0</v>
          </cell>
          <cell r="Q4114">
            <v>0</v>
          </cell>
        </row>
        <row r="4115">
          <cell r="E4115">
            <v>0</v>
          </cell>
          <cell r="O4115">
            <v>0</v>
          </cell>
          <cell r="Q4115">
            <v>0</v>
          </cell>
        </row>
        <row r="4116">
          <cell r="E4116">
            <v>0</v>
          </cell>
          <cell r="O4116">
            <v>0</v>
          </cell>
          <cell r="Q4116">
            <v>0</v>
          </cell>
        </row>
        <row r="4117">
          <cell r="E4117">
            <v>0</v>
          </cell>
          <cell r="O4117">
            <v>0</v>
          </cell>
          <cell r="Q4117">
            <v>0</v>
          </cell>
        </row>
        <row r="4118">
          <cell r="E4118">
            <v>0</v>
          </cell>
          <cell r="O4118">
            <v>0</v>
          </cell>
          <cell r="Q4118">
            <v>0</v>
          </cell>
        </row>
        <row r="4119">
          <cell r="E4119">
            <v>0</v>
          </cell>
          <cell r="O4119">
            <v>0</v>
          </cell>
          <cell r="Q4119">
            <v>0</v>
          </cell>
        </row>
        <row r="4120">
          <cell r="E4120">
            <v>0</v>
          </cell>
          <cell r="O4120">
            <v>0</v>
          </cell>
          <cell r="Q4120">
            <v>0</v>
          </cell>
        </row>
        <row r="4121">
          <cell r="E4121">
            <v>0</v>
          </cell>
          <cell r="O4121">
            <v>0</v>
          </cell>
          <cell r="Q4121">
            <v>0</v>
          </cell>
        </row>
        <row r="4122">
          <cell r="E4122">
            <v>0</v>
          </cell>
          <cell r="O4122">
            <v>0</v>
          </cell>
          <cell r="Q4122">
            <v>0</v>
          </cell>
        </row>
        <row r="4123">
          <cell r="E4123">
            <v>0</v>
          </cell>
          <cell r="O4123">
            <v>0</v>
          </cell>
          <cell r="Q4123">
            <v>0</v>
          </cell>
        </row>
        <row r="4124">
          <cell r="E4124">
            <v>0</v>
          </cell>
          <cell r="O4124">
            <v>0</v>
          </cell>
          <cell r="Q4124">
            <v>0</v>
          </cell>
        </row>
        <row r="4125">
          <cell r="E4125">
            <v>0</v>
          </cell>
          <cell r="O4125">
            <v>0</v>
          </cell>
          <cell r="Q4125">
            <v>0</v>
          </cell>
        </row>
        <row r="4126">
          <cell r="E4126">
            <v>0</v>
          </cell>
          <cell r="O4126">
            <v>0</v>
          </cell>
          <cell r="Q4126">
            <v>0</v>
          </cell>
        </row>
        <row r="4127">
          <cell r="E4127">
            <v>0</v>
          </cell>
          <cell r="O4127">
            <v>0</v>
          </cell>
          <cell r="Q4127">
            <v>0</v>
          </cell>
        </row>
        <row r="4128">
          <cell r="E4128">
            <v>0</v>
          </cell>
          <cell r="O4128">
            <v>0</v>
          </cell>
          <cell r="Q4128">
            <v>0</v>
          </cell>
        </row>
        <row r="4129">
          <cell r="E4129">
            <v>0</v>
          </cell>
          <cell r="O4129">
            <v>0</v>
          </cell>
          <cell r="Q4129">
            <v>0</v>
          </cell>
        </row>
        <row r="4130">
          <cell r="E4130">
            <v>0</v>
          </cell>
          <cell r="O4130">
            <v>0</v>
          </cell>
          <cell r="Q4130">
            <v>0</v>
          </cell>
        </row>
        <row r="4131">
          <cell r="E4131">
            <v>0</v>
          </cell>
          <cell r="O4131">
            <v>0</v>
          </cell>
          <cell r="Q4131">
            <v>0</v>
          </cell>
        </row>
        <row r="4132">
          <cell r="E4132">
            <v>0</v>
          </cell>
          <cell r="O4132">
            <v>0</v>
          </cell>
          <cell r="Q4132">
            <v>0</v>
          </cell>
        </row>
        <row r="4133">
          <cell r="E4133">
            <v>0</v>
          </cell>
          <cell r="O4133">
            <v>0</v>
          </cell>
          <cell r="Q4133">
            <v>0</v>
          </cell>
        </row>
        <row r="4134">
          <cell r="E4134">
            <v>0</v>
          </cell>
          <cell r="O4134">
            <v>0</v>
          </cell>
          <cell r="Q4134">
            <v>0</v>
          </cell>
        </row>
        <row r="4135">
          <cell r="E4135">
            <v>0</v>
          </cell>
          <cell r="O4135">
            <v>0</v>
          </cell>
          <cell r="Q4135">
            <v>0</v>
          </cell>
        </row>
        <row r="4136">
          <cell r="E4136">
            <v>0</v>
          </cell>
          <cell r="O4136">
            <v>0</v>
          </cell>
          <cell r="Q4136">
            <v>0</v>
          </cell>
        </row>
        <row r="4137">
          <cell r="E4137">
            <v>0</v>
          </cell>
          <cell r="O4137">
            <v>0</v>
          </cell>
          <cell r="Q4137">
            <v>0</v>
          </cell>
        </row>
        <row r="4138">
          <cell r="E4138">
            <v>0</v>
          </cell>
          <cell r="O4138">
            <v>0</v>
          </cell>
          <cell r="Q4138">
            <v>0</v>
          </cell>
        </row>
        <row r="4139">
          <cell r="E4139">
            <v>0</v>
          </cell>
          <cell r="O4139">
            <v>0</v>
          </cell>
          <cell r="Q4139">
            <v>0</v>
          </cell>
        </row>
        <row r="4140">
          <cell r="E4140">
            <v>0</v>
          </cell>
          <cell r="O4140">
            <v>0</v>
          </cell>
          <cell r="Q4140">
            <v>0</v>
          </cell>
        </row>
        <row r="4141">
          <cell r="E4141">
            <v>0</v>
          </cell>
          <cell r="O4141">
            <v>0</v>
          </cell>
          <cell r="Q4141">
            <v>0</v>
          </cell>
        </row>
        <row r="4142">
          <cell r="E4142">
            <v>0</v>
          </cell>
          <cell r="O4142">
            <v>0</v>
          </cell>
          <cell r="Q4142">
            <v>0</v>
          </cell>
        </row>
        <row r="4143">
          <cell r="E4143">
            <v>0</v>
          </cell>
          <cell r="O4143">
            <v>0</v>
          </cell>
          <cell r="Q4143">
            <v>0</v>
          </cell>
        </row>
        <row r="4144">
          <cell r="E4144">
            <v>0</v>
          </cell>
          <cell r="O4144">
            <v>0</v>
          </cell>
          <cell r="Q4144">
            <v>0</v>
          </cell>
        </row>
        <row r="4145">
          <cell r="E4145">
            <v>0</v>
          </cell>
          <cell r="O4145">
            <v>0</v>
          </cell>
          <cell r="Q4145">
            <v>0</v>
          </cell>
        </row>
        <row r="4146">
          <cell r="E4146">
            <v>0</v>
          </cell>
          <cell r="O4146">
            <v>0</v>
          </cell>
          <cell r="Q4146">
            <v>0</v>
          </cell>
        </row>
        <row r="4147">
          <cell r="E4147">
            <v>0</v>
          </cell>
          <cell r="O4147">
            <v>0</v>
          </cell>
          <cell r="Q4147">
            <v>0</v>
          </cell>
        </row>
        <row r="4148">
          <cell r="E4148">
            <v>0</v>
          </cell>
          <cell r="O4148">
            <v>0</v>
          </cell>
          <cell r="Q4148">
            <v>0</v>
          </cell>
        </row>
        <row r="4149">
          <cell r="E4149">
            <v>0</v>
          </cell>
          <cell r="O4149">
            <v>0</v>
          </cell>
          <cell r="Q4149">
            <v>0</v>
          </cell>
        </row>
        <row r="4150">
          <cell r="E4150">
            <v>0</v>
          </cell>
          <cell r="O4150">
            <v>0</v>
          </cell>
          <cell r="Q4150">
            <v>0</v>
          </cell>
        </row>
        <row r="4151">
          <cell r="E4151">
            <v>0</v>
          </cell>
          <cell r="O4151">
            <v>0</v>
          </cell>
          <cell r="Q4151">
            <v>0</v>
          </cell>
        </row>
        <row r="4152">
          <cell r="E4152">
            <v>0</v>
          </cell>
          <cell r="O4152">
            <v>0</v>
          </cell>
          <cell r="Q4152">
            <v>0</v>
          </cell>
        </row>
        <row r="4153">
          <cell r="E4153">
            <v>0</v>
          </cell>
          <cell r="O4153">
            <v>0</v>
          </cell>
          <cell r="Q4153">
            <v>0</v>
          </cell>
        </row>
        <row r="4154">
          <cell r="E4154">
            <v>0</v>
          </cell>
          <cell r="O4154">
            <v>0</v>
          </cell>
          <cell r="Q4154">
            <v>0</v>
          </cell>
        </row>
        <row r="4155">
          <cell r="E4155">
            <v>0</v>
          </cell>
          <cell r="O4155">
            <v>0</v>
          </cell>
          <cell r="Q4155">
            <v>0</v>
          </cell>
        </row>
        <row r="4156">
          <cell r="E4156">
            <v>0</v>
          </cell>
          <cell r="O4156">
            <v>0</v>
          </cell>
          <cell r="Q4156">
            <v>0</v>
          </cell>
        </row>
        <row r="4157">
          <cell r="E4157">
            <v>0</v>
          </cell>
          <cell r="O4157">
            <v>0</v>
          </cell>
          <cell r="Q4157">
            <v>0</v>
          </cell>
        </row>
        <row r="4158">
          <cell r="E4158">
            <v>0</v>
          </cell>
          <cell r="O4158">
            <v>0</v>
          </cell>
          <cell r="Q4158">
            <v>0</v>
          </cell>
        </row>
        <row r="4159">
          <cell r="E4159">
            <v>0</v>
          </cell>
          <cell r="O4159">
            <v>0</v>
          </cell>
          <cell r="Q4159">
            <v>0</v>
          </cell>
        </row>
        <row r="4160">
          <cell r="E4160">
            <v>0</v>
          </cell>
          <cell r="O4160">
            <v>0</v>
          </cell>
          <cell r="Q4160">
            <v>0</v>
          </cell>
        </row>
        <row r="4161">
          <cell r="E4161">
            <v>0</v>
          </cell>
          <cell r="O4161">
            <v>0</v>
          </cell>
          <cell r="Q4161">
            <v>0</v>
          </cell>
        </row>
        <row r="4162">
          <cell r="E4162">
            <v>0</v>
          </cell>
          <cell r="O4162">
            <v>0</v>
          </cell>
          <cell r="Q4162">
            <v>0</v>
          </cell>
        </row>
        <row r="4163">
          <cell r="E4163">
            <v>0</v>
          </cell>
          <cell r="O4163">
            <v>0</v>
          </cell>
          <cell r="Q4163">
            <v>0</v>
          </cell>
        </row>
        <row r="4164">
          <cell r="E4164">
            <v>0</v>
          </cell>
          <cell r="O4164">
            <v>0</v>
          </cell>
          <cell r="Q4164">
            <v>0</v>
          </cell>
        </row>
        <row r="4165">
          <cell r="E4165">
            <v>0</v>
          </cell>
          <cell r="O4165">
            <v>0</v>
          </cell>
          <cell r="Q4165">
            <v>0</v>
          </cell>
        </row>
        <row r="4166">
          <cell r="E4166">
            <v>0</v>
          </cell>
          <cell r="O4166">
            <v>0</v>
          </cell>
          <cell r="Q4166">
            <v>0</v>
          </cell>
        </row>
        <row r="4167">
          <cell r="E4167">
            <v>0</v>
          </cell>
          <cell r="O4167">
            <v>0</v>
          </cell>
          <cell r="Q4167">
            <v>0</v>
          </cell>
        </row>
        <row r="4168">
          <cell r="E4168">
            <v>0</v>
          </cell>
          <cell r="O4168">
            <v>0</v>
          </cell>
          <cell r="Q4168">
            <v>0</v>
          </cell>
        </row>
        <row r="4169">
          <cell r="E4169">
            <v>0</v>
          </cell>
          <cell r="O4169">
            <v>0</v>
          </cell>
          <cell r="Q4169">
            <v>0</v>
          </cell>
        </row>
        <row r="4170">
          <cell r="E4170">
            <v>0</v>
          </cell>
          <cell r="O4170">
            <v>0</v>
          </cell>
          <cell r="Q4170">
            <v>0</v>
          </cell>
        </row>
        <row r="4171">
          <cell r="E4171">
            <v>0</v>
          </cell>
          <cell r="O4171">
            <v>0</v>
          </cell>
          <cell r="Q4171">
            <v>0</v>
          </cell>
        </row>
        <row r="4172">
          <cell r="E4172">
            <v>0</v>
          </cell>
          <cell r="O4172">
            <v>0</v>
          </cell>
          <cell r="Q4172">
            <v>0</v>
          </cell>
        </row>
        <row r="4173">
          <cell r="E4173">
            <v>0</v>
          </cell>
          <cell r="O4173">
            <v>0</v>
          </cell>
          <cell r="Q4173">
            <v>0</v>
          </cell>
        </row>
        <row r="4174">
          <cell r="E4174">
            <v>0</v>
          </cell>
          <cell r="O4174">
            <v>0</v>
          </cell>
          <cell r="Q4174">
            <v>0</v>
          </cell>
        </row>
        <row r="4175">
          <cell r="E4175">
            <v>0</v>
          </cell>
          <cell r="O4175">
            <v>0</v>
          </cell>
          <cell r="Q4175">
            <v>0</v>
          </cell>
        </row>
        <row r="4176">
          <cell r="E4176">
            <v>0</v>
          </cell>
          <cell r="O4176">
            <v>0</v>
          </cell>
          <cell r="Q4176">
            <v>0</v>
          </cell>
        </row>
        <row r="4177">
          <cell r="E4177">
            <v>0</v>
          </cell>
          <cell r="O4177">
            <v>0</v>
          </cell>
          <cell r="Q4177">
            <v>0</v>
          </cell>
        </row>
        <row r="4178">
          <cell r="E4178">
            <v>0</v>
          </cell>
          <cell r="O4178">
            <v>0</v>
          </cell>
          <cell r="Q4178">
            <v>0</v>
          </cell>
        </row>
        <row r="4179">
          <cell r="E4179">
            <v>0</v>
          </cell>
          <cell r="O4179">
            <v>0</v>
          </cell>
          <cell r="Q4179">
            <v>0</v>
          </cell>
        </row>
        <row r="4180">
          <cell r="E4180">
            <v>0</v>
          </cell>
          <cell r="O4180">
            <v>0</v>
          </cell>
          <cell r="Q4180">
            <v>0</v>
          </cell>
        </row>
        <row r="4181">
          <cell r="E4181">
            <v>0</v>
          </cell>
          <cell r="O4181">
            <v>0</v>
          </cell>
          <cell r="Q4181">
            <v>0</v>
          </cell>
        </row>
        <row r="4182">
          <cell r="E4182">
            <v>0</v>
          </cell>
          <cell r="O4182">
            <v>0</v>
          </cell>
          <cell r="Q4182">
            <v>0</v>
          </cell>
        </row>
        <row r="4183">
          <cell r="E4183">
            <v>0</v>
          </cell>
          <cell r="O4183">
            <v>0</v>
          </cell>
          <cell r="Q4183">
            <v>0</v>
          </cell>
        </row>
        <row r="4184">
          <cell r="E4184">
            <v>0</v>
          </cell>
          <cell r="O4184">
            <v>0</v>
          </cell>
          <cell r="Q4184">
            <v>0</v>
          </cell>
        </row>
        <row r="4185">
          <cell r="E4185">
            <v>0</v>
          </cell>
          <cell r="O4185">
            <v>0</v>
          </cell>
          <cell r="Q4185">
            <v>0</v>
          </cell>
        </row>
        <row r="4186">
          <cell r="E4186">
            <v>0</v>
          </cell>
          <cell r="O4186">
            <v>0</v>
          </cell>
          <cell r="Q4186">
            <v>0</v>
          </cell>
        </row>
        <row r="4187">
          <cell r="E4187">
            <v>0</v>
          </cell>
          <cell r="O4187">
            <v>0</v>
          </cell>
          <cell r="Q4187">
            <v>0</v>
          </cell>
        </row>
        <row r="4188">
          <cell r="E4188">
            <v>0</v>
          </cell>
          <cell r="O4188">
            <v>0</v>
          </cell>
          <cell r="Q4188">
            <v>0</v>
          </cell>
        </row>
        <row r="4189">
          <cell r="E4189">
            <v>0</v>
          </cell>
          <cell r="O4189">
            <v>0</v>
          </cell>
          <cell r="Q4189">
            <v>0</v>
          </cell>
        </row>
        <row r="4190">
          <cell r="E4190">
            <v>0</v>
          </cell>
          <cell r="O4190">
            <v>0</v>
          </cell>
          <cell r="Q4190">
            <v>0</v>
          </cell>
        </row>
        <row r="4191">
          <cell r="E4191">
            <v>0</v>
          </cell>
          <cell r="O4191">
            <v>0</v>
          </cell>
          <cell r="Q4191">
            <v>0</v>
          </cell>
        </row>
        <row r="4192">
          <cell r="E4192">
            <v>0</v>
          </cell>
          <cell r="O4192">
            <v>0</v>
          </cell>
          <cell r="Q4192">
            <v>0</v>
          </cell>
        </row>
        <row r="4193">
          <cell r="E4193">
            <v>0</v>
          </cell>
          <cell r="O4193">
            <v>0</v>
          </cell>
          <cell r="Q4193">
            <v>0</v>
          </cell>
        </row>
        <row r="4194">
          <cell r="E4194">
            <v>0</v>
          </cell>
          <cell r="O4194">
            <v>0</v>
          </cell>
          <cell r="Q4194">
            <v>0</v>
          </cell>
        </row>
        <row r="4195">
          <cell r="E4195">
            <v>0</v>
          </cell>
          <cell r="O4195">
            <v>0</v>
          </cell>
          <cell r="Q4195">
            <v>0</v>
          </cell>
        </row>
        <row r="4196">
          <cell r="E4196">
            <v>0</v>
          </cell>
          <cell r="O4196">
            <v>0</v>
          </cell>
          <cell r="Q4196">
            <v>0</v>
          </cell>
        </row>
        <row r="4197">
          <cell r="E4197">
            <v>0</v>
          </cell>
          <cell r="O4197">
            <v>0</v>
          </cell>
          <cell r="Q4197">
            <v>0</v>
          </cell>
        </row>
        <row r="4198">
          <cell r="E4198">
            <v>0</v>
          </cell>
          <cell r="O4198">
            <v>0</v>
          </cell>
          <cell r="Q4198">
            <v>0</v>
          </cell>
        </row>
        <row r="4199">
          <cell r="E4199">
            <v>0</v>
          </cell>
          <cell r="O4199">
            <v>0</v>
          </cell>
          <cell r="Q4199">
            <v>0</v>
          </cell>
        </row>
        <row r="4200">
          <cell r="E4200">
            <v>0</v>
          </cell>
          <cell r="O4200">
            <v>0</v>
          </cell>
          <cell r="Q4200">
            <v>0</v>
          </cell>
        </row>
        <row r="4201">
          <cell r="E4201">
            <v>0</v>
          </cell>
          <cell r="O4201">
            <v>0</v>
          </cell>
          <cell r="Q4201">
            <v>0</v>
          </cell>
        </row>
        <row r="4202">
          <cell r="E4202">
            <v>0</v>
          </cell>
          <cell r="O4202">
            <v>0</v>
          </cell>
          <cell r="Q4202">
            <v>0</v>
          </cell>
        </row>
        <row r="4203">
          <cell r="E4203">
            <v>0</v>
          </cell>
          <cell r="O4203">
            <v>0</v>
          </cell>
          <cell r="Q4203">
            <v>0</v>
          </cell>
        </row>
        <row r="4204">
          <cell r="E4204">
            <v>0</v>
          </cell>
          <cell r="O4204">
            <v>0</v>
          </cell>
          <cell r="Q4204">
            <v>0</v>
          </cell>
        </row>
        <row r="4205">
          <cell r="E4205">
            <v>0</v>
          </cell>
          <cell r="O4205">
            <v>0</v>
          </cell>
          <cell r="Q4205">
            <v>0</v>
          </cell>
        </row>
        <row r="4206">
          <cell r="E4206">
            <v>0</v>
          </cell>
          <cell r="O4206">
            <v>0</v>
          </cell>
          <cell r="Q4206">
            <v>0</v>
          </cell>
        </row>
        <row r="4207">
          <cell r="E4207">
            <v>0</v>
          </cell>
          <cell r="O4207">
            <v>0</v>
          </cell>
          <cell r="Q4207">
            <v>0</v>
          </cell>
        </row>
        <row r="4208">
          <cell r="E4208">
            <v>0</v>
          </cell>
          <cell r="O4208">
            <v>0</v>
          </cell>
          <cell r="Q4208">
            <v>0</v>
          </cell>
        </row>
        <row r="4209">
          <cell r="E4209">
            <v>0</v>
          </cell>
          <cell r="O4209">
            <v>0</v>
          </cell>
          <cell r="Q4209">
            <v>0</v>
          </cell>
        </row>
        <row r="4210">
          <cell r="E4210">
            <v>0</v>
          </cell>
          <cell r="O4210">
            <v>0</v>
          </cell>
          <cell r="Q4210">
            <v>0</v>
          </cell>
        </row>
        <row r="4211">
          <cell r="E4211">
            <v>0</v>
          </cell>
          <cell r="O4211">
            <v>0</v>
          </cell>
          <cell r="Q4211">
            <v>0</v>
          </cell>
        </row>
        <row r="4212">
          <cell r="E4212">
            <v>0</v>
          </cell>
          <cell r="O4212">
            <v>0</v>
          </cell>
          <cell r="Q4212">
            <v>0</v>
          </cell>
        </row>
        <row r="4213">
          <cell r="E4213">
            <v>0</v>
          </cell>
          <cell r="O4213">
            <v>0</v>
          </cell>
          <cell r="Q4213">
            <v>0</v>
          </cell>
        </row>
        <row r="4214">
          <cell r="E4214">
            <v>0</v>
          </cell>
          <cell r="O4214">
            <v>0</v>
          </cell>
          <cell r="Q4214">
            <v>0</v>
          </cell>
        </row>
        <row r="4215">
          <cell r="E4215">
            <v>0</v>
          </cell>
          <cell r="O4215">
            <v>0</v>
          </cell>
          <cell r="Q4215">
            <v>0</v>
          </cell>
        </row>
        <row r="4216">
          <cell r="E4216">
            <v>0</v>
          </cell>
          <cell r="O4216">
            <v>0</v>
          </cell>
          <cell r="Q4216">
            <v>0</v>
          </cell>
        </row>
        <row r="4217">
          <cell r="E4217">
            <v>0</v>
          </cell>
          <cell r="O4217">
            <v>0</v>
          </cell>
          <cell r="Q4217">
            <v>0</v>
          </cell>
        </row>
        <row r="4218">
          <cell r="E4218">
            <v>0</v>
          </cell>
          <cell r="O4218">
            <v>0</v>
          </cell>
          <cell r="Q4218">
            <v>0</v>
          </cell>
        </row>
        <row r="4219">
          <cell r="E4219">
            <v>0</v>
          </cell>
          <cell r="O4219">
            <v>0</v>
          </cell>
          <cell r="Q4219">
            <v>0</v>
          </cell>
        </row>
        <row r="4220">
          <cell r="E4220">
            <v>0</v>
          </cell>
          <cell r="O4220">
            <v>0</v>
          </cell>
          <cell r="Q4220">
            <v>0</v>
          </cell>
        </row>
        <row r="4221">
          <cell r="E4221">
            <v>0</v>
          </cell>
          <cell r="O4221">
            <v>0</v>
          </cell>
          <cell r="Q4221">
            <v>0</v>
          </cell>
        </row>
        <row r="4222">
          <cell r="E4222">
            <v>0</v>
          </cell>
          <cell r="O4222">
            <v>0</v>
          </cell>
          <cell r="Q4222">
            <v>0</v>
          </cell>
        </row>
        <row r="4223">
          <cell r="E4223">
            <v>0</v>
          </cell>
          <cell r="O4223">
            <v>0</v>
          </cell>
          <cell r="Q4223">
            <v>0</v>
          </cell>
        </row>
        <row r="4224">
          <cell r="E4224">
            <v>0</v>
          </cell>
          <cell r="O4224">
            <v>0</v>
          </cell>
          <cell r="Q4224">
            <v>0</v>
          </cell>
        </row>
        <row r="4225">
          <cell r="E4225">
            <v>0</v>
          </cell>
          <cell r="O4225">
            <v>0</v>
          </cell>
          <cell r="Q4225">
            <v>0</v>
          </cell>
        </row>
        <row r="4226">
          <cell r="E4226">
            <v>0</v>
          </cell>
          <cell r="O4226">
            <v>0</v>
          </cell>
          <cell r="Q4226">
            <v>0</v>
          </cell>
        </row>
        <row r="4227">
          <cell r="E4227">
            <v>0</v>
          </cell>
          <cell r="O4227">
            <v>0</v>
          </cell>
          <cell r="Q4227">
            <v>0</v>
          </cell>
        </row>
        <row r="4228">
          <cell r="E4228">
            <v>0</v>
          </cell>
          <cell r="O4228">
            <v>0</v>
          </cell>
          <cell r="Q4228">
            <v>0</v>
          </cell>
        </row>
        <row r="4229">
          <cell r="E4229">
            <v>0</v>
          </cell>
          <cell r="O4229">
            <v>0</v>
          </cell>
          <cell r="Q4229">
            <v>0</v>
          </cell>
        </row>
        <row r="4230">
          <cell r="E4230">
            <v>0</v>
          </cell>
          <cell r="O4230">
            <v>0</v>
          </cell>
          <cell r="Q4230">
            <v>0</v>
          </cell>
        </row>
        <row r="4231">
          <cell r="E4231">
            <v>0</v>
          </cell>
          <cell r="O4231">
            <v>0</v>
          </cell>
          <cell r="Q4231">
            <v>0</v>
          </cell>
        </row>
        <row r="4232">
          <cell r="E4232">
            <v>0</v>
          </cell>
          <cell r="O4232">
            <v>0</v>
          </cell>
          <cell r="Q4232">
            <v>0</v>
          </cell>
        </row>
        <row r="4233">
          <cell r="E4233">
            <v>0</v>
          </cell>
          <cell r="O4233">
            <v>0</v>
          </cell>
          <cell r="Q4233">
            <v>0</v>
          </cell>
        </row>
        <row r="4234">
          <cell r="E4234">
            <v>0</v>
          </cell>
          <cell r="O4234">
            <v>0</v>
          </cell>
          <cell r="Q4234">
            <v>0</v>
          </cell>
        </row>
        <row r="4235">
          <cell r="E4235">
            <v>0</v>
          </cell>
          <cell r="O4235">
            <v>0</v>
          </cell>
          <cell r="Q4235">
            <v>0</v>
          </cell>
        </row>
        <row r="4236">
          <cell r="E4236">
            <v>0</v>
          </cell>
          <cell r="O4236">
            <v>0</v>
          </cell>
          <cell r="Q4236">
            <v>0</v>
          </cell>
        </row>
        <row r="4237">
          <cell r="E4237">
            <v>0</v>
          </cell>
          <cell r="O4237">
            <v>0</v>
          </cell>
          <cell r="Q4237">
            <v>0</v>
          </cell>
        </row>
        <row r="4238">
          <cell r="E4238">
            <v>0</v>
          </cell>
          <cell r="O4238">
            <v>0</v>
          </cell>
          <cell r="Q4238">
            <v>0</v>
          </cell>
        </row>
        <row r="4239">
          <cell r="E4239">
            <v>0</v>
          </cell>
          <cell r="O4239">
            <v>0</v>
          </cell>
          <cell r="Q4239">
            <v>0</v>
          </cell>
        </row>
        <row r="4240">
          <cell r="E4240">
            <v>0</v>
          </cell>
          <cell r="O4240">
            <v>0</v>
          </cell>
          <cell r="Q4240">
            <v>0</v>
          </cell>
        </row>
        <row r="4241">
          <cell r="E4241">
            <v>0</v>
          </cell>
          <cell r="O4241">
            <v>0</v>
          </cell>
          <cell r="Q4241">
            <v>0</v>
          </cell>
        </row>
        <row r="4242">
          <cell r="E4242">
            <v>0</v>
          </cell>
          <cell r="O4242">
            <v>0</v>
          </cell>
          <cell r="Q4242">
            <v>0</v>
          </cell>
        </row>
        <row r="4243">
          <cell r="E4243">
            <v>0</v>
          </cell>
          <cell r="O4243">
            <v>0</v>
          </cell>
          <cell r="Q4243">
            <v>0</v>
          </cell>
        </row>
        <row r="4244">
          <cell r="E4244">
            <v>0</v>
          </cell>
          <cell r="O4244">
            <v>0</v>
          </cell>
          <cell r="Q4244">
            <v>0</v>
          </cell>
        </row>
        <row r="4245">
          <cell r="E4245">
            <v>0</v>
          </cell>
          <cell r="O4245">
            <v>0</v>
          </cell>
          <cell r="Q4245">
            <v>0</v>
          </cell>
        </row>
        <row r="4246">
          <cell r="E4246">
            <v>0</v>
          </cell>
          <cell r="O4246">
            <v>0</v>
          </cell>
          <cell r="Q4246">
            <v>0</v>
          </cell>
        </row>
        <row r="4247">
          <cell r="E4247">
            <v>0</v>
          </cell>
          <cell r="O4247">
            <v>0</v>
          </cell>
          <cell r="Q4247">
            <v>0</v>
          </cell>
        </row>
        <row r="4248">
          <cell r="E4248">
            <v>0</v>
          </cell>
          <cell r="O4248">
            <v>0</v>
          </cell>
          <cell r="Q4248">
            <v>0</v>
          </cell>
        </row>
        <row r="4249">
          <cell r="E4249">
            <v>0</v>
          </cell>
          <cell r="O4249">
            <v>0</v>
          </cell>
          <cell r="Q4249">
            <v>0</v>
          </cell>
        </row>
        <row r="4250">
          <cell r="E4250">
            <v>0</v>
          </cell>
          <cell r="O4250">
            <v>0</v>
          </cell>
          <cell r="Q4250">
            <v>0</v>
          </cell>
        </row>
        <row r="4251">
          <cell r="E4251">
            <v>0</v>
          </cell>
          <cell r="O4251">
            <v>0</v>
          </cell>
          <cell r="Q4251">
            <v>0</v>
          </cell>
        </row>
        <row r="4252">
          <cell r="E4252">
            <v>0</v>
          </cell>
          <cell r="O4252">
            <v>0</v>
          </cell>
          <cell r="Q4252">
            <v>0</v>
          </cell>
        </row>
        <row r="4253">
          <cell r="E4253">
            <v>0</v>
          </cell>
          <cell r="O4253">
            <v>0</v>
          </cell>
          <cell r="Q4253">
            <v>0</v>
          </cell>
        </row>
        <row r="4254">
          <cell r="E4254">
            <v>0</v>
          </cell>
          <cell r="O4254">
            <v>0</v>
          </cell>
          <cell r="Q4254">
            <v>0</v>
          </cell>
        </row>
        <row r="4255">
          <cell r="E4255">
            <v>0</v>
          </cell>
          <cell r="O4255">
            <v>0</v>
          </cell>
          <cell r="Q4255">
            <v>0</v>
          </cell>
        </row>
        <row r="4256">
          <cell r="E4256">
            <v>0</v>
          </cell>
          <cell r="O4256">
            <v>0</v>
          </cell>
          <cell r="Q4256">
            <v>0</v>
          </cell>
        </row>
        <row r="4257">
          <cell r="E4257">
            <v>0</v>
          </cell>
          <cell r="O4257">
            <v>0</v>
          </cell>
          <cell r="Q4257">
            <v>0</v>
          </cell>
        </row>
        <row r="4258">
          <cell r="E4258">
            <v>0</v>
          </cell>
          <cell r="O4258">
            <v>0</v>
          </cell>
          <cell r="Q4258">
            <v>0</v>
          </cell>
        </row>
        <row r="4259">
          <cell r="E4259">
            <v>0</v>
          </cell>
          <cell r="O4259">
            <v>0</v>
          </cell>
          <cell r="Q4259">
            <v>0</v>
          </cell>
        </row>
        <row r="4260">
          <cell r="E4260">
            <v>0</v>
          </cell>
          <cell r="O4260">
            <v>0</v>
          </cell>
          <cell r="Q4260">
            <v>0</v>
          </cell>
        </row>
        <row r="4261">
          <cell r="E4261">
            <v>0</v>
          </cell>
          <cell r="O4261">
            <v>0</v>
          </cell>
          <cell r="Q4261">
            <v>0</v>
          </cell>
        </row>
        <row r="4262">
          <cell r="E4262">
            <v>0</v>
          </cell>
          <cell r="O4262">
            <v>0</v>
          </cell>
          <cell r="Q4262">
            <v>0</v>
          </cell>
        </row>
        <row r="4263">
          <cell r="E4263">
            <v>0</v>
          </cell>
          <cell r="O4263">
            <v>0</v>
          </cell>
          <cell r="Q4263">
            <v>0</v>
          </cell>
        </row>
        <row r="4264">
          <cell r="E4264">
            <v>0</v>
          </cell>
          <cell r="O4264">
            <v>0</v>
          </cell>
          <cell r="Q4264">
            <v>0</v>
          </cell>
        </row>
        <row r="4265">
          <cell r="E4265">
            <v>0</v>
          </cell>
          <cell r="O4265">
            <v>0</v>
          </cell>
          <cell r="Q4265">
            <v>0</v>
          </cell>
        </row>
        <row r="4266">
          <cell r="E4266">
            <v>0</v>
          </cell>
          <cell r="O4266">
            <v>0</v>
          </cell>
          <cell r="Q4266">
            <v>0</v>
          </cell>
        </row>
        <row r="4267">
          <cell r="E4267">
            <v>0</v>
          </cell>
          <cell r="O4267">
            <v>0</v>
          </cell>
          <cell r="Q4267">
            <v>0</v>
          </cell>
        </row>
        <row r="4268">
          <cell r="E4268">
            <v>0</v>
          </cell>
          <cell r="O4268">
            <v>0</v>
          </cell>
          <cell r="Q4268">
            <v>0</v>
          </cell>
        </row>
        <row r="4269">
          <cell r="E4269">
            <v>0</v>
          </cell>
          <cell r="O4269">
            <v>0</v>
          </cell>
          <cell r="Q4269">
            <v>0</v>
          </cell>
        </row>
        <row r="4270">
          <cell r="E4270">
            <v>0</v>
          </cell>
          <cell r="O4270">
            <v>0</v>
          </cell>
          <cell r="Q4270">
            <v>0</v>
          </cell>
        </row>
        <row r="4271">
          <cell r="E4271">
            <v>0</v>
          </cell>
          <cell r="O4271">
            <v>0</v>
          </cell>
          <cell r="Q4271">
            <v>0</v>
          </cell>
        </row>
        <row r="4272">
          <cell r="E4272">
            <v>0</v>
          </cell>
          <cell r="O4272">
            <v>0</v>
          </cell>
          <cell r="Q4272">
            <v>0</v>
          </cell>
        </row>
        <row r="4273">
          <cell r="E4273">
            <v>0</v>
          </cell>
          <cell r="O4273">
            <v>0</v>
          </cell>
          <cell r="Q4273">
            <v>0</v>
          </cell>
        </row>
        <row r="4274">
          <cell r="E4274">
            <v>0</v>
          </cell>
          <cell r="O4274">
            <v>0</v>
          </cell>
          <cell r="Q4274">
            <v>0</v>
          </cell>
        </row>
        <row r="4275">
          <cell r="E4275">
            <v>0</v>
          </cell>
          <cell r="O4275">
            <v>0</v>
          </cell>
          <cell r="Q4275">
            <v>0</v>
          </cell>
        </row>
        <row r="4276">
          <cell r="E4276">
            <v>0</v>
          </cell>
          <cell r="O4276">
            <v>0</v>
          </cell>
          <cell r="Q4276">
            <v>0</v>
          </cell>
        </row>
        <row r="4277">
          <cell r="E4277">
            <v>0</v>
          </cell>
          <cell r="O4277">
            <v>0</v>
          </cell>
          <cell r="Q4277">
            <v>0</v>
          </cell>
        </row>
        <row r="4278">
          <cell r="E4278">
            <v>0</v>
          </cell>
          <cell r="O4278">
            <v>0</v>
          </cell>
          <cell r="Q4278">
            <v>0</v>
          </cell>
        </row>
        <row r="4279">
          <cell r="E4279">
            <v>0</v>
          </cell>
          <cell r="O4279">
            <v>0</v>
          </cell>
          <cell r="Q4279">
            <v>0</v>
          </cell>
        </row>
        <row r="4280">
          <cell r="E4280">
            <v>0</v>
          </cell>
          <cell r="O4280">
            <v>0</v>
          </cell>
          <cell r="Q4280">
            <v>0</v>
          </cell>
        </row>
        <row r="4281">
          <cell r="E4281">
            <v>0</v>
          </cell>
          <cell r="O4281">
            <v>0</v>
          </cell>
          <cell r="Q4281">
            <v>0</v>
          </cell>
        </row>
        <row r="4282">
          <cell r="E4282">
            <v>0</v>
          </cell>
          <cell r="O4282">
            <v>0</v>
          </cell>
          <cell r="Q4282">
            <v>0</v>
          </cell>
        </row>
        <row r="4283">
          <cell r="E4283">
            <v>0</v>
          </cell>
          <cell r="O4283">
            <v>0</v>
          </cell>
          <cell r="Q4283">
            <v>0</v>
          </cell>
        </row>
        <row r="4284">
          <cell r="E4284">
            <v>0</v>
          </cell>
          <cell r="O4284">
            <v>0</v>
          </cell>
          <cell r="Q4284">
            <v>0</v>
          </cell>
        </row>
        <row r="4285">
          <cell r="E4285">
            <v>0</v>
          </cell>
          <cell r="O4285">
            <v>0</v>
          </cell>
          <cell r="Q4285">
            <v>0</v>
          </cell>
        </row>
        <row r="4286">
          <cell r="E4286">
            <v>0</v>
          </cell>
          <cell r="O4286">
            <v>0</v>
          </cell>
          <cell r="Q4286">
            <v>0</v>
          </cell>
        </row>
        <row r="4287">
          <cell r="E4287">
            <v>0</v>
          </cell>
          <cell r="O4287">
            <v>0</v>
          </cell>
          <cell r="Q4287">
            <v>0</v>
          </cell>
        </row>
        <row r="4288">
          <cell r="E4288">
            <v>0</v>
          </cell>
          <cell r="O4288">
            <v>0</v>
          </cell>
          <cell r="Q4288">
            <v>0</v>
          </cell>
        </row>
        <row r="4289">
          <cell r="E4289">
            <v>0</v>
          </cell>
          <cell r="O4289">
            <v>0</v>
          </cell>
          <cell r="Q4289">
            <v>0</v>
          </cell>
        </row>
        <row r="4290">
          <cell r="E4290">
            <v>0</v>
          </cell>
          <cell r="O4290">
            <v>0</v>
          </cell>
          <cell r="Q4290">
            <v>0</v>
          </cell>
        </row>
        <row r="4291">
          <cell r="E4291">
            <v>0</v>
          </cell>
          <cell r="O4291">
            <v>0</v>
          </cell>
          <cell r="Q4291">
            <v>0</v>
          </cell>
        </row>
        <row r="4292">
          <cell r="E4292">
            <v>0</v>
          </cell>
          <cell r="O4292">
            <v>0</v>
          </cell>
          <cell r="Q4292">
            <v>0</v>
          </cell>
        </row>
        <row r="4293">
          <cell r="E4293">
            <v>0</v>
          </cell>
          <cell r="O4293">
            <v>0</v>
          </cell>
          <cell r="Q4293">
            <v>0</v>
          </cell>
        </row>
        <row r="4294">
          <cell r="E4294">
            <v>0</v>
          </cell>
          <cell r="O4294">
            <v>0</v>
          </cell>
          <cell r="Q4294">
            <v>0</v>
          </cell>
        </row>
        <row r="4295">
          <cell r="E4295">
            <v>0</v>
          </cell>
          <cell r="O4295">
            <v>0</v>
          </cell>
          <cell r="Q4295">
            <v>0</v>
          </cell>
        </row>
        <row r="4296">
          <cell r="E4296">
            <v>0</v>
          </cell>
          <cell r="O4296">
            <v>0</v>
          </cell>
          <cell r="Q4296">
            <v>0</v>
          </cell>
        </row>
        <row r="4297">
          <cell r="E4297">
            <v>0</v>
          </cell>
          <cell r="O4297">
            <v>0</v>
          </cell>
          <cell r="Q4297">
            <v>0</v>
          </cell>
        </row>
        <row r="4298">
          <cell r="E4298">
            <v>0</v>
          </cell>
          <cell r="O4298">
            <v>0</v>
          </cell>
          <cell r="Q4298">
            <v>0</v>
          </cell>
        </row>
        <row r="4299">
          <cell r="E4299">
            <v>0</v>
          </cell>
          <cell r="O4299">
            <v>0</v>
          </cell>
          <cell r="Q4299">
            <v>0</v>
          </cell>
        </row>
        <row r="4300">
          <cell r="E4300">
            <v>0</v>
          </cell>
          <cell r="O4300">
            <v>0</v>
          </cell>
          <cell r="Q4300">
            <v>0</v>
          </cell>
        </row>
        <row r="4301">
          <cell r="E4301">
            <v>0</v>
          </cell>
          <cell r="O4301">
            <v>0</v>
          </cell>
          <cell r="Q4301">
            <v>0</v>
          </cell>
        </row>
        <row r="4302">
          <cell r="E4302">
            <v>0</v>
          </cell>
          <cell r="O4302">
            <v>0</v>
          </cell>
          <cell r="Q4302">
            <v>0</v>
          </cell>
        </row>
        <row r="4303">
          <cell r="E4303">
            <v>0</v>
          </cell>
          <cell r="O4303">
            <v>0</v>
          </cell>
          <cell r="Q4303">
            <v>0</v>
          </cell>
        </row>
        <row r="4304">
          <cell r="E4304">
            <v>0</v>
          </cell>
          <cell r="O4304">
            <v>0</v>
          </cell>
          <cell r="Q4304">
            <v>0</v>
          </cell>
        </row>
        <row r="4305">
          <cell r="E4305">
            <v>0</v>
          </cell>
          <cell r="O4305">
            <v>0</v>
          </cell>
          <cell r="Q4305">
            <v>0</v>
          </cell>
        </row>
        <row r="4306">
          <cell r="E4306">
            <v>0</v>
          </cell>
          <cell r="O4306">
            <v>0</v>
          </cell>
          <cell r="Q4306">
            <v>0</v>
          </cell>
        </row>
        <row r="4307">
          <cell r="E4307">
            <v>0</v>
          </cell>
          <cell r="O4307">
            <v>0</v>
          </cell>
          <cell r="Q4307">
            <v>0</v>
          </cell>
        </row>
        <row r="4308">
          <cell r="E4308">
            <v>0</v>
          </cell>
          <cell r="O4308">
            <v>0</v>
          </cell>
          <cell r="Q4308">
            <v>0</v>
          </cell>
        </row>
        <row r="4309">
          <cell r="E4309">
            <v>0</v>
          </cell>
          <cell r="O4309">
            <v>0</v>
          </cell>
          <cell r="Q4309">
            <v>0</v>
          </cell>
        </row>
        <row r="4310">
          <cell r="E4310">
            <v>0</v>
          </cell>
          <cell r="O4310">
            <v>0</v>
          </cell>
          <cell r="Q4310">
            <v>0</v>
          </cell>
        </row>
        <row r="4311">
          <cell r="E4311">
            <v>0</v>
          </cell>
          <cell r="O4311">
            <v>0</v>
          </cell>
          <cell r="Q4311">
            <v>0</v>
          </cell>
        </row>
        <row r="4312">
          <cell r="E4312">
            <v>0</v>
          </cell>
          <cell r="O4312">
            <v>0</v>
          </cell>
          <cell r="Q4312">
            <v>0</v>
          </cell>
        </row>
        <row r="4313">
          <cell r="E4313">
            <v>0</v>
          </cell>
          <cell r="O4313">
            <v>0</v>
          </cell>
          <cell r="Q4313">
            <v>0</v>
          </cell>
        </row>
        <row r="4314">
          <cell r="E4314">
            <v>0</v>
          </cell>
          <cell r="O4314">
            <v>0</v>
          </cell>
          <cell r="Q4314">
            <v>0</v>
          </cell>
        </row>
        <row r="4315">
          <cell r="E4315">
            <v>0</v>
          </cell>
          <cell r="O4315">
            <v>0</v>
          </cell>
          <cell r="Q4315">
            <v>0</v>
          </cell>
        </row>
        <row r="4316">
          <cell r="E4316">
            <v>0</v>
          </cell>
          <cell r="O4316">
            <v>0</v>
          </cell>
          <cell r="Q4316">
            <v>0</v>
          </cell>
        </row>
        <row r="4317">
          <cell r="E4317">
            <v>0</v>
          </cell>
          <cell r="O4317">
            <v>0</v>
          </cell>
          <cell r="Q4317">
            <v>0</v>
          </cell>
        </row>
        <row r="4318">
          <cell r="E4318">
            <v>0</v>
          </cell>
          <cell r="O4318">
            <v>0</v>
          </cell>
          <cell r="Q4318">
            <v>0</v>
          </cell>
        </row>
        <row r="4319">
          <cell r="E4319">
            <v>0</v>
          </cell>
          <cell r="O4319">
            <v>0</v>
          </cell>
          <cell r="Q4319">
            <v>0</v>
          </cell>
        </row>
        <row r="4320">
          <cell r="E4320">
            <v>0</v>
          </cell>
          <cell r="O4320">
            <v>0</v>
          </cell>
          <cell r="Q4320">
            <v>0</v>
          </cell>
        </row>
        <row r="4321">
          <cell r="E4321">
            <v>0</v>
          </cell>
          <cell r="O4321">
            <v>0</v>
          </cell>
          <cell r="Q4321">
            <v>0</v>
          </cell>
        </row>
        <row r="4322">
          <cell r="E4322">
            <v>0</v>
          </cell>
          <cell r="O4322">
            <v>0</v>
          </cell>
          <cell r="Q4322">
            <v>0</v>
          </cell>
        </row>
        <row r="4323">
          <cell r="E4323">
            <v>0</v>
          </cell>
          <cell r="O4323">
            <v>0</v>
          </cell>
          <cell r="Q4323">
            <v>0</v>
          </cell>
        </row>
        <row r="4324">
          <cell r="E4324">
            <v>0</v>
          </cell>
          <cell r="O4324">
            <v>0</v>
          </cell>
          <cell r="Q4324">
            <v>0</v>
          </cell>
        </row>
        <row r="4325">
          <cell r="E4325">
            <v>0</v>
          </cell>
          <cell r="O4325">
            <v>0</v>
          </cell>
          <cell r="Q4325">
            <v>0</v>
          </cell>
        </row>
        <row r="4326">
          <cell r="E4326">
            <v>0</v>
          </cell>
          <cell r="O4326">
            <v>0</v>
          </cell>
          <cell r="Q4326">
            <v>0</v>
          </cell>
        </row>
        <row r="4327">
          <cell r="E4327">
            <v>0</v>
          </cell>
          <cell r="O4327">
            <v>0</v>
          </cell>
          <cell r="Q4327">
            <v>0</v>
          </cell>
        </row>
        <row r="4328">
          <cell r="E4328">
            <v>0</v>
          </cell>
          <cell r="O4328">
            <v>0</v>
          </cell>
          <cell r="Q4328">
            <v>0</v>
          </cell>
        </row>
        <row r="4329">
          <cell r="E4329">
            <v>0</v>
          </cell>
          <cell r="O4329">
            <v>0</v>
          </cell>
          <cell r="Q4329">
            <v>0</v>
          </cell>
        </row>
        <row r="4330">
          <cell r="E4330">
            <v>0</v>
          </cell>
          <cell r="O4330">
            <v>0</v>
          </cell>
          <cell r="Q4330">
            <v>0</v>
          </cell>
        </row>
        <row r="4331">
          <cell r="E4331">
            <v>0</v>
          </cell>
          <cell r="O4331">
            <v>0</v>
          </cell>
          <cell r="Q4331">
            <v>0</v>
          </cell>
        </row>
        <row r="4332">
          <cell r="E4332">
            <v>0</v>
          </cell>
          <cell r="O4332">
            <v>0</v>
          </cell>
          <cell r="Q4332">
            <v>0</v>
          </cell>
        </row>
        <row r="4333">
          <cell r="E4333">
            <v>0</v>
          </cell>
          <cell r="O4333">
            <v>0</v>
          </cell>
          <cell r="Q4333">
            <v>0</v>
          </cell>
        </row>
        <row r="4334">
          <cell r="E4334">
            <v>0</v>
          </cell>
          <cell r="O4334">
            <v>0</v>
          </cell>
          <cell r="Q4334">
            <v>0</v>
          </cell>
        </row>
        <row r="4335">
          <cell r="E4335">
            <v>0</v>
          </cell>
          <cell r="O4335">
            <v>0</v>
          </cell>
          <cell r="Q4335">
            <v>0</v>
          </cell>
        </row>
        <row r="4336">
          <cell r="E4336">
            <v>0</v>
          </cell>
          <cell r="O4336">
            <v>0</v>
          </cell>
          <cell r="Q4336">
            <v>0</v>
          </cell>
        </row>
        <row r="4337">
          <cell r="E4337">
            <v>0</v>
          </cell>
          <cell r="O4337">
            <v>0</v>
          </cell>
          <cell r="Q4337">
            <v>0</v>
          </cell>
        </row>
        <row r="4338">
          <cell r="E4338">
            <v>0</v>
          </cell>
          <cell r="O4338">
            <v>0</v>
          </cell>
          <cell r="Q4338">
            <v>0</v>
          </cell>
        </row>
        <row r="4339">
          <cell r="E4339">
            <v>0</v>
          </cell>
          <cell r="O4339">
            <v>0</v>
          </cell>
          <cell r="Q4339">
            <v>0</v>
          </cell>
        </row>
        <row r="4340">
          <cell r="E4340">
            <v>0</v>
          </cell>
          <cell r="O4340">
            <v>0</v>
          </cell>
          <cell r="Q4340">
            <v>0</v>
          </cell>
        </row>
        <row r="4341">
          <cell r="E4341">
            <v>0</v>
          </cell>
          <cell r="O4341">
            <v>0</v>
          </cell>
          <cell r="Q4341">
            <v>0</v>
          </cell>
        </row>
        <row r="4342">
          <cell r="E4342">
            <v>0</v>
          </cell>
          <cell r="O4342">
            <v>0</v>
          </cell>
          <cell r="Q4342">
            <v>0</v>
          </cell>
        </row>
        <row r="4343">
          <cell r="E4343">
            <v>0</v>
          </cell>
          <cell r="O4343">
            <v>0</v>
          </cell>
          <cell r="Q4343">
            <v>0</v>
          </cell>
        </row>
        <row r="4344">
          <cell r="E4344">
            <v>0</v>
          </cell>
          <cell r="O4344">
            <v>0</v>
          </cell>
          <cell r="Q4344">
            <v>0</v>
          </cell>
        </row>
        <row r="4345">
          <cell r="E4345">
            <v>0</v>
          </cell>
          <cell r="O4345">
            <v>0</v>
          </cell>
          <cell r="Q4345">
            <v>0</v>
          </cell>
        </row>
        <row r="4346">
          <cell r="E4346">
            <v>0</v>
          </cell>
          <cell r="O4346">
            <v>0</v>
          </cell>
          <cell r="Q4346">
            <v>0</v>
          </cell>
        </row>
        <row r="4347">
          <cell r="E4347">
            <v>0</v>
          </cell>
          <cell r="O4347">
            <v>0</v>
          </cell>
          <cell r="Q4347">
            <v>0</v>
          </cell>
        </row>
        <row r="4348">
          <cell r="E4348">
            <v>0</v>
          </cell>
          <cell r="O4348">
            <v>0</v>
          </cell>
          <cell r="Q4348">
            <v>0</v>
          </cell>
        </row>
        <row r="4349">
          <cell r="E4349">
            <v>0</v>
          </cell>
          <cell r="O4349">
            <v>0</v>
          </cell>
          <cell r="Q4349">
            <v>0</v>
          </cell>
        </row>
        <row r="4350">
          <cell r="E4350">
            <v>0</v>
          </cell>
          <cell r="O4350">
            <v>0</v>
          </cell>
          <cell r="Q4350">
            <v>0</v>
          </cell>
        </row>
        <row r="4351">
          <cell r="E4351">
            <v>0</v>
          </cell>
          <cell r="O4351">
            <v>0</v>
          </cell>
          <cell r="Q4351">
            <v>0</v>
          </cell>
        </row>
        <row r="4352">
          <cell r="E4352">
            <v>0</v>
          </cell>
          <cell r="O4352">
            <v>0</v>
          </cell>
          <cell r="Q4352">
            <v>0</v>
          </cell>
        </row>
        <row r="4353">
          <cell r="E4353">
            <v>0</v>
          </cell>
          <cell r="O4353">
            <v>0</v>
          </cell>
          <cell r="Q4353">
            <v>0</v>
          </cell>
        </row>
        <row r="4354">
          <cell r="E4354">
            <v>0</v>
          </cell>
          <cell r="O4354">
            <v>0</v>
          </cell>
          <cell r="Q4354">
            <v>0</v>
          </cell>
        </row>
        <row r="4355">
          <cell r="E4355">
            <v>0</v>
          </cell>
          <cell r="O4355">
            <v>0</v>
          </cell>
          <cell r="Q4355">
            <v>0</v>
          </cell>
        </row>
        <row r="4356">
          <cell r="E4356">
            <v>0</v>
          </cell>
          <cell r="O4356">
            <v>0</v>
          </cell>
          <cell r="Q4356">
            <v>0</v>
          </cell>
        </row>
        <row r="4357">
          <cell r="E4357">
            <v>0</v>
          </cell>
          <cell r="O4357">
            <v>0</v>
          </cell>
          <cell r="Q4357">
            <v>0</v>
          </cell>
        </row>
        <row r="4358">
          <cell r="E4358">
            <v>0</v>
          </cell>
          <cell r="O4358">
            <v>0</v>
          </cell>
          <cell r="Q4358">
            <v>0</v>
          </cell>
        </row>
        <row r="4359">
          <cell r="E4359">
            <v>0</v>
          </cell>
          <cell r="O4359">
            <v>0</v>
          </cell>
          <cell r="Q4359">
            <v>0</v>
          </cell>
        </row>
        <row r="4360">
          <cell r="E4360">
            <v>0</v>
          </cell>
          <cell r="O4360">
            <v>0</v>
          </cell>
          <cell r="Q4360">
            <v>0</v>
          </cell>
        </row>
        <row r="4361">
          <cell r="E4361">
            <v>0</v>
          </cell>
          <cell r="O4361">
            <v>0</v>
          </cell>
          <cell r="Q4361">
            <v>0</v>
          </cell>
        </row>
        <row r="4362">
          <cell r="E4362">
            <v>0</v>
          </cell>
          <cell r="O4362">
            <v>0</v>
          </cell>
          <cell r="Q4362">
            <v>0</v>
          </cell>
        </row>
        <row r="4363">
          <cell r="E4363">
            <v>0</v>
          </cell>
          <cell r="O4363">
            <v>0</v>
          </cell>
          <cell r="Q4363">
            <v>0</v>
          </cell>
        </row>
        <row r="4364">
          <cell r="E4364">
            <v>0</v>
          </cell>
          <cell r="O4364">
            <v>0</v>
          </cell>
          <cell r="Q4364">
            <v>0</v>
          </cell>
        </row>
        <row r="4365">
          <cell r="E4365">
            <v>0</v>
          </cell>
          <cell r="O4365">
            <v>0</v>
          </cell>
          <cell r="Q4365">
            <v>0</v>
          </cell>
        </row>
        <row r="4366">
          <cell r="E4366">
            <v>0</v>
          </cell>
          <cell r="O4366">
            <v>0</v>
          </cell>
          <cell r="Q4366">
            <v>0</v>
          </cell>
        </row>
        <row r="4367">
          <cell r="E4367">
            <v>0</v>
          </cell>
          <cell r="O4367">
            <v>0</v>
          </cell>
          <cell r="Q4367">
            <v>0</v>
          </cell>
        </row>
        <row r="4368">
          <cell r="E4368">
            <v>0</v>
          </cell>
          <cell r="O4368">
            <v>0</v>
          </cell>
          <cell r="Q4368">
            <v>0</v>
          </cell>
        </row>
        <row r="4369">
          <cell r="E4369">
            <v>0</v>
          </cell>
          <cell r="O4369">
            <v>0</v>
          </cell>
          <cell r="Q4369">
            <v>0</v>
          </cell>
        </row>
        <row r="4370">
          <cell r="E4370">
            <v>0</v>
          </cell>
          <cell r="O4370">
            <v>0</v>
          </cell>
          <cell r="Q4370">
            <v>0</v>
          </cell>
        </row>
        <row r="4371">
          <cell r="E4371">
            <v>0</v>
          </cell>
          <cell r="O4371">
            <v>0</v>
          </cell>
          <cell r="Q4371">
            <v>0</v>
          </cell>
        </row>
        <row r="4372">
          <cell r="E4372">
            <v>0</v>
          </cell>
          <cell r="O4372">
            <v>0</v>
          </cell>
          <cell r="Q4372">
            <v>0</v>
          </cell>
        </row>
        <row r="4373">
          <cell r="E4373">
            <v>0</v>
          </cell>
          <cell r="O4373">
            <v>0</v>
          </cell>
          <cell r="Q4373">
            <v>0</v>
          </cell>
        </row>
        <row r="4374">
          <cell r="E4374">
            <v>0</v>
          </cell>
          <cell r="O4374">
            <v>0</v>
          </cell>
          <cell r="Q4374">
            <v>0</v>
          </cell>
        </row>
        <row r="4375">
          <cell r="E4375">
            <v>0</v>
          </cell>
          <cell r="O4375">
            <v>0</v>
          </cell>
          <cell r="Q4375">
            <v>0</v>
          </cell>
        </row>
        <row r="4376">
          <cell r="E4376">
            <v>0</v>
          </cell>
          <cell r="O4376">
            <v>0</v>
          </cell>
          <cell r="Q4376">
            <v>0</v>
          </cell>
        </row>
        <row r="4377">
          <cell r="E4377">
            <v>0</v>
          </cell>
          <cell r="O4377">
            <v>0</v>
          </cell>
          <cell r="Q4377">
            <v>0</v>
          </cell>
        </row>
        <row r="4378">
          <cell r="E4378">
            <v>0</v>
          </cell>
          <cell r="O4378">
            <v>0</v>
          </cell>
          <cell r="Q4378">
            <v>0</v>
          </cell>
        </row>
        <row r="4379">
          <cell r="E4379">
            <v>0</v>
          </cell>
          <cell r="O4379">
            <v>0</v>
          </cell>
          <cell r="Q4379">
            <v>0</v>
          </cell>
        </row>
        <row r="4380">
          <cell r="E4380">
            <v>0</v>
          </cell>
          <cell r="O4380">
            <v>0</v>
          </cell>
          <cell r="Q4380">
            <v>0</v>
          </cell>
        </row>
        <row r="4381">
          <cell r="E4381">
            <v>0</v>
          </cell>
          <cell r="O4381">
            <v>0</v>
          </cell>
          <cell r="Q4381">
            <v>0</v>
          </cell>
        </row>
        <row r="4382">
          <cell r="E4382">
            <v>0</v>
          </cell>
          <cell r="O4382">
            <v>0</v>
          </cell>
          <cell r="Q4382">
            <v>0</v>
          </cell>
        </row>
        <row r="4383">
          <cell r="E4383">
            <v>0</v>
          </cell>
          <cell r="O4383">
            <v>0</v>
          </cell>
          <cell r="Q4383">
            <v>0</v>
          </cell>
        </row>
        <row r="4384">
          <cell r="E4384">
            <v>0</v>
          </cell>
          <cell r="O4384">
            <v>0</v>
          </cell>
          <cell r="Q4384">
            <v>0</v>
          </cell>
        </row>
        <row r="4385">
          <cell r="E4385">
            <v>0</v>
          </cell>
          <cell r="O4385">
            <v>0</v>
          </cell>
          <cell r="Q4385">
            <v>0</v>
          </cell>
        </row>
        <row r="4386">
          <cell r="E4386">
            <v>0</v>
          </cell>
          <cell r="O4386">
            <v>0</v>
          </cell>
          <cell r="Q4386">
            <v>0</v>
          </cell>
        </row>
        <row r="4387">
          <cell r="E4387">
            <v>0</v>
          </cell>
          <cell r="O4387">
            <v>0</v>
          </cell>
          <cell r="Q4387">
            <v>0</v>
          </cell>
        </row>
        <row r="4388">
          <cell r="E4388">
            <v>0</v>
          </cell>
          <cell r="O4388">
            <v>0</v>
          </cell>
          <cell r="Q4388">
            <v>0</v>
          </cell>
        </row>
        <row r="4389">
          <cell r="E4389">
            <v>0</v>
          </cell>
          <cell r="O4389">
            <v>0</v>
          </cell>
          <cell r="Q4389">
            <v>0</v>
          </cell>
        </row>
        <row r="4390">
          <cell r="E4390">
            <v>0</v>
          </cell>
          <cell r="O4390">
            <v>0</v>
          </cell>
          <cell r="Q4390">
            <v>0</v>
          </cell>
        </row>
        <row r="4391">
          <cell r="E4391">
            <v>0</v>
          </cell>
          <cell r="O4391">
            <v>0</v>
          </cell>
          <cell r="Q4391">
            <v>0</v>
          </cell>
        </row>
        <row r="4392">
          <cell r="E4392">
            <v>0</v>
          </cell>
          <cell r="O4392">
            <v>0</v>
          </cell>
          <cell r="Q4392">
            <v>0</v>
          </cell>
        </row>
        <row r="4393">
          <cell r="E4393">
            <v>0</v>
          </cell>
          <cell r="O4393">
            <v>0</v>
          </cell>
          <cell r="Q4393">
            <v>0</v>
          </cell>
        </row>
        <row r="4394">
          <cell r="E4394">
            <v>0</v>
          </cell>
          <cell r="O4394">
            <v>0</v>
          </cell>
          <cell r="Q4394">
            <v>0</v>
          </cell>
        </row>
        <row r="4395">
          <cell r="E4395">
            <v>0</v>
          </cell>
          <cell r="O4395">
            <v>0</v>
          </cell>
          <cell r="Q4395">
            <v>0</v>
          </cell>
        </row>
        <row r="4396">
          <cell r="E4396">
            <v>0</v>
          </cell>
          <cell r="O4396">
            <v>0</v>
          </cell>
          <cell r="Q4396">
            <v>0</v>
          </cell>
        </row>
        <row r="4397">
          <cell r="E4397">
            <v>0</v>
          </cell>
          <cell r="O4397">
            <v>0</v>
          </cell>
          <cell r="Q4397">
            <v>0</v>
          </cell>
        </row>
        <row r="4398">
          <cell r="E4398">
            <v>0</v>
          </cell>
          <cell r="O4398">
            <v>0</v>
          </cell>
          <cell r="Q4398">
            <v>0</v>
          </cell>
        </row>
        <row r="4399">
          <cell r="E4399">
            <v>0</v>
          </cell>
          <cell r="O4399">
            <v>0</v>
          </cell>
          <cell r="Q4399">
            <v>0</v>
          </cell>
        </row>
        <row r="4400">
          <cell r="E4400">
            <v>0</v>
          </cell>
          <cell r="O4400">
            <v>0</v>
          </cell>
          <cell r="Q4400">
            <v>0</v>
          </cell>
        </row>
        <row r="4401">
          <cell r="E4401">
            <v>0</v>
          </cell>
          <cell r="O4401">
            <v>0</v>
          </cell>
          <cell r="Q4401">
            <v>0</v>
          </cell>
        </row>
        <row r="4402">
          <cell r="E4402">
            <v>0</v>
          </cell>
          <cell r="O4402">
            <v>0</v>
          </cell>
          <cell r="Q4402">
            <v>0</v>
          </cell>
        </row>
        <row r="4403">
          <cell r="E4403">
            <v>0</v>
          </cell>
          <cell r="O4403">
            <v>0</v>
          </cell>
          <cell r="Q4403">
            <v>0</v>
          </cell>
        </row>
        <row r="4404">
          <cell r="E4404">
            <v>0</v>
          </cell>
          <cell r="O4404">
            <v>0</v>
          </cell>
          <cell r="Q4404">
            <v>0</v>
          </cell>
        </row>
        <row r="4405">
          <cell r="E4405">
            <v>0</v>
          </cell>
          <cell r="O4405">
            <v>0</v>
          </cell>
          <cell r="Q4405">
            <v>0</v>
          </cell>
        </row>
        <row r="4406">
          <cell r="E4406">
            <v>0</v>
          </cell>
          <cell r="O4406">
            <v>0</v>
          </cell>
          <cell r="Q4406">
            <v>0</v>
          </cell>
        </row>
        <row r="4407">
          <cell r="E4407">
            <v>0</v>
          </cell>
          <cell r="O4407">
            <v>0</v>
          </cell>
          <cell r="Q4407">
            <v>0</v>
          </cell>
        </row>
        <row r="4408">
          <cell r="E4408">
            <v>0</v>
          </cell>
          <cell r="O4408">
            <v>0</v>
          </cell>
          <cell r="Q4408">
            <v>0</v>
          </cell>
        </row>
        <row r="4409">
          <cell r="E4409">
            <v>0</v>
          </cell>
          <cell r="O4409">
            <v>0</v>
          </cell>
          <cell r="Q4409">
            <v>0</v>
          </cell>
        </row>
        <row r="4410">
          <cell r="E4410">
            <v>0</v>
          </cell>
          <cell r="O4410">
            <v>0</v>
          </cell>
          <cell r="Q4410">
            <v>0</v>
          </cell>
        </row>
        <row r="4411">
          <cell r="E4411">
            <v>0</v>
          </cell>
          <cell r="O4411">
            <v>0</v>
          </cell>
          <cell r="Q4411">
            <v>0</v>
          </cell>
        </row>
        <row r="4412">
          <cell r="E4412">
            <v>0</v>
          </cell>
          <cell r="O4412">
            <v>0</v>
          </cell>
          <cell r="Q4412">
            <v>0</v>
          </cell>
        </row>
        <row r="4413">
          <cell r="E4413">
            <v>0</v>
          </cell>
          <cell r="O4413">
            <v>0</v>
          </cell>
          <cell r="Q4413">
            <v>0</v>
          </cell>
        </row>
        <row r="4414">
          <cell r="E4414">
            <v>0</v>
          </cell>
          <cell r="O4414">
            <v>0</v>
          </cell>
          <cell r="Q4414">
            <v>0</v>
          </cell>
        </row>
        <row r="4415">
          <cell r="E4415">
            <v>0</v>
          </cell>
          <cell r="O4415">
            <v>0</v>
          </cell>
          <cell r="Q4415">
            <v>0</v>
          </cell>
        </row>
        <row r="4416">
          <cell r="E4416">
            <v>0</v>
          </cell>
          <cell r="O4416">
            <v>0</v>
          </cell>
          <cell r="Q4416">
            <v>0</v>
          </cell>
        </row>
        <row r="4417">
          <cell r="E4417">
            <v>0</v>
          </cell>
          <cell r="O4417">
            <v>0</v>
          </cell>
          <cell r="Q4417">
            <v>0</v>
          </cell>
        </row>
        <row r="4418">
          <cell r="E4418">
            <v>0</v>
          </cell>
          <cell r="O4418">
            <v>0</v>
          </cell>
          <cell r="Q4418">
            <v>0</v>
          </cell>
        </row>
        <row r="4419">
          <cell r="E4419">
            <v>0</v>
          </cell>
          <cell r="O4419">
            <v>0</v>
          </cell>
          <cell r="Q4419">
            <v>0</v>
          </cell>
        </row>
        <row r="4420">
          <cell r="E4420">
            <v>0</v>
          </cell>
          <cell r="O4420">
            <v>0</v>
          </cell>
          <cell r="Q4420">
            <v>0</v>
          </cell>
        </row>
        <row r="4421">
          <cell r="E4421">
            <v>0</v>
          </cell>
          <cell r="O4421">
            <v>0</v>
          </cell>
          <cell r="Q4421">
            <v>0</v>
          </cell>
        </row>
        <row r="4422">
          <cell r="E4422">
            <v>0</v>
          </cell>
          <cell r="O4422">
            <v>0</v>
          </cell>
          <cell r="Q4422">
            <v>0</v>
          </cell>
        </row>
        <row r="4423">
          <cell r="E4423">
            <v>0</v>
          </cell>
          <cell r="O4423">
            <v>0</v>
          </cell>
          <cell r="Q4423">
            <v>0</v>
          </cell>
        </row>
        <row r="4424">
          <cell r="E4424">
            <v>0</v>
          </cell>
          <cell r="O4424">
            <v>0</v>
          </cell>
          <cell r="Q4424">
            <v>0</v>
          </cell>
        </row>
        <row r="4425">
          <cell r="E4425">
            <v>0</v>
          </cell>
          <cell r="O4425">
            <v>0</v>
          </cell>
          <cell r="Q4425">
            <v>0</v>
          </cell>
        </row>
        <row r="4426">
          <cell r="E4426">
            <v>0</v>
          </cell>
          <cell r="O4426">
            <v>0</v>
          </cell>
          <cell r="Q4426">
            <v>0</v>
          </cell>
        </row>
        <row r="4427">
          <cell r="E4427">
            <v>0</v>
          </cell>
          <cell r="O4427">
            <v>0</v>
          </cell>
          <cell r="Q4427">
            <v>0</v>
          </cell>
        </row>
        <row r="4428">
          <cell r="E4428">
            <v>0</v>
          </cell>
          <cell r="O4428">
            <v>0</v>
          </cell>
          <cell r="Q4428">
            <v>0</v>
          </cell>
        </row>
        <row r="4429">
          <cell r="E4429">
            <v>0</v>
          </cell>
          <cell r="O4429">
            <v>0</v>
          </cell>
          <cell r="Q4429">
            <v>0</v>
          </cell>
        </row>
        <row r="4430">
          <cell r="E4430">
            <v>0</v>
          </cell>
          <cell r="O4430">
            <v>0</v>
          </cell>
          <cell r="Q4430">
            <v>0</v>
          </cell>
        </row>
        <row r="4431">
          <cell r="E4431">
            <v>0</v>
          </cell>
          <cell r="O4431">
            <v>0</v>
          </cell>
          <cell r="Q4431">
            <v>0</v>
          </cell>
        </row>
        <row r="4432">
          <cell r="E4432">
            <v>0</v>
          </cell>
          <cell r="O4432">
            <v>0</v>
          </cell>
          <cell r="Q4432">
            <v>0</v>
          </cell>
        </row>
        <row r="4433">
          <cell r="E4433">
            <v>0</v>
          </cell>
          <cell r="O4433">
            <v>0</v>
          </cell>
          <cell r="Q4433">
            <v>0</v>
          </cell>
        </row>
        <row r="4434">
          <cell r="E4434">
            <v>0</v>
          </cell>
          <cell r="O4434">
            <v>0</v>
          </cell>
          <cell r="Q4434">
            <v>0</v>
          </cell>
        </row>
        <row r="4435">
          <cell r="E4435">
            <v>0</v>
          </cell>
          <cell r="O4435">
            <v>0</v>
          </cell>
          <cell r="Q4435">
            <v>0</v>
          </cell>
        </row>
        <row r="4436">
          <cell r="E4436">
            <v>0</v>
          </cell>
          <cell r="O4436">
            <v>0</v>
          </cell>
          <cell r="Q4436">
            <v>0</v>
          </cell>
        </row>
        <row r="4437">
          <cell r="E4437">
            <v>0</v>
          </cell>
          <cell r="O4437">
            <v>0</v>
          </cell>
          <cell r="Q4437">
            <v>0</v>
          </cell>
        </row>
        <row r="4438">
          <cell r="E4438">
            <v>0</v>
          </cell>
          <cell r="O4438">
            <v>0</v>
          </cell>
          <cell r="Q4438">
            <v>0</v>
          </cell>
        </row>
        <row r="4439">
          <cell r="E4439">
            <v>0</v>
          </cell>
          <cell r="O4439">
            <v>0</v>
          </cell>
          <cell r="Q4439">
            <v>0</v>
          </cell>
        </row>
        <row r="4440">
          <cell r="E4440">
            <v>0</v>
          </cell>
          <cell r="O4440">
            <v>0</v>
          </cell>
          <cell r="Q4440">
            <v>0</v>
          </cell>
        </row>
        <row r="4441">
          <cell r="E4441">
            <v>0</v>
          </cell>
          <cell r="O4441">
            <v>0</v>
          </cell>
          <cell r="Q4441">
            <v>0</v>
          </cell>
        </row>
        <row r="4442">
          <cell r="E4442">
            <v>0</v>
          </cell>
          <cell r="O4442">
            <v>0</v>
          </cell>
          <cell r="Q4442">
            <v>0</v>
          </cell>
        </row>
        <row r="4443">
          <cell r="E4443">
            <v>0</v>
          </cell>
          <cell r="O4443">
            <v>0</v>
          </cell>
          <cell r="Q4443">
            <v>0</v>
          </cell>
        </row>
        <row r="4444">
          <cell r="E4444">
            <v>0</v>
          </cell>
          <cell r="O4444">
            <v>0</v>
          </cell>
          <cell r="Q4444">
            <v>0</v>
          </cell>
        </row>
        <row r="4445">
          <cell r="E4445">
            <v>0</v>
          </cell>
          <cell r="O4445">
            <v>0</v>
          </cell>
          <cell r="Q4445">
            <v>0</v>
          </cell>
        </row>
        <row r="4446">
          <cell r="E4446">
            <v>0</v>
          </cell>
          <cell r="O4446">
            <v>0</v>
          </cell>
          <cell r="Q4446">
            <v>0</v>
          </cell>
        </row>
        <row r="4447">
          <cell r="E4447">
            <v>0</v>
          </cell>
          <cell r="O4447">
            <v>0</v>
          </cell>
          <cell r="Q4447">
            <v>0</v>
          </cell>
        </row>
        <row r="4448">
          <cell r="E4448">
            <v>0</v>
          </cell>
          <cell r="O4448">
            <v>0</v>
          </cell>
          <cell r="Q4448">
            <v>0</v>
          </cell>
        </row>
        <row r="4449">
          <cell r="E4449">
            <v>0</v>
          </cell>
          <cell r="O4449">
            <v>0</v>
          </cell>
          <cell r="Q4449">
            <v>0</v>
          </cell>
        </row>
        <row r="4450">
          <cell r="E4450">
            <v>0</v>
          </cell>
          <cell r="O4450">
            <v>0</v>
          </cell>
          <cell r="Q4450">
            <v>0</v>
          </cell>
        </row>
        <row r="4451">
          <cell r="E4451">
            <v>0</v>
          </cell>
          <cell r="O4451">
            <v>0</v>
          </cell>
          <cell r="Q4451">
            <v>0</v>
          </cell>
        </row>
        <row r="4452">
          <cell r="E4452">
            <v>0</v>
          </cell>
          <cell r="O4452">
            <v>0</v>
          </cell>
          <cell r="Q4452">
            <v>0</v>
          </cell>
        </row>
        <row r="4453">
          <cell r="E4453">
            <v>0</v>
          </cell>
          <cell r="O4453">
            <v>0</v>
          </cell>
          <cell r="Q4453">
            <v>0</v>
          </cell>
        </row>
        <row r="4454">
          <cell r="E4454">
            <v>0</v>
          </cell>
          <cell r="O4454">
            <v>0</v>
          </cell>
          <cell r="Q4454">
            <v>0</v>
          </cell>
        </row>
        <row r="4455">
          <cell r="E4455">
            <v>0</v>
          </cell>
          <cell r="O4455">
            <v>0</v>
          </cell>
          <cell r="Q4455">
            <v>0</v>
          </cell>
        </row>
        <row r="4456">
          <cell r="E4456">
            <v>0</v>
          </cell>
          <cell r="O4456">
            <v>0</v>
          </cell>
          <cell r="Q4456">
            <v>0</v>
          </cell>
        </row>
        <row r="4457">
          <cell r="E4457">
            <v>0</v>
          </cell>
          <cell r="O4457">
            <v>0</v>
          </cell>
          <cell r="Q4457">
            <v>0</v>
          </cell>
        </row>
        <row r="4458">
          <cell r="E4458">
            <v>0</v>
          </cell>
          <cell r="O4458">
            <v>0</v>
          </cell>
          <cell r="Q4458">
            <v>0</v>
          </cell>
        </row>
        <row r="4459">
          <cell r="E4459">
            <v>0</v>
          </cell>
          <cell r="O4459">
            <v>0</v>
          </cell>
          <cell r="Q4459">
            <v>0</v>
          </cell>
        </row>
        <row r="4460">
          <cell r="E4460">
            <v>0</v>
          </cell>
          <cell r="O4460">
            <v>0</v>
          </cell>
          <cell r="Q4460">
            <v>0</v>
          </cell>
        </row>
        <row r="4461">
          <cell r="E4461">
            <v>0</v>
          </cell>
          <cell r="O4461">
            <v>0</v>
          </cell>
          <cell r="Q4461">
            <v>0</v>
          </cell>
        </row>
        <row r="4462">
          <cell r="E4462">
            <v>0</v>
          </cell>
          <cell r="O4462">
            <v>0</v>
          </cell>
          <cell r="Q4462">
            <v>0</v>
          </cell>
        </row>
        <row r="4463">
          <cell r="E4463">
            <v>0</v>
          </cell>
          <cell r="O4463">
            <v>0</v>
          </cell>
          <cell r="Q4463">
            <v>0</v>
          </cell>
        </row>
        <row r="4464">
          <cell r="E4464">
            <v>0</v>
          </cell>
          <cell r="O4464">
            <v>0</v>
          </cell>
          <cell r="Q4464">
            <v>0</v>
          </cell>
        </row>
        <row r="4465">
          <cell r="E4465">
            <v>0</v>
          </cell>
          <cell r="O4465">
            <v>0</v>
          </cell>
          <cell r="Q4465">
            <v>0</v>
          </cell>
        </row>
        <row r="4466">
          <cell r="E4466">
            <v>0</v>
          </cell>
          <cell r="O4466">
            <v>0</v>
          </cell>
          <cell r="Q4466">
            <v>0</v>
          </cell>
        </row>
        <row r="4467">
          <cell r="E4467">
            <v>0</v>
          </cell>
          <cell r="O4467">
            <v>0</v>
          </cell>
          <cell r="Q4467">
            <v>0</v>
          </cell>
        </row>
        <row r="4468">
          <cell r="E4468">
            <v>0</v>
          </cell>
          <cell r="O4468">
            <v>0</v>
          </cell>
          <cell r="Q4468">
            <v>0</v>
          </cell>
        </row>
        <row r="4469">
          <cell r="E4469">
            <v>0</v>
          </cell>
          <cell r="O4469">
            <v>0</v>
          </cell>
          <cell r="Q4469">
            <v>0</v>
          </cell>
        </row>
        <row r="4470">
          <cell r="E4470">
            <v>0</v>
          </cell>
          <cell r="O4470">
            <v>0</v>
          </cell>
          <cell r="Q4470">
            <v>0</v>
          </cell>
        </row>
        <row r="4471">
          <cell r="E4471">
            <v>0</v>
          </cell>
          <cell r="O4471">
            <v>0</v>
          </cell>
          <cell r="Q4471">
            <v>0</v>
          </cell>
        </row>
        <row r="4472">
          <cell r="E4472">
            <v>0</v>
          </cell>
          <cell r="O4472">
            <v>0</v>
          </cell>
          <cell r="Q4472">
            <v>0</v>
          </cell>
        </row>
        <row r="4473">
          <cell r="E4473">
            <v>0</v>
          </cell>
          <cell r="O4473">
            <v>0</v>
          </cell>
          <cell r="Q4473">
            <v>0</v>
          </cell>
        </row>
        <row r="4474">
          <cell r="E4474">
            <v>0</v>
          </cell>
          <cell r="O4474">
            <v>0</v>
          </cell>
          <cell r="Q4474">
            <v>0</v>
          </cell>
        </row>
        <row r="4475">
          <cell r="E4475">
            <v>0</v>
          </cell>
          <cell r="O4475">
            <v>0</v>
          </cell>
          <cell r="Q4475">
            <v>0</v>
          </cell>
        </row>
        <row r="4476">
          <cell r="E4476">
            <v>0</v>
          </cell>
          <cell r="O4476">
            <v>0</v>
          </cell>
          <cell r="Q4476">
            <v>0</v>
          </cell>
        </row>
        <row r="4477">
          <cell r="E4477">
            <v>0</v>
          </cell>
          <cell r="O4477">
            <v>0</v>
          </cell>
          <cell r="Q4477">
            <v>0</v>
          </cell>
        </row>
        <row r="4478">
          <cell r="E4478">
            <v>0</v>
          </cell>
          <cell r="O4478">
            <v>0</v>
          </cell>
          <cell r="Q4478">
            <v>0</v>
          </cell>
        </row>
        <row r="4479">
          <cell r="E4479">
            <v>0</v>
          </cell>
          <cell r="O4479">
            <v>0</v>
          </cell>
          <cell r="Q4479">
            <v>0</v>
          </cell>
        </row>
        <row r="4480">
          <cell r="E4480">
            <v>0</v>
          </cell>
          <cell r="O4480">
            <v>0</v>
          </cell>
          <cell r="Q4480">
            <v>0</v>
          </cell>
        </row>
        <row r="4481">
          <cell r="E4481">
            <v>0</v>
          </cell>
          <cell r="O4481">
            <v>0</v>
          </cell>
          <cell r="Q4481">
            <v>0</v>
          </cell>
        </row>
        <row r="4482">
          <cell r="E4482">
            <v>0</v>
          </cell>
          <cell r="O4482">
            <v>0</v>
          </cell>
          <cell r="Q4482">
            <v>0</v>
          </cell>
        </row>
        <row r="4483">
          <cell r="E4483">
            <v>0</v>
          </cell>
          <cell r="O4483">
            <v>0</v>
          </cell>
          <cell r="Q4483">
            <v>0</v>
          </cell>
        </row>
        <row r="4484">
          <cell r="E4484">
            <v>0</v>
          </cell>
          <cell r="O4484">
            <v>0</v>
          </cell>
          <cell r="Q4484">
            <v>0</v>
          </cell>
        </row>
        <row r="4485">
          <cell r="E4485">
            <v>0</v>
          </cell>
          <cell r="O4485">
            <v>0</v>
          </cell>
          <cell r="Q4485">
            <v>0</v>
          </cell>
        </row>
        <row r="4486">
          <cell r="E4486">
            <v>0</v>
          </cell>
          <cell r="O4486">
            <v>0</v>
          </cell>
          <cell r="Q4486">
            <v>0</v>
          </cell>
        </row>
        <row r="4487">
          <cell r="E4487">
            <v>0</v>
          </cell>
          <cell r="O4487">
            <v>0</v>
          </cell>
          <cell r="Q4487">
            <v>0</v>
          </cell>
        </row>
        <row r="4488">
          <cell r="E4488">
            <v>0</v>
          </cell>
          <cell r="O4488">
            <v>0</v>
          </cell>
          <cell r="Q4488">
            <v>0</v>
          </cell>
        </row>
        <row r="4489">
          <cell r="E4489">
            <v>0</v>
          </cell>
          <cell r="O4489">
            <v>0</v>
          </cell>
          <cell r="Q4489">
            <v>0</v>
          </cell>
        </row>
        <row r="4490">
          <cell r="E4490">
            <v>0</v>
          </cell>
          <cell r="O4490">
            <v>0</v>
          </cell>
          <cell r="Q4490">
            <v>0</v>
          </cell>
        </row>
        <row r="4491">
          <cell r="E4491">
            <v>0</v>
          </cell>
          <cell r="O4491">
            <v>0</v>
          </cell>
          <cell r="Q4491">
            <v>0</v>
          </cell>
        </row>
        <row r="4492">
          <cell r="E4492">
            <v>0</v>
          </cell>
          <cell r="O4492">
            <v>0</v>
          </cell>
          <cell r="Q4492">
            <v>0</v>
          </cell>
        </row>
        <row r="4493">
          <cell r="E4493">
            <v>0</v>
          </cell>
          <cell r="O4493">
            <v>0</v>
          </cell>
          <cell r="Q4493">
            <v>0</v>
          </cell>
        </row>
        <row r="4494">
          <cell r="E4494">
            <v>0</v>
          </cell>
          <cell r="O4494">
            <v>0</v>
          </cell>
          <cell r="Q4494">
            <v>0</v>
          </cell>
        </row>
        <row r="4495">
          <cell r="E4495">
            <v>0</v>
          </cell>
          <cell r="O4495">
            <v>0</v>
          </cell>
          <cell r="Q4495">
            <v>0</v>
          </cell>
        </row>
        <row r="4496">
          <cell r="E4496">
            <v>0</v>
          </cell>
          <cell r="O4496">
            <v>0</v>
          </cell>
          <cell r="Q4496">
            <v>0</v>
          </cell>
        </row>
        <row r="4497">
          <cell r="E4497">
            <v>0</v>
          </cell>
          <cell r="O4497">
            <v>0</v>
          </cell>
          <cell r="Q4497">
            <v>0</v>
          </cell>
        </row>
        <row r="4498">
          <cell r="E4498">
            <v>0</v>
          </cell>
          <cell r="O4498">
            <v>0</v>
          </cell>
          <cell r="Q4498">
            <v>0</v>
          </cell>
        </row>
        <row r="4499">
          <cell r="E4499">
            <v>0</v>
          </cell>
          <cell r="O4499">
            <v>0</v>
          </cell>
          <cell r="Q4499">
            <v>0</v>
          </cell>
        </row>
        <row r="4500">
          <cell r="E4500">
            <v>0</v>
          </cell>
          <cell r="O4500">
            <v>0</v>
          </cell>
          <cell r="Q4500">
            <v>0</v>
          </cell>
        </row>
        <row r="4501">
          <cell r="E4501">
            <v>0</v>
          </cell>
          <cell r="O4501">
            <v>0</v>
          </cell>
          <cell r="Q4501">
            <v>0</v>
          </cell>
        </row>
        <row r="4502">
          <cell r="E4502">
            <v>0</v>
          </cell>
          <cell r="O4502">
            <v>0</v>
          </cell>
          <cell r="Q4502">
            <v>0</v>
          </cell>
        </row>
        <row r="4503">
          <cell r="E4503">
            <v>0</v>
          </cell>
          <cell r="O4503">
            <v>0</v>
          </cell>
          <cell r="Q4503">
            <v>0</v>
          </cell>
        </row>
        <row r="4504">
          <cell r="E4504">
            <v>0</v>
          </cell>
          <cell r="O4504">
            <v>0</v>
          </cell>
          <cell r="Q4504">
            <v>0</v>
          </cell>
        </row>
        <row r="4505">
          <cell r="E4505">
            <v>0</v>
          </cell>
          <cell r="O4505">
            <v>0</v>
          </cell>
          <cell r="Q4505">
            <v>0</v>
          </cell>
        </row>
        <row r="4506">
          <cell r="E4506">
            <v>0</v>
          </cell>
          <cell r="O4506">
            <v>0</v>
          </cell>
          <cell r="Q4506">
            <v>0</v>
          </cell>
        </row>
        <row r="4507">
          <cell r="E4507">
            <v>0</v>
          </cell>
          <cell r="O4507">
            <v>0</v>
          </cell>
          <cell r="Q4507">
            <v>0</v>
          </cell>
        </row>
        <row r="4508">
          <cell r="E4508">
            <v>0</v>
          </cell>
          <cell r="O4508">
            <v>0</v>
          </cell>
          <cell r="Q4508">
            <v>0</v>
          </cell>
        </row>
        <row r="4509">
          <cell r="E4509">
            <v>0</v>
          </cell>
          <cell r="O4509">
            <v>0</v>
          </cell>
          <cell r="Q4509">
            <v>0</v>
          </cell>
        </row>
        <row r="4510">
          <cell r="E4510">
            <v>0</v>
          </cell>
          <cell r="O4510">
            <v>0</v>
          </cell>
          <cell r="Q4510">
            <v>0</v>
          </cell>
        </row>
        <row r="4511">
          <cell r="E4511">
            <v>0</v>
          </cell>
          <cell r="O4511">
            <v>0</v>
          </cell>
          <cell r="Q4511">
            <v>0</v>
          </cell>
        </row>
        <row r="4512">
          <cell r="E4512">
            <v>0</v>
          </cell>
          <cell r="O4512">
            <v>0</v>
          </cell>
          <cell r="Q4512">
            <v>0</v>
          </cell>
        </row>
        <row r="4513">
          <cell r="E4513">
            <v>0</v>
          </cell>
          <cell r="O4513">
            <v>0</v>
          </cell>
          <cell r="Q4513">
            <v>0</v>
          </cell>
        </row>
        <row r="4514">
          <cell r="E4514">
            <v>0</v>
          </cell>
          <cell r="O4514">
            <v>0</v>
          </cell>
          <cell r="Q4514">
            <v>0</v>
          </cell>
        </row>
        <row r="4515">
          <cell r="E4515">
            <v>0</v>
          </cell>
          <cell r="O4515">
            <v>0</v>
          </cell>
          <cell r="Q4515">
            <v>0</v>
          </cell>
        </row>
        <row r="4516">
          <cell r="E4516">
            <v>0</v>
          </cell>
          <cell r="O4516">
            <v>0</v>
          </cell>
          <cell r="Q4516">
            <v>0</v>
          </cell>
        </row>
        <row r="4517">
          <cell r="E4517">
            <v>0</v>
          </cell>
          <cell r="O4517">
            <v>0</v>
          </cell>
          <cell r="Q4517">
            <v>0</v>
          </cell>
        </row>
        <row r="4518">
          <cell r="E4518">
            <v>0</v>
          </cell>
          <cell r="O4518">
            <v>0</v>
          </cell>
          <cell r="Q4518">
            <v>0</v>
          </cell>
        </row>
        <row r="4519">
          <cell r="E4519">
            <v>0</v>
          </cell>
          <cell r="O4519">
            <v>0</v>
          </cell>
          <cell r="Q4519">
            <v>0</v>
          </cell>
        </row>
        <row r="4520">
          <cell r="E4520">
            <v>0</v>
          </cell>
          <cell r="O4520">
            <v>0</v>
          </cell>
          <cell r="Q4520">
            <v>0</v>
          </cell>
        </row>
        <row r="4521">
          <cell r="E4521">
            <v>0</v>
          </cell>
          <cell r="O4521">
            <v>0</v>
          </cell>
          <cell r="Q4521">
            <v>0</v>
          </cell>
        </row>
        <row r="4522">
          <cell r="E4522">
            <v>0</v>
          </cell>
          <cell r="O4522">
            <v>0</v>
          </cell>
          <cell r="Q4522">
            <v>0</v>
          </cell>
        </row>
        <row r="4523">
          <cell r="E4523">
            <v>0</v>
          </cell>
          <cell r="O4523">
            <v>0</v>
          </cell>
          <cell r="Q4523">
            <v>0</v>
          </cell>
        </row>
        <row r="4524">
          <cell r="E4524">
            <v>0</v>
          </cell>
          <cell r="O4524">
            <v>0</v>
          </cell>
          <cell r="Q4524">
            <v>0</v>
          </cell>
        </row>
        <row r="4525">
          <cell r="E4525">
            <v>0</v>
          </cell>
          <cell r="O4525">
            <v>0</v>
          </cell>
          <cell r="Q4525">
            <v>0</v>
          </cell>
        </row>
        <row r="4526">
          <cell r="E4526">
            <v>0</v>
          </cell>
          <cell r="O4526">
            <v>0</v>
          </cell>
          <cell r="Q4526">
            <v>0</v>
          </cell>
        </row>
        <row r="4527">
          <cell r="E4527">
            <v>0</v>
          </cell>
          <cell r="O4527">
            <v>0</v>
          </cell>
          <cell r="Q4527">
            <v>0</v>
          </cell>
        </row>
        <row r="4528">
          <cell r="E4528">
            <v>0</v>
          </cell>
          <cell r="O4528">
            <v>0</v>
          </cell>
          <cell r="Q4528">
            <v>0</v>
          </cell>
        </row>
        <row r="4529">
          <cell r="E4529">
            <v>0</v>
          </cell>
          <cell r="O4529">
            <v>0</v>
          </cell>
          <cell r="Q4529">
            <v>0</v>
          </cell>
        </row>
        <row r="4530">
          <cell r="E4530">
            <v>0</v>
          </cell>
          <cell r="O4530">
            <v>0</v>
          </cell>
          <cell r="Q4530">
            <v>0</v>
          </cell>
        </row>
        <row r="4531">
          <cell r="E4531">
            <v>0</v>
          </cell>
          <cell r="O4531">
            <v>0</v>
          </cell>
          <cell r="Q4531">
            <v>0</v>
          </cell>
        </row>
        <row r="4532">
          <cell r="E4532">
            <v>0</v>
          </cell>
          <cell r="O4532">
            <v>0</v>
          </cell>
          <cell r="Q4532">
            <v>0</v>
          </cell>
        </row>
        <row r="4533">
          <cell r="E4533">
            <v>0</v>
          </cell>
          <cell r="O4533">
            <v>0</v>
          </cell>
          <cell r="Q4533">
            <v>0</v>
          </cell>
        </row>
        <row r="4534">
          <cell r="E4534">
            <v>0</v>
          </cell>
          <cell r="O4534">
            <v>0</v>
          </cell>
          <cell r="Q4534">
            <v>0</v>
          </cell>
        </row>
        <row r="4535">
          <cell r="E4535">
            <v>0</v>
          </cell>
          <cell r="O4535">
            <v>0</v>
          </cell>
          <cell r="Q4535">
            <v>0</v>
          </cell>
        </row>
        <row r="4536">
          <cell r="E4536">
            <v>0</v>
          </cell>
          <cell r="O4536">
            <v>0</v>
          </cell>
          <cell r="Q4536">
            <v>0</v>
          </cell>
        </row>
        <row r="4537">
          <cell r="E4537">
            <v>0</v>
          </cell>
          <cell r="O4537">
            <v>0</v>
          </cell>
          <cell r="Q4537">
            <v>0</v>
          </cell>
        </row>
        <row r="4538">
          <cell r="E4538">
            <v>0</v>
          </cell>
          <cell r="O4538">
            <v>0</v>
          </cell>
          <cell r="Q4538">
            <v>0</v>
          </cell>
        </row>
        <row r="4539">
          <cell r="E4539">
            <v>0</v>
          </cell>
          <cell r="O4539">
            <v>0</v>
          </cell>
          <cell r="Q4539">
            <v>0</v>
          </cell>
        </row>
        <row r="4540">
          <cell r="E4540">
            <v>0</v>
          </cell>
          <cell r="O4540">
            <v>0</v>
          </cell>
          <cell r="Q4540">
            <v>0</v>
          </cell>
        </row>
        <row r="4541">
          <cell r="E4541">
            <v>0</v>
          </cell>
          <cell r="O4541">
            <v>0</v>
          </cell>
          <cell r="Q4541">
            <v>0</v>
          </cell>
        </row>
        <row r="4542">
          <cell r="E4542">
            <v>0</v>
          </cell>
          <cell r="O4542">
            <v>0</v>
          </cell>
          <cell r="Q4542">
            <v>0</v>
          </cell>
        </row>
        <row r="4543">
          <cell r="E4543">
            <v>0</v>
          </cell>
          <cell r="O4543">
            <v>0</v>
          </cell>
          <cell r="Q4543">
            <v>0</v>
          </cell>
        </row>
        <row r="4544">
          <cell r="E4544">
            <v>0</v>
          </cell>
          <cell r="O4544">
            <v>0</v>
          </cell>
          <cell r="Q4544">
            <v>0</v>
          </cell>
        </row>
        <row r="4545">
          <cell r="E4545">
            <v>0</v>
          </cell>
          <cell r="O4545">
            <v>0</v>
          </cell>
          <cell r="Q4545">
            <v>0</v>
          </cell>
        </row>
        <row r="4546">
          <cell r="E4546">
            <v>0</v>
          </cell>
          <cell r="O4546">
            <v>0</v>
          </cell>
          <cell r="Q4546">
            <v>0</v>
          </cell>
        </row>
        <row r="4547">
          <cell r="E4547">
            <v>0</v>
          </cell>
          <cell r="O4547">
            <v>0</v>
          </cell>
          <cell r="Q4547">
            <v>0</v>
          </cell>
        </row>
        <row r="4548">
          <cell r="E4548">
            <v>0</v>
          </cell>
          <cell r="O4548">
            <v>0</v>
          </cell>
          <cell r="Q4548">
            <v>0</v>
          </cell>
        </row>
        <row r="4549">
          <cell r="E4549">
            <v>0</v>
          </cell>
          <cell r="O4549">
            <v>0</v>
          </cell>
          <cell r="Q4549">
            <v>0</v>
          </cell>
        </row>
        <row r="4550">
          <cell r="E4550">
            <v>0</v>
          </cell>
          <cell r="O4550">
            <v>0</v>
          </cell>
          <cell r="Q4550">
            <v>0</v>
          </cell>
        </row>
        <row r="4551">
          <cell r="E4551">
            <v>0</v>
          </cell>
          <cell r="O4551">
            <v>0</v>
          </cell>
          <cell r="Q4551">
            <v>0</v>
          </cell>
        </row>
        <row r="4552">
          <cell r="E4552">
            <v>0</v>
          </cell>
          <cell r="O4552">
            <v>0</v>
          </cell>
          <cell r="Q4552">
            <v>0</v>
          </cell>
        </row>
        <row r="4553">
          <cell r="E4553">
            <v>0</v>
          </cell>
          <cell r="O4553">
            <v>0</v>
          </cell>
          <cell r="Q4553">
            <v>0</v>
          </cell>
        </row>
        <row r="4554">
          <cell r="E4554">
            <v>0</v>
          </cell>
          <cell r="O4554">
            <v>0</v>
          </cell>
          <cell r="Q4554">
            <v>0</v>
          </cell>
        </row>
        <row r="4555">
          <cell r="E4555">
            <v>0</v>
          </cell>
          <cell r="O4555">
            <v>0</v>
          </cell>
          <cell r="Q4555">
            <v>0</v>
          </cell>
        </row>
        <row r="4556">
          <cell r="E4556">
            <v>0</v>
          </cell>
          <cell r="O4556">
            <v>0</v>
          </cell>
          <cell r="Q4556">
            <v>0</v>
          </cell>
        </row>
        <row r="4557">
          <cell r="E4557">
            <v>0</v>
          </cell>
          <cell r="O4557">
            <v>0</v>
          </cell>
          <cell r="Q4557">
            <v>0</v>
          </cell>
        </row>
        <row r="4558">
          <cell r="E4558">
            <v>0</v>
          </cell>
          <cell r="O4558">
            <v>0</v>
          </cell>
          <cell r="Q4558">
            <v>0</v>
          </cell>
        </row>
        <row r="4559">
          <cell r="E4559">
            <v>0</v>
          </cell>
          <cell r="O4559">
            <v>0</v>
          </cell>
          <cell r="Q4559">
            <v>0</v>
          </cell>
        </row>
        <row r="4560">
          <cell r="E4560">
            <v>0</v>
          </cell>
          <cell r="O4560">
            <v>0</v>
          </cell>
          <cell r="Q4560">
            <v>0</v>
          </cell>
        </row>
        <row r="4561">
          <cell r="E4561">
            <v>0</v>
          </cell>
          <cell r="O4561">
            <v>0</v>
          </cell>
          <cell r="Q4561">
            <v>0</v>
          </cell>
        </row>
        <row r="4562">
          <cell r="E4562">
            <v>0</v>
          </cell>
          <cell r="O4562">
            <v>0</v>
          </cell>
          <cell r="Q4562">
            <v>0</v>
          </cell>
        </row>
        <row r="4563">
          <cell r="E4563">
            <v>0</v>
          </cell>
          <cell r="O4563">
            <v>0</v>
          </cell>
          <cell r="Q4563">
            <v>0</v>
          </cell>
        </row>
        <row r="4564">
          <cell r="E4564">
            <v>0</v>
          </cell>
          <cell r="O4564">
            <v>0</v>
          </cell>
          <cell r="Q4564">
            <v>0</v>
          </cell>
        </row>
        <row r="4565">
          <cell r="E4565">
            <v>0</v>
          </cell>
          <cell r="O4565">
            <v>0</v>
          </cell>
          <cell r="Q4565">
            <v>0</v>
          </cell>
        </row>
        <row r="4566">
          <cell r="E4566">
            <v>0</v>
          </cell>
          <cell r="O4566">
            <v>0</v>
          </cell>
          <cell r="Q4566">
            <v>0</v>
          </cell>
        </row>
        <row r="4567">
          <cell r="E4567">
            <v>0</v>
          </cell>
          <cell r="O4567">
            <v>0</v>
          </cell>
          <cell r="Q4567">
            <v>0</v>
          </cell>
        </row>
        <row r="4568">
          <cell r="E4568">
            <v>0</v>
          </cell>
          <cell r="O4568">
            <v>0</v>
          </cell>
          <cell r="Q4568">
            <v>0</v>
          </cell>
        </row>
        <row r="4569">
          <cell r="E4569">
            <v>0</v>
          </cell>
          <cell r="O4569">
            <v>0</v>
          </cell>
          <cell r="Q4569">
            <v>0</v>
          </cell>
        </row>
        <row r="4570">
          <cell r="E4570">
            <v>0</v>
          </cell>
          <cell r="O4570">
            <v>0</v>
          </cell>
          <cell r="Q4570">
            <v>0</v>
          </cell>
        </row>
        <row r="4571">
          <cell r="E4571">
            <v>0</v>
          </cell>
          <cell r="O4571">
            <v>0</v>
          </cell>
          <cell r="Q4571">
            <v>0</v>
          </cell>
        </row>
        <row r="4572">
          <cell r="E4572">
            <v>0</v>
          </cell>
          <cell r="O4572">
            <v>0</v>
          </cell>
          <cell r="Q4572">
            <v>0</v>
          </cell>
        </row>
        <row r="4573">
          <cell r="E4573">
            <v>0</v>
          </cell>
          <cell r="O4573">
            <v>0</v>
          </cell>
          <cell r="Q4573">
            <v>0</v>
          </cell>
        </row>
        <row r="4574">
          <cell r="E4574">
            <v>0</v>
          </cell>
          <cell r="O4574">
            <v>0</v>
          </cell>
          <cell r="Q4574">
            <v>0</v>
          </cell>
        </row>
        <row r="4575">
          <cell r="E4575">
            <v>0</v>
          </cell>
          <cell r="O4575">
            <v>0</v>
          </cell>
          <cell r="Q4575">
            <v>0</v>
          </cell>
        </row>
        <row r="4576">
          <cell r="E4576">
            <v>0</v>
          </cell>
          <cell r="O4576">
            <v>0</v>
          </cell>
          <cell r="Q4576">
            <v>0</v>
          </cell>
        </row>
        <row r="4577">
          <cell r="E4577">
            <v>0</v>
          </cell>
          <cell r="O4577">
            <v>0</v>
          </cell>
          <cell r="Q4577">
            <v>0</v>
          </cell>
        </row>
        <row r="4578">
          <cell r="E4578">
            <v>0</v>
          </cell>
          <cell r="O4578">
            <v>0</v>
          </cell>
          <cell r="Q4578">
            <v>0</v>
          </cell>
        </row>
        <row r="4579">
          <cell r="E4579">
            <v>0</v>
          </cell>
          <cell r="O4579">
            <v>0</v>
          </cell>
          <cell r="Q4579">
            <v>0</v>
          </cell>
        </row>
        <row r="4580">
          <cell r="E4580">
            <v>0</v>
          </cell>
          <cell r="O4580">
            <v>0</v>
          </cell>
          <cell r="Q4580">
            <v>0</v>
          </cell>
        </row>
        <row r="4581">
          <cell r="E4581">
            <v>0</v>
          </cell>
          <cell r="O4581">
            <v>0</v>
          </cell>
          <cell r="Q4581">
            <v>0</v>
          </cell>
        </row>
        <row r="4582">
          <cell r="E4582">
            <v>0</v>
          </cell>
          <cell r="O4582">
            <v>0</v>
          </cell>
          <cell r="Q4582">
            <v>0</v>
          </cell>
        </row>
        <row r="4583">
          <cell r="E4583">
            <v>0</v>
          </cell>
          <cell r="O4583">
            <v>0</v>
          </cell>
          <cell r="Q4583">
            <v>0</v>
          </cell>
        </row>
        <row r="4584">
          <cell r="E4584">
            <v>0</v>
          </cell>
          <cell r="O4584">
            <v>0</v>
          </cell>
          <cell r="Q4584">
            <v>0</v>
          </cell>
        </row>
        <row r="4585">
          <cell r="E4585">
            <v>0</v>
          </cell>
          <cell r="O4585">
            <v>0</v>
          </cell>
          <cell r="Q4585">
            <v>0</v>
          </cell>
        </row>
        <row r="4586">
          <cell r="E4586">
            <v>0</v>
          </cell>
          <cell r="O4586">
            <v>0</v>
          </cell>
          <cell r="Q4586">
            <v>0</v>
          </cell>
        </row>
        <row r="4587">
          <cell r="E4587">
            <v>0</v>
          </cell>
          <cell r="O4587">
            <v>0</v>
          </cell>
          <cell r="Q4587">
            <v>0</v>
          </cell>
        </row>
        <row r="4588">
          <cell r="E4588">
            <v>0</v>
          </cell>
          <cell r="O4588">
            <v>0</v>
          </cell>
          <cell r="Q4588">
            <v>0</v>
          </cell>
        </row>
        <row r="4589">
          <cell r="E4589">
            <v>0</v>
          </cell>
          <cell r="O4589">
            <v>0</v>
          </cell>
          <cell r="Q4589">
            <v>0</v>
          </cell>
        </row>
        <row r="4590">
          <cell r="E4590">
            <v>0</v>
          </cell>
          <cell r="O4590">
            <v>0</v>
          </cell>
          <cell r="Q4590">
            <v>0</v>
          </cell>
        </row>
        <row r="4591">
          <cell r="E4591">
            <v>0</v>
          </cell>
          <cell r="O4591">
            <v>0</v>
          </cell>
          <cell r="Q4591">
            <v>0</v>
          </cell>
        </row>
        <row r="4592">
          <cell r="E4592">
            <v>0</v>
          </cell>
          <cell r="O4592">
            <v>0</v>
          </cell>
          <cell r="Q4592">
            <v>0</v>
          </cell>
        </row>
        <row r="4593">
          <cell r="E4593">
            <v>0</v>
          </cell>
          <cell r="O4593">
            <v>0</v>
          </cell>
          <cell r="Q4593">
            <v>0</v>
          </cell>
        </row>
        <row r="4594">
          <cell r="E4594">
            <v>0</v>
          </cell>
          <cell r="O4594">
            <v>0</v>
          </cell>
          <cell r="Q4594">
            <v>0</v>
          </cell>
        </row>
        <row r="4595">
          <cell r="E4595">
            <v>0</v>
          </cell>
          <cell r="O4595">
            <v>0</v>
          </cell>
          <cell r="Q4595">
            <v>0</v>
          </cell>
        </row>
        <row r="4596">
          <cell r="E4596">
            <v>0</v>
          </cell>
          <cell r="O4596">
            <v>0</v>
          </cell>
          <cell r="Q4596">
            <v>0</v>
          </cell>
        </row>
        <row r="4597">
          <cell r="E4597">
            <v>0</v>
          </cell>
          <cell r="O4597">
            <v>0</v>
          </cell>
          <cell r="Q4597">
            <v>0</v>
          </cell>
        </row>
        <row r="4598">
          <cell r="E4598">
            <v>0</v>
          </cell>
          <cell r="O4598">
            <v>0</v>
          </cell>
          <cell r="Q4598">
            <v>0</v>
          </cell>
        </row>
        <row r="4599">
          <cell r="E4599">
            <v>0</v>
          </cell>
          <cell r="O4599">
            <v>0</v>
          </cell>
          <cell r="Q4599">
            <v>0</v>
          </cell>
        </row>
        <row r="4600">
          <cell r="E4600">
            <v>0</v>
          </cell>
          <cell r="O4600">
            <v>0</v>
          </cell>
          <cell r="Q4600">
            <v>0</v>
          </cell>
        </row>
        <row r="4601">
          <cell r="E4601">
            <v>0</v>
          </cell>
          <cell r="O4601">
            <v>0</v>
          </cell>
          <cell r="Q4601">
            <v>0</v>
          </cell>
        </row>
        <row r="4602">
          <cell r="E4602">
            <v>0</v>
          </cell>
          <cell r="O4602">
            <v>0</v>
          </cell>
          <cell r="Q4602">
            <v>0</v>
          </cell>
        </row>
        <row r="4603">
          <cell r="E4603">
            <v>0</v>
          </cell>
          <cell r="O4603">
            <v>0</v>
          </cell>
          <cell r="Q4603">
            <v>0</v>
          </cell>
        </row>
        <row r="4604">
          <cell r="E4604">
            <v>0</v>
          </cell>
          <cell r="O4604">
            <v>0</v>
          </cell>
          <cell r="Q4604">
            <v>0</v>
          </cell>
        </row>
        <row r="4605">
          <cell r="E4605">
            <v>0</v>
          </cell>
          <cell r="O4605">
            <v>0</v>
          </cell>
          <cell r="Q4605">
            <v>0</v>
          </cell>
        </row>
        <row r="4606">
          <cell r="E4606">
            <v>0</v>
          </cell>
          <cell r="O4606">
            <v>0</v>
          </cell>
          <cell r="Q4606">
            <v>0</v>
          </cell>
        </row>
        <row r="4607">
          <cell r="E4607">
            <v>0</v>
          </cell>
          <cell r="O4607">
            <v>0</v>
          </cell>
          <cell r="Q4607">
            <v>0</v>
          </cell>
        </row>
        <row r="4608">
          <cell r="E4608">
            <v>0</v>
          </cell>
          <cell r="O4608">
            <v>0</v>
          </cell>
          <cell r="Q4608">
            <v>0</v>
          </cell>
        </row>
        <row r="4609">
          <cell r="E4609">
            <v>0</v>
          </cell>
          <cell r="O4609">
            <v>0</v>
          </cell>
          <cell r="Q4609">
            <v>0</v>
          </cell>
        </row>
        <row r="4610">
          <cell r="E4610">
            <v>0</v>
          </cell>
          <cell r="O4610">
            <v>0</v>
          </cell>
          <cell r="Q4610">
            <v>0</v>
          </cell>
        </row>
        <row r="4611">
          <cell r="E4611">
            <v>0</v>
          </cell>
          <cell r="O4611">
            <v>0</v>
          </cell>
          <cell r="Q4611">
            <v>0</v>
          </cell>
        </row>
        <row r="4612">
          <cell r="E4612">
            <v>0</v>
          </cell>
          <cell r="O4612">
            <v>0</v>
          </cell>
          <cell r="Q4612">
            <v>0</v>
          </cell>
        </row>
        <row r="4613">
          <cell r="E4613">
            <v>0</v>
          </cell>
          <cell r="O4613">
            <v>0</v>
          </cell>
          <cell r="Q4613">
            <v>0</v>
          </cell>
        </row>
        <row r="4614">
          <cell r="E4614">
            <v>0</v>
          </cell>
          <cell r="O4614">
            <v>0</v>
          </cell>
          <cell r="Q4614">
            <v>0</v>
          </cell>
        </row>
        <row r="4615">
          <cell r="E4615">
            <v>0</v>
          </cell>
          <cell r="O4615">
            <v>0</v>
          </cell>
          <cell r="Q4615">
            <v>0</v>
          </cell>
        </row>
        <row r="4616">
          <cell r="E4616">
            <v>0</v>
          </cell>
          <cell r="O4616">
            <v>0</v>
          </cell>
          <cell r="Q4616">
            <v>0</v>
          </cell>
        </row>
        <row r="4617">
          <cell r="E4617">
            <v>0</v>
          </cell>
          <cell r="O4617">
            <v>0</v>
          </cell>
          <cell r="Q4617">
            <v>0</v>
          </cell>
        </row>
        <row r="4618">
          <cell r="E4618">
            <v>0</v>
          </cell>
          <cell r="O4618">
            <v>0</v>
          </cell>
          <cell r="Q4618">
            <v>0</v>
          </cell>
        </row>
        <row r="4619">
          <cell r="E4619">
            <v>0</v>
          </cell>
          <cell r="O4619">
            <v>0</v>
          </cell>
          <cell r="Q4619">
            <v>0</v>
          </cell>
        </row>
        <row r="4620">
          <cell r="E4620">
            <v>0</v>
          </cell>
          <cell r="O4620">
            <v>0</v>
          </cell>
          <cell r="Q4620">
            <v>0</v>
          </cell>
        </row>
        <row r="4621">
          <cell r="E4621">
            <v>0</v>
          </cell>
          <cell r="O4621">
            <v>0</v>
          </cell>
          <cell r="Q4621">
            <v>0</v>
          </cell>
        </row>
        <row r="4622">
          <cell r="E4622">
            <v>0</v>
          </cell>
          <cell r="O4622">
            <v>0</v>
          </cell>
          <cell r="Q4622">
            <v>0</v>
          </cell>
        </row>
        <row r="4623">
          <cell r="E4623">
            <v>0</v>
          </cell>
          <cell r="O4623">
            <v>0</v>
          </cell>
          <cell r="Q4623">
            <v>0</v>
          </cell>
        </row>
        <row r="4624">
          <cell r="E4624">
            <v>0</v>
          </cell>
          <cell r="O4624">
            <v>0</v>
          </cell>
          <cell r="Q4624">
            <v>0</v>
          </cell>
        </row>
        <row r="4625">
          <cell r="E4625">
            <v>0</v>
          </cell>
          <cell r="O4625">
            <v>0</v>
          </cell>
          <cell r="Q4625">
            <v>0</v>
          </cell>
        </row>
        <row r="4626">
          <cell r="E4626">
            <v>0</v>
          </cell>
          <cell r="O4626">
            <v>0</v>
          </cell>
          <cell r="Q4626">
            <v>0</v>
          </cell>
        </row>
        <row r="4627">
          <cell r="E4627">
            <v>0</v>
          </cell>
          <cell r="O4627">
            <v>0</v>
          </cell>
          <cell r="Q4627">
            <v>0</v>
          </cell>
        </row>
        <row r="4628">
          <cell r="E4628">
            <v>0</v>
          </cell>
          <cell r="O4628">
            <v>0</v>
          </cell>
          <cell r="Q4628">
            <v>0</v>
          </cell>
        </row>
        <row r="4629">
          <cell r="E4629">
            <v>0</v>
          </cell>
          <cell r="O4629">
            <v>0</v>
          </cell>
          <cell r="Q4629">
            <v>0</v>
          </cell>
        </row>
        <row r="4630">
          <cell r="E4630">
            <v>0</v>
          </cell>
          <cell r="O4630">
            <v>0</v>
          </cell>
          <cell r="Q4630">
            <v>0</v>
          </cell>
        </row>
        <row r="4631">
          <cell r="E4631">
            <v>0</v>
          </cell>
          <cell r="O4631">
            <v>0</v>
          </cell>
          <cell r="Q4631">
            <v>0</v>
          </cell>
        </row>
        <row r="4632">
          <cell r="E4632">
            <v>0</v>
          </cell>
          <cell r="O4632">
            <v>0</v>
          </cell>
          <cell r="Q4632">
            <v>0</v>
          </cell>
        </row>
        <row r="4633">
          <cell r="E4633">
            <v>0</v>
          </cell>
          <cell r="O4633">
            <v>0</v>
          </cell>
          <cell r="Q4633">
            <v>0</v>
          </cell>
        </row>
        <row r="4634">
          <cell r="E4634">
            <v>0</v>
          </cell>
          <cell r="O4634">
            <v>0</v>
          </cell>
          <cell r="Q4634">
            <v>0</v>
          </cell>
        </row>
        <row r="4635">
          <cell r="E4635">
            <v>0</v>
          </cell>
          <cell r="O4635">
            <v>0</v>
          </cell>
          <cell r="Q4635">
            <v>0</v>
          </cell>
        </row>
        <row r="4636">
          <cell r="E4636">
            <v>0</v>
          </cell>
          <cell r="O4636">
            <v>0</v>
          </cell>
          <cell r="Q4636">
            <v>0</v>
          </cell>
        </row>
        <row r="4637">
          <cell r="E4637">
            <v>0</v>
          </cell>
          <cell r="O4637">
            <v>0</v>
          </cell>
          <cell r="Q4637">
            <v>0</v>
          </cell>
        </row>
        <row r="4638">
          <cell r="E4638">
            <v>0</v>
          </cell>
          <cell r="O4638">
            <v>0</v>
          </cell>
          <cell r="Q4638">
            <v>0</v>
          </cell>
        </row>
        <row r="4639">
          <cell r="E4639">
            <v>0</v>
          </cell>
          <cell r="O4639">
            <v>0</v>
          </cell>
          <cell r="Q4639">
            <v>0</v>
          </cell>
        </row>
        <row r="4640">
          <cell r="E4640">
            <v>0</v>
          </cell>
          <cell r="O4640">
            <v>0</v>
          </cell>
          <cell r="Q4640">
            <v>0</v>
          </cell>
        </row>
        <row r="4641">
          <cell r="E4641">
            <v>0</v>
          </cell>
          <cell r="O4641">
            <v>0</v>
          </cell>
          <cell r="Q4641">
            <v>0</v>
          </cell>
        </row>
        <row r="4642">
          <cell r="E4642">
            <v>0</v>
          </cell>
          <cell r="O4642">
            <v>0</v>
          </cell>
          <cell r="Q4642">
            <v>0</v>
          </cell>
        </row>
        <row r="4643">
          <cell r="E4643">
            <v>0</v>
          </cell>
          <cell r="O4643">
            <v>0</v>
          </cell>
          <cell r="Q4643">
            <v>0</v>
          </cell>
        </row>
        <row r="4644">
          <cell r="E4644">
            <v>0</v>
          </cell>
          <cell r="O4644">
            <v>0</v>
          </cell>
          <cell r="Q4644">
            <v>0</v>
          </cell>
        </row>
        <row r="4645">
          <cell r="E4645">
            <v>0</v>
          </cell>
          <cell r="O4645">
            <v>0</v>
          </cell>
          <cell r="Q4645">
            <v>0</v>
          </cell>
        </row>
        <row r="4646">
          <cell r="E4646">
            <v>0</v>
          </cell>
          <cell r="O4646">
            <v>0</v>
          </cell>
          <cell r="Q4646">
            <v>0</v>
          </cell>
        </row>
        <row r="4647">
          <cell r="E4647">
            <v>0</v>
          </cell>
          <cell r="O4647">
            <v>0</v>
          </cell>
          <cell r="Q4647">
            <v>0</v>
          </cell>
        </row>
        <row r="4648">
          <cell r="E4648">
            <v>0</v>
          </cell>
          <cell r="O4648">
            <v>0</v>
          </cell>
          <cell r="Q4648">
            <v>0</v>
          </cell>
        </row>
        <row r="4649">
          <cell r="E4649">
            <v>0</v>
          </cell>
          <cell r="O4649">
            <v>0</v>
          </cell>
          <cell r="Q4649">
            <v>0</v>
          </cell>
        </row>
        <row r="4650">
          <cell r="E4650">
            <v>0</v>
          </cell>
          <cell r="O4650">
            <v>0</v>
          </cell>
          <cell r="Q4650">
            <v>0</v>
          </cell>
        </row>
        <row r="4651">
          <cell r="E4651">
            <v>0</v>
          </cell>
          <cell r="O4651">
            <v>0</v>
          </cell>
          <cell r="Q4651">
            <v>0</v>
          </cell>
        </row>
        <row r="4652">
          <cell r="E4652">
            <v>0</v>
          </cell>
          <cell r="O4652">
            <v>0</v>
          </cell>
          <cell r="Q4652">
            <v>0</v>
          </cell>
        </row>
        <row r="4653">
          <cell r="E4653">
            <v>0</v>
          </cell>
          <cell r="O4653">
            <v>0</v>
          </cell>
          <cell r="Q4653">
            <v>0</v>
          </cell>
        </row>
        <row r="4654">
          <cell r="E4654">
            <v>0</v>
          </cell>
          <cell r="O4654">
            <v>0</v>
          </cell>
          <cell r="Q4654">
            <v>0</v>
          </cell>
        </row>
        <row r="4655">
          <cell r="E4655">
            <v>0</v>
          </cell>
          <cell r="O4655">
            <v>0</v>
          </cell>
          <cell r="Q4655">
            <v>0</v>
          </cell>
        </row>
        <row r="4656">
          <cell r="E4656">
            <v>0</v>
          </cell>
          <cell r="O4656">
            <v>0</v>
          </cell>
          <cell r="Q4656">
            <v>0</v>
          </cell>
        </row>
        <row r="4657">
          <cell r="E4657">
            <v>0</v>
          </cell>
          <cell r="O4657">
            <v>0</v>
          </cell>
          <cell r="Q4657">
            <v>0</v>
          </cell>
        </row>
        <row r="4658">
          <cell r="E4658">
            <v>0</v>
          </cell>
          <cell r="O4658">
            <v>0</v>
          </cell>
          <cell r="Q4658">
            <v>0</v>
          </cell>
        </row>
        <row r="4659">
          <cell r="E4659">
            <v>0</v>
          </cell>
          <cell r="O4659">
            <v>0</v>
          </cell>
          <cell r="Q4659">
            <v>0</v>
          </cell>
        </row>
        <row r="4660">
          <cell r="E4660">
            <v>0</v>
          </cell>
          <cell r="O4660">
            <v>0</v>
          </cell>
          <cell r="Q4660">
            <v>0</v>
          </cell>
        </row>
        <row r="4661">
          <cell r="E4661">
            <v>0</v>
          </cell>
          <cell r="O4661">
            <v>0</v>
          </cell>
          <cell r="Q4661">
            <v>0</v>
          </cell>
        </row>
        <row r="4662">
          <cell r="E4662">
            <v>0</v>
          </cell>
          <cell r="O4662">
            <v>0</v>
          </cell>
          <cell r="Q4662">
            <v>0</v>
          </cell>
        </row>
        <row r="4663">
          <cell r="E4663">
            <v>0</v>
          </cell>
          <cell r="O4663">
            <v>0</v>
          </cell>
          <cell r="Q4663">
            <v>0</v>
          </cell>
        </row>
        <row r="4664">
          <cell r="E4664">
            <v>0</v>
          </cell>
          <cell r="O4664">
            <v>0</v>
          </cell>
          <cell r="Q4664">
            <v>0</v>
          </cell>
        </row>
        <row r="4665">
          <cell r="E4665">
            <v>0</v>
          </cell>
          <cell r="O4665">
            <v>0</v>
          </cell>
          <cell r="Q4665">
            <v>0</v>
          </cell>
        </row>
        <row r="4666">
          <cell r="E4666">
            <v>0</v>
          </cell>
          <cell r="O4666">
            <v>0</v>
          </cell>
          <cell r="Q4666">
            <v>0</v>
          </cell>
        </row>
        <row r="4667">
          <cell r="E4667">
            <v>0</v>
          </cell>
          <cell r="O4667">
            <v>0</v>
          </cell>
          <cell r="Q4667">
            <v>0</v>
          </cell>
        </row>
        <row r="4668">
          <cell r="E4668">
            <v>0</v>
          </cell>
          <cell r="O4668">
            <v>0</v>
          </cell>
          <cell r="Q4668">
            <v>0</v>
          </cell>
        </row>
        <row r="4669">
          <cell r="E4669">
            <v>0</v>
          </cell>
          <cell r="O4669">
            <v>0</v>
          </cell>
          <cell r="Q4669">
            <v>0</v>
          </cell>
        </row>
        <row r="4670">
          <cell r="E4670">
            <v>0</v>
          </cell>
          <cell r="O4670">
            <v>0</v>
          </cell>
          <cell r="Q4670">
            <v>0</v>
          </cell>
        </row>
        <row r="4671">
          <cell r="E4671">
            <v>0</v>
          </cell>
          <cell r="O4671">
            <v>0</v>
          </cell>
          <cell r="Q4671">
            <v>0</v>
          </cell>
        </row>
        <row r="4672">
          <cell r="E4672">
            <v>0</v>
          </cell>
          <cell r="O4672">
            <v>0</v>
          </cell>
          <cell r="Q4672">
            <v>0</v>
          </cell>
        </row>
        <row r="4673">
          <cell r="E4673">
            <v>0</v>
          </cell>
          <cell r="O4673">
            <v>0</v>
          </cell>
          <cell r="Q4673">
            <v>0</v>
          </cell>
        </row>
        <row r="4674">
          <cell r="E4674">
            <v>0</v>
          </cell>
          <cell r="O4674">
            <v>0</v>
          </cell>
          <cell r="Q4674">
            <v>0</v>
          </cell>
        </row>
        <row r="4675">
          <cell r="E4675">
            <v>0</v>
          </cell>
          <cell r="O4675">
            <v>0</v>
          </cell>
          <cell r="Q4675">
            <v>0</v>
          </cell>
        </row>
        <row r="4676">
          <cell r="E4676">
            <v>0</v>
          </cell>
          <cell r="O4676">
            <v>0</v>
          </cell>
          <cell r="Q4676">
            <v>0</v>
          </cell>
        </row>
        <row r="4677">
          <cell r="E4677">
            <v>0</v>
          </cell>
          <cell r="O4677">
            <v>0</v>
          </cell>
          <cell r="Q4677">
            <v>0</v>
          </cell>
        </row>
        <row r="4678">
          <cell r="E4678">
            <v>0</v>
          </cell>
          <cell r="O4678">
            <v>0</v>
          </cell>
          <cell r="Q4678">
            <v>0</v>
          </cell>
        </row>
        <row r="4679">
          <cell r="E4679">
            <v>0</v>
          </cell>
          <cell r="O4679">
            <v>0</v>
          </cell>
          <cell r="Q4679">
            <v>0</v>
          </cell>
        </row>
        <row r="4680">
          <cell r="E4680">
            <v>0</v>
          </cell>
          <cell r="O4680">
            <v>0</v>
          </cell>
          <cell r="Q4680">
            <v>0</v>
          </cell>
        </row>
        <row r="4681">
          <cell r="E4681">
            <v>0</v>
          </cell>
          <cell r="O4681">
            <v>0</v>
          </cell>
          <cell r="Q4681">
            <v>0</v>
          </cell>
        </row>
        <row r="4682">
          <cell r="E4682">
            <v>0</v>
          </cell>
          <cell r="O4682">
            <v>0</v>
          </cell>
          <cell r="Q4682">
            <v>0</v>
          </cell>
        </row>
        <row r="4683">
          <cell r="E4683">
            <v>0</v>
          </cell>
          <cell r="O4683">
            <v>0</v>
          </cell>
          <cell r="Q4683">
            <v>0</v>
          </cell>
        </row>
        <row r="4684">
          <cell r="E4684">
            <v>0</v>
          </cell>
          <cell r="O4684">
            <v>0</v>
          </cell>
          <cell r="Q4684">
            <v>0</v>
          </cell>
        </row>
        <row r="4685">
          <cell r="E4685">
            <v>0</v>
          </cell>
          <cell r="O4685">
            <v>0</v>
          </cell>
          <cell r="Q4685">
            <v>0</v>
          </cell>
        </row>
        <row r="4686">
          <cell r="E4686">
            <v>0</v>
          </cell>
          <cell r="O4686">
            <v>0</v>
          </cell>
          <cell r="Q4686">
            <v>0</v>
          </cell>
        </row>
        <row r="4687">
          <cell r="E4687">
            <v>0</v>
          </cell>
          <cell r="O4687">
            <v>0</v>
          </cell>
          <cell r="Q4687">
            <v>0</v>
          </cell>
        </row>
        <row r="4688">
          <cell r="E4688">
            <v>0</v>
          </cell>
          <cell r="O4688">
            <v>0</v>
          </cell>
          <cell r="Q4688">
            <v>0</v>
          </cell>
        </row>
        <row r="4689">
          <cell r="E4689">
            <v>0</v>
          </cell>
          <cell r="O4689">
            <v>0</v>
          </cell>
          <cell r="Q4689">
            <v>0</v>
          </cell>
        </row>
        <row r="4690">
          <cell r="E4690">
            <v>0</v>
          </cell>
          <cell r="O4690">
            <v>0</v>
          </cell>
          <cell r="Q4690">
            <v>0</v>
          </cell>
        </row>
        <row r="4691">
          <cell r="E4691">
            <v>0</v>
          </cell>
          <cell r="O4691">
            <v>0</v>
          </cell>
          <cell r="Q4691">
            <v>0</v>
          </cell>
        </row>
        <row r="4692">
          <cell r="E4692">
            <v>0</v>
          </cell>
          <cell r="O4692">
            <v>0</v>
          </cell>
          <cell r="Q4692">
            <v>0</v>
          </cell>
        </row>
        <row r="4693">
          <cell r="E4693">
            <v>0</v>
          </cell>
          <cell r="O4693">
            <v>0</v>
          </cell>
          <cell r="Q4693">
            <v>0</v>
          </cell>
        </row>
        <row r="4694">
          <cell r="E4694">
            <v>0</v>
          </cell>
          <cell r="O4694">
            <v>0</v>
          </cell>
          <cell r="Q4694">
            <v>0</v>
          </cell>
        </row>
        <row r="4695">
          <cell r="E4695">
            <v>0</v>
          </cell>
          <cell r="O4695">
            <v>0</v>
          </cell>
          <cell r="Q4695">
            <v>0</v>
          </cell>
        </row>
        <row r="4696">
          <cell r="E4696">
            <v>0</v>
          </cell>
          <cell r="O4696">
            <v>0</v>
          </cell>
          <cell r="Q4696">
            <v>0</v>
          </cell>
        </row>
        <row r="4697">
          <cell r="E4697">
            <v>0</v>
          </cell>
          <cell r="O4697">
            <v>0</v>
          </cell>
          <cell r="Q4697">
            <v>0</v>
          </cell>
        </row>
        <row r="4698">
          <cell r="E4698">
            <v>0</v>
          </cell>
          <cell r="O4698">
            <v>0</v>
          </cell>
          <cell r="Q4698">
            <v>0</v>
          </cell>
        </row>
        <row r="4699">
          <cell r="E4699">
            <v>0</v>
          </cell>
          <cell r="O4699">
            <v>0</v>
          </cell>
          <cell r="Q4699">
            <v>0</v>
          </cell>
        </row>
        <row r="4700">
          <cell r="E4700">
            <v>0</v>
          </cell>
          <cell r="O4700">
            <v>0</v>
          </cell>
          <cell r="Q4700">
            <v>0</v>
          </cell>
        </row>
        <row r="4701">
          <cell r="E4701">
            <v>0</v>
          </cell>
          <cell r="O4701">
            <v>0</v>
          </cell>
          <cell r="Q4701">
            <v>0</v>
          </cell>
        </row>
        <row r="4702">
          <cell r="E4702">
            <v>0</v>
          </cell>
          <cell r="O4702">
            <v>0</v>
          </cell>
          <cell r="Q4702">
            <v>0</v>
          </cell>
        </row>
        <row r="4703">
          <cell r="E4703">
            <v>0</v>
          </cell>
          <cell r="O4703">
            <v>0</v>
          </cell>
          <cell r="Q4703">
            <v>0</v>
          </cell>
        </row>
        <row r="4704">
          <cell r="E4704">
            <v>0</v>
          </cell>
          <cell r="O4704">
            <v>0</v>
          </cell>
          <cell r="Q4704">
            <v>0</v>
          </cell>
        </row>
        <row r="4705">
          <cell r="E4705">
            <v>0</v>
          </cell>
          <cell r="O4705">
            <v>0</v>
          </cell>
          <cell r="Q4705">
            <v>0</v>
          </cell>
        </row>
        <row r="4706">
          <cell r="E4706">
            <v>0</v>
          </cell>
          <cell r="O4706">
            <v>0</v>
          </cell>
          <cell r="Q4706">
            <v>0</v>
          </cell>
        </row>
        <row r="4707">
          <cell r="E4707">
            <v>0</v>
          </cell>
          <cell r="O4707">
            <v>0</v>
          </cell>
          <cell r="Q4707">
            <v>0</v>
          </cell>
        </row>
        <row r="4708">
          <cell r="E4708">
            <v>0</v>
          </cell>
          <cell r="O4708">
            <v>0</v>
          </cell>
          <cell r="Q4708">
            <v>0</v>
          </cell>
        </row>
        <row r="4709">
          <cell r="E4709">
            <v>0</v>
          </cell>
          <cell r="O4709">
            <v>0</v>
          </cell>
          <cell r="Q4709">
            <v>0</v>
          </cell>
        </row>
        <row r="4710">
          <cell r="E4710">
            <v>0</v>
          </cell>
          <cell r="O4710">
            <v>0</v>
          </cell>
          <cell r="Q4710">
            <v>0</v>
          </cell>
        </row>
        <row r="4711">
          <cell r="E4711">
            <v>0</v>
          </cell>
          <cell r="O4711">
            <v>0</v>
          </cell>
          <cell r="Q4711">
            <v>0</v>
          </cell>
        </row>
        <row r="4712">
          <cell r="E4712">
            <v>0</v>
          </cell>
          <cell r="O4712">
            <v>0</v>
          </cell>
          <cell r="Q4712">
            <v>0</v>
          </cell>
        </row>
        <row r="4713">
          <cell r="E4713">
            <v>0</v>
          </cell>
          <cell r="O4713">
            <v>0</v>
          </cell>
          <cell r="Q4713">
            <v>0</v>
          </cell>
        </row>
        <row r="4714">
          <cell r="E4714">
            <v>0</v>
          </cell>
          <cell r="O4714">
            <v>0</v>
          </cell>
          <cell r="Q4714">
            <v>0</v>
          </cell>
        </row>
        <row r="4715">
          <cell r="E4715">
            <v>0</v>
          </cell>
          <cell r="O4715">
            <v>0</v>
          </cell>
          <cell r="Q4715">
            <v>0</v>
          </cell>
        </row>
        <row r="4716">
          <cell r="E4716">
            <v>0</v>
          </cell>
          <cell r="O4716">
            <v>0</v>
          </cell>
          <cell r="Q4716">
            <v>0</v>
          </cell>
        </row>
        <row r="4717">
          <cell r="E4717">
            <v>0</v>
          </cell>
          <cell r="O4717">
            <v>0</v>
          </cell>
          <cell r="Q4717">
            <v>0</v>
          </cell>
        </row>
        <row r="4718">
          <cell r="E4718">
            <v>0</v>
          </cell>
          <cell r="O4718">
            <v>0</v>
          </cell>
          <cell r="Q4718">
            <v>0</v>
          </cell>
        </row>
        <row r="4719">
          <cell r="E4719">
            <v>0</v>
          </cell>
          <cell r="O4719">
            <v>0</v>
          </cell>
          <cell r="Q4719">
            <v>0</v>
          </cell>
        </row>
        <row r="4720">
          <cell r="E4720">
            <v>0</v>
          </cell>
          <cell r="O4720">
            <v>0</v>
          </cell>
          <cell r="Q4720">
            <v>0</v>
          </cell>
        </row>
        <row r="4721">
          <cell r="E4721">
            <v>0</v>
          </cell>
          <cell r="O4721">
            <v>0</v>
          </cell>
          <cell r="Q4721">
            <v>0</v>
          </cell>
        </row>
        <row r="4722">
          <cell r="E4722">
            <v>0</v>
          </cell>
          <cell r="O4722">
            <v>0</v>
          </cell>
          <cell r="Q4722">
            <v>0</v>
          </cell>
        </row>
        <row r="4723">
          <cell r="E4723">
            <v>0</v>
          </cell>
          <cell r="O4723">
            <v>0</v>
          </cell>
          <cell r="Q4723">
            <v>0</v>
          </cell>
        </row>
        <row r="4724">
          <cell r="E4724">
            <v>0</v>
          </cell>
          <cell r="O4724">
            <v>0</v>
          </cell>
          <cell r="Q4724">
            <v>0</v>
          </cell>
        </row>
        <row r="4725">
          <cell r="E4725">
            <v>0</v>
          </cell>
          <cell r="O4725">
            <v>0</v>
          </cell>
          <cell r="Q4725">
            <v>0</v>
          </cell>
        </row>
        <row r="4726">
          <cell r="E4726">
            <v>0</v>
          </cell>
          <cell r="O4726">
            <v>0</v>
          </cell>
          <cell r="Q4726">
            <v>0</v>
          </cell>
        </row>
        <row r="4727">
          <cell r="E4727">
            <v>0</v>
          </cell>
          <cell r="O4727">
            <v>0</v>
          </cell>
          <cell r="Q4727">
            <v>0</v>
          </cell>
        </row>
        <row r="4728">
          <cell r="E4728">
            <v>0</v>
          </cell>
          <cell r="O4728">
            <v>0</v>
          </cell>
          <cell r="Q4728">
            <v>0</v>
          </cell>
        </row>
        <row r="4729">
          <cell r="E4729">
            <v>0</v>
          </cell>
          <cell r="O4729">
            <v>0</v>
          </cell>
          <cell r="Q4729">
            <v>0</v>
          </cell>
        </row>
        <row r="4730">
          <cell r="E4730">
            <v>0</v>
          </cell>
          <cell r="O4730">
            <v>0</v>
          </cell>
          <cell r="Q4730">
            <v>0</v>
          </cell>
        </row>
        <row r="4731">
          <cell r="E4731">
            <v>0</v>
          </cell>
          <cell r="O4731">
            <v>0</v>
          </cell>
          <cell r="Q4731">
            <v>0</v>
          </cell>
        </row>
        <row r="4732">
          <cell r="E4732">
            <v>0</v>
          </cell>
          <cell r="O4732">
            <v>0</v>
          </cell>
          <cell r="Q4732">
            <v>0</v>
          </cell>
        </row>
        <row r="4733">
          <cell r="E4733">
            <v>0</v>
          </cell>
          <cell r="O4733">
            <v>0</v>
          </cell>
          <cell r="Q4733">
            <v>0</v>
          </cell>
        </row>
        <row r="4734">
          <cell r="E4734">
            <v>0</v>
          </cell>
          <cell r="O4734">
            <v>0</v>
          </cell>
          <cell r="Q4734">
            <v>0</v>
          </cell>
        </row>
        <row r="4735">
          <cell r="E4735">
            <v>0</v>
          </cell>
          <cell r="O4735">
            <v>0</v>
          </cell>
          <cell r="Q4735">
            <v>0</v>
          </cell>
        </row>
        <row r="4736">
          <cell r="E4736">
            <v>0</v>
          </cell>
          <cell r="O4736">
            <v>0</v>
          </cell>
          <cell r="Q4736">
            <v>0</v>
          </cell>
        </row>
        <row r="4737">
          <cell r="E4737">
            <v>0</v>
          </cell>
          <cell r="O4737">
            <v>0</v>
          </cell>
          <cell r="Q4737">
            <v>0</v>
          </cell>
        </row>
        <row r="4738">
          <cell r="E4738">
            <v>0</v>
          </cell>
          <cell r="O4738">
            <v>0</v>
          </cell>
          <cell r="Q4738">
            <v>0</v>
          </cell>
        </row>
        <row r="4739">
          <cell r="E4739">
            <v>0</v>
          </cell>
          <cell r="O4739">
            <v>0</v>
          </cell>
          <cell r="Q4739">
            <v>0</v>
          </cell>
        </row>
        <row r="4740">
          <cell r="E4740">
            <v>0</v>
          </cell>
          <cell r="O4740">
            <v>0</v>
          </cell>
          <cell r="Q4740">
            <v>0</v>
          </cell>
        </row>
        <row r="4741">
          <cell r="E4741">
            <v>0</v>
          </cell>
          <cell r="O4741">
            <v>0</v>
          </cell>
          <cell r="Q4741">
            <v>0</v>
          </cell>
        </row>
        <row r="4742">
          <cell r="E4742">
            <v>0</v>
          </cell>
          <cell r="O4742">
            <v>0</v>
          </cell>
          <cell r="Q4742">
            <v>0</v>
          </cell>
        </row>
        <row r="4743">
          <cell r="E4743">
            <v>0</v>
          </cell>
          <cell r="O4743">
            <v>0</v>
          </cell>
          <cell r="Q4743">
            <v>0</v>
          </cell>
        </row>
        <row r="4744">
          <cell r="E4744">
            <v>0</v>
          </cell>
          <cell r="O4744">
            <v>0</v>
          </cell>
          <cell r="Q4744">
            <v>0</v>
          </cell>
        </row>
        <row r="4745">
          <cell r="E4745">
            <v>0</v>
          </cell>
          <cell r="O4745">
            <v>0</v>
          </cell>
          <cell r="Q4745">
            <v>0</v>
          </cell>
        </row>
        <row r="4746">
          <cell r="E4746">
            <v>0</v>
          </cell>
          <cell r="O4746">
            <v>0</v>
          </cell>
          <cell r="Q4746">
            <v>0</v>
          </cell>
        </row>
        <row r="4747">
          <cell r="E4747">
            <v>0</v>
          </cell>
          <cell r="O4747">
            <v>0</v>
          </cell>
          <cell r="Q4747">
            <v>0</v>
          </cell>
        </row>
        <row r="4748">
          <cell r="E4748">
            <v>0</v>
          </cell>
          <cell r="O4748">
            <v>0</v>
          </cell>
          <cell r="Q4748">
            <v>0</v>
          </cell>
        </row>
        <row r="4749">
          <cell r="E4749">
            <v>0</v>
          </cell>
          <cell r="O4749">
            <v>0</v>
          </cell>
          <cell r="Q4749">
            <v>0</v>
          </cell>
        </row>
        <row r="4750">
          <cell r="E4750">
            <v>0</v>
          </cell>
          <cell r="O4750">
            <v>0</v>
          </cell>
          <cell r="Q4750">
            <v>0</v>
          </cell>
        </row>
        <row r="4751">
          <cell r="E4751">
            <v>0</v>
          </cell>
          <cell r="O4751">
            <v>0</v>
          </cell>
          <cell r="Q4751">
            <v>0</v>
          </cell>
        </row>
        <row r="4752">
          <cell r="E4752">
            <v>0</v>
          </cell>
          <cell r="O4752">
            <v>0</v>
          </cell>
          <cell r="Q4752">
            <v>0</v>
          </cell>
        </row>
        <row r="4753">
          <cell r="E4753">
            <v>0</v>
          </cell>
          <cell r="O4753">
            <v>0</v>
          </cell>
          <cell r="Q4753">
            <v>0</v>
          </cell>
        </row>
        <row r="4754">
          <cell r="E4754">
            <v>0</v>
          </cell>
          <cell r="O4754">
            <v>0</v>
          </cell>
          <cell r="Q4754">
            <v>0</v>
          </cell>
        </row>
        <row r="4755">
          <cell r="E4755">
            <v>0</v>
          </cell>
          <cell r="O4755">
            <v>0</v>
          </cell>
          <cell r="Q4755">
            <v>0</v>
          </cell>
        </row>
        <row r="4756">
          <cell r="E4756">
            <v>0</v>
          </cell>
          <cell r="O4756">
            <v>0</v>
          </cell>
          <cell r="Q4756">
            <v>0</v>
          </cell>
        </row>
        <row r="4757">
          <cell r="E4757">
            <v>0</v>
          </cell>
          <cell r="O4757">
            <v>0</v>
          </cell>
          <cell r="Q4757">
            <v>0</v>
          </cell>
        </row>
        <row r="4758">
          <cell r="E4758">
            <v>0</v>
          </cell>
          <cell r="O4758">
            <v>0</v>
          </cell>
          <cell r="Q4758">
            <v>0</v>
          </cell>
        </row>
        <row r="4759">
          <cell r="E4759">
            <v>0</v>
          </cell>
          <cell r="O4759">
            <v>0</v>
          </cell>
          <cell r="Q4759">
            <v>0</v>
          </cell>
        </row>
        <row r="4760">
          <cell r="E4760">
            <v>0</v>
          </cell>
          <cell r="O4760">
            <v>0</v>
          </cell>
          <cell r="Q4760">
            <v>0</v>
          </cell>
        </row>
        <row r="4761">
          <cell r="E4761">
            <v>0</v>
          </cell>
          <cell r="O4761">
            <v>0</v>
          </cell>
          <cell r="Q4761">
            <v>0</v>
          </cell>
        </row>
        <row r="4762">
          <cell r="E4762">
            <v>0</v>
          </cell>
          <cell r="O4762">
            <v>0</v>
          </cell>
          <cell r="Q4762">
            <v>0</v>
          </cell>
        </row>
        <row r="4763">
          <cell r="E4763">
            <v>0</v>
          </cell>
          <cell r="O4763">
            <v>0</v>
          </cell>
          <cell r="Q4763">
            <v>0</v>
          </cell>
        </row>
        <row r="4764">
          <cell r="E4764">
            <v>0</v>
          </cell>
          <cell r="O4764">
            <v>0</v>
          </cell>
          <cell r="Q4764">
            <v>0</v>
          </cell>
        </row>
        <row r="4765">
          <cell r="E4765">
            <v>0</v>
          </cell>
          <cell r="O4765">
            <v>0</v>
          </cell>
          <cell r="Q4765">
            <v>0</v>
          </cell>
        </row>
        <row r="4766">
          <cell r="E4766">
            <v>0</v>
          </cell>
          <cell r="O4766">
            <v>0</v>
          </cell>
          <cell r="Q4766">
            <v>0</v>
          </cell>
        </row>
        <row r="4767">
          <cell r="E4767">
            <v>0</v>
          </cell>
          <cell r="O4767">
            <v>0</v>
          </cell>
          <cell r="Q4767">
            <v>0</v>
          </cell>
        </row>
        <row r="4768">
          <cell r="E4768">
            <v>0</v>
          </cell>
          <cell r="O4768">
            <v>0</v>
          </cell>
          <cell r="Q4768">
            <v>0</v>
          </cell>
        </row>
        <row r="4769">
          <cell r="E4769">
            <v>0</v>
          </cell>
          <cell r="O4769">
            <v>0</v>
          </cell>
          <cell r="Q4769">
            <v>0</v>
          </cell>
        </row>
        <row r="4770">
          <cell r="E4770">
            <v>0</v>
          </cell>
          <cell r="O4770">
            <v>0</v>
          </cell>
          <cell r="Q4770">
            <v>0</v>
          </cell>
        </row>
        <row r="4771">
          <cell r="E4771">
            <v>0</v>
          </cell>
          <cell r="O4771">
            <v>0</v>
          </cell>
          <cell r="Q4771">
            <v>0</v>
          </cell>
        </row>
        <row r="4772">
          <cell r="E4772">
            <v>0</v>
          </cell>
          <cell r="O4772">
            <v>0</v>
          </cell>
          <cell r="Q4772">
            <v>0</v>
          </cell>
        </row>
        <row r="4773">
          <cell r="E4773">
            <v>0</v>
          </cell>
          <cell r="O4773">
            <v>0</v>
          </cell>
          <cell r="Q4773">
            <v>0</v>
          </cell>
        </row>
        <row r="4774">
          <cell r="E4774">
            <v>0</v>
          </cell>
          <cell r="O4774">
            <v>0</v>
          </cell>
          <cell r="Q4774">
            <v>0</v>
          </cell>
        </row>
        <row r="4775">
          <cell r="E4775">
            <v>0</v>
          </cell>
          <cell r="O4775">
            <v>0</v>
          </cell>
          <cell r="Q4775">
            <v>0</v>
          </cell>
        </row>
        <row r="4776">
          <cell r="E4776">
            <v>0</v>
          </cell>
          <cell r="O4776">
            <v>0</v>
          </cell>
          <cell r="Q4776">
            <v>0</v>
          </cell>
        </row>
        <row r="4777">
          <cell r="E4777">
            <v>0</v>
          </cell>
          <cell r="O4777">
            <v>0</v>
          </cell>
          <cell r="Q4777">
            <v>0</v>
          </cell>
        </row>
        <row r="4778">
          <cell r="E4778">
            <v>0</v>
          </cell>
          <cell r="O4778">
            <v>0</v>
          </cell>
          <cell r="Q4778">
            <v>0</v>
          </cell>
        </row>
        <row r="4779">
          <cell r="E4779">
            <v>0</v>
          </cell>
          <cell r="O4779">
            <v>0</v>
          </cell>
          <cell r="Q4779">
            <v>0</v>
          </cell>
        </row>
        <row r="4780">
          <cell r="E4780">
            <v>0</v>
          </cell>
          <cell r="O4780">
            <v>0</v>
          </cell>
          <cell r="Q4780">
            <v>0</v>
          </cell>
        </row>
        <row r="4781">
          <cell r="E4781">
            <v>0</v>
          </cell>
          <cell r="O4781">
            <v>0</v>
          </cell>
          <cell r="Q4781">
            <v>0</v>
          </cell>
        </row>
        <row r="4782">
          <cell r="E4782">
            <v>0</v>
          </cell>
          <cell r="O4782">
            <v>0</v>
          </cell>
          <cell r="Q4782">
            <v>0</v>
          </cell>
        </row>
        <row r="4783">
          <cell r="E4783">
            <v>0</v>
          </cell>
          <cell r="O4783">
            <v>0</v>
          </cell>
          <cell r="Q4783">
            <v>0</v>
          </cell>
        </row>
        <row r="4784">
          <cell r="E4784">
            <v>0</v>
          </cell>
          <cell r="O4784">
            <v>0</v>
          </cell>
          <cell r="Q4784">
            <v>0</v>
          </cell>
        </row>
        <row r="4785">
          <cell r="E4785">
            <v>0</v>
          </cell>
          <cell r="O4785">
            <v>0</v>
          </cell>
          <cell r="Q4785">
            <v>0</v>
          </cell>
        </row>
        <row r="4786">
          <cell r="E4786">
            <v>0</v>
          </cell>
          <cell r="O4786">
            <v>0</v>
          </cell>
          <cell r="Q4786">
            <v>0</v>
          </cell>
        </row>
        <row r="4787">
          <cell r="E4787">
            <v>0</v>
          </cell>
          <cell r="O4787">
            <v>0</v>
          </cell>
          <cell r="Q4787">
            <v>0</v>
          </cell>
        </row>
        <row r="4788">
          <cell r="E4788">
            <v>0</v>
          </cell>
          <cell r="O4788">
            <v>0</v>
          </cell>
          <cell r="Q4788">
            <v>0</v>
          </cell>
        </row>
        <row r="4789">
          <cell r="E4789">
            <v>0</v>
          </cell>
          <cell r="O4789">
            <v>0</v>
          </cell>
          <cell r="Q4789">
            <v>0</v>
          </cell>
        </row>
        <row r="4790">
          <cell r="E4790">
            <v>0</v>
          </cell>
          <cell r="O4790">
            <v>0</v>
          </cell>
          <cell r="Q4790">
            <v>0</v>
          </cell>
        </row>
        <row r="4791">
          <cell r="E4791">
            <v>0</v>
          </cell>
          <cell r="O4791">
            <v>0</v>
          </cell>
          <cell r="Q4791">
            <v>0</v>
          </cell>
        </row>
        <row r="4792">
          <cell r="E4792">
            <v>0</v>
          </cell>
          <cell r="O4792">
            <v>0</v>
          </cell>
          <cell r="Q4792">
            <v>0</v>
          </cell>
        </row>
        <row r="4793">
          <cell r="E4793">
            <v>0</v>
          </cell>
          <cell r="O4793">
            <v>0</v>
          </cell>
          <cell r="Q4793">
            <v>0</v>
          </cell>
        </row>
        <row r="4794">
          <cell r="E4794">
            <v>0</v>
          </cell>
          <cell r="O4794">
            <v>0</v>
          </cell>
          <cell r="Q4794">
            <v>0</v>
          </cell>
        </row>
        <row r="4795">
          <cell r="E4795">
            <v>0</v>
          </cell>
          <cell r="O4795">
            <v>0</v>
          </cell>
          <cell r="Q4795">
            <v>0</v>
          </cell>
        </row>
        <row r="4796">
          <cell r="E4796">
            <v>0</v>
          </cell>
          <cell r="O4796">
            <v>0</v>
          </cell>
          <cell r="Q4796">
            <v>0</v>
          </cell>
        </row>
        <row r="4797">
          <cell r="E4797">
            <v>0</v>
          </cell>
          <cell r="O4797">
            <v>0</v>
          </cell>
          <cell r="Q4797">
            <v>0</v>
          </cell>
        </row>
        <row r="4798">
          <cell r="E4798">
            <v>0</v>
          </cell>
          <cell r="O4798">
            <v>0</v>
          </cell>
          <cell r="Q4798">
            <v>0</v>
          </cell>
        </row>
        <row r="4799">
          <cell r="E4799">
            <v>0</v>
          </cell>
          <cell r="O4799">
            <v>0</v>
          </cell>
          <cell r="Q4799">
            <v>0</v>
          </cell>
        </row>
        <row r="4800">
          <cell r="E4800">
            <v>0</v>
          </cell>
          <cell r="O4800">
            <v>0</v>
          </cell>
          <cell r="Q4800">
            <v>0</v>
          </cell>
        </row>
        <row r="4801">
          <cell r="E4801">
            <v>0</v>
          </cell>
          <cell r="O4801">
            <v>0</v>
          </cell>
          <cell r="Q4801">
            <v>0</v>
          </cell>
        </row>
        <row r="4802">
          <cell r="E4802">
            <v>0</v>
          </cell>
          <cell r="O4802">
            <v>0</v>
          </cell>
          <cell r="Q4802">
            <v>0</v>
          </cell>
        </row>
        <row r="4803">
          <cell r="E4803">
            <v>0</v>
          </cell>
          <cell r="O4803">
            <v>0</v>
          </cell>
          <cell r="Q4803">
            <v>0</v>
          </cell>
        </row>
        <row r="4804">
          <cell r="E4804">
            <v>0</v>
          </cell>
          <cell r="O4804">
            <v>0</v>
          </cell>
          <cell r="Q4804">
            <v>0</v>
          </cell>
        </row>
        <row r="4805">
          <cell r="E4805">
            <v>0</v>
          </cell>
          <cell r="O4805">
            <v>0</v>
          </cell>
          <cell r="Q4805">
            <v>0</v>
          </cell>
        </row>
        <row r="4806">
          <cell r="E4806">
            <v>0</v>
          </cell>
          <cell r="O4806">
            <v>0</v>
          </cell>
          <cell r="Q4806">
            <v>0</v>
          </cell>
        </row>
        <row r="4807">
          <cell r="E4807">
            <v>0</v>
          </cell>
          <cell r="O4807">
            <v>0</v>
          </cell>
          <cell r="Q4807">
            <v>0</v>
          </cell>
        </row>
        <row r="4808">
          <cell r="E4808">
            <v>0</v>
          </cell>
          <cell r="O4808">
            <v>0</v>
          </cell>
          <cell r="Q4808">
            <v>0</v>
          </cell>
        </row>
        <row r="4809">
          <cell r="E4809">
            <v>0</v>
          </cell>
          <cell r="O4809">
            <v>0</v>
          </cell>
          <cell r="Q4809">
            <v>0</v>
          </cell>
        </row>
        <row r="4810">
          <cell r="E4810">
            <v>0</v>
          </cell>
          <cell r="O4810">
            <v>0</v>
          </cell>
          <cell r="Q4810">
            <v>0</v>
          </cell>
        </row>
        <row r="4811">
          <cell r="E4811">
            <v>0</v>
          </cell>
          <cell r="O4811">
            <v>0</v>
          </cell>
          <cell r="Q4811">
            <v>0</v>
          </cell>
        </row>
        <row r="4812">
          <cell r="E4812">
            <v>0</v>
          </cell>
          <cell r="O4812">
            <v>0</v>
          </cell>
          <cell r="Q4812">
            <v>0</v>
          </cell>
        </row>
        <row r="4813">
          <cell r="E4813">
            <v>0</v>
          </cell>
          <cell r="O4813">
            <v>0</v>
          </cell>
          <cell r="Q4813">
            <v>0</v>
          </cell>
        </row>
        <row r="4814">
          <cell r="E4814">
            <v>0</v>
          </cell>
          <cell r="O4814">
            <v>0</v>
          </cell>
          <cell r="Q4814">
            <v>0</v>
          </cell>
        </row>
        <row r="4815">
          <cell r="E4815">
            <v>0</v>
          </cell>
          <cell r="O4815">
            <v>0</v>
          </cell>
          <cell r="Q4815">
            <v>0</v>
          </cell>
        </row>
        <row r="4816">
          <cell r="E4816">
            <v>0</v>
          </cell>
          <cell r="O4816">
            <v>0</v>
          </cell>
          <cell r="Q4816">
            <v>0</v>
          </cell>
        </row>
        <row r="4817">
          <cell r="E4817">
            <v>0</v>
          </cell>
          <cell r="O4817">
            <v>0</v>
          </cell>
          <cell r="Q4817">
            <v>0</v>
          </cell>
        </row>
        <row r="4818">
          <cell r="E4818">
            <v>0</v>
          </cell>
          <cell r="O4818">
            <v>0</v>
          </cell>
          <cell r="Q4818">
            <v>0</v>
          </cell>
        </row>
        <row r="4819">
          <cell r="E4819">
            <v>0</v>
          </cell>
          <cell r="O4819">
            <v>0</v>
          </cell>
          <cell r="Q4819">
            <v>0</v>
          </cell>
        </row>
        <row r="4820">
          <cell r="E4820">
            <v>0</v>
          </cell>
          <cell r="O4820">
            <v>0</v>
          </cell>
          <cell r="Q4820">
            <v>0</v>
          </cell>
        </row>
        <row r="4821">
          <cell r="E4821">
            <v>0</v>
          </cell>
          <cell r="O4821">
            <v>0</v>
          </cell>
          <cell r="Q4821">
            <v>0</v>
          </cell>
        </row>
        <row r="4822">
          <cell r="E4822">
            <v>0</v>
          </cell>
          <cell r="O4822">
            <v>0</v>
          </cell>
          <cell r="Q4822">
            <v>0</v>
          </cell>
        </row>
        <row r="4823">
          <cell r="E4823">
            <v>0</v>
          </cell>
          <cell r="O4823">
            <v>0</v>
          </cell>
          <cell r="Q4823">
            <v>0</v>
          </cell>
        </row>
        <row r="4824">
          <cell r="E4824">
            <v>0</v>
          </cell>
          <cell r="O4824">
            <v>0</v>
          </cell>
          <cell r="Q4824">
            <v>0</v>
          </cell>
        </row>
        <row r="4825">
          <cell r="E4825">
            <v>0</v>
          </cell>
          <cell r="O4825">
            <v>0</v>
          </cell>
          <cell r="Q4825">
            <v>0</v>
          </cell>
        </row>
        <row r="4826">
          <cell r="E4826">
            <v>0</v>
          </cell>
          <cell r="O4826">
            <v>0</v>
          </cell>
          <cell r="Q4826">
            <v>0</v>
          </cell>
        </row>
        <row r="4827">
          <cell r="E4827">
            <v>0</v>
          </cell>
          <cell r="O4827">
            <v>0</v>
          </cell>
          <cell r="Q4827">
            <v>0</v>
          </cell>
        </row>
        <row r="4828">
          <cell r="E4828">
            <v>0</v>
          </cell>
          <cell r="O4828">
            <v>0</v>
          </cell>
          <cell r="Q4828">
            <v>0</v>
          </cell>
        </row>
        <row r="4829">
          <cell r="E4829">
            <v>0</v>
          </cell>
          <cell r="O4829">
            <v>0</v>
          </cell>
          <cell r="Q4829">
            <v>0</v>
          </cell>
        </row>
        <row r="4830">
          <cell r="E4830">
            <v>0</v>
          </cell>
          <cell r="O4830">
            <v>0</v>
          </cell>
          <cell r="Q4830">
            <v>0</v>
          </cell>
        </row>
        <row r="4831">
          <cell r="E4831">
            <v>0</v>
          </cell>
          <cell r="O4831">
            <v>0</v>
          </cell>
          <cell r="Q4831">
            <v>0</v>
          </cell>
        </row>
        <row r="4832">
          <cell r="E4832">
            <v>0</v>
          </cell>
          <cell r="O4832">
            <v>0</v>
          </cell>
          <cell r="Q4832">
            <v>0</v>
          </cell>
        </row>
        <row r="4833">
          <cell r="E4833">
            <v>0</v>
          </cell>
          <cell r="O4833">
            <v>0</v>
          </cell>
          <cell r="Q4833">
            <v>0</v>
          </cell>
        </row>
        <row r="4834">
          <cell r="E4834">
            <v>0</v>
          </cell>
          <cell r="O4834">
            <v>0</v>
          </cell>
          <cell r="Q4834">
            <v>0</v>
          </cell>
        </row>
        <row r="4835">
          <cell r="E4835">
            <v>0</v>
          </cell>
          <cell r="O4835">
            <v>0</v>
          </cell>
          <cell r="Q4835">
            <v>0</v>
          </cell>
        </row>
        <row r="4836">
          <cell r="E4836">
            <v>0</v>
          </cell>
          <cell r="O4836">
            <v>0</v>
          </cell>
          <cell r="Q4836">
            <v>0</v>
          </cell>
        </row>
        <row r="4837">
          <cell r="E4837">
            <v>0</v>
          </cell>
          <cell r="O4837">
            <v>0</v>
          </cell>
          <cell r="Q4837">
            <v>0</v>
          </cell>
        </row>
        <row r="4838">
          <cell r="E4838">
            <v>0</v>
          </cell>
          <cell r="O4838">
            <v>0</v>
          </cell>
          <cell r="Q4838">
            <v>0</v>
          </cell>
        </row>
        <row r="4839">
          <cell r="E4839">
            <v>0</v>
          </cell>
          <cell r="O4839">
            <v>0</v>
          </cell>
          <cell r="Q4839">
            <v>0</v>
          </cell>
        </row>
        <row r="4840">
          <cell r="E4840">
            <v>0</v>
          </cell>
          <cell r="O4840">
            <v>0</v>
          </cell>
          <cell r="Q4840">
            <v>0</v>
          </cell>
        </row>
        <row r="4841">
          <cell r="E4841">
            <v>0</v>
          </cell>
          <cell r="O4841">
            <v>0</v>
          </cell>
          <cell r="Q4841">
            <v>0</v>
          </cell>
        </row>
        <row r="4842">
          <cell r="E4842">
            <v>0</v>
          </cell>
          <cell r="O4842">
            <v>0</v>
          </cell>
          <cell r="Q4842">
            <v>0</v>
          </cell>
        </row>
        <row r="4843">
          <cell r="E4843">
            <v>0</v>
          </cell>
          <cell r="O4843">
            <v>0</v>
          </cell>
          <cell r="Q4843">
            <v>0</v>
          </cell>
        </row>
        <row r="4844">
          <cell r="E4844">
            <v>0</v>
          </cell>
          <cell r="O4844">
            <v>0</v>
          </cell>
          <cell r="Q4844">
            <v>0</v>
          </cell>
        </row>
        <row r="4845">
          <cell r="E4845">
            <v>0</v>
          </cell>
          <cell r="O4845">
            <v>0</v>
          </cell>
          <cell r="Q4845">
            <v>0</v>
          </cell>
        </row>
        <row r="4846">
          <cell r="E4846">
            <v>0</v>
          </cell>
          <cell r="O4846">
            <v>0</v>
          </cell>
          <cell r="Q4846">
            <v>0</v>
          </cell>
        </row>
        <row r="4847">
          <cell r="E4847">
            <v>0</v>
          </cell>
          <cell r="O4847">
            <v>0</v>
          </cell>
          <cell r="Q4847">
            <v>0</v>
          </cell>
        </row>
        <row r="4848">
          <cell r="E4848">
            <v>0</v>
          </cell>
          <cell r="O4848">
            <v>0</v>
          </cell>
          <cell r="Q4848">
            <v>0</v>
          </cell>
        </row>
        <row r="4849">
          <cell r="E4849">
            <v>0</v>
          </cell>
          <cell r="O4849">
            <v>0</v>
          </cell>
          <cell r="Q4849">
            <v>0</v>
          </cell>
        </row>
        <row r="4850">
          <cell r="E4850">
            <v>0</v>
          </cell>
          <cell r="O4850">
            <v>0</v>
          </cell>
          <cell r="Q4850">
            <v>0</v>
          </cell>
        </row>
        <row r="4851">
          <cell r="E4851">
            <v>0</v>
          </cell>
          <cell r="O4851">
            <v>0</v>
          </cell>
          <cell r="Q4851">
            <v>0</v>
          </cell>
        </row>
        <row r="4852">
          <cell r="E4852">
            <v>0</v>
          </cell>
          <cell r="O4852">
            <v>0</v>
          </cell>
          <cell r="Q4852">
            <v>0</v>
          </cell>
        </row>
        <row r="4853">
          <cell r="E4853">
            <v>0</v>
          </cell>
          <cell r="O4853">
            <v>0</v>
          </cell>
          <cell r="Q4853">
            <v>0</v>
          </cell>
        </row>
        <row r="4854">
          <cell r="E4854">
            <v>0</v>
          </cell>
          <cell r="O4854">
            <v>0</v>
          </cell>
          <cell r="Q4854">
            <v>0</v>
          </cell>
        </row>
        <row r="4855">
          <cell r="E4855">
            <v>0</v>
          </cell>
          <cell r="O4855">
            <v>0</v>
          </cell>
          <cell r="Q4855">
            <v>0</v>
          </cell>
        </row>
        <row r="4856">
          <cell r="E4856">
            <v>0</v>
          </cell>
          <cell r="O4856">
            <v>0</v>
          </cell>
          <cell r="Q4856">
            <v>0</v>
          </cell>
        </row>
        <row r="4857">
          <cell r="E4857">
            <v>0</v>
          </cell>
          <cell r="O4857">
            <v>0</v>
          </cell>
          <cell r="Q4857">
            <v>0</v>
          </cell>
        </row>
        <row r="4858">
          <cell r="E4858">
            <v>0</v>
          </cell>
          <cell r="O4858">
            <v>0</v>
          </cell>
          <cell r="Q4858">
            <v>0</v>
          </cell>
        </row>
        <row r="4859">
          <cell r="E4859">
            <v>0</v>
          </cell>
          <cell r="O4859">
            <v>0</v>
          </cell>
          <cell r="Q4859">
            <v>0</v>
          </cell>
        </row>
        <row r="4860">
          <cell r="E4860">
            <v>0</v>
          </cell>
          <cell r="O4860">
            <v>0</v>
          </cell>
          <cell r="Q4860">
            <v>0</v>
          </cell>
        </row>
        <row r="4861">
          <cell r="E4861">
            <v>0</v>
          </cell>
          <cell r="O4861">
            <v>0</v>
          </cell>
          <cell r="Q4861">
            <v>0</v>
          </cell>
        </row>
        <row r="4862">
          <cell r="E4862">
            <v>0</v>
          </cell>
          <cell r="O4862">
            <v>0</v>
          </cell>
          <cell r="Q4862">
            <v>0</v>
          </cell>
        </row>
        <row r="4863">
          <cell r="E4863">
            <v>0</v>
          </cell>
          <cell r="O4863">
            <v>0</v>
          </cell>
          <cell r="Q4863">
            <v>0</v>
          </cell>
        </row>
        <row r="4864">
          <cell r="E4864">
            <v>0</v>
          </cell>
          <cell r="O4864">
            <v>0</v>
          </cell>
          <cell r="Q4864">
            <v>0</v>
          </cell>
        </row>
        <row r="4865">
          <cell r="E4865">
            <v>0</v>
          </cell>
          <cell r="O4865">
            <v>0</v>
          </cell>
          <cell r="Q4865">
            <v>0</v>
          </cell>
        </row>
        <row r="4866">
          <cell r="E4866">
            <v>0</v>
          </cell>
          <cell r="O4866">
            <v>0</v>
          </cell>
          <cell r="Q4866">
            <v>0</v>
          </cell>
        </row>
        <row r="4867">
          <cell r="E4867">
            <v>0</v>
          </cell>
          <cell r="O4867">
            <v>0</v>
          </cell>
          <cell r="Q4867">
            <v>0</v>
          </cell>
        </row>
        <row r="4868">
          <cell r="E4868">
            <v>0</v>
          </cell>
          <cell r="O4868">
            <v>0</v>
          </cell>
          <cell r="Q4868">
            <v>0</v>
          </cell>
        </row>
        <row r="4869">
          <cell r="E4869">
            <v>0</v>
          </cell>
          <cell r="O4869">
            <v>0</v>
          </cell>
          <cell r="Q4869">
            <v>0</v>
          </cell>
        </row>
        <row r="4870">
          <cell r="E4870">
            <v>0</v>
          </cell>
          <cell r="O4870">
            <v>0</v>
          </cell>
          <cell r="Q4870">
            <v>0</v>
          </cell>
        </row>
        <row r="4871">
          <cell r="E4871">
            <v>0</v>
          </cell>
          <cell r="O4871">
            <v>0</v>
          </cell>
          <cell r="Q4871">
            <v>0</v>
          </cell>
        </row>
        <row r="4872">
          <cell r="E4872">
            <v>0</v>
          </cell>
          <cell r="O4872">
            <v>0</v>
          </cell>
          <cell r="Q4872">
            <v>0</v>
          </cell>
        </row>
        <row r="4873">
          <cell r="E4873">
            <v>0</v>
          </cell>
          <cell r="O4873">
            <v>0</v>
          </cell>
          <cell r="Q4873">
            <v>0</v>
          </cell>
        </row>
        <row r="4874">
          <cell r="E4874">
            <v>0</v>
          </cell>
          <cell r="O4874">
            <v>0</v>
          </cell>
          <cell r="Q4874">
            <v>0</v>
          </cell>
        </row>
        <row r="4875">
          <cell r="E4875">
            <v>0</v>
          </cell>
          <cell r="O4875">
            <v>0</v>
          </cell>
          <cell r="Q4875">
            <v>0</v>
          </cell>
        </row>
        <row r="4876">
          <cell r="E4876">
            <v>0</v>
          </cell>
          <cell r="O4876">
            <v>0</v>
          </cell>
          <cell r="Q4876">
            <v>0</v>
          </cell>
        </row>
        <row r="4877">
          <cell r="E4877">
            <v>0</v>
          </cell>
          <cell r="O4877">
            <v>0</v>
          </cell>
          <cell r="Q4877">
            <v>0</v>
          </cell>
        </row>
        <row r="4878">
          <cell r="E4878">
            <v>0</v>
          </cell>
          <cell r="O4878">
            <v>0</v>
          </cell>
          <cell r="Q4878">
            <v>0</v>
          </cell>
        </row>
        <row r="4879">
          <cell r="E4879">
            <v>0</v>
          </cell>
          <cell r="O4879">
            <v>0</v>
          </cell>
          <cell r="Q4879">
            <v>0</v>
          </cell>
        </row>
        <row r="4880">
          <cell r="E4880">
            <v>0</v>
          </cell>
          <cell r="O4880">
            <v>0</v>
          </cell>
          <cell r="Q4880">
            <v>0</v>
          </cell>
        </row>
        <row r="4881">
          <cell r="E4881">
            <v>0</v>
          </cell>
          <cell r="O4881">
            <v>0</v>
          </cell>
          <cell r="Q4881">
            <v>0</v>
          </cell>
        </row>
        <row r="4882">
          <cell r="E4882">
            <v>0</v>
          </cell>
          <cell r="O4882">
            <v>0</v>
          </cell>
          <cell r="Q4882">
            <v>0</v>
          </cell>
        </row>
        <row r="4883">
          <cell r="E4883">
            <v>0</v>
          </cell>
          <cell r="O4883">
            <v>0</v>
          </cell>
          <cell r="Q4883">
            <v>0</v>
          </cell>
        </row>
        <row r="4884">
          <cell r="E4884">
            <v>0</v>
          </cell>
          <cell r="O4884">
            <v>0</v>
          </cell>
          <cell r="Q4884">
            <v>0</v>
          </cell>
        </row>
        <row r="4885">
          <cell r="E4885">
            <v>0</v>
          </cell>
          <cell r="O4885">
            <v>0</v>
          </cell>
          <cell r="Q4885">
            <v>0</v>
          </cell>
        </row>
        <row r="4886">
          <cell r="E4886">
            <v>0</v>
          </cell>
          <cell r="O4886">
            <v>0</v>
          </cell>
          <cell r="Q4886">
            <v>0</v>
          </cell>
        </row>
        <row r="4887">
          <cell r="E4887">
            <v>0</v>
          </cell>
          <cell r="O4887">
            <v>0</v>
          </cell>
          <cell r="Q4887">
            <v>0</v>
          </cell>
        </row>
        <row r="4888">
          <cell r="E4888">
            <v>0</v>
          </cell>
          <cell r="O4888">
            <v>0</v>
          </cell>
          <cell r="Q4888">
            <v>0</v>
          </cell>
        </row>
        <row r="4889">
          <cell r="E4889">
            <v>0</v>
          </cell>
          <cell r="O4889">
            <v>0</v>
          </cell>
          <cell r="Q4889">
            <v>0</v>
          </cell>
        </row>
        <row r="4890">
          <cell r="E4890">
            <v>0</v>
          </cell>
          <cell r="O4890">
            <v>0</v>
          </cell>
          <cell r="Q4890">
            <v>0</v>
          </cell>
        </row>
        <row r="4891">
          <cell r="E4891">
            <v>0</v>
          </cell>
          <cell r="O4891">
            <v>0</v>
          </cell>
          <cell r="Q4891">
            <v>0</v>
          </cell>
        </row>
        <row r="4892">
          <cell r="E4892">
            <v>0</v>
          </cell>
          <cell r="O4892">
            <v>0</v>
          </cell>
          <cell r="Q4892">
            <v>0</v>
          </cell>
        </row>
        <row r="4893">
          <cell r="E4893">
            <v>0</v>
          </cell>
          <cell r="O4893">
            <v>0</v>
          </cell>
          <cell r="Q4893">
            <v>0</v>
          </cell>
        </row>
        <row r="4894">
          <cell r="E4894">
            <v>0</v>
          </cell>
          <cell r="O4894">
            <v>0</v>
          </cell>
          <cell r="Q4894">
            <v>0</v>
          </cell>
        </row>
        <row r="4895">
          <cell r="E4895">
            <v>0</v>
          </cell>
          <cell r="O4895">
            <v>0</v>
          </cell>
          <cell r="Q4895">
            <v>0</v>
          </cell>
        </row>
        <row r="4896">
          <cell r="E4896">
            <v>0</v>
          </cell>
          <cell r="O4896">
            <v>0</v>
          </cell>
          <cell r="Q4896">
            <v>0</v>
          </cell>
        </row>
        <row r="4897">
          <cell r="E4897">
            <v>0</v>
          </cell>
          <cell r="O4897">
            <v>0</v>
          </cell>
          <cell r="Q4897">
            <v>0</v>
          </cell>
        </row>
        <row r="4898">
          <cell r="E4898">
            <v>0</v>
          </cell>
          <cell r="O4898">
            <v>0</v>
          </cell>
          <cell r="Q4898">
            <v>0</v>
          </cell>
        </row>
        <row r="4899">
          <cell r="E4899">
            <v>0</v>
          </cell>
          <cell r="O4899">
            <v>0</v>
          </cell>
          <cell r="Q4899">
            <v>0</v>
          </cell>
        </row>
        <row r="4900">
          <cell r="E4900">
            <v>0</v>
          </cell>
          <cell r="O4900">
            <v>0</v>
          </cell>
          <cell r="Q4900">
            <v>0</v>
          </cell>
        </row>
        <row r="4901">
          <cell r="E4901">
            <v>0</v>
          </cell>
          <cell r="O4901">
            <v>0</v>
          </cell>
          <cell r="Q4901">
            <v>0</v>
          </cell>
        </row>
        <row r="4902">
          <cell r="E4902">
            <v>0</v>
          </cell>
          <cell r="O4902">
            <v>0</v>
          </cell>
          <cell r="Q4902">
            <v>0</v>
          </cell>
        </row>
        <row r="4903">
          <cell r="E4903">
            <v>0</v>
          </cell>
          <cell r="O4903">
            <v>0</v>
          </cell>
          <cell r="Q4903">
            <v>0</v>
          </cell>
        </row>
        <row r="4904">
          <cell r="E4904">
            <v>0</v>
          </cell>
          <cell r="O4904">
            <v>0</v>
          </cell>
          <cell r="Q4904">
            <v>0</v>
          </cell>
        </row>
        <row r="4905">
          <cell r="E4905">
            <v>0</v>
          </cell>
          <cell r="O4905">
            <v>0</v>
          </cell>
          <cell r="Q4905">
            <v>0</v>
          </cell>
        </row>
        <row r="4906">
          <cell r="E4906">
            <v>0</v>
          </cell>
          <cell r="O4906">
            <v>0</v>
          </cell>
          <cell r="Q4906">
            <v>0</v>
          </cell>
        </row>
        <row r="4907">
          <cell r="E4907">
            <v>0</v>
          </cell>
          <cell r="O4907">
            <v>0</v>
          </cell>
          <cell r="Q4907">
            <v>0</v>
          </cell>
        </row>
        <row r="4908">
          <cell r="E4908">
            <v>0</v>
          </cell>
          <cell r="O4908">
            <v>0</v>
          </cell>
          <cell r="Q4908">
            <v>0</v>
          </cell>
        </row>
        <row r="4909">
          <cell r="E4909">
            <v>0</v>
          </cell>
          <cell r="O4909">
            <v>0</v>
          </cell>
          <cell r="Q4909">
            <v>0</v>
          </cell>
        </row>
        <row r="4910">
          <cell r="E4910">
            <v>0</v>
          </cell>
          <cell r="O4910">
            <v>0</v>
          </cell>
          <cell r="Q4910">
            <v>0</v>
          </cell>
        </row>
        <row r="4911">
          <cell r="E4911">
            <v>0</v>
          </cell>
          <cell r="O4911">
            <v>0</v>
          </cell>
          <cell r="Q4911">
            <v>0</v>
          </cell>
        </row>
        <row r="4912">
          <cell r="E4912">
            <v>0</v>
          </cell>
          <cell r="O4912">
            <v>0</v>
          </cell>
          <cell r="Q4912">
            <v>0</v>
          </cell>
        </row>
        <row r="4913">
          <cell r="E4913">
            <v>0</v>
          </cell>
          <cell r="O4913">
            <v>0</v>
          </cell>
          <cell r="Q4913">
            <v>0</v>
          </cell>
        </row>
        <row r="4914">
          <cell r="E4914">
            <v>0</v>
          </cell>
          <cell r="O4914">
            <v>0</v>
          </cell>
          <cell r="Q4914">
            <v>0</v>
          </cell>
        </row>
        <row r="4915">
          <cell r="E4915">
            <v>0</v>
          </cell>
          <cell r="O4915">
            <v>0</v>
          </cell>
          <cell r="Q4915">
            <v>0</v>
          </cell>
        </row>
        <row r="4916">
          <cell r="E4916">
            <v>0</v>
          </cell>
          <cell r="O4916">
            <v>0</v>
          </cell>
          <cell r="Q4916">
            <v>0</v>
          </cell>
        </row>
        <row r="4917">
          <cell r="E4917">
            <v>0</v>
          </cell>
          <cell r="O4917">
            <v>0</v>
          </cell>
          <cell r="Q4917">
            <v>0</v>
          </cell>
        </row>
        <row r="4918">
          <cell r="E4918">
            <v>0</v>
          </cell>
          <cell r="O4918">
            <v>0</v>
          </cell>
          <cell r="Q4918">
            <v>0</v>
          </cell>
        </row>
        <row r="4919">
          <cell r="E4919">
            <v>0</v>
          </cell>
          <cell r="O4919">
            <v>0</v>
          </cell>
          <cell r="Q4919">
            <v>0</v>
          </cell>
        </row>
        <row r="4920">
          <cell r="E4920">
            <v>0</v>
          </cell>
          <cell r="O4920">
            <v>0</v>
          </cell>
          <cell r="Q4920">
            <v>0</v>
          </cell>
        </row>
        <row r="4921">
          <cell r="E4921">
            <v>0</v>
          </cell>
          <cell r="O4921">
            <v>0</v>
          </cell>
          <cell r="Q4921">
            <v>0</v>
          </cell>
        </row>
        <row r="4922">
          <cell r="E4922">
            <v>0</v>
          </cell>
          <cell r="O4922">
            <v>0</v>
          </cell>
          <cell r="Q4922">
            <v>0</v>
          </cell>
        </row>
        <row r="4923">
          <cell r="E4923">
            <v>0</v>
          </cell>
          <cell r="O4923">
            <v>0</v>
          </cell>
          <cell r="Q4923">
            <v>0</v>
          </cell>
        </row>
        <row r="4924">
          <cell r="E4924">
            <v>0</v>
          </cell>
          <cell r="O4924">
            <v>0</v>
          </cell>
          <cell r="Q4924">
            <v>0</v>
          </cell>
        </row>
        <row r="4925">
          <cell r="E4925">
            <v>0</v>
          </cell>
          <cell r="O4925">
            <v>0</v>
          </cell>
          <cell r="Q4925">
            <v>0</v>
          </cell>
        </row>
        <row r="4926">
          <cell r="E4926">
            <v>0</v>
          </cell>
          <cell r="O4926">
            <v>0</v>
          </cell>
          <cell r="Q4926">
            <v>0</v>
          </cell>
        </row>
        <row r="4927">
          <cell r="E4927">
            <v>0</v>
          </cell>
          <cell r="O4927">
            <v>0</v>
          </cell>
          <cell r="Q4927">
            <v>0</v>
          </cell>
        </row>
        <row r="4928">
          <cell r="E4928">
            <v>0</v>
          </cell>
          <cell r="O4928">
            <v>0</v>
          </cell>
          <cell r="Q4928">
            <v>0</v>
          </cell>
        </row>
        <row r="4929">
          <cell r="E4929">
            <v>0</v>
          </cell>
          <cell r="O4929">
            <v>0</v>
          </cell>
          <cell r="Q4929">
            <v>0</v>
          </cell>
        </row>
        <row r="4930">
          <cell r="E4930">
            <v>0</v>
          </cell>
          <cell r="O4930">
            <v>0</v>
          </cell>
          <cell r="Q4930">
            <v>0</v>
          </cell>
        </row>
        <row r="4931">
          <cell r="E4931">
            <v>0</v>
          </cell>
          <cell r="O4931">
            <v>0</v>
          </cell>
          <cell r="Q4931">
            <v>0</v>
          </cell>
        </row>
        <row r="4932">
          <cell r="E4932">
            <v>0</v>
          </cell>
          <cell r="O4932">
            <v>0</v>
          </cell>
          <cell r="Q4932">
            <v>0</v>
          </cell>
        </row>
        <row r="4933">
          <cell r="E4933">
            <v>0</v>
          </cell>
          <cell r="O4933">
            <v>0</v>
          </cell>
          <cell r="Q4933">
            <v>0</v>
          </cell>
        </row>
        <row r="4934">
          <cell r="E4934">
            <v>0</v>
          </cell>
          <cell r="O4934">
            <v>0</v>
          </cell>
          <cell r="Q4934">
            <v>0</v>
          </cell>
        </row>
        <row r="4935">
          <cell r="E4935">
            <v>0</v>
          </cell>
          <cell r="O4935">
            <v>0</v>
          </cell>
          <cell r="Q4935">
            <v>0</v>
          </cell>
        </row>
        <row r="4936">
          <cell r="E4936">
            <v>0</v>
          </cell>
          <cell r="O4936">
            <v>0</v>
          </cell>
          <cell r="Q4936">
            <v>0</v>
          </cell>
        </row>
        <row r="4937">
          <cell r="E4937">
            <v>0</v>
          </cell>
          <cell r="O4937">
            <v>0</v>
          </cell>
          <cell r="Q4937">
            <v>0</v>
          </cell>
        </row>
        <row r="4938">
          <cell r="E4938">
            <v>0</v>
          </cell>
          <cell r="O4938">
            <v>0</v>
          </cell>
          <cell r="Q4938">
            <v>0</v>
          </cell>
        </row>
        <row r="4939">
          <cell r="E4939">
            <v>0</v>
          </cell>
          <cell r="O4939">
            <v>0</v>
          </cell>
          <cell r="Q4939">
            <v>0</v>
          </cell>
        </row>
        <row r="4940">
          <cell r="E4940">
            <v>0</v>
          </cell>
          <cell r="O4940">
            <v>0</v>
          </cell>
          <cell r="Q4940">
            <v>0</v>
          </cell>
        </row>
        <row r="4941">
          <cell r="E4941">
            <v>0</v>
          </cell>
          <cell r="O4941">
            <v>0</v>
          </cell>
          <cell r="Q4941">
            <v>0</v>
          </cell>
        </row>
        <row r="4942">
          <cell r="E4942">
            <v>0</v>
          </cell>
          <cell r="O4942">
            <v>0</v>
          </cell>
          <cell r="Q4942">
            <v>0</v>
          </cell>
        </row>
        <row r="4943">
          <cell r="E4943">
            <v>0</v>
          </cell>
          <cell r="O4943">
            <v>0</v>
          </cell>
          <cell r="Q4943">
            <v>0</v>
          </cell>
        </row>
        <row r="4944">
          <cell r="E4944">
            <v>0</v>
          </cell>
          <cell r="O4944">
            <v>0</v>
          </cell>
          <cell r="Q4944">
            <v>0</v>
          </cell>
        </row>
        <row r="4945">
          <cell r="E4945">
            <v>0</v>
          </cell>
          <cell r="O4945">
            <v>0</v>
          </cell>
          <cell r="Q4945">
            <v>0</v>
          </cell>
        </row>
        <row r="4946">
          <cell r="E4946">
            <v>0</v>
          </cell>
          <cell r="O4946">
            <v>0</v>
          </cell>
          <cell r="Q4946">
            <v>0</v>
          </cell>
        </row>
        <row r="4947">
          <cell r="E4947">
            <v>0</v>
          </cell>
          <cell r="O4947">
            <v>0</v>
          </cell>
          <cell r="Q4947">
            <v>0</v>
          </cell>
        </row>
        <row r="4948">
          <cell r="E4948">
            <v>0</v>
          </cell>
          <cell r="O4948">
            <v>0</v>
          </cell>
          <cell r="Q4948">
            <v>0</v>
          </cell>
        </row>
        <row r="4949">
          <cell r="E4949">
            <v>0</v>
          </cell>
          <cell r="O4949">
            <v>0</v>
          </cell>
          <cell r="Q4949">
            <v>0</v>
          </cell>
        </row>
        <row r="4950">
          <cell r="E4950">
            <v>0</v>
          </cell>
          <cell r="O4950">
            <v>0</v>
          </cell>
          <cell r="Q4950">
            <v>0</v>
          </cell>
        </row>
        <row r="4951">
          <cell r="E4951">
            <v>0</v>
          </cell>
          <cell r="O4951">
            <v>0</v>
          </cell>
          <cell r="Q4951">
            <v>0</v>
          </cell>
        </row>
        <row r="4952">
          <cell r="E4952">
            <v>0</v>
          </cell>
          <cell r="O4952">
            <v>0</v>
          </cell>
          <cell r="Q4952">
            <v>0</v>
          </cell>
        </row>
        <row r="4953">
          <cell r="E4953">
            <v>0</v>
          </cell>
          <cell r="O4953">
            <v>0</v>
          </cell>
          <cell r="Q4953">
            <v>0</v>
          </cell>
        </row>
        <row r="4954">
          <cell r="E4954">
            <v>0</v>
          </cell>
          <cell r="O4954">
            <v>0</v>
          </cell>
          <cell r="Q4954">
            <v>0</v>
          </cell>
        </row>
        <row r="4955">
          <cell r="E4955">
            <v>0</v>
          </cell>
          <cell r="O4955">
            <v>0</v>
          </cell>
          <cell r="Q4955">
            <v>0</v>
          </cell>
        </row>
        <row r="4956">
          <cell r="E4956">
            <v>0</v>
          </cell>
          <cell r="O4956">
            <v>0</v>
          </cell>
          <cell r="Q4956">
            <v>0</v>
          </cell>
        </row>
        <row r="4957">
          <cell r="E4957">
            <v>0</v>
          </cell>
          <cell r="O4957">
            <v>0</v>
          </cell>
          <cell r="Q4957">
            <v>0</v>
          </cell>
        </row>
        <row r="4958">
          <cell r="E4958">
            <v>0</v>
          </cell>
          <cell r="O4958">
            <v>0</v>
          </cell>
          <cell r="Q4958">
            <v>0</v>
          </cell>
        </row>
        <row r="4959">
          <cell r="E4959">
            <v>0</v>
          </cell>
          <cell r="O4959">
            <v>0</v>
          </cell>
          <cell r="Q4959">
            <v>0</v>
          </cell>
        </row>
        <row r="4960">
          <cell r="E4960">
            <v>0</v>
          </cell>
          <cell r="O4960">
            <v>0</v>
          </cell>
          <cell r="Q4960">
            <v>0</v>
          </cell>
        </row>
        <row r="4961">
          <cell r="E4961">
            <v>0</v>
          </cell>
          <cell r="O4961">
            <v>0</v>
          </cell>
          <cell r="Q4961">
            <v>0</v>
          </cell>
        </row>
        <row r="4962">
          <cell r="E4962">
            <v>0</v>
          </cell>
          <cell r="O4962">
            <v>0</v>
          </cell>
          <cell r="Q4962">
            <v>0</v>
          </cell>
        </row>
        <row r="4963">
          <cell r="E4963">
            <v>0</v>
          </cell>
          <cell r="O4963">
            <v>0</v>
          </cell>
          <cell r="Q4963">
            <v>0</v>
          </cell>
        </row>
        <row r="4964">
          <cell r="E4964">
            <v>0</v>
          </cell>
          <cell r="O4964">
            <v>0</v>
          </cell>
          <cell r="Q4964">
            <v>0</v>
          </cell>
        </row>
        <row r="4965">
          <cell r="E4965">
            <v>0</v>
          </cell>
          <cell r="O4965">
            <v>0</v>
          </cell>
          <cell r="Q4965">
            <v>0</v>
          </cell>
        </row>
        <row r="4966">
          <cell r="E4966">
            <v>0</v>
          </cell>
          <cell r="O4966">
            <v>0</v>
          </cell>
          <cell r="Q4966">
            <v>0</v>
          </cell>
        </row>
        <row r="4967">
          <cell r="E4967">
            <v>0</v>
          </cell>
          <cell r="O4967">
            <v>0</v>
          </cell>
          <cell r="Q4967">
            <v>0</v>
          </cell>
        </row>
        <row r="4968">
          <cell r="E4968">
            <v>0</v>
          </cell>
          <cell r="O4968">
            <v>0</v>
          </cell>
          <cell r="Q4968">
            <v>0</v>
          </cell>
        </row>
        <row r="4969">
          <cell r="E4969">
            <v>0</v>
          </cell>
          <cell r="O4969">
            <v>0</v>
          </cell>
          <cell r="Q4969">
            <v>0</v>
          </cell>
        </row>
        <row r="4970">
          <cell r="E4970">
            <v>0</v>
          </cell>
          <cell r="O4970">
            <v>0</v>
          </cell>
          <cell r="Q4970">
            <v>0</v>
          </cell>
        </row>
        <row r="4971">
          <cell r="E4971">
            <v>0</v>
          </cell>
          <cell r="O4971">
            <v>0</v>
          </cell>
          <cell r="Q4971">
            <v>0</v>
          </cell>
        </row>
        <row r="4972">
          <cell r="E4972">
            <v>0</v>
          </cell>
          <cell r="O4972">
            <v>0</v>
          </cell>
          <cell r="Q4972">
            <v>0</v>
          </cell>
        </row>
        <row r="4973">
          <cell r="E4973">
            <v>0</v>
          </cell>
          <cell r="O4973">
            <v>0</v>
          </cell>
          <cell r="Q4973">
            <v>0</v>
          </cell>
        </row>
        <row r="4974">
          <cell r="E4974">
            <v>0</v>
          </cell>
          <cell r="O4974">
            <v>0</v>
          </cell>
          <cell r="Q4974">
            <v>0</v>
          </cell>
        </row>
        <row r="4975">
          <cell r="E4975">
            <v>0</v>
          </cell>
          <cell r="O4975">
            <v>0</v>
          </cell>
          <cell r="Q4975">
            <v>0</v>
          </cell>
        </row>
        <row r="4976">
          <cell r="E4976">
            <v>0</v>
          </cell>
          <cell r="O4976">
            <v>0</v>
          </cell>
          <cell r="Q4976">
            <v>0</v>
          </cell>
        </row>
        <row r="4977">
          <cell r="E4977">
            <v>0</v>
          </cell>
          <cell r="O4977">
            <v>0</v>
          </cell>
          <cell r="Q4977">
            <v>0</v>
          </cell>
        </row>
        <row r="4978">
          <cell r="E4978">
            <v>0</v>
          </cell>
          <cell r="O4978">
            <v>0</v>
          </cell>
          <cell r="Q4978">
            <v>0</v>
          </cell>
        </row>
        <row r="4979">
          <cell r="E4979">
            <v>0</v>
          </cell>
          <cell r="O4979">
            <v>0</v>
          </cell>
          <cell r="Q4979">
            <v>0</v>
          </cell>
        </row>
        <row r="4980">
          <cell r="E4980">
            <v>0</v>
          </cell>
          <cell r="O4980">
            <v>0</v>
          </cell>
          <cell r="Q4980">
            <v>0</v>
          </cell>
        </row>
        <row r="4981">
          <cell r="E4981">
            <v>0</v>
          </cell>
          <cell r="O4981">
            <v>0</v>
          </cell>
          <cell r="Q4981">
            <v>0</v>
          </cell>
        </row>
        <row r="4982">
          <cell r="E4982">
            <v>0</v>
          </cell>
          <cell r="O4982">
            <v>0</v>
          </cell>
          <cell r="Q4982">
            <v>0</v>
          </cell>
        </row>
        <row r="4983">
          <cell r="E4983">
            <v>0</v>
          </cell>
          <cell r="O4983">
            <v>0</v>
          </cell>
          <cell r="Q4983">
            <v>0</v>
          </cell>
        </row>
        <row r="4984">
          <cell r="E4984">
            <v>0</v>
          </cell>
          <cell r="O4984">
            <v>0</v>
          </cell>
          <cell r="Q4984">
            <v>0</v>
          </cell>
        </row>
        <row r="4985">
          <cell r="E4985">
            <v>0</v>
          </cell>
          <cell r="O4985">
            <v>0</v>
          </cell>
          <cell r="Q4985">
            <v>0</v>
          </cell>
        </row>
        <row r="4986">
          <cell r="E4986">
            <v>0</v>
          </cell>
          <cell r="O4986">
            <v>0</v>
          </cell>
          <cell r="Q4986">
            <v>0</v>
          </cell>
        </row>
        <row r="4987">
          <cell r="E4987">
            <v>0</v>
          </cell>
          <cell r="O4987">
            <v>0</v>
          </cell>
          <cell r="Q4987">
            <v>0</v>
          </cell>
        </row>
        <row r="4988">
          <cell r="E4988">
            <v>0</v>
          </cell>
          <cell r="O4988">
            <v>0</v>
          </cell>
          <cell r="Q4988">
            <v>0</v>
          </cell>
        </row>
        <row r="4989">
          <cell r="E4989">
            <v>0</v>
          </cell>
          <cell r="O4989">
            <v>0</v>
          </cell>
          <cell r="Q4989">
            <v>0</v>
          </cell>
        </row>
        <row r="4990">
          <cell r="E4990">
            <v>0</v>
          </cell>
          <cell r="O4990">
            <v>0</v>
          </cell>
          <cell r="Q4990">
            <v>0</v>
          </cell>
        </row>
        <row r="4991">
          <cell r="E4991">
            <v>0</v>
          </cell>
          <cell r="O4991">
            <v>0</v>
          </cell>
          <cell r="Q4991">
            <v>0</v>
          </cell>
        </row>
        <row r="4992">
          <cell r="E4992">
            <v>0</v>
          </cell>
          <cell r="O4992">
            <v>0</v>
          </cell>
          <cell r="Q4992">
            <v>0</v>
          </cell>
        </row>
        <row r="4993">
          <cell r="E4993">
            <v>0</v>
          </cell>
          <cell r="O4993">
            <v>0</v>
          </cell>
          <cell r="Q4993">
            <v>0</v>
          </cell>
        </row>
        <row r="4994">
          <cell r="E4994">
            <v>0</v>
          </cell>
          <cell r="O4994">
            <v>0</v>
          </cell>
          <cell r="Q4994">
            <v>0</v>
          </cell>
        </row>
        <row r="4995">
          <cell r="E4995">
            <v>0</v>
          </cell>
          <cell r="O4995">
            <v>0</v>
          </cell>
          <cell r="Q4995">
            <v>0</v>
          </cell>
        </row>
        <row r="4996">
          <cell r="E4996">
            <v>0</v>
          </cell>
          <cell r="O4996">
            <v>0</v>
          </cell>
          <cell r="Q4996">
            <v>0</v>
          </cell>
        </row>
        <row r="4997">
          <cell r="E4997">
            <v>0</v>
          </cell>
          <cell r="O4997">
            <v>0</v>
          </cell>
          <cell r="Q4997">
            <v>0</v>
          </cell>
        </row>
        <row r="4998">
          <cell r="E4998">
            <v>0</v>
          </cell>
          <cell r="O4998">
            <v>0</v>
          </cell>
          <cell r="Q4998">
            <v>0</v>
          </cell>
        </row>
        <row r="4999">
          <cell r="E4999">
            <v>0</v>
          </cell>
          <cell r="O4999">
            <v>0</v>
          </cell>
          <cell r="Q4999">
            <v>0</v>
          </cell>
        </row>
        <row r="5000">
          <cell r="E5000">
            <v>0</v>
          </cell>
          <cell r="O5000">
            <v>0</v>
          </cell>
          <cell r="Q5000">
            <v>0</v>
          </cell>
        </row>
        <row r="5001">
          <cell r="E5001">
            <v>0</v>
          </cell>
          <cell r="O5001">
            <v>0</v>
          </cell>
          <cell r="Q5001">
            <v>0</v>
          </cell>
        </row>
        <row r="5002">
          <cell r="E5002">
            <v>0</v>
          </cell>
          <cell r="O5002">
            <v>0</v>
          </cell>
          <cell r="Q5002">
            <v>0</v>
          </cell>
        </row>
        <row r="5003">
          <cell r="E5003">
            <v>0</v>
          </cell>
          <cell r="O5003">
            <v>0</v>
          </cell>
          <cell r="Q5003">
            <v>0</v>
          </cell>
        </row>
        <row r="5004">
          <cell r="E5004">
            <v>0</v>
          </cell>
          <cell r="O5004">
            <v>0</v>
          </cell>
          <cell r="Q5004">
            <v>0</v>
          </cell>
        </row>
        <row r="5005">
          <cell r="E5005">
            <v>0</v>
          </cell>
          <cell r="O5005">
            <v>0</v>
          </cell>
          <cell r="Q5005">
            <v>0</v>
          </cell>
        </row>
        <row r="5006">
          <cell r="E5006">
            <v>0</v>
          </cell>
          <cell r="O5006">
            <v>0</v>
          </cell>
          <cell r="Q5006">
            <v>0</v>
          </cell>
        </row>
        <row r="5007">
          <cell r="E5007">
            <v>0</v>
          </cell>
          <cell r="O5007">
            <v>0</v>
          </cell>
          <cell r="Q5007">
            <v>0</v>
          </cell>
        </row>
        <row r="5008">
          <cell r="E5008">
            <v>0</v>
          </cell>
          <cell r="O5008">
            <v>0</v>
          </cell>
          <cell r="Q5008">
            <v>0</v>
          </cell>
        </row>
        <row r="5009">
          <cell r="E5009">
            <v>0</v>
          </cell>
          <cell r="O5009">
            <v>0</v>
          </cell>
          <cell r="Q5009">
            <v>0</v>
          </cell>
        </row>
        <row r="5010">
          <cell r="E5010">
            <v>0</v>
          </cell>
          <cell r="O5010">
            <v>0</v>
          </cell>
          <cell r="Q5010">
            <v>0</v>
          </cell>
        </row>
        <row r="5011">
          <cell r="E5011">
            <v>0</v>
          </cell>
          <cell r="O5011">
            <v>0</v>
          </cell>
          <cell r="Q5011">
            <v>0</v>
          </cell>
        </row>
        <row r="5012">
          <cell r="E5012">
            <v>0</v>
          </cell>
          <cell r="O5012">
            <v>0</v>
          </cell>
          <cell r="Q5012">
            <v>0</v>
          </cell>
        </row>
        <row r="5013">
          <cell r="E5013">
            <v>0</v>
          </cell>
          <cell r="O5013">
            <v>0</v>
          </cell>
          <cell r="Q5013">
            <v>0</v>
          </cell>
        </row>
        <row r="5014">
          <cell r="E5014">
            <v>0</v>
          </cell>
          <cell r="O5014">
            <v>0</v>
          </cell>
          <cell r="Q5014">
            <v>0</v>
          </cell>
        </row>
        <row r="5015">
          <cell r="E5015">
            <v>0</v>
          </cell>
          <cell r="O5015">
            <v>0</v>
          </cell>
          <cell r="Q5015">
            <v>0</v>
          </cell>
        </row>
        <row r="5016">
          <cell r="E5016">
            <v>0</v>
          </cell>
          <cell r="O5016">
            <v>0</v>
          </cell>
          <cell r="Q5016">
            <v>0</v>
          </cell>
        </row>
        <row r="5017">
          <cell r="E5017">
            <v>0</v>
          </cell>
          <cell r="O5017">
            <v>0</v>
          </cell>
          <cell r="Q5017">
            <v>0</v>
          </cell>
        </row>
        <row r="5018">
          <cell r="E5018">
            <v>0</v>
          </cell>
          <cell r="O5018">
            <v>0</v>
          </cell>
          <cell r="Q5018">
            <v>0</v>
          </cell>
        </row>
        <row r="5019">
          <cell r="E5019">
            <v>0</v>
          </cell>
          <cell r="O5019">
            <v>0</v>
          </cell>
          <cell r="Q5019">
            <v>0</v>
          </cell>
        </row>
        <row r="5020">
          <cell r="E5020">
            <v>0</v>
          </cell>
          <cell r="O5020">
            <v>0</v>
          </cell>
          <cell r="Q5020">
            <v>0</v>
          </cell>
        </row>
        <row r="5021">
          <cell r="E5021">
            <v>0</v>
          </cell>
          <cell r="O5021">
            <v>0</v>
          </cell>
          <cell r="Q5021">
            <v>0</v>
          </cell>
        </row>
        <row r="5022">
          <cell r="E5022">
            <v>0</v>
          </cell>
          <cell r="O5022">
            <v>0</v>
          </cell>
          <cell r="Q5022">
            <v>0</v>
          </cell>
        </row>
        <row r="5023">
          <cell r="E5023">
            <v>0</v>
          </cell>
          <cell r="O5023">
            <v>0</v>
          </cell>
          <cell r="Q5023">
            <v>0</v>
          </cell>
        </row>
        <row r="5024">
          <cell r="E5024">
            <v>0</v>
          </cell>
          <cell r="O5024">
            <v>0</v>
          </cell>
          <cell r="Q5024">
            <v>0</v>
          </cell>
        </row>
        <row r="5025">
          <cell r="E5025">
            <v>0</v>
          </cell>
          <cell r="O5025">
            <v>0</v>
          </cell>
          <cell r="Q5025">
            <v>0</v>
          </cell>
        </row>
        <row r="5026">
          <cell r="E5026">
            <v>0</v>
          </cell>
          <cell r="O5026">
            <v>0</v>
          </cell>
          <cell r="Q5026">
            <v>0</v>
          </cell>
        </row>
        <row r="5027">
          <cell r="E5027">
            <v>0</v>
          </cell>
          <cell r="O5027">
            <v>0</v>
          </cell>
          <cell r="Q5027">
            <v>0</v>
          </cell>
        </row>
        <row r="5028">
          <cell r="E5028">
            <v>0</v>
          </cell>
          <cell r="O5028">
            <v>0</v>
          </cell>
          <cell r="Q5028">
            <v>0</v>
          </cell>
        </row>
        <row r="5029">
          <cell r="E5029">
            <v>0</v>
          </cell>
          <cell r="O5029">
            <v>0</v>
          </cell>
          <cell r="Q5029">
            <v>0</v>
          </cell>
        </row>
        <row r="5030">
          <cell r="E5030">
            <v>0</v>
          </cell>
          <cell r="O5030">
            <v>0</v>
          </cell>
          <cell r="Q5030">
            <v>0</v>
          </cell>
        </row>
        <row r="5031">
          <cell r="E5031">
            <v>0</v>
          </cell>
          <cell r="O5031">
            <v>0</v>
          </cell>
          <cell r="Q5031">
            <v>0</v>
          </cell>
        </row>
        <row r="5032">
          <cell r="E5032">
            <v>0</v>
          </cell>
          <cell r="O5032">
            <v>0</v>
          </cell>
          <cell r="Q5032">
            <v>0</v>
          </cell>
        </row>
        <row r="5033">
          <cell r="E5033">
            <v>0</v>
          </cell>
          <cell r="O5033">
            <v>0</v>
          </cell>
          <cell r="Q5033">
            <v>0</v>
          </cell>
        </row>
        <row r="5034">
          <cell r="E5034">
            <v>0</v>
          </cell>
          <cell r="O5034">
            <v>0</v>
          </cell>
          <cell r="Q5034">
            <v>0</v>
          </cell>
        </row>
        <row r="5035">
          <cell r="E5035">
            <v>0</v>
          </cell>
          <cell r="O5035">
            <v>0</v>
          </cell>
          <cell r="Q5035">
            <v>0</v>
          </cell>
        </row>
        <row r="5036">
          <cell r="E5036">
            <v>0</v>
          </cell>
          <cell r="O5036">
            <v>0</v>
          </cell>
          <cell r="Q5036">
            <v>0</v>
          </cell>
        </row>
        <row r="5037">
          <cell r="E5037">
            <v>0</v>
          </cell>
          <cell r="O5037">
            <v>0</v>
          </cell>
          <cell r="Q5037">
            <v>0</v>
          </cell>
        </row>
        <row r="5038">
          <cell r="E5038">
            <v>0</v>
          </cell>
          <cell r="O5038">
            <v>0</v>
          </cell>
          <cell r="Q5038">
            <v>0</v>
          </cell>
        </row>
        <row r="5039">
          <cell r="E5039">
            <v>0</v>
          </cell>
          <cell r="O5039">
            <v>0</v>
          </cell>
          <cell r="Q5039">
            <v>0</v>
          </cell>
        </row>
        <row r="5040">
          <cell r="E5040">
            <v>0</v>
          </cell>
          <cell r="O5040">
            <v>0</v>
          </cell>
          <cell r="Q5040">
            <v>0</v>
          </cell>
        </row>
        <row r="5041">
          <cell r="E5041">
            <v>0</v>
          </cell>
          <cell r="O5041">
            <v>0</v>
          </cell>
          <cell r="Q5041">
            <v>0</v>
          </cell>
        </row>
        <row r="5042">
          <cell r="E5042">
            <v>0</v>
          </cell>
          <cell r="O5042">
            <v>0</v>
          </cell>
          <cell r="Q5042">
            <v>0</v>
          </cell>
        </row>
        <row r="5043">
          <cell r="E5043">
            <v>0</v>
          </cell>
          <cell r="O5043">
            <v>0</v>
          </cell>
          <cell r="Q5043">
            <v>0</v>
          </cell>
        </row>
        <row r="5044">
          <cell r="E5044">
            <v>0</v>
          </cell>
          <cell r="O5044">
            <v>0</v>
          </cell>
          <cell r="Q5044">
            <v>0</v>
          </cell>
        </row>
        <row r="5045">
          <cell r="E5045">
            <v>0</v>
          </cell>
          <cell r="O5045">
            <v>0</v>
          </cell>
          <cell r="Q5045">
            <v>0</v>
          </cell>
        </row>
        <row r="5046">
          <cell r="E5046">
            <v>0</v>
          </cell>
          <cell r="O5046">
            <v>0</v>
          </cell>
          <cell r="Q5046">
            <v>0</v>
          </cell>
        </row>
        <row r="5047">
          <cell r="E5047">
            <v>0</v>
          </cell>
          <cell r="O5047">
            <v>0</v>
          </cell>
          <cell r="Q5047">
            <v>0</v>
          </cell>
        </row>
        <row r="5048">
          <cell r="E5048">
            <v>0</v>
          </cell>
          <cell r="O5048">
            <v>0</v>
          </cell>
          <cell r="Q5048">
            <v>0</v>
          </cell>
        </row>
        <row r="5049">
          <cell r="E5049">
            <v>0</v>
          </cell>
          <cell r="O5049">
            <v>0</v>
          </cell>
          <cell r="Q5049">
            <v>0</v>
          </cell>
        </row>
        <row r="5050">
          <cell r="E5050">
            <v>0</v>
          </cell>
          <cell r="O5050">
            <v>0</v>
          </cell>
          <cell r="Q5050">
            <v>0</v>
          </cell>
        </row>
        <row r="5051">
          <cell r="E5051">
            <v>0</v>
          </cell>
          <cell r="O5051">
            <v>0</v>
          </cell>
          <cell r="Q5051">
            <v>0</v>
          </cell>
        </row>
        <row r="5052">
          <cell r="E5052">
            <v>0</v>
          </cell>
          <cell r="O5052">
            <v>0</v>
          </cell>
          <cell r="Q5052">
            <v>0</v>
          </cell>
        </row>
        <row r="5053">
          <cell r="E5053">
            <v>0</v>
          </cell>
          <cell r="O5053">
            <v>0</v>
          </cell>
          <cell r="Q5053">
            <v>0</v>
          </cell>
        </row>
        <row r="5054">
          <cell r="E5054">
            <v>0</v>
          </cell>
          <cell r="O5054">
            <v>0</v>
          </cell>
          <cell r="Q5054">
            <v>0</v>
          </cell>
        </row>
        <row r="5055">
          <cell r="E5055">
            <v>0</v>
          </cell>
          <cell r="O5055">
            <v>0</v>
          </cell>
          <cell r="Q5055">
            <v>0</v>
          </cell>
        </row>
        <row r="5056">
          <cell r="E5056">
            <v>0</v>
          </cell>
          <cell r="O5056">
            <v>0</v>
          </cell>
          <cell r="Q5056">
            <v>0</v>
          </cell>
        </row>
        <row r="5057">
          <cell r="E5057">
            <v>0</v>
          </cell>
          <cell r="O5057">
            <v>0</v>
          </cell>
          <cell r="Q5057">
            <v>0</v>
          </cell>
        </row>
        <row r="5058">
          <cell r="E5058">
            <v>0</v>
          </cell>
          <cell r="O5058">
            <v>0</v>
          </cell>
          <cell r="Q5058">
            <v>0</v>
          </cell>
        </row>
        <row r="5059">
          <cell r="E5059">
            <v>0</v>
          </cell>
          <cell r="O5059">
            <v>0</v>
          </cell>
          <cell r="Q5059">
            <v>0</v>
          </cell>
        </row>
        <row r="5060">
          <cell r="E5060">
            <v>0</v>
          </cell>
          <cell r="O5060">
            <v>0</v>
          </cell>
          <cell r="Q5060">
            <v>0</v>
          </cell>
        </row>
        <row r="5061">
          <cell r="E5061">
            <v>0</v>
          </cell>
          <cell r="O5061">
            <v>0</v>
          </cell>
          <cell r="Q5061">
            <v>0</v>
          </cell>
        </row>
        <row r="5062">
          <cell r="E5062">
            <v>0</v>
          </cell>
          <cell r="O5062">
            <v>0</v>
          </cell>
          <cell r="Q5062">
            <v>0</v>
          </cell>
        </row>
        <row r="5063">
          <cell r="E5063">
            <v>0</v>
          </cell>
          <cell r="O5063">
            <v>0</v>
          </cell>
          <cell r="Q5063">
            <v>0</v>
          </cell>
        </row>
        <row r="5064">
          <cell r="E5064">
            <v>0</v>
          </cell>
          <cell r="O5064">
            <v>0</v>
          </cell>
          <cell r="Q5064">
            <v>0</v>
          </cell>
        </row>
        <row r="5065">
          <cell r="E5065">
            <v>0</v>
          </cell>
          <cell r="O5065">
            <v>0</v>
          </cell>
          <cell r="Q5065">
            <v>0</v>
          </cell>
        </row>
        <row r="5066">
          <cell r="E5066">
            <v>0</v>
          </cell>
          <cell r="O5066">
            <v>0</v>
          </cell>
          <cell r="Q5066">
            <v>0</v>
          </cell>
        </row>
        <row r="5067">
          <cell r="E5067">
            <v>0</v>
          </cell>
          <cell r="O5067">
            <v>0</v>
          </cell>
          <cell r="Q5067">
            <v>0</v>
          </cell>
        </row>
        <row r="5068">
          <cell r="E5068">
            <v>0</v>
          </cell>
          <cell r="O5068">
            <v>0</v>
          </cell>
          <cell r="Q5068">
            <v>0</v>
          </cell>
        </row>
        <row r="5069">
          <cell r="E5069">
            <v>0</v>
          </cell>
          <cell r="O5069">
            <v>0</v>
          </cell>
          <cell r="Q5069">
            <v>0</v>
          </cell>
        </row>
        <row r="5070">
          <cell r="E5070">
            <v>0</v>
          </cell>
          <cell r="O5070">
            <v>0</v>
          </cell>
          <cell r="Q5070">
            <v>0</v>
          </cell>
        </row>
        <row r="5071">
          <cell r="E5071">
            <v>0</v>
          </cell>
          <cell r="O5071">
            <v>0</v>
          </cell>
          <cell r="Q5071">
            <v>0</v>
          </cell>
        </row>
        <row r="5072">
          <cell r="E5072">
            <v>0</v>
          </cell>
          <cell r="O5072">
            <v>0</v>
          </cell>
          <cell r="Q5072">
            <v>0</v>
          </cell>
        </row>
        <row r="5073">
          <cell r="E5073">
            <v>0</v>
          </cell>
          <cell r="O5073">
            <v>0</v>
          </cell>
          <cell r="Q5073">
            <v>0</v>
          </cell>
        </row>
        <row r="5074">
          <cell r="E5074">
            <v>0</v>
          </cell>
          <cell r="O5074">
            <v>0</v>
          </cell>
          <cell r="Q5074">
            <v>0</v>
          </cell>
        </row>
        <row r="5075">
          <cell r="E5075">
            <v>0</v>
          </cell>
          <cell r="O5075">
            <v>0</v>
          </cell>
          <cell r="Q5075">
            <v>0</v>
          </cell>
        </row>
        <row r="5076">
          <cell r="E5076">
            <v>0</v>
          </cell>
          <cell r="O5076">
            <v>0</v>
          </cell>
          <cell r="Q5076">
            <v>0</v>
          </cell>
        </row>
        <row r="5077">
          <cell r="E5077">
            <v>0</v>
          </cell>
          <cell r="O5077">
            <v>0</v>
          </cell>
          <cell r="Q5077">
            <v>0</v>
          </cell>
        </row>
        <row r="5078">
          <cell r="E5078">
            <v>0</v>
          </cell>
          <cell r="O5078">
            <v>0</v>
          </cell>
          <cell r="Q5078">
            <v>0</v>
          </cell>
        </row>
        <row r="5079">
          <cell r="E5079">
            <v>0</v>
          </cell>
          <cell r="O5079">
            <v>0</v>
          </cell>
          <cell r="Q5079">
            <v>0</v>
          </cell>
        </row>
        <row r="5080">
          <cell r="E5080">
            <v>0</v>
          </cell>
          <cell r="O5080">
            <v>0</v>
          </cell>
          <cell r="Q5080">
            <v>0</v>
          </cell>
        </row>
        <row r="5081">
          <cell r="E5081">
            <v>0</v>
          </cell>
          <cell r="O5081">
            <v>0</v>
          </cell>
          <cell r="Q5081">
            <v>0</v>
          </cell>
        </row>
        <row r="5082">
          <cell r="E5082">
            <v>0</v>
          </cell>
          <cell r="O5082">
            <v>0</v>
          </cell>
          <cell r="Q5082">
            <v>0</v>
          </cell>
        </row>
        <row r="5083">
          <cell r="E5083">
            <v>0</v>
          </cell>
          <cell r="O5083">
            <v>0</v>
          </cell>
          <cell r="Q5083">
            <v>0</v>
          </cell>
        </row>
        <row r="5084">
          <cell r="E5084">
            <v>0</v>
          </cell>
          <cell r="O5084">
            <v>0</v>
          </cell>
          <cell r="Q5084">
            <v>0</v>
          </cell>
        </row>
        <row r="5085">
          <cell r="E5085">
            <v>0</v>
          </cell>
          <cell r="O5085">
            <v>0</v>
          </cell>
          <cell r="Q5085">
            <v>0</v>
          </cell>
        </row>
        <row r="5086">
          <cell r="E5086">
            <v>0</v>
          </cell>
          <cell r="O5086">
            <v>0</v>
          </cell>
          <cell r="Q5086">
            <v>0</v>
          </cell>
        </row>
        <row r="5087">
          <cell r="E5087">
            <v>0</v>
          </cell>
          <cell r="O5087">
            <v>0</v>
          </cell>
          <cell r="Q5087">
            <v>0</v>
          </cell>
        </row>
        <row r="5088">
          <cell r="E5088">
            <v>0</v>
          </cell>
          <cell r="O5088">
            <v>0</v>
          </cell>
          <cell r="Q5088">
            <v>0</v>
          </cell>
        </row>
        <row r="5089">
          <cell r="E5089">
            <v>0</v>
          </cell>
          <cell r="O5089">
            <v>0</v>
          </cell>
          <cell r="Q5089">
            <v>0</v>
          </cell>
        </row>
        <row r="5090">
          <cell r="E5090">
            <v>0</v>
          </cell>
          <cell r="O5090">
            <v>0</v>
          </cell>
          <cell r="Q5090">
            <v>0</v>
          </cell>
        </row>
        <row r="5091">
          <cell r="E5091">
            <v>0</v>
          </cell>
          <cell r="O5091">
            <v>0</v>
          </cell>
          <cell r="Q5091">
            <v>0</v>
          </cell>
        </row>
        <row r="5092">
          <cell r="E5092">
            <v>0</v>
          </cell>
          <cell r="O5092">
            <v>0</v>
          </cell>
          <cell r="Q5092">
            <v>0</v>
          </cell>
        </row>
        <row r="5093">
          <cell r="E5093">
            <v>0</v>
          </cell>
          <cell r="O5093">
            <v>0</v>
          </cell>
          <cell r="Q5093">
            <v>0</v>
          </cell>
        </row>
        <row r="5094">
          <cell r="E5094">
            <v>0</v>
          </cell>
          <cell r="O5094">
            <v>0</v>
          </cell>
          <cell r="Q5094">
            <v>0</v>
          </cell>
        </row>
        <row r="5095">
          <cell r="E5095">
            <v>0</v>
          </cell>
          <cell r="O5095">
            <v>0</v>
          </cell>
          <cell r="Q5095">
            <v>0</v>
          </cell>
        </row>
        <row r="5096">
          <cell r="E5096">
            <v>0</v>
          </cell>
          <cell r="O5096">
            <v>0</v>
          </cell>
          <cell r="Q5096">
            <v>0</v>
          </cell>
        </row>
        <row r="5097">
          <cell r="E5097">
            <v>0</v>
          </cell>
          <cell r="O5097">
            <v>0</v>
          </cell>
          <cell r="Q5097">
            <v>0</v>
          </cell>
        </row>
        <row r="5098">
          <cell r="E5098">
            <v>0</v>
          </cell>
          <cell r="O5098">
            <v>0</v>
          </cell>
          <cell r="Q5098">
            <v>0</v>
          </cell>
        </row>
        <row r="5099">
          <cell r="E5099">
            <v>0</v>
          </cell>
          <cell r="O5099">
            <v>0</v>
          </cell>
          <cell r="Q5099">
            <v>0</v>
          </cell>
        </row>
        <row r="5100">
          <cell r="E5100">
            <v>0</v>
          </cell>
          <cell r="O5100">
            <v>0</v>
          </cell>
          <cell r="Q5100">
            <v>0</v>
          </cell>
        </row>
        <row r="5101">
          <cell r="E5101">
            <v>0</v>
          </cell>
          <cell r="O5101">
            <v>0</v>
          </cell>
          <cell r="Q5101">
            <v>0</v>
          </cell>
        </row>
        <row r="5102">
          <cell r="E5102">
            <v>0</v>
          </cell>
          <cell r="O5102">
            <v>0</v>
          </cell>
          <cell r="Q5102">
            <v>0</v>
          </cell>
        </row>
        <row r="5103">
          <cell r="E5103">
            <v>0</v>
          </cell>
          <cell r="O5103">
            <v>0</v>
          </cell>
          <cell r="Q5103">
            <v>0</v>
          </cell>
        </row>
        <row r="5104">
          <cell r="E5104">
            <v>0</v>
          </cell>
          <cell r="O5104">
            <v>0</v>
          </cell>
          <cell r="Q5104">
            <v>0</v>
          </cell>
        </row>
        <row r="5105">
          <cell r="E5105">
            <v>0</v>
          </cell>
          <cell r="O5105">
            <v>0</v>
          </cell>
          <cell r="Q5105">
            <v>0</v>
          </cell>
        </row>
        <row r="5106">
          <cell r="E5106">
            <v>0</v>
          </cell>
          <cell r="O5106">
            <v>0</v>
          </cell>
          <cell r="Q5106">
            <v>0</v>
          </cell>
        </row>
        <row r="5107">
          <cell r="E5107">
            <v>0</v>
          </cell>
          <cell r="O5107">
            <v>0</v>
          </cell>
          <cell r="Q5107">
            <v>0</v>
          </cell>
        </row>
        <row r="5108">
          <cell r="E5108">
            <v>0</v>
          </cell>
          <cell r="O5108">
            <v>0</v>
          </cell>
          <cell r="Q5108">
            <v>0</v>
          </cell>
        </row>
        <row r="5109">
          <cell r="E5109">
            <v>0</v>
          </cell>
          <cell r="O5109">
            <v>0</v>
          </cell>
          <cell r="Q5109">
            <v>0</v>
          </cell>
        </row>
        <row r="5110">
          <cell r="E5110">
            <v>0</v>
          </cell>
          <cell r="O5110">
            <v>0</v>
          </cell>
          <cell r="Q5110">
            <v>0</v>
          </cell>
        </row>
        <row r="5111">
          <cell r="E5111">
            <v>0</v>
          </cell>
          <cell r="O5111">
            <v>0</v>
          </cell>
          <cell r="Q5111">
            <v>0</v>
          </cell>
        </row>
        <row r="5112">
          <cell r="E5112">
            <v>0</v>
          </cell>
          <cell r="O5112">
            <v>0</v>
          </cell>
          <cell r="Q5112">
            <v>0</v>
          </cell>
        </row>
        <row r="5113">
          <cell r="E5113">
            <v>0</v>
          </cell>
          <cell r="O5113">
            <v>0</v>
          </cell>
          <cell r="Q5113">
            <v>0</v>
          </cell>
        </row>
        <row r="5114">
          <cell r="E5114">
            <v>0</v>
          </cell>
          <cell r="O5114">
            <v>0</v>
          </cell>
          <cell r="Q5114">
            <v>0</v>
          </cell>
        </row>
        <row r="5115">
          <cell r="E5115">
            <v>0</v>
          </cell>
          <cell r="O5115">
            <v>0</v>
          </cell>
          <cell r="Q5115">
            <v>0</v>
          </cell>
        </row>
        <row r="5116">
          <cell r="E5116">
            <v>0</v>
          </cell>
          <cell r="O5116">
            <v>0</v>
          </cell>
          <cell r="Q5116">
            <v>0</v>
          </cell>
        </row>
        <row r="5117">
          <cell r="E5117">
            <v>0</v>
          </cell>
          <cell r="O5117">
            <v>0</v>
          </cell>
          <cell r="Q5117">
            <v>0</v>
          </cell>
        </row>
        <row r="5118">
          <cell r="E5118">
            <v>0</v>
          </cell>
          <cell r="O5118">
            <v>0</v>
          </cell>
          <cell r="Q5118">
            <v>0</v>
          </cell>
        </row>
        <row r="5119">
          <cell r="E5119">
            <v>0</v>
          </cell>
          <cell r="O5119">
            <v>0</v>
          </cell>
          <cell r="Q5119">
            <v>0</v>
          </cell>
        </row>
        <row r="5120">
          <cell r="E5120">
            <v>0</v>
          </cell>
          <cell r="O5120">
            <v>0</v>
          </cell>
          <cell r="Q5120">
            <v>0</v>
          </cell>
        </row>
        <row r="5121">
          <cell r="E5121">
            <v>0</v>
          </cell>
          <cell r="O5121">
            <v>0</v>
          </cell>
          <cell r="Q5121">
            <v>0</v>
          </cell>
        </row>
        <row r="5122">
          <cell r="E5122">
            <v>0</v>
          </cell>
          <cell r="O5122">
            <v>0</v>
          </cell>
          <cell r="Q5122">
            <v>0</v>
          </cell>
        </row>
        <row r="5123">
          <cell r="E5123">
            <v>0</v>
          </cell>
          <cell r="O5123">
            <v>0</v>
          </cell>
          <cell r="Q5123">
            <v>0</v>
          </cell>
        </row>
        <row r="5124">
          <cell r="E5124">
            <v>0</v>
          </cell>
          <cell r="O5124">
            <v>0</v>
          </cell>
          <cell r="Q5124">
            <v>0</v>
          </cell>
        </row>
        <row r="5125">
          <cell r="E5125">
            <v>0</v>
          </cell>
          <cell r="O5125">
            <v>0</v>
          </cell>
          <cell r="Q5125">
            <v>0</v>
          </cell>
        </row>
        <row r="5126">
          <cell r="E5126">
            <v>0</v>
          </cell>
          <cell r="O5126">
            <v>0</v>
          </cell>
          <cell r="Q5126">
            <v>0</v>
          </cell>
        </row>
        <row r="5127">
          <cell r="E5127">
            <v>0</v>
          </cell>
          <cell r="O5127">
            <v>0</v>
          </cell>
          <cell r="Q5127">
            <v>0</v>
          </cell>
        </row>
        <row r="5128">
          <cell r="E5128">
            <v>0</v>
          </cell>
          <cell r="O5128">
            <v>0</v>
          </cell>
          <cell r="Q5128">
            <v>0</v>
          </cell>
        </row>
        <row r="5129">
          <cell r="E5129">
            <v>0</v>
          </cell>
          <cell r="O5129">
            <v>0</v>
          </cell>
          <cell r="Q5129">
            <v>0</v>
          </cell>
        </row>
        <row r="5130">
          <cell r="E5130">
            <v>0</v>
          </cell>
          <cell r="O5130">
            <v>0</v>
          </cell>
          <cell r="Q5130">
            <v>0</v>
          </cell>
        </row>
        <row r="5131">
          <cell r="E5131">
            <v>0</v>
          </cell>
          <cell r="O5131">
            <v>0</v>
          </cell>
          <cell r="Q5131">
            <v>0</v>
          </cell>
        </row>
        <row r="5132">
          <cell r="E5132">
            <v>0</v>
          </cell>
          <cell r="O5132">
            <v>0</v>
          </cell>
          <cell r="Q5132">
            <v>0</v>
          </cell>
        </row>
        <row r="5133">
          <cell r="E5133">
            <v>0</v>
          </cell>
          <cell r="O5133">
            <v>0</v>
          </cell>
          <cell r="Q5133">
            <v>0</v>
          </cell>
        </row>
        <row r="5134">
          <cell r="E5134">
            <v>0</v>
          </cell>
          <cell r="O5134">
            <v>0</v>
          </cell>
          <cell r="Q5134">
            <v>0</v>
          </cell>
        </row>
        <row r="5135">
          <cell r="E5135">
            <v>0</v>
          </cell>
          <cell r="O5135">
            <v>0</v>
          </cell>
          <cell r="Q5135">
            <v>0</v>
          </cell>
        </row>
        <row r="5136">
          <cell r="E5136">
            <v>0</v>
          </cell>
          <cell r="O5136">
            <v>0</v>
          </cell>
          <cell r="Q5136">
            <v>0</v>
          </cell>
        </row>
        <row r="5137">
          <cell r="E5137">
            <v>0</v>
          </cell>
          <cell r="O5137">
            <v>0</v>
          </cell>
          <cell r="Q5137">
            <v>0</v>
          </cell>
        </row>
        <row r="5138">
          <cell r="E5138">
            <v>0</v>
          </cell>
          <cell r="O5138">
            <v>0</v>
          </cell>
          <cell r="Q5138">
            <v>0</v>
          </cell>
        </row>
        <row r="5139">
          <cell r="E5139">
            <v>0</v>
          </cell>
          <cell r="O5139">
            <v>0</v>
          </cell>
          <cell r="Q5139">
            <v>0</v>
          </cell>
        </row>
        <row r="5140">
          <cell r="E5140">
            <v>0</v>
          </cell>
          <cell r="O5140">
            <v>0</v>
          </cell>
          <cell r="Q5140">
            <v>0</v>
          </cell>
        </row>
        <row r="5141">
          <cell r="E5141">
            <v>0</v>
          </cell>
          <cell r="O5141">
            <v>0</v>
          </cell>
          <cell r="Q5141">
            <v>0</v>
          </cell>
        </row>
        <row r="5142">
          <cell r="E5142">
            <v>0</v>
          </cell>
          <cell r="O5142">
            <v>0</v>
          </cell>
          <cell r="Q5142">
            <v>0</v>
          </cell>
        </row>
        <row r="5143">
          <cell r="E5143">
            <v>0</v>
          </cell>
          <cell r="O5143">
            <v>0</v>
          </cell>
          <cell r="Q5143">
            <v>0</v>
          </cell>
        </row>
        <row r="5144">
          <cell r="E5144">
            <v>0</v>
          </cell>
          <cell r="O5144">
            <v>0</v>
          </cell>
          <cell r="Q5144">
            <v>0</v>
          </cell>
        </row>
        <row r="5145">
          <cell r="E5145">
            <v>0</v>
          </cell>
          <cell r="O5145">
            <v>0</v>
          </cell>
          <cell r="Q5145">
            <v>0</v>
          </cell>
        </row>
        <row r="5146">
          <cell r="E5146">
            <v>0</v>
          </cell>
          <cell r="O5146">
            <v>0</v>
          </cell>
          <cell r="Q5146">
            <v>0</v>
          </cell>
        </row>
        <row r="5147">
          <cell r="E5147">
            <v>0</v>
          </cell>
          <cell r="O5147">
            <v>0</v>
          </cell>
          <cell r="Q5147">
            <v>0</v>
          </cell>
        </row>
        <row r="5148">
          <cell r="E5148">
            <v>0</v>
          </cell>
          <cell r="O5148">
            <v>0</v>
          </cell>
          <cell r="Q5148">
            <v>0</v>
          </cell>
        </row>
        <row r="5149">
          <cell r="E5149">
            <v>0</v>
          </cell>
          <cell r="O5149">
            <v>0</v>
          </cell>
          <cell r="Q5149">
            <v>0</v>
          </cell>
        </row>
        <row r="5150">
          <cell r="E5150">
            <v>0</v>
          </cell>
          <cell r="O5150">
            <v>0</v>
          </cell>
          <cell r="Q5150">
            <v>0</v>
          </cell>
        </row>
        <row r="5151">
          <cell r="E5151">
            <v>0</v>
          </cell>
          <cell r="O5151">
            <v>0</v>
          </cell>
          <cell r="Q5151">
            <v>0</v>
          </cell>
        </row>
        <row r="5152">
          <cell r="E5152">
            <v>0</v>
          </cell>
          <cell r="O5152">
            <v>0</v>
          </cell>
          <cell r="Q5152">
            <v>0</v>
          </cell>
        </row>
        <row r="5153">
          <cell r="E5153">
            <v>0</v>
          </cell>
          <cell r="O5153">
            <v>0</v>
          </cell>
          <cell r="Q5153">
            <v>0</v>
          </cell>
        </row>
        <row r="5154">
          <cell r="E5154">
            <v>0</v>
          </cell>
          <cell r="O5154">
            <v>0</v>
          </cell>
          <cell r="Q5154">
            <v>0</v>
          </cell>
        </row>
        <row r="5155">
          <cell r="E5155">
            <v>0</v>
          </cell>
          <cell r="O5155">
            <v>0</v>
          </cell>
          <cell r="Q5155">
            <v>0</v>
          </cell>
        </row>
        <row r="5156">
          <cell r="E5156">
            <v>0</v>
          </cell>
          <cell r="O5156">
            <v>0</v>
          </cell>
          <cell r="Q5156">
            <v>0</v>
          </cell>
        </row>
        <row r="5157">
          <cell r="E5157">
            <v>0</v>
          </cell>
          <cell r="O5157">
            <v>0</v>
          </cell>
          <cell r="Q5157">
            <v>0</v>
          </cell>
        </row>
        <row r="5158">
          <cell r="E5158">
            <v>0</v>
          </cell>
          <cell r="O5158">
            <v>0</v>
          </cell>
          <cell r="Q5158">
            <v>0</v>
          </cell>
        </row>
        <row r="5159">
          <cell r="E5159">
            <v>0</v>
          </cell>
          <cell r="O5159">
            <v>0</v>
          </cell>
          <cell r="Q5159">
            <v>0</v>
          </cell>
        </row>
        <row r="5160">
          <cell r="E5160">
            <v>0</v>
          </cell>
          <cell r="O5160">
            <v>0</v>
          </cell>
          <cell r="Q5160">
            <v>0</v>
          </cell>
        </row>
        <row r="5161">
          <cell r="E5161">
            <v>0</v>
          </cell>
          <cell r="O5161">
            <v>0</v>
          </cell>
          <cell r="Q5161">
            <v>0</v>
          </cell>
        </row>
        <row r="5162">
          <cell r="E5162">
            <v>0</v>
          </cell>
          <cell r="O5162">
            <v>0</v>
          </cell>
          <cell r="Q5162">
            <v>0</v>
          </cell>
        </row>
        <row r="5163">
          <cell r="E5163">
            <v>0</v>
          </cell>
          <cell r="O5163">
            <v>0</v>
          </cell>
          <cell r="Q5163">
            <v>0</v>
          </cell>
        </row>
        <row r="5164">
          <cell r="E5164">
            <v>0</v>
          </cell>
          <cell r="O5164">
            <v>0</v>
          </cell>
          <cell r="Q5164">
            <v>0</v>
          </cell>
        </row>
        <row r="5165">
          <cell r="E5165">
            <v>0</v>
          </cell>
          <cell r="O5165">
            <v>0</v>
          </cell>
          <cell r="Q5165">
            <v>0</v>
          </cell>
        </row>
        <row r="5166">
          <cell r="E5166">
            <v>0</v>
          </cell>
          <cell r="O5166">
            <v>0</v>
          </cell>
          <cell r="Q5166">
            <v>0</v>
          </cell>
        </row>
        <row r="5167">
          <cell r="E5167">
            <v>0</v>
          </cell>
          <cell r="O5167">
            <v>0</v>
          </cell>
          <cell r="Q5167">
            <v>0</v>
          </cell>
        </row>
        <row r="5168">
          <cell r="E5168">
            <v>0</v>
          </cell>
          <cell r="O5168">
            <v>0</v>
          </cell>
          <cell r="Q5168">
            <v>0</v>
          </cell>
        </row>
        <row r="5169">
          <cell r="E5169">
            <v>0</v>
          </cell>
          <cell r="O5169">
            <v>0</v>
          </cell>
          <cell r="Q5169">
            <v>0</v>
          </cell>
        </row>
        <row r="5170">
          <cell r="E5170">
            <v>0</v>
          </cell>
          <cell r="O5170">
            <v>0</v>
          </cell>
          <cell r="Q5170">
            <v>0</v>
          </cell>
        </row>
        <row r="5171">
          <cell r="E5171">
            <v>0</v>
          </cell>
          <cell r="O5171">
            <v>0</v>
          </cell>
          <cell r="Q5171">
            <v>0</v>
          </cell>
        </row>
        <row r="5172">
          <cell r="E5172">
            <v>0</v>
          </cell>
          <cell r="O5172">
            <v>0</v>
          </cell>
          <cell r="Q5172">
            <v>0</v>
          </cell>
        </row>
        <row r="5173">
          <cell r="E5173">
            <v>0</v>
          </cell>
          <cell r="O5173">
            <v>0</v>
          </cell>
          <cell r="Q5173">
            <v>0</v>
          </cell>
        </row>
        <row r="5174">
          <cell r="E5174">
            <v>0</v>
          </cell>
          <cell r="O5174">
            <v>0</v>
          </cell>
          <cell r="Q5174">
            <v>0</v>
          </cell>
        </row>
        <row r="5175">
          <cell r="E5175">
            <v>0</v>
          </cell>
          <cell r="O5175">
            <v>0</v>
          </cell>
          <cell r="Q5175">
            <v>0</v>
          </cell>
        </row>
        <row r="5176">
          <cell r="E5176">
            <v>0</v>
          </cell>
          <cell r="O5176">
            <v>0</v>
          </cell>
          <cell r="Q5176">
            <v>0</v>
          </cell>
        </row>
        <row r="5177">
          <cell r="E5177">
            <v>0</v>
          </cell>
          <cell r="O5177">
            <v>0</v>
          </cell>
          <cell r="Q5177">
            <v>0</v>
          </cell>
        </row>
        <row r="5178">
          <cell r="E5178">
            <v>0</v>
          </cell>
          <cell r="O5178">
            <v>0</v>
          </cell>
          <cell r="Q5178">
            <v>0</v>
          </cell>
        </row>
        <row r="5179">
          <cell r="E5179">
            <v>0</v>
          </cell>
          <cell r="O5179">
            <v>0</v>
          </cell>
          <cell r="Q5179">
            <v>0</v>
          </cell>
        </row>
        <row r="5180">
          <cell r="E5180">
            <v>0</v>
          </cell>
          <cell r="O5180">
            <v>0</v>
          </cell>
          <cell r="Q5180">
            <v>0</v>
          </cell>
        </row>
        <row r="5181">
          <cell r="E5181">
            <v>0</v>
          </cell>
          <cell r="O5181">
            <v>0</v>
          </cell>
          <cell r="Q5181">
            <v>0</v>
          </cell>
        </row>
        <row r="5182">
          <cell r="E5182">
            <v>0</v>
          </cell>
          <cell r="O5182">
            <v>0</v>
          </cell>
          <cell r="Q5182">
            <v>0</v>
          </cell>
        </row>
        <row r="5183">
          <cell r="E5183">
            <v>0</v>
          </cell>
          <cell r="O5183">
            <v>0</v>
          </cell>
          <cell r="Q5183">
            <v>0</v>
          </cell>
        </row>
        <row r="5184">
          <cell r="E5184">
            <v>0</v>
          </cell>
          <cell r="O5184">
            <v>0</v>
          </cell>
          <cell r="Q5184">
            <v>0</v>
          </cell>
        </row>
        <row r="5185">
          <cell r="E5185">
            <v>0</v>
          </cell>
          <cell r="O5185">
            <v>0</v>
          </cell>
          <cell r="Q5185">
            <v>0</v>
          </cell>
        </row>
        <row r="5186">
          <cell r="E5186">
            <v>0</v>
          </cell>
          <cell r="O5186">
            <v>0</v>
          </cell>
          <cell r="Q5186">
            <v>0</v>
          </cell>
        </row>
        <row r="5187">
          <cell r="E5187">
            <v>0</v>
          </cell>
          <cell r="O5187">
            <v>0</v>
          </cell>
          <cell r="Q5187">
            <v>0</v>
          </cell>
        </row>
        <row r="5188">
          <cell r="E5188">
            <v>0</v>
          </cell>
          <cell r="O5188">
            <v>0</v>
          </cell>
          <cell r="Q5188">
            <v>0</v>
          </cell>
        </row>
        <row r="5189">
          <cell r="E5189">
            <v>0</v>
          </cell>
          <cell r="O5189">
            <v>0</v>
          </cell>
          <cell r="Q5189">
            <v>0</v>
          </cell>
        </row>
        <row r="5190">
          <cell r="E5190">
            <v>0</v>
          </cell>
          <cell r="O5190">
            <v>0</v>
          </cell>
          <cell r="Q5190">
            <v>0</v>
          </cell>
        </row>
        <row r="5191">
          <cell r="E5191">
            <v>0</v>
          </cell>
          <cell r="O5191">
            <v>0</v>
          </cell>
          <cell r="Q5191">
            <v>0</v>
          </cell>
        </row>
        <row r="5192">
          <cell r="E5192">
            <v>0</v>
          </cell>
          <cell r="O5192">
            <v>0</v>
          </cell>
          <cell r="Q5192">
            <v>0</v>
          </cell>
        </row>
        <row r="5193">
          <cell r="E5193">
            <v>0</v>
          </cell>
          <cell r="O5193">
            <v>0</v>
          </cell>
          <cell r="Q5193">
            <v>0</v>
          </cell>
        </row>
        <row r="5194">
          <cell r="E5194">
            <v>0</v>
          </cell>
          <cell r="O5194">
            <v>0</v>
          </cell>
          <cell r="Q5194">
            <v>0</v>
          </cell>
        </row>
        <row r="5195">
          <cell r="E5195">
            <v>0</v>
          </cell>
          <cell r="O5195">
            <v>0</v>
          </cell>
          <cell r="Q5195">
            <v>0</v>
          </cell>
        </row>
        <row r="5196">
          <cell r="E5196">
            <v>0</v>
          </cell>
          <cell r="O5196">
            <v>0</v>
          </cell>
          <cell r="Q5196">
            <v>0</v>
          </cell>
        </row>
        <row r="5197">
          <cell r="E5197">
            <v>0</v>
          </cell>
          <cell r="O5197">
            <v>0</v>
          </cell>
          <cell r="Q5197">
            <v>0</v>
          </cell>
        </row>
        <row r="5198">
          <cell r="E5198">
            <v>0</v>
          </cell>
          <cell r="O5198">
            <v>0</v>
          </cell>
          <cell r="Q5198">
            <v>0</v>
          </cell>
        </row>
        <row r="5199">
          <cell r="E5199">
            <v>0</v>
          </cell>
          <cell r="O5199">
            <v>0</v>
          </cell>
          <cell r="Q5199">
            <v>0</v>
          </cell>
        </row>
        <row r="5200">
          <cell r="E5200">
            <v>0</v>
          </cell>
          <cell r="O5200">
            <v>0</v>
          </cell>
          <cell r="Q5200">
            <v>0</v>
          </cell>
        </row>
        <row r="5201">
          <cell r="E5201">
            <v>0</v>
          </cell>
          <cell r="O5201">
            <v>0</v>
          </cell>
          <cell r="Q5201">
            <v>0</v>
          </cell>
        </row>
        <row r="5202">
          <cell r="E5202">
            <v>0</v>
          </cell>
          <cell r="O5202">
            <v>0</v>
          </cell>
          <cell r="Q5202">
            <v>0</v>
          </cell>
        </row>
        <row r="5203">
          <cell r="E5203">
            <v>0</v>
          </cell>
          <cell r="O5203">
            <v>0</v>
          </cell>
          <cell r="Q5203">
            <v>0</v>
          </cell>
        </row>
        <row r="5204">
          <cell r="E5204">
            <v>0</v>
          </cell>
          <cell r="O5204">
            <v>0</v>
          </cell>
          <cell r="Q5204">
            <v>0</v>
          </cell>
        </row>
        <row r="5205">
          <cell r="E5205">
            <v>0</v>
          </cell>
          <cell r="O5205">
            <v>0</v>
          </cell>
          <cell r="Q5205">
            <v>0</v>
          </cell>
        </row>
        <row r="5206">
          <cell r="E5206">
            <v>0</v>
          </cell>
          <cell r="O5206">
            <v>0</v>
          </cell>
          <cell r="Q5206">
            <v>0</v>
          </cell>
        </row>
        <row r="5207">
          <cell r="E5207">
            <v>0</v>
          </cell>
          <cell r="O5207">
            <v>0</v>
          </cell>
          <cell r="Q5207">
            <v>0</v>
          </cell>
        </row>
        <row r="5208">
          <cell r="E5208">
            <v>0</v>
          </cell>
          <cell r="O5208">
            <v>0</v>
          </cell>
          <cell r="Q5208">
            <v>0</v>
          </cell>
        </row>
        <row r="5209">
          <cell r="E5209">
            <v>0</v>
          </cell>
          <cell r="O5209">
            <v>0</v>
          </cell>
          <cell r="Q5209">
            <v>0</v>
          </cell>
        </row>
        <row r="5210">
          <cell r="E5210">
            <v>0</v>
          </cell>
          <cell r="O5210">
            <v>0</v>
          </cell>
          <cell r="Q5210">
            <v>0</v>
          </cell>
        </row>
        <row r="5211">
          <cell r="E5211">
            <v>0</v>
          </cell>
          <cell r="O5211">
            <v>0</v>
          </cell>
          <cell r="Q5211">
            <v>0</v>
          </cell>
        </row>
        <row r="5212">
          <cell r="E5212">
            <v>0</v>
          </cell>
          <cell r="O5212">
            <v>0</v>
          </cell>
          <cell r="Q5212">
            <v>0</v>
          </cell>
        </row>
        <row r="5213">
          <cell r="E5213">
            <v>0</v>
          </cell>
          <cell r="O5213">
            <v>0</v>
          </cell>
          <cell r="Q5213">
            <v>0</v>
          </cell>
        </row>
        <row r="5214">
          <cell r="E5214">
            <v>0</v>
          </cell>
          <cell r="O5214">
            <v>0</v>
          </cell>
          <cell r="Q5214">
            <v>0</v>
          </cell>
        </row>
        <row r="5215">
          <cell r="E5215">
            <v>0</v>
          </cell>
          <cell r="O5215">
            <v>0</v>
          </cell>
          <cell r="Q5215">
            <v>0</v>
          </cell>
        </row>
        <row r="5216">
          <cell r="E5216">
            <v>0</v>
          </cell>
          <cell r="O5216">
            <v>0</v>
          </cell>
          <cell r="Q5216">
            <v>0</v>
          </cell>
        </row>
        <row r="5217">
          <cell r="E5217">
            <v>0</v>
          </cell>
          <cell r="O5217">
            <v>0</v>
          </cell>
          <cell r="Q5217">
            <v>0</v>
          </cell>
        </row>
        <row r="5218">
          <cell r="E5218">
            <v>0</v>
          </cell>
          <cell r="O5218">
            <v>0</v>
          </cell>
          <cell r="Q5218">
            <v>0</v>
          </cell>
        </row>
        <row r="5219">
          <cell r="E5219">
            <v>0</v>
          </cell>
          <cell r="O5219">
            <v>0</v>
          </cell>
          <cell r="Q5219">
            <v>0</v>
          </cell>
        </row>
        <row r="5220">
          <cell r="E5220">
            <v>0</v>
          </cell>
          <cell r="O5220">
            <v>0</v>
          </cell>
          <cell r="Q5220">
            <v>0</v>
          </cell>
        </row>
        <row r="5221">
          <cell r="E5221">
            <v>0</v>
          </cell>
          <cell r="O5221">
            <v>0</v>
          </cell>
          <cell r="Q5221">
            <v>0</v>
          </cell>
        </row>
        <row r="5222">
          <cell r="E5222">
            <v>0</v>
          </cell>
          <cell r="O5222">
            <v>0</v>
          </cell>
          <cell r="Q5222">
            <v>0</v>
          </cell>
        </row>
        <row r="5223">
          <cell r="E5223">
            <v>0</v>
          </cell>
          <cell r="O5223">
            <v>0</v>
          </cell>
          <cell r="Q5223">
            <v>0</v>
          </cell>
        </row>
        <row r="5224">
          <cell r="E5224">
            <v>0</v>
          </cell>
          <cell r="O5224">
            <v>0</v>
          </cell>
          <cell r="Q5224">
            <v>0</v>
          </cell>
        </row>
        <row r="5225">
          <cell r="E5225">
            <v>0</v>
          </cell>
          <cell r="O5225">
            <v>0</v>
          </cell>
          <cell r="Q5225">
            <v>0</v>
          </cell>
        </row>
        <row r="5226">
          <cell r="E5226">
            <v>0</v>
          </cell>
          <cell r="O5226">
            <v>0</v>
          </cell>
          <cell r="Q5226">
            <v>0</v>
          </cell>
        </row>
        <row r="5227">
          <cell r="E5227">
            <v>0</v>
          </cell>
          <cell r="O5227">
            <v>0</v>
          </cell>
          <cell r="Q5227">
            <v>0</v>
          </cell>
        </row>
        <row r="5228">
          <cell r="E5228">
            <v>0</v>
          </cell>
          <cell r="O5228">
            <v>0</v>
          </cell>
          <cell r="Q5228">
            <v>0</v>
          </cell>
        </row>
        <row r="5229">
          <cell r="E5229">
            <v>0</v>
          </cell>
          <cell r="O5229">
            <v>0</v>
          </cell>
          <cell r="Q5229">
            <v>0</v>
          </cell>
        </row>
        <row r="5230">
          <cell r="E5230">
            <v>0</v>
          </cell>
          <cell r="O5230">
            <v>0</v>
          </cell>
          <cell r="Q5230">
            <v>0</v>
          </cell>
        </row>
        <row r="5231">
          <cell r="E5231">
            <v>0</v>
          </cell>
          <cell r="O5231">
            <v>0</v>
          </cell>
          <cell r="Q5231">
            <v>0</v>
          </cell>
        </row>
        <row r="5232">
          <cell r="E5232">
            <v>0</v>
          </cell>
          <cell r="O5232">
            <v>0</v>
          </cell>
          <cell r="Q5232">
            <v>0</v>
          </cell>
        </row>
        <row r="5233">
          <cell r="E5233">
            <v>0</v>
          </cell>
          <cell r="O5233">
            <v>0</v>
          </cell>
          <cell r="Q5233">
            <v>0</v>
          </cell>
        </row>
        <row r="5234">
          <cell r="E5234">
            <v>0</v>
          </cell>
          <cell r="O5234">
            <v>0</v>
          </cell>
          <cell r="Q5234">
            <v>0</v>
          </cell>
        </row>
        <row r="5235">
          <cell r="E5235">
            <v>0</v>
          </cell>
          <cell r="O5235">
            <v>0</v>
          </cell>
          <cell r="Q5235">
            <v>0</v>
          </cell>
        </row>
        <row r="5236">
          <cell r="E5236">
            <v>0</v>
          </cell>
          <cell r="O5236">
            <v>0</v>
          </cell>
          <cell r="Q5236">
            <v>0</v>
          </cell>
        </row>
        <row r="5237">
          <cell r="E5237">
            <v>0</v>
          </cell>
          <cell r="O5237">
            <v>0</v>
          </cell>
          <cell r="Q5237">
            <v>0</v>
          </cell>
        </row>
        <row r="5238">
          <cell r="E5238">
            <v>0</v>
          </cell>
          <cell r="O5238">
            <v>0</v>
          </cell>
          <cell r="Q5238">
            <v>0</v>
          </cell>
        </row>
        <row r="5239">
          <cell r="E5239">
            <v>0</v>
          </cell>
          <cell r="O5239">
            <v>0</v>
          </cell>
          <cell r="Q5239">
            <v>0</v>
          </cell>
        </row>
        <row r="5240">
          <cell r="E5240">
            <v>0</v>
          </cell>
          <cell r="O5240">
            <v>0</v>
          </cell>
          <cell r="Q5240">
            <v>0</v>
          </cell>
        </row>
        <row r="5241">
          <cell r="E5241">
            <v>0</v>
          </cell>
          <cell r="O5241">
            <v>0</v>
          </cell>
          <cell r="Q5241">
            <v>0</v>
          </cell>
        </row>
        <row r="5242">
          <cell r="E5242">
            <v>0</v>
          </cell>
          <cell r="O5242">
            <v>0</v>
          </cell>
          <cell r="Q5242">
            <v>0</v>
          </cell>
        </row>
        <row r="5243">
          <cell r="E5243">
            <v>0</v>
          </cell>
          <cell r="O5243">
            <v>0</v>
          </cell>
          <cell r="Q5243">
            <v>0</v>
          </cell>
        </row>
        <row r="5244">
          <cell r="E5244">
            <v>0</v>
          </cell>
          <cell r="O5244">
            <v>0</v>
          </cell>
          <cell r="Q5244">
            <v>0</v>
          </cell>
        </row>
        <row r="5245">
          <cell r="E5245">
            <v>0</v>
          </cell>
          <cell r="O5245">
            <v>0</v>
          </cell>
          <cell r="Q5245">
            <v>0</v>
          </cell>
        </row>
        <row r="5246">
          <cell r="E5246">
            <v>0</v>
          </cell>
          <cell r="O5246">
            <v>0</v>
          </cell>
          <cell r="Q5246">
            <v>0</v>
          </cell>
        </row>
        <row r="5247">
          <cell r="E5247">
            <v>0</v>
          </cell>
          <cell r="O5247">
            <v>0</v>
          </cell>
          <cell r="Q5247">
            <v>0</v>
          </cell>
        </row>
        <row r="5248">
          <cell r="E5248">
            <v>0</v>
          </cell>
          <cell r="O5248">
            <v>0</v>
          </cell>
          <cell r="Q5248">
            <v>0</v>
          </cell>
        </row>
        <row r="5249">
          <cell r="E5249">
            <v>0</v>
          </cell>
          <cell r="O5249">
            <v>0</v>
          </cell>
          <cell r="Q5249">
            <v>0</v>
          </cell>
        </row>
        <row r="5250">
          <cell r="E5250">
            <v>0</v>
          </cell>
          <cell r="O5250">
            <v>0</v>
          </cell>
          <cell r="Q5250">
            <v>0</v>
          </cell>
        </row>
        <row r="5251">
          <cell r="E5251">
            <v>0</v>
          </cell>
          <cell r="O5251">
            <v>0</v>
          </cell>
          <cell r="Q5251">
            <v>0</v>
          </cell>
        </row>
        <row r="5252">
          <cell r="E5252">
            <v>0</v>
          </cell>
          <cell r="O5252">
            <v>0</v>
          </cell>
          <cell r="Q5252">
            <v>0</v>
          </cell>
        </row>
        <row r="5253">
          <cell r="E5253">
            <v>0</v>
          </cell>
          <cell r="O5253">
            <v>0</v>
          </cell>
          <cell r="Q5253">
            <v>0</v>
          </cell>
        </row>
        <row r="5254">
          <cell r="E5254">
            <v>0</v>
          </cell>
          <cell r="O5254">
            <v>0</v>
          </cell>
          <cell r="Q5254">
            <v>0</v>
          </cell>
        </row>
        <row r="5255">
          <cell r="E5255">
            <v>0</v>
          </cell>
          <cell r="O5255">
            <v>0</v>
          </cell>
          <cell r="Q5255">
            <v>0</v>
          </cell>
        </row>
        <row r="5256">
          <cell r="E5256">
            <v>0</v>
          </cell>
          <cell r="O5256">
            <v>0</v>
          </cell>
          <cell r="Q5256">
            <v>0</v>
          </cell>
        </row>
        <row r="5257">
          <cell r="E5257">
            <v>0</v>
          </cell>
          <cell r="O5257">
            <v>0</v>
          </cell>
          <cell r="Q5257">
            <v>0</v>
          </cell>
        </row>
        <row r="5258">
          <cell r="E5258">
            <v>0</v>
          </cell>
          <cell r="O5258">
            <v>0</v>
          </cell>
          <cell r="Q5258">
            <v>0</v>
          </cell>
        </row>
        <row r="5259">
          <cell r="E5259">
            <v>0</v>
          </cell>
          <cell r="O5259">
            <v>0</v>
          </cell>
          <cell r="Q5259">
            <v>0</v>
          </cell>
        </row>
        <row r="5260">
          <cell r="E5260">
            <v>0</v>
          </cell>
          <cell r="O5260">
            <v>0</v>
          </cell>
          <cell r="Q5260">
            <v>0</v>
          </cell>
        </row>
        <row r="5261">
          <cell r="E5261">
            <v>0</v>
          </cell>
          <cell r="O5261">
            <v>0</v>
          </cell>
          <cell r="Q5261">
            <v>0</v>
          </cell>
        </row>
        <row r="5262">
          <cell r="E5262">
            <v>0</v>
          </cell>
          <cell r="O5262">
            <v>0</v>
          </cell>
          <cell r="Q5262">
            <v>0</v>
          </cell>
        </row>
        <row r="5263">
          <cell r="E5263">
            <v>0</v>
          </cell>
          <cell r="O5263">
            <v>0</v>
          </cell>
          <cell r="Q5263">
            <v>0</v>
          </cell>
        </row>
        <row r="5264">
          <cell r="E5264">
            <v>0</v>
          </cell>
          <cell r="O5264">
            <v>0</v>
          </cell>
          <cell r="Q5264">
            <v>0</v>
          </cell>
        </row>
        <row r="5265">
          <cell r="E5265">
            <v>0</v>
          </cell>
          <cell r="O5265">
            <v>0</v>
          </cell>
          <cell r="Q5265">
            <v>0</v>
          </cell>
        </row>
        <row r="5266">
          <cell r="E5266">
            <v>0</v>
          </cell>
          <cell r="O5266">
            <v>0</v>
          </cell>
          <cell r="Q5266">
            <v>0</v>
          </cell>
        </row>
        <row r="5267">
          <cell r="E5267">
            <v>0</v>
          </cell>
          <cell r="O5267">
            <v>0</v>
          </cell>
          <cell r="Q5267">
            <v>0</v>
          </cell>
        </row>
        <row r="5268">
          <cell r="E5268">
            <v>0</v>
          </cell>
          <cell r="O5268">
            <v>0</v>
          </cell>
          <cell r="Q5268">
            <v>0</v>
          </cell>
        </row>
        <row r="5269">
          <cell r="E5269">
            <v>0</v>
          </cell>
          <cell r="O5269">
            <v>0</v>
          </cell>
          <cell r="Q5269">
            <v>0</v>
          </cell>
        </row>
        <row r="5270">
          <cell r="E5270">
            <v>0</v>
          </cell>
          <cell r="O5270">
            <v>0</v>
          </cell>
          <cell r="Q5270">
            <v>0</v>
          </cell>
        </row>
        <row r="5271">
          <cell r="E5271">
            <v>0</v>
          </cell>
          <cell r="O5271">
            <v>0</v>
          </cell>
          <cell r="Q5271">
            <v>0</v>
          </cell>
        </row>
        <row r="5272">
          <cell r="E5272">
            <v>0</v>
          </cell>
          <cell r="O5272">
            <v>0</v>
          </cell>
          <cell r="Q5272">
            <v>0</v>
          </cell>
        </row>
        <row r="5273">
          <cell r="E5273">
            <v>0</v>
          </cell>
          <cell r="O5273">
            <v>0</v>
          </cell>
          <cell r="Q5273">
            <v>0</v>
          </cell>
        </row>
        <row r="5274">
          <cell r="E5274">
            <v>0</v>
          </cell>
          <cell r="O5274">
            <v>0</v>
          </cell>
          <cell r="Q5274">
            <v>0</v>
          </cell>
        </row>
        <row r="5275">
          <cell r="E5275">
            <v>0</v>
          </cell>
          <cell r="O5275">
            <v>0</v>
          </cell>
          <cell r="Q5275">
            <v>0</v>
          </cell>
        </row>
        <row r="5276">
          <cell r="E5276">
            <v>0</v>
          </cell>
          <cell r="O5276">
            <v>0</v>
          </cell>
          <cell r="Q5276">
            <v>0</v>
          </cell>
        </row>
        <row r="5277">
          <cell r="E5277">
            <v>0</v>
          </cell>
          <cell r="O5277">
            <v>0</v>
          </cell>
          <cell r="Q5277">
            <v>0</v>
          </cell>
        </row>
        <row r="5278">
          <cell r="E5278">
            <v>0</v>
          </cell>
          <cell r="O5278">
            <v>0</v>
          </cell>
          <cell r="Q5278">
            <v>0</v>
          </cell>
        </row>
        <row r="5279">
          <cell r="E5279">
            <v>0</v>
          </cell>
          <cell r="O5279">
            <v>0</v>
          </cell>
          <cell r="Q5279">
            <v>0</v>
          </cell>
        </row>
        <row r="5280">
          <cell r="E5280">
            <v>0</v>
          </cell>
          <cell r="O5280">
            <v>0</v>
          </cell>
          <cell r="Q5280">
            <v>0</v>
          </cell>
        </row>
        <row r="5281">
          <cell r="E5281">
            <v>0</v>
          </cell>
          <cell r="O5281">
            <v>0</v>
          </cell>
          <cell r="Q5281">
            <v>0</v>
          </cell>
        </row>
        <row r="5282">
          <cell r="E5282">
            <v>0</v>
          </cell>
          <cell r="O5282">
            <v>0</v>
          </cell>
          <cell r="Q5282">
            <v>0</v>
          </cell>
        </row>
        <row r="5283">
          <cell r="E5283">
            <v>0</v>
          </cell>
          <cell r="O5283">
            <v>0</v>
          </cell>
          <cell r="Q5283">
            <v>0</v>
          </cell>
        </row>
        <row r="5284">
          <cell r="E5284">
            <v>0</v>
          </cell>
          <cell r="O5284">
            <v>0</v>
          </cell>
          <cell r="Q5284">
            <v>0</v>
          </cell>
        </row>
        <row r="5285">
          <cell r="E5285">
            <v>0</v>
          </cell>
          <cell r="O5285">
            <v>0</v>
          </cell>
          <cell r="Q5285">
            <v>0</v>
          </cell>
        </row>
        <row r="5286">
          <cell r="E5286">
            <v>0</v>
          </cell>
          <cell r="O5286">
            <v>0</v>
          </cell>
          <cell r="Q5286">
            <v>0</v>
          </cell>
        </row>
        <row r="5287">
          <cell r="E5287">
            <v>0</v>
          </cell>
          <cell r="O5287">
            <v>0</v>
          </cell>
          <cell r="Q5287">
            <v>0</v>
          </cell>
        </row>
        <row r="5288">
          <cell r="E5288">
            <v>0</v>
          </cell>
          <cell r="O5288">
            <v>0</v>
          </cell>
          <cell r="Q5288">
            <v>0</v>
          </cell>
        </row>
        <row r="5289">
          <cell r="E5289">
            <v>0</v>
          </cell>
          <cell r="O5289">
            <v>0</v>
          </cell>
          <cell r="Q5289">
            <v>0</v>
          </cell>
        </row>
        <row r="5290">
          <cell r="E5290">
            <v>0</v>
          </cell>
          <cell r="O5290">
            <v>0</v>
          </cell>
          <cell r="Q5290">
            <v>0</v>
          </cell>
        </row>
        <row r="5291">
          <cell r="E5291">
            <v>0</v>
          </cell>
          <cell r="O5291">
            <v>0</v>
          </cell>
          <cell r="Q5291">
            <v>0</v>
          </cell>
        </row>
        <row r="5292">
          <cell r="E5292">
            <v>0</v>
          </cell>
          <cell r="O5292">
            <v>0</v>
          </cell>
          <cell r="Q5292">
            <v>0</v>
          </cell>
        </row>
        <row r="5293">
          <cell r="E5293">
            <v>0</v>
          </cell>
          <cell r="O5293">
            <v>0</v>
          </cell>
          <cell r="Q5293">
            <v>0</v>
          </cell>
        </row>
        <row r="5294">
          <cell r="E5294">
            <v>0</v>
          </cell>
          <cell r="O5294">
            <v>0</v>
          </cell>
          <cell r="Q5294">
            <v>0</v>
          </cell>
        </row>
        <row r="5295">
          <cell r="E5295">
            <v>0</v>
          </cell>
          <cell r="O5295">
            <v>0</v>
          </cell>
          <cell r="Q5295">
            <v>0</v>
          </cell>
        </row>
        <row r="5296">
          <cell r="E5296">
            <v>0</v>
          </cell>
          <cell r="O5296">
            <v>0</v>
          </cell>
          <cell r="Q5296">
            <v>0</v>
          </cell>
        </row>
        <row r="5297">
          <cell r="E5297">
            <v>0</v>
          </cell>
          <cell r="O5297">
            <v>0</v>
          </cell>
          <cell r="Q5297">
            <v>0</v>
          </cell>
        </row>
        <row r="5298">
          <cell r="E5298">
            <v>0</v>
          </cell>
          <cell r="O5298">
            <v>0</v>
          </cell>
          <cell r="Q5298">
            <v>0</v>
          </cell>
        </row>
        <row r="5299">
          <cell r="E5299">
            <v>0</v>
          </cell>
          <cell r="O5299">
            <v>0</v>
          </cell>
          <cell r="Q5299">
            <v>0</v>
          </cell>
        </row>
        <row r="5300">
          <cell r="E5300">
            <v>0</v>
          </cell>
          <cell r="O5300">
            <v>0</v>
          </cell>
          <cell r="Q5300">
            <v>0</v>
          </cell>
        </row>
        <row r="5301">
          <cell r="E5301">
            <v>0</v>
          </cell>
          <cell r="O5301">
            <v>0</v>
          </cell>
          <cell r="Q5301">
            <v>0</v>
          </cell>
        </row>
        <row r="5302">
          <cell r="E5302">
            <v>0</v>
          </cell>
          <cell r="O5302">
            <v>0</v>
          </cell>
          <cell r="Q5302">
            <v>0</v>
          </cell>
        </row>
        <row r="5303">
          <cell r="E5303">
            <v>0</v>
          </cell>
          <cell r="O5303">
            <v>0</v>
          </cell>
          <cell r="Q5303">
            <v>0</v>
          </cell>
        </row>
        <row r="5304">
          <cell r="E5304">
            <v>0</v>
          </cell>
          <cell r="O5304">
            <v>0</v>
          </cell>
          <cell r="Q5304">
            <v>0</v>
          </cell>
        </row>
        <row r="5305">
          <cell r="E5305">
            <v>0</v>
          </cell>
          <cell r="O5305">
            <v>0</v>
          </cell>
          <cell r="Q5305">
            <v>0</v>
          </cell>
        </row>
        <row r="5306">
          <cell r="E5306">
            <v>0</v>
          </cell>
          <cell r="O5306">
            <v>0</v>
          </cell>
          <cell r="Q5306">
            <v>0</v>
          </cell>
        </row>
        <row r="5307">
          <cell r="E5307">
            <v>0</v>
          </cell>
          <cell r="O5307">
            <v>0</v>
          </cell>
          <cell r="Q5307">
            <v>0</v>
          </cell>
        </row>
        <row r="5308">
          <cell r="E5308">
            <v>0</v>
          </cell>
          <cell r="O5308">
            <v>0</v>
          </cell>
          <cell r="Q5308">
            <v>0</v>
          </cell>
        </row>
        <row r="5309">
          <cell r="E5309">
            <v>0</v>
          </cell>
          <cell r="O5309">
            <v>0</v>
          </cell>
          <cell r="Q5309">
            <v>0</v>
          </cell>
        </row>
        <row r="5310">
          <cell r="E5310">
            <v>0</v>
          </cell>
          <cell r="O5310">
            <v>0</v>
          </cell>
          <cell r="Q5310">
            <v>0</v>
          </cell>
        </row>
        <row r="5311">
          <cell r="E5311">
            <v>0</v>
          </cell>
          <cell r="O5311">
            <v>0</v>
          </cell>
          <cell r="Q5311">
            <v>0</v>
          </cell>
        </row>
        <row r="5312">
          <cell r="E5312">
            <v>0</v>
          </cell>
          <cell r="O5312">
            <v>0</v>
          </cell>
          <cell r="Q5312">
            <v>0</v>
          </cell>
        </row>
        <row r="5313">
          <cell r="E5313">
            <v>0</v>
          </cell>
          <cell r="O5313">
            <v>0</v>
          </cell>
          <cell r="Q5313">
            <v>0</v>
          </cell>
        </row>
        <row r="5314">
          <cell r="E5314">
            <v>0</v>
          </cell>
          <cell r="O5314">
            <v>0</v>
          </cell>
          <cell r="Q5314">
            <v>0</v>
          </cell>
        </row>
        <row r="5315">
          <cell r="E5315">
            <v>0</v>
          </cell>
          <cell r="O5315">
            <v>0</v>
          </cell>
          <cell r="Q5315">
            <v>0</v>
          </cell>
        </row>
        <row r="5316">
          <cell r="E5316">
            <v>0</v>
          </cell>
          <cell r="O5316">
            <v>0</v>
          </cell>
          <cell r="Q5316">
            <v>0</v>
          </cell>
        </row>
        <row r="5317">
          <cell r="E5317">
            <v>0</v>
          </cell>
          <cell r="O5317">
            <v>0</v>
          </cell>
          <cell r="Q5317">
            <v>0</v>
          </cell>
        </row>
        <row r="5318">
          <cell r="E5318">
            <v>0</v>
          </cell>
          <cell r="O5318">
            <v>0</v>
          </cell>
          <cell r="Q5318">
            <v>0</v>
          </cell>
        </row>
        <row r="5319">
          <cell r="E5319">
            <v>0</v>
          </cell>
          <cell r="O5319">
            <v>0</v>
          </cell>
          <cell r="Q5319">
            <v>0</v>
          </cell>
        </row>
        <row r="5320">
          <cell r="E5320">
            <v>0</v>
          </cell>
          <cell r="O5320">
            <v>0</v>
          </cell>
          <cell r="Q5320">
            <v>0</v>
          </cell>
        </row>
        <row r="5321">
          <cell r="E5321">
            <v>0</v>
          </cell>
          <cell r="O5321">
            <v>0</v>
          </cell>
          <cell r="Q5321">
            <v>0</v>
          </cell>
        </row>
        <row r="5322">
          <cell r="E5322">
            <v>0</v>
          </cell>
          <cell r="O5322">
            <v>0</v>
          </cell>
          <cell r="Q5322">
            <v>0</v>
          </cell>
        </row>
        <row r="5323">
          <cell r="E5323">
            <v>0</v>
          </cell>
          <cell r="O5323">
            <v>0</v>
          </cell>
          <cell r="Q5323">
            <v>0</v>
          </cell>
        </row>
        <row r="5324">
          <cell r="E5324">
            <v>0</v>
          </cell>
          <cell r="O5324">
            <v>0</v>
          </cell>
          <cell r="Q5324">
            <v>0</v>
          </cell>
        </row>
        <row r="5325">
          <cell r="E5325">
            <v>0</v>
          </cell>
          <cell r="O5325">
            <v>0</v>
          </cell>
          <cell r="Q5325">
            <v>0</v>
          </cell>
        </row>
        <row r="5326">
          <cell r="E5326">
            <v>0</v>
          </cell>
          <cell r="O5326">
            <v>0</v>
          </cell>
          <cell r="Q5326">
            <v>0</v>
          </cell>
        </row>
        <row r="5327">
          <cell r="E5327">
            <v>0</v>
          </cell>
          <cell r="O5327">
            <v>0</v>
          </cell>
          <cell r="Q5327">
            <v>0</v>
          </cell>
        </row>
        <row r="5328">
          <cell r="E5328">
            <v>0</v>
          </cell>
          <cell r="O5328">
            <v>0</v>
          </cell>
          <cell r="Q5328">
            <v>0</v>
          </cell>
        </row>
        <row r="5329">
          <cell r="E5329">
            <v>0</v>
          </cell>
          <cell r="O5329">
            <v>0</v>
          </cell>
          <cell r="Q5329">
            <v>0</v>
          </cell>
        </row>
        <row r="5330">
          <cell r="E5330">
            <v>0</v>
          </cell>
          <cell r="O5330">
            <v>0</v>
          </cell>
          <cell r="Q5330">
            <v>0</v>
          </cell>
        </row>
        <row r="5331">
          <cell r="E5331">
            <v>0</v>
          </cell>
          <cell r="O5331">
            <v>0</v>
          </cell>
          <cell r="Q5331">
            <v>0</v>
          </cell>
        </row>
        <row r="5332">
          <cell r="E5332">
            <v>0</v>
          </cell>
          <cell r="O5332">
            <v>0</v>
          </cell>
          <cell r="Q5332">
            <v>0</v>
          </cell>
        </row>
        <row r="5333">
          <cell r="E5333">
            <v>0</v>
          </cell>
          <cell r="O5333">
            <v>0</v>
          </cell>
          <cell r="Q5333">
            <v>0</v>
          </cell>
        </row>
        <row r="5334">
          <cell r="E5334">
            <v>0</v>
          </cell>
          <cell r="O5334">
            <v>0</v>
          </cell>
          <cell r="Q5334">
            <v>0</v>
          </cell>
        </row>
        <row r="5335">
          <cell r="E5335">
            <v>0</v>
          </cell>
          <cell r="O5335">
            <v>0</v>
          </cell>
          <cell r="Q5335">
            <v>0</v>
          </cell>
        </row>
        <row r="5336">
          <cell r="E5336">
            <v>0</v>
          </cell>
          <cell r="O5336">
            <v>0</v>
          </cell>
          <cell r="Q5336">
            <v>0</v>
          </cell>
        </row>
        <row r="5337">
          <cell r="E5337">
            <v>0</v>
          </cell>
          <cell r="O5337">
            <v>0</v>
          </cell>
          <cell r="Q5337">
            <v>0</v>
          </cell>
        </row>
        <row r="5338">
          <cell r="E5338">
            <v>0</v>
          </cell>
          <cell r="O5338">
            <v>0</v>
          </cell>
          <cell r="Q5338">
            <v>0</v>
          </cell>
        </row>
        <row r="5339">
          <cell r="E5339">
            <v>0</v>
          </cell>
          <cell r="O5339">
            <v>0</v>
          </cell>
          <cell r="Q5339">
            <v>0</v>
          </cell>
        </row>
        <row r="5340">
          <cell r="E5340">
            <v>0</v>
          </cell>
          <cell r="O5340">
            <v>0</v>
          </cell>
          <cell r="Q5340">
            <v>0</v>
          </cell>
        </row>
        <row r="5341">
          <cell r="E5341">
            <v>0</v>
          </cell>
          <cell r="O5341">
            <v>0</v>
          </cell>
          <cell r="Q5341">
            <v>0</v>
          </cell>
        </row>
        <row r="5342">
          <cell r="E5342">
            <v>0</v>
          </cell>
          <cell r="O5342">
            <v>0</v>
          </cell>
          <cell r="Q5342">
            <v>0</v>
          </cell>
        </row>
        <row r="5343">
          <cell r="E5343">
            <v>0</v>
          </cell>
          <cell r="O5343">
            <v>0</v>
          </cell>
          <cell r="Q5343">
            <v>0</v>
          </cell>
        </row>
        <row r="5344">
          <cell r="E5344">
            <v>0</v>
          </cell>
          <cell r="O5344">
            <v>0</v>
          </cell>
          <cell r="Q5344">
            <v>0</v>
          </cell>
        </row>
        <row r="5345">
          <cell r="E5345">
            <v>0</v>
          </cell>
          <cell r="O5345">
            <v>0</v>
          </cell>
          <cell r="Q5345">
            <v>0</v>
          </cell>
        </row>
        <row r="5346">
          <cell r="E5346">
            <v>0</v>
          </cell>
          <cell r="O5346">
            <v>0</v>
          </cell>
          <cell r="Q5346">
            <v>0</v>
          </cell>
        </row>
        <row r="5347">
          <cell r="E5347">
            <v>0</v>
          </cell>
          <cell r="O5347">
            <v>0</v>
          </cell>
          <cell r="Q5347">
            <v>0</v>
          </cell>
        </row>
        <row r="5348">
          <cell r="E5348">
            <v>0</v>
          </cell>
          <cell r="O5348">
            <v>0</v>
          </cell>
          <cell r="Q5348">
            <v>0</v>
          </cell>
        </row>
        <row r="5349">
          <cell r="E5349">
            <v>0</v>
          </cell>
          <cell r="O5349">
            <v>0</v>
          </cell>
          <cell r="Q5349">
            <v>0</v>
          </cell>
        </row>
        <row r="5350">
          <cell r="E5350">
            <v>0</v>
          </cell>
          <cell r="O5350">
            <v>0</v>
          </cell>
          <cell r="Q5350">
            <v>0</v>
          </cell>
        </row>
        <row r="5351">
          <cell r="E5351">
            <v>0</v>
          </cell>
          <cell r="O5351">
            <v>0</v>
          </cell>
          <cell r="Q5351">
            <v>0</v>
          </cell>
        </row>
        <row r="5352">
          <cell r="E5352">
            <v>0</v>
          </cell>
          <cell r="O5352">
            <v>0</v>
          </cell>
          <cell r="Q5352">
            <v>0</v>
          </cell>
        </row>
        <row r="5353">
          <cell r="E5353">
            <v>0</v>
          </cell>
          <cell r="O5353">
            <v>0</v>
          </cell>
          <cell r="Q5353">
            <v>0</v>
          </cell>
        </row>
        <row r="5354">
          <cell r="E5354">
            <v>0</v>
          </cell>
          <cell r="O5354">
            <v>0</v>
          </cell>
          <cell r="Q5354">
            <v>0</v>
          </cell>
        </row>
        <row r="5355">
          <cell r="E5355">
            <v>0</v>
          </cell>
          <cell r="O5355">
            <v>0</v>
          </cell>
          <cell r="Q5355">
            <v>0</v>
          </cell>
        </row>
        <row r="5356">
          <cell r="E5356">
            <v>0</v>
          </cell>
          <cell r="O5356">
            <v>0</v>
          </cell>
          <cell r="Q5356">
            <v>0</v>
          </cell>
        </row>
        <row r="5357">
          <cell r="E5357">
            <v>0</v>
          </cell>
          <cell r="O5357">
            <v>0</v>
          </cell>
          <cell r="Q5357">
            <v>0</v>
          </cell>
        </row>
        <row r="5358">
          <cell r="E5358">
            <v>0</v>
          </cell>
          <cell r="O5358">
            <v>0</v>
          </cell>
          <cell r="Q5358">
            <v>0</v>
          </cell>
        </row>
        <row r="5359">
          <cell r="E5359">
            <v>0</v>
          </cell>
          <cell r="O5359">
            <v>0</v>
          </cell>
          <cell r="Q5359">
            <v>0</v>
          </cell>
        </row>
        <row r="5360">
          <cell r="E5360">
            <v>0</v>
          </cell>
          <cell r="O5360">
            <v>0</v>
          </cell>
          <cell r="Q5360">
            <v>0</v>
          </cell>
        </row>
        <row r="5361">
          <cell r="E5361">
            <v>0</v>
          </cell>
          <cell r="O5361">
            <v>0</v>
          </cell>
          <cell r="Q5361">
            <v>0</v>
          </cell>
        </row>
        <row r="5362">
          <cell r="E5362">
            <v>0</v>
          </cell>
          <cell r="O5362">
            <v>0</v>
          </cell>
          <cell r="Q5362">
            <v>0</v>
          </cell>
        </row>
        <row r="5363">
          <cell r="E5363">
            <v>0</v>
          </cell>
          <cell r="O5363">
            <v>0</v>
          </cell>
          <cell r="Q5363">
            <v>0</v>
          </cell>
        </row>
        <row r="5364">
          <cell r="E5364">
            <v>0</v>
          </cell>
          <cell r="O5364">
            <v>0</v>
          </cell>
          <cell r="Q5364">
            <v>0</v>
          </cell>
        </row>
        <row r="5365">
          <cell r="E5365">
            <v>0</v>
          </cell>
          <cell r="O5365">
            <v>0</v>
          </cell>
          <cell r="Q5365">
            <v>0</v>
          </cell>
        </row>
        <row r="5366">
          <cell r="E5366">
            <v>0</v>
          </cell>
          <cell r="O5366">
            <v>0</v>
          </cell>
          <cell r="Q5366">
            <v>0</v>
          </cell>
        </row>
        <row r="5367">
          <cell r="E5367">
            <v>0</v>
          </cell>
          <cell r="O5367">
            <v>0</v>
          </cell>
          <cell r="Q5367">
            <v>0</v>
          </cell>
        </row>
        <row r="5368">
          <cell r="E5368">
            <v>0</v>
          </cell>
          <cell r="O5368">
            <v>0</v>
          </cell>
          <cell r="Q5368">
            <v>0</v>
          </cell>
        </row>
        <row r="5369">
          <cell r="E5369">
            <v>0</v>
          </cell>
          <cell r="O5369">
            <v>0</v>
          </cell>
          <cell r="Q5369">
            <v>0</v>
          </cell>
        </row>
        <row r="5370">
          <cell r="E5370">
            <v>0</v>
          </cell>
          <cell r="O5370">
            <v>0</v>
          </cell>
          <cell r="Q5370">
            <v>0</v>
          </cell>
        </row>
        <row r="5371">
          <cell r="E5371">
            <v>0</v>
          </cell>
          <cell r="O5371">
            <v>0</v>
          </cell>
          <cell r="Q5371">
            <v>0</v>
          </cell>
        </row>
        <row r="5372">
          <cell r="E5372">
            <v>0</v>
          </cell>
          <cell r="O5372">
            <v>0</v>
          </cell>
          <cell r="Q5372">
            <v>0</v>
          </cell>
        </row>
        <row r="5373">
          <cell r="E5373">
            <v>0</v>
          </cell>
          <cell r="O5373">
            <v>0</v>
          </cell>
          <cell r="Q5373">
            <v>0</v>
          </cell>
        </row>
        <row r="5374">
          <cell r="E5374">
            <v>0</v>
          </cell>
          <cell r="O5374">
            <v>0</v>
          </cell>
          <cell r="Q5374">
            <v>0</v>
          </cell>
        </row>
        <row r="5375">
          <cell r="E5375">
            <v>0</v>
          </cell>
          <cell r="O5375">
            <v>0</v>
          </cell>
          <cell r="Q5375">
            <v>0</v>
          </cell>
        </row>
        <row r="5376">
          <cell r="E5376">
            <v>0</v>
          </cell>
          <cell r="O5376">
            <v>0</v>
          </cell>
          <cell r="Q5376">
            <v>0</v>
          </cell>
        </row>
        <row r="5377">
          <cell r="E5377">
            <v>0</v>
          </cell>
          <cell r="O5377">
            <v>0</v>
          </cell>
          <cell r="Q5377">
            <v>0</v>
          </cell>
        </row>
        <row r="5378">
          <cell r="E5378">
            <v>0</v>
          </cell>
          <cell r="O5378">
            <v>0</v>
          </cell>
          <cell r="Q5378">
            <v>0</v>
          </cell>
        </row>
        <row r="5379">
          <cell r="E5379">
            <v>0</v>
          </cell>
          <cell r="O5379">
            <v>0</v>
          </cell>
          <cell r="Q5379">
            <v>0</v>
          </cell>
        </row>
        <row r="5380">
          <cell r="E5380">
            <v>0</v>
          </cell>
          <cell r="O5380">
            <v>0</v>
          </cell>
          <cell r="Q5380">
            <v>0</v>
          </cell>
        </row>
        <row r="5381">
          <cell r="E5381">
            <v>0</v>
          </cell>
          <cell r="O5381">
            <v>0</v>
          </cell>
          <cell r="Q5381">
            <v>0</v>
          </cell>
        </row>
        <row r="5382">
          <cell r="E5382">
            <v>0</v>
          </cell>
          <cell r="O5382">
            <v>0</v>
          </cell>
          <cell r="Q5382">
            <v>0</v>
          </cell>
        </row>
        <row r="5383">
          <cell r="E5383">
            <v>0</v>
          </cell>
          <cell r="O5383">
            <v>0</v>
          </cell>
          <cell r="Q5383">
            <v>0</v>
          </cell>
        </row>
        <row r="5384">
          <cell r="E5384">
            <v>0</v>
          </cell>
          <cell r="O5384">
            <v>0</v>
          </cell>
          <cell r="Q5384">
            <v>0</v>
          </cell>
        </row>
        <row r="5385">
          <cell r="E5385">
            <v>0</v>
          </cell>
          <cell r="O5385">
            <v>0</v>
          </cell>
          <cell r="Q5385">
            <v>0</v>
          </cell>
        </row>
        <row r="5386">
          <cell r="E5386">
            <v>0</v>
          </cell>
          <cell r="O5386">
            <v>0</v>
          </cell>
          <cell r="Q5386">
            <v>0</v>
          </cell>
        </row>
        <row r="5387">
          <cell r="E5387">
            <v>0</v>
          </cell>
          <cell r="O5387">
            <v>0</v>
          </cell>
          <cell r="Q5387">
            <v>0</v>
          </cell>
        </row>
        <row r="5388">
          <cell r="E5388">
            <v>0</v>
          </cell>
          <cell r="O5388">
            <v>0</v>
          </cell>
          <cell r="Q5388">
            <v>0</v>
          </cell>
        </row>
        <row r="5389">
          <cell r="E5389">
            <v>0</v>
          </cell>
          <cell r="O5389">
            <v>0</v>
          </cell>
          <cell r="Q5389">
            <v>0</v>
          </cell>
        </row>
        <row r="5390">
          <cell r="E5390">
            <v>0</v>
          </cell>
          <cell r="O5390">
            <v>0</v>
          </cell>
          <cell r="Q5390">
            <v>0</v>
          </cell>
        </row>
        <row r="5391">
          <cell r="E5391">
            <v>0</v>
          </cell>
          <cell r="O5391">
            <v>0</v>
          </cell>
          <cell r="Q5391">
            <v>0</v>
          </cell>
        </row>
        <row r="5392">
          <cell r="E5392">
            <v>0</v>
          </cell>
          <cell r="O5392">
            <v>0</v>
          </cell>
          <cell r="Q5392">
            <v>0</v>
          </cell>
        </row>
        <row r="5393">
          <cell r="E5393">
            <v>0</v>
          </cell>
          <cell r="O5393">
            <v>0</v>
          </cell>
          <cell r="Q5393">
            <v>0</v>
          </cell>
        </row>
        <row r="5394">
          <cell r="E5394">
            <v>0</v>
          </cell>
          <cell r="O5394">
            <v>0</v>
          </cell>
          <cell r="Q5394">
            <v>0</v>
          </cell>
        </row>
        <row r="5395">
          <cell r="E5395">
            <v>0</v>
          </cell>
          <cell r="O5395">
            <v>0</v>
          </cell>
          <cell r="Q5395">
            <v>0</v>
          </cell>
        </row>
        <row r="5396">
          <cell r="E5396">
            <v>0</v>
          </cell>
          <cell r="O5396">
            <v>0</v>
          </cell>
          <cell r="Q5396">
            <v>0</v>
          </cell>
        </row>
        <row r="5397">
          <cell r="E5397">
            <v>0</v>
          </cell>
          <cell r="O5397">
            <v>0</v>
          </cell>
          <cell r="Q5397">
            <v>0</v>
          </cell>
        </row>
        <row r="5398">
          <cell r="E5398">
            <v>0</v>
          </cell>
          <cell r="O5398">
            <v>0</v>
          </cell>
          <cell r="Q5398">
            <v>0</v>
          </cell>
        </row>
        <row r="5399">
          <cell r="E5399">
            <v>0</v>
          </cell>
          <cell r="O5399">
            <v>0</v>
          </cell>
          <cell r="Q5399">
            <v>0</v>
          </cell>
        </row>
        <row r="5400">
          <cell r="E5400">
            <v>0</v>
          </cell>
          <cell r="O5400">
            <v>0</v>
          </cell>
          <cell r="Q5400">
            <v>0</v>
          </cell>
        </row>
        <row r="5401">
          <cell r="E5401">
            <v>0</v>
          </cell>
          <cell r="O5401">
            <v>0</v>
          </cell>
          <cell r="Q5401">
            <v>0</v>
          </cell>
        </row>
        <row r="5402">
          <cell r="E5402">
            <v>0</v>
          </cell>
          <cell r="O5402">
            <v>0</v>
          </cell>
          <cell r="Q5402">
            <v>0</v>
          </cell>
        </row>
        <row r="5403">
          <cell r="E5403">
            <v>0</v>
          </cell>
          <cell r="O5403">
            <v>0</v>
          </cell>
          <cell r="Q5403">
            <v>0</v>
          </cell>
        </row>
        <row r="5404">
          <cell r="E5404">
            <v>0</v>
          </cell>
          <cell r="O5404">
            <v>0</v>
          </cell>
          <cell r="Q5404">
            <v>0</v>
          </cell>
        </row>
        <row r="5405">
          <cell r="E5405">
            <v>0</v>
          </cell>
          <cell r="O5405">
            <v>0</v>
          </cell>
          <cell r="Q5405">
            <v>0</v>
          </cell>
        </row>
        <row r="5406">
          <cell r="E5406">
            <v>0</v>
          </cell>
          <cell r="O5406">
            <v>0</v>
          </cell>
          <cell r="Q5406">
            <v>0</v>
          </cell>
        </row>
        <row r="5407">
          <cell r="E5407">
            <v>0</v>
          </cell>
          <cell r="O5407">
            <v>0</v>
          </cell>
          <cell r="Q5407">
            <v>0</v>
          </cell>
        </row>
        <row r="5408">
          <cell r="E5408">
            <v>0</v>
          </cell>
          <cell r="O5408">
            <v>0</v>
          </cell>
          <cell r="Q5408">
            <v>0</v>
          </cell>
        </row>
        <row r="5409">
          <cell r="E5409">
            <v>0</v>
          </cell>
          <cell r="O5409">
            <v>0</v>
          </cell>
          <cell r="Q5409">
            <v>0</v>
          </cell>
        </row>
        <row r="5410">
          <cell r="E5410">
            <v>0</v>
          </cell>
          <cell r="O5410">
            <v>0</v>
          </cell>
          <cell r="Q5410">
            <v>0</v>
          </cell>
        </row>
        <row r="5411">
          <cell r="E5411">
            <v>0</v>
          </cell>
          <cell r="O5411">
            <v>0</v>
          </cell>
          <cell r="Q5411">
            <v>0</v>
          </cell>
        </row>
        <row r="5412">
          <cell r="E5412">
            <v>0</v>
          </cell>
          <cell r="O5412">
            <v>0</v>
          </cell>
          <cell r="Q5412">
            <v>0</v>
          </cell>
        </row>
        <row r="5413">
          <cell r="E5413">
            <v>0</v>
          </cell>
          <cell r="O5413">
            <v>0</v>
          </cell>
          <cell r="Q5413">
            <v>0</v>
          </cell>
        </row>
        <row r="5414">
          <cell r="E5414">
            <v>0</v>
          </cell>
          <cell r="O5414">
            <v>0</v>
          </cell>
          <cell r="Q5414">
            <v>0</v>
          </cell>
        </row>
        <row r="5415">
          <cell r="E5415">
            <v>0</v>
          </cell>
          <cell r="O5415">
            <v>0</v>
          </cell>
          <cell r="Q5415">
            <v>0</v>
          </cell>
        </row>
        <row r="5416">
          <cell r="E5416">
            <v>0</v>
          </cell>
          <cell r="O5416">
            <v>0</v>
          </cell>
          <cell r="Q5416">
            <v>0</v>
          </cell>
        </row>
        <row r="5417">
          <cell r="E5417">
            <v>0</v>
          </cell>
          <cell r="O5417">
            <v>0</v>
          </cell>
          <cell r="Q5417">
            <v>0</v>
          </cell>
        </row>
        <row r="5418">
          <cell r="E5418">
            <v>0</v>
          </cell>
          <cell r="O5418">
            <v>0</v>
          </cell>
          <cell r="Q5418">
            <v>0</v>
          </cell>
        </row>
        <row r="5419">
          <cell r="E5419">
            <v>0</v>
          </cell>
          <cell r="O5419">
            <v>0</v>
          </cell>
          <cell r="Q5419">
            <v>0</v>
          </cell>
        </row>
        <row r="5420">
          <cell r="E5420">
            <v>0</v>
          </cell>
          <cell r="O5420">
            <v>0</v>
          </cell>
          <cell r="Q5420">
            <v>0</v>
          </cell>
        </row>
        <row r="5421">
          <cell r="E5421">
            <v>0</v>
          </cell>
          <cell r="O5421">
            <v>0</v>
          </cell>
          <cell r="Q5421">
            <v>0</v>
          </cell>
        </row>
        <row r="5422">
          <cell r="E5422">
            <v>0</v>
          </cell>
          <cell r="O5422">
            <v>0</v>
          </cell>
          <cell r="Q5422">
            <v>0</v>
          </cell>
        </row>
        <row r="5423">
          <cell r="E5423">
            <v>0</v>
          </cell>
          <cell r="O5423">
            <v>0</v>
          </cell>
          <cell r="Q5423">
            <v>0</v>
          </cell>
        </row>
        <row r="5424">
          <cell r="E5424">
            <v>0</v>
          </cell>
          <cell r="O5424">
            <v>0</v>
          </cell>
          <cell r="Q5424">
            <v>0</v>
          </cell>
        </row>
        <row r="5425">
          <cell r="E5425">
            <v>0</v>
          </cell>
          <cell r="O5425">
            <v>0</v>
          </cell>
          <cell r="Q5425">
            <v>0</v>
          </cell>
        </row>
        <row r="5426">
          <cell r="E5426">
            <v>0</v>
          </cell>
          <cell r="O5426">
            <v>0</v>
          </cell>
          <cell r="Q5426">
            <v>0</v>
          </cell>
        </row>
        <row r="5427">
          <cell r="E5427">
            <v>0</v>
          </cell>
          <cell r="O5427">
            <v>0</v>
          </cell>
          <cell r="Q5427">
            <v>0</v>
          </cell>
        </row>
        <row r="5428">
          <cell r="E5428">
            <v>0</v>
          </cell>
          <cell r="O5428">
            <v>0</v>
          </cell>
          <cell r="Q5428">
            <v>0</v>
          </cell>
        </row>
        <row r="5429">
          <cell r="E5429">
            <v>0</v>
          </cell>
          <cell r="O5429">
            <v>0</v>
          </cell>
          <cell r="Q5429">
            <v>0</v>
          </cell>
        </row>
        <row r="5430">
          <cell r="E5430">
            <v>0</v>
          </cell>
          <cell r="O5430">
            <v>0</v>
          </cell>
          <cell r="Q5430">
            <v>0</v>
          </cell>
        </row>
        <row r="5431">
          <cell r="E5431">
            <v>0</v>
          </cell>
          <cell r="O5431">
            <v>0</v>
          </cell>
          <cell r="Q5431">
            <v>0</v>
          </cell>
        </row>
        <row r="5432">
          <cell r="E5432">
            <v>0</v>
          </cell>
          <cell r="O5432">
            <v>0</v>
          </cell>
          <cell r="Q5432">
            <v>0</v>
          </cell>
        </row>
        <row r="5433">
          <cell r="E5433">
            <v>0</v>
          </cell>
          <cell r="O5433">
            <v>0</v>
          </cell>
          <cell r="Q5433">
            <v>0</v>
          </cell>
        </row>
        <row r="5434">
          <cell r="E5434">
            <v>0</v>
          </cell>
          <cell r="O5434">
            <v>0</v>
          </cell>
          <cell r="Q5434">
            <v>0</v>
          </cell>
        </row>
        <row r="5435">
          <cell r="E5435">
            <v>0</v>
          </cell>
          <cell r="O5435">
            <v>0</v>
          </cell>
          <cell r="Q5435">
            <v>0</v>
          </cell>
        </row>
        <row r="5436">
          <cell r="E5436">
            <v>0</v>
          </cell>
          <cell r="O5436">
            <v>0</v>
          </cell>
          <cell r="Q5436">
            <v>0</v>
          </cell>
        </row>
        <row r="5437">
          <cell r="E5437">
            <v>0</v>
          </cell>
          <cell r="O5437">
            <v>0</v>
          </cell>
          <cell r="Q5437">
            <v>0</v>
          </cell>
        </row>
        <row r="5438">
          <cell r="E5438">
            <v>0</v>
          </cell>
          <cell r="O5438">
            <v>0</v>
          </cell>
          <cell r="Q5438">
            <v>0</v>
          </cell>
        </row>
        <row r="5439">
          <cell r="E5439">
            <v>0</v>
          </cell>
          <cell r="O5439">
            <v>0</v>
          </cell>
          <cell r="Q5439">
            <v>0</v>
          </cell>
        </row>
        <row r="5440">
          <cell r="E5440">
            <v>0</v>
          </cell>
          <cell r="O5440">
            <v>0</v>
          </cell>
          <cell r="Q5440">
            <v>0</v>
          </cell>
        </row>
        <row r="5441">
          <cell r="E5441">
            <v>0</v>
          </cell>
          <cell r="O5441">
            <v>0</v>
          </cell>
          <cell r="Q5441">
            <v>0</v>
          </cell>
        </row>
        <row r="5442">
          <cell r="E5442">
            <v>0</v>
          </cell>
          <cell r="O5442">
            <v>0</v>
          </cell>
          <cell r="Q5442">
            <v>0</v>
          </cell>
        </row>
        <row r="5443">
          <cell r="E5443">
            <v>0</v>
          </cell>
          <cell r="O5443">
            <v>0</v>
          </cell>
          <cell r="Q5443">
            <v>0</v>
          </cell>
        </row>
        <row r="5444">
          <cell r="E5444">
            <v>0</v>
          </cell>
          <cell r="O5444">
            <v>0</v>
          </cell>
          <cell r="Q5444">
            <v>0</v>
          </cell>
        </row>
        <row r="5445">
          <cell r="E5445">
            <v>0</v>
          </cell>
          <cell r="O5445">
            <v>0</v>
          </cell>
          <cell r="Q5445">
            <v>0</v>
          </cell>
        </row>
        <row r="5446">
          <cell r="E5446">
            <v>0</v>
          </cell>
          <cell r="O5446">
            <v>0</v>
          </cell>
          <cell r="Q5446">
            <v>0</v>
          </cell>
        </row>
        <row r="5447">
          <cell r="E5447">
            <v>0</v>
          </cell>
          <cell r="O5447">
            <v>0</v>
          </cell>
          <cell r="Q5447">
            <v>0</v>
          </cell>
        </row>
        <row r="5448">
          <cell r="E5448">
            <v>0</v>
          </cell>
          <cell r="O5448">
            <v>0</v>
          </cell>
          <cell r="Q5448">
            <v>0</v>
          </cell>
        </row>
        <row r="5449">
          <cell r="E5449">
            <v>0</v>
          </cell>
          <cell r="O5449">
            <v>0</v>
          </cell>
          <cell r="Q5449">
            <v>0</v>
          </cell>
        </row>
        <row r="5450">
          <cell r="E5450">
            <v>0</v>
          </cell>
          <cell r="O5450">
            <v>0</v>
          </cell>
          <cell r="Q5450">
            <v>0</v>
          </cell>
        </row>
        <row r="5451">
          <cell r="E5451">
            <v>0</v>
          </cell>
          <cell r="O5451">
            <v>0</v>
          </cell>
          <cell r="Q5451">
            <v>0</v>
          </cell>
        </row>
        <row r="5452">
          <cell r="E5452">
            <v>0</v>
          </cell>
          <cell r="O5452">
            <v>0</v>
          </cell>
          <cell r="Q5452">
            <v>0</v>
          </cell>
        </row>
        <row r="5453">
          <cell r="E5453">
            <v>0</v>
          </cell>
          <cell r="O5453">
            <v>0</v>
          </cell>
          <cell r="Q5453">
            <v>0</v>
          </cell>
        </row>
        <row r="5454">
          <cell r="E5454">
            <v>0</v>
          </cell>
          <cell r="O5454">
            <v>0</v>
          </cell>
          <cell r="Q5454">
            <v>0</v>
          </cell>
        </row>
        <row r="5455">
          <cell r="E5455">
            <v>0</v>
          </cell>
          <cell r="O5455">
            <v>0</v>
          </cell>
          <cell r="Q5455">
            <v>0</v>
          </cell>
        </row>
        <row r="5456">
          <cell r="E5456">
            <v>0</v>
          </cell>
          <cell r="O5456">
            <v>0</v>
          </cell>
          <cell r="Q5456">
            <v>0</v>
          </cell>
        </row>
        <row r="5457">
          <cell r="E5457">
            <v>0</v>
          </cell>
          <cell r="O5457">
            <v>0</v>
          </cell>
          <cell r="Q5457">
            <v>0</v>
          </cell>
        </row>
        <row r="5458">
          <cell r="E5458">
            <v>0</v>
          </cell>
          <cell r="O5458">
            <v>0</v>
          </cell>
          <cell r="Q5458">
            <v>0</v>
          </cell>
        </row>
        <row r="5459">
          <cell r="E5459">
            <v>0</v>
          </cell>
          <cell r="O5459">
            <v>0</v>
          </cell>
          <cell r="Q5459">
            <v>0</v>
          </cell>
        </row>
        <row r="5460">
          <cell r="E5460">
            <v>0</v>
          </cell>
          <cell r="O5460">
            <v>0</v>
          </cell>
          <cell r="Q5460">
            <v>0</v>
          </cell>
        </row>
        <row r="5461">
          <cell r="E5461">
            <v>0</v>
          </cell>
          <cell r="O5461">
            <v>0</v>
          </cell>
          <cell r="Q5461">
            <v>0</v>
          </cell>
        </row>
        <row r="5462">
          <cell r="E5462">
            <v>0</v>
          </cell>
          <cell r="O5462">
            <v>0</v>
          </cell>
          <cell r="Q5462">
            <v>0</v>
          </cell>
        </row>
        <row r="5463">
          <cell r="E5463">
            <v>0</v>
          </cell>
          <cell r="O5463">
            <v>0</v>
          </cell>
          <cell r="Q5463">
            <v>0</v>
          </cell>
        </row>
        <row r="5464">
          <cell r="E5464">
            <v>0</v>
          </cell>
          <cell r="O5464">
            <v>0</v>
          </cell>
          <cell r="Q5464">
            <v>0</v>
          </cell>
        </row>
        <row r="5465">
          <cell r="E5465">
            <v>0</v>
          </cell>
          <cell r="O5465">
            <v>0</v>
          </cell>
          <cell r="Q5465">
            <v>0</v>
          </cell>
        </row>
        <row r="5466">
          <cell r="E5466">
            <v>0</v>
          </cell>
          <cell r="O5466">
            <v>0</v>
          </cell>
          <cell r="Q5466">
            <v>0</v>
          </cell>
        </row>
        <row r="5467">
          <cell r="E5467">
            <v>0</v>
          </cell>
          <cell r="O5467">
            <v>0</v>
          </cell>
          <cell r="Q5467">
            <v>0</v>
          </cell>
        </row>
        <row r="5468">
          <cell r="E5468">
            <v>0</v>
          </cell>
          <cell r="O5468">
            <v>0</v>
          </cell>
          <cell r="Q5468">
            <v>0</v>
          </cell>
        </row>
        <row r="5469">
          <cell r="E5469">
            <v>0</v>
          </cell>
          <cell r="O5469">
            <v>0</v>
          </cell>
          <cell r="Q5469">
            <v>0</v>
          </cell>
        </row>
        <row r="5470">
          <cell r="E5470">
            <v>0</v>
          </cell>
          <cell r="O5470">
            <v>0</v>
          </cell>
          <cell r="Q5470">
            <v>0</v>
          </cell>
        </row>
        <row r="5471">
          <cell r="E5471">
            <v>0</v>
          </cell>
          <cell r="O5471">
            <v>0</v>
          </cell>
          <cell r="Q5471">
            <v>0</v>
          </cell>
        </row>
        <row r="5472">
          <cell r="E5472">
            <v>0</v>
          </cell>
          <cell r="O5472">
            <v>0</v>
          </cell>
          <cell r="Q5472">
            <v>0</v>
          </cell>
        </row>
        <row r="5473">
          <cell r="E5473">
            <v>0</v>
          </cell>
          <cell r="O5473">
            <v>0</v>
          </cell>
          <cell r="Q5473">
            <v>0</v>
          </cell>
        </row>
        <row r="5474">
          <cell r="E5474">
            <v>0</v>
          </cell>
          <cell r="O5474">
            <v>0</v>
          </cell>
          <cell r="Q5474">
            <v>0</v>
          </cell>
        </row>
        <row r="5475">
          <cell r="E5475">
            <v>0</v>
          </cell>
          <cell r="O5475">
            <v>0</v>
          </cell>
          <cell r="Q5475">
            <v>0</v>
          </cell>
        </row>
        <row r="5476">
          <cell r="E5476">
            <v>0</v>
          </cell>
          <cell r="O5476">
            <v>0</v>
          </cell>
          <cell r="Q5476">
            <v>0</v>
          </cell>
        </row>
        <row r="5477">
          <cell r="E5477">
            <v>0</v>
          </cell>
          <cell r="O5477">
            <v>0</v>
          </cell>
          <cell r="Q5477">
            <v>0</v>
          </cell>
        </row>
        <row r="5478">
          <cell r="E5478">
            <v>0</v>
          </cell>
          <cell r="O5478">
            <v>0</v>
          </cell>
          <cell r="Q5478">
            <v>0</v>
          </cell>
        </row>
        <row r="5479">
          <cell r="E5479">
            <v>0</v>
          </cell>
          <cell r="O5479">
            <v>0</v>
          </cell>
          <cell r="Q5479">
            <v>0</v>
          </cell>
        </row>
        <row r="5480">
          <cell r="E5480">
            <v>0</v>
          </cell>
          <cell r="O5480">
            <v>0</v>
          </cell>
          <cell r="Q5480">
            <v>0</v>
          </cell>
        </row>
        <row r="5481">
          <cell r="E5481">
            <v>0</v>
          </cell>
          <cell r="O5481">
            <v>0</v>
          </cell>
          <cell r="Q5481">
            <v>0</v>
          </cell>
        </row>
        <row r="5482">
          <cell r="E5482">
            <v>0</v>
          </cell>
          <cell r="O5482">
            <v>0</v>
          </cell>
          <cell r="Q5482">
            <v>0</v>
          </cell>
        </row>
        <row r="5483">
          <cell r="E5483">
            <v>0</v>
          </cell>
          <cell r="O5483">
            <v>0</v>
          </cell>
          <cell r="Q5483">
            <v>0</v>
          </cell>
        </row>
        <row r="5484">
          <cell r="E5484">
            <v>0</v>
          </cell>
          <cell r="O5484">
            <v>0</v>
          </cell>
          <cell r="Q5484">
            <v>0</v>
          </cell>
        </row>
        <row r="5485">
          <cell r="E5485">
            <v>0</v>
          </cell>
          <cell r="O5485">
            <v>0</v>
          </cell>
          <cell r="Q5485">
            <v>0</v>
          </cell>
        </row>
        <row r="5486">
          <cell r="E5486">
            <v>0</v>
          </cell>
          <cell r="O5486">
            <v>0</v>
          </cell>
          <cell r="Q5486">
            <v>0</v>
          </cell>
        </row>
        <row r="5487">
          <cell r="E5487">
            <v>0</v>
          </cell>
          <cell r="O5487">
            <v>0</v>
          </cell>
          <cell r="Q5487">
            <v>0</v>
          </cell>
        </row>
        <row r="5488">
          <cell r="E5488">
            <v>0</v>
          </cell>
          <cell r="O5488">
            <v>0</v>
          </cell>
          <cell r="Q5488">
            <v>0</v>
          </cell>
        </row>
        <row r="5489">
          <cell r="E5489">
            <v>0</v>
          </cell>
          <cell r="O5489">
            <v>0</v>
          </cell>
          <cell r="Q5489">
            <v>0</v>
          </cell>
        </row>
        <row r="5490">
          <cell r="E5490">
            <v>0</v>
          </cell>
          <cell r="O5490">
            <v>0</v>
          </cell>
          <cell r="Q5490">
            <v>0</v>
          </cell>
        </row>
        <row r="5491">
          <cell r="E5491">
            <v>0</v>
          </cell>
          <cell r="O5491">
            <v>0</v>
          </cell>
          <cell r="Q5491">
            <v>0</v>
          </cell>
        </row>
        <row r="5492">
          <cell r="E5492">
            <v>0</v>
          </cell>
          <cell r="O5492">
            <v>0</v>
          </cell>
          <cell r="Q5492">
            <v>0</v>
          </cell>
        </row>
        <row r="5493">
          <cell r="E5493">
            <v>0</v>
          </cell>
          <cell r="O5493">
            <v>0</v>
          </cell>
          <cell r="Q5493">
            <v>0</v>
          </cell>
        </row>
        <row r="5494">
          <cell r="E5494">
            <v>0</v>
          </cell>
          <cell r="O5494">
            <v>0</v>
          </cell>
          <cell r="Q5494">
            <v>0</v>
          </cell>
        </row>
        <row r="5495">
          <cell r="E5495">
            <v>0</v>
          </cell>
          <cell r="O5495">
            <v>0</v>
          </cell>
          <cell r="Q5495">
            <v>0</v>
          </cell>
        </row>
        <row r="5496">
          <cell r="E5496">
            <v>0</v>
          </cell>
          <cell r="O5496">
            <v>0</v>
          </cell>
          <cell r="Q5496">
            <v>0</v>
          </cell>
        </row>
        <row r="5497">
          <cell r="E5497">
            <v>0</v>
          </cell>
          <cell r="O5497">
            <v>0</v>
          </cell>
          <cell r="Q5497">
            <v>0</v>
          </cell>
        </row>
        <row r="5498">
          <cell r="E5498">
            <v>0</v>
          </cell>
          <cell r="O5498">
            <v>0</v>
          </cell>
          <cell r="Q5498">
            <v>0</v>
          </cell>
        </row>
        <row r="5499">
          <cell r="E5499">
            <v>0</v>
          </cell>
          <cell r="O5499">
            <v>0</v>
          </cell>
          <cell r="Q5499">
            <v>0</v>
          </cell>
        </row>
        <row r="5500">
          <cell r="E5500">
            <v>0</v>
          </cell>
          <cell r="O5500">
            <v>0</v>
          </cell>
          <cell r="Q5500">
            <v>0</v>
          </cell>
        </row>
        <row r="5501">
          <cell r="E5501">
            <v>0</v>
          </cell>
          <cell r="O5501">
            <v>0</v>
          </cell>
          <cell r="Q5501">
            <v>0</v>
          </cell>
        </row>
        <row r="5502">
          <cell r="E5502">
            <v>0</v>
          </cell>
          <cell r="O5502">
            <v>0</v>
          </cell>
          <cell r="Q5502">
            <v>0</v>
          </cell>
        </row>
        <row r="5503">
          <cell r="E5503">
            <v>0</v>
          </cell>
          <cell r="O5503">
            <v>0</v>
          </cell>
          <cell r="Q5503">
            <v>0</v>
          </cell>
        </row>
        <row r="5504">
          <cell r="E5504">
            <v>0</v>
          </cell>
          <cell r="O5504">
            <v>0</v>
          </cell>
          <cell r="Q5504">
            <v>0</v>
          </cell>
        </row>
        <row r="5505">
          <cell r="E5505">
            <v>0</v>
          </cell>
          <cell r="O5505">
            <v>0</v>
          </cell>
          <cell r="Q5505">
            <v>0</v>
          </cell>
        </row>
        <row r="5506">
          <cell r="E5506">
            <v>0</v>
          </cell>
          <cell r="O5506">
            <v>0</v>
          </cell>
          <cell r="Q5506">
            <v>0</v>
          </cell>
        </row>
        <row r="5507">
          <cell r="E5507">
            <v>0</v>
          </cell>
          <cell r="O5507">
            <v>0</v>
          </cell>
          <cell r="Q5507">
            <v>0</v>
          </cell>
        </row>
        <row r="5508">
          <cell r="E5508">
            <v>0</v>
          </cell>
          <cell r="O5508">
            <v>0</v>
          </cell>
          <cell r="Q5508">
            <v>0</v>
          </cell>
        </row>
        <row r="5509">
          <cell r="E5509">
            <v>0</v>
          </cell>
          <cell r="O5509">
            <v>0</v>
          </cell>
          <cell r="Q5509">
            <v>0</v>
          </cell>
        </row>
        <row r="5510">
          <cell r="E5510">
            <v>0</v>
          </cell>
          <cell r="O5510">
            <v>0</v>
          </cell>
          <cell r="Q5510">
            <v>0</v>
          </cell>
        </row>
        <row r="5511">
          <cell r="E5511">
            <v>0</v>
          </cell>
          <cell r="O5511">
            <v>0</v>
          </cell>
          <cell r="Q5511">
            <v>0</v>
          </cell>
        </row>
        <row r="5512">
          <cell r="E5512">
            <v>0</v>
          </cell>
          <cell r="O5512">
            <v>0</v>
          </cell>
          <cell r="Q5512">
            <v>0</v>
          </cell>
        </row>
        <row r="5513">
          <cell r="E5513">
            <v>0</v>
          </cell>
          <cell r="O5513">
            <v>0</v>
          </cell>
          <cell r="Q5513">
            <v>0</v>
          </cell>
        </row>
        <row r="5514">
          <cell r="E5514">
            <v>0</v>
          </cell>
          <cell r="O5514">
            <v>0</v>
          </cell>
          <cell r="Q5514">
            <v>0</v>
          </cell>
        </row>
        <row r="5515">
          <cell r="E5515">
            <v>0</v>
          </cell>
          <cell r="O5515">
            <v>0</v>
          </cell>
          <cell r="Q5515">
            <v>0</v>
          </cell>
        </row>
        <row r="5516">
          <cell r="E5516">
            <v>0</v>
          </cell>
          <cell r="O5516">
            <v>0</v>
          </cell>
          <cell r="Q5516">
            <v>0</v>
          </cell>
        </row>
        <row r="5517">
          <cell r="E5517">
            <v>0</v>
          </cell>
          <cell r="O5517">
            <v>0</v>
          </cell>
          <cell r="Q5517">
            <v>0</v>
          </cell>
        </row>
        <row r="5518">
          <cell r="E5518">
            <v>0</v>
          </cell>
          <cell r="O5518">
            <v>0</v>
          </cell>
          <cell r="Q5518">
            <v>0</v>
          </cell>
        </row>
        <row r="5519">
          <cell r="E5519">
            <v>0</v>
          </cell>
          <cell r="O5519">
            <v>0</v>
          </cell>
          <cell r="Q5519">
            <v>0</v>
          </cell>
        </row>
        <row r="5520">
          <cell r="E5520">
            <v>0</v>
          </cell>
          <cell r="O5520">
            <v>0</v>
          </cell>
          <cell r="Q5520">
            <v>0</v>
          </cell>
        </row>
        <row r="5521">
          <cell r="E5521">
            <v>0</v>
          </cell>
          <cell r="O5521">
            <v>0</v>
          </cell>
          <cell r="Q5521">
            <v>0</v>
          </cell>
        </row>
        <row r="5522">
          <cell r="E5522">
            <v>0</v>
          </cell>
          <cell r="O5522">
            <v>0</v>
          </cell>
          <cell r="Q5522">
            <v>0</v>
          </cell>
        </row>
        <row r="5523">
          <cell r="E5523">
            <v>0</v>
          </cell>
          <cell r="O5523">
            <v>0</v>
          </cell>
          <cell r="Q5523">
            <v>0</v>
          </cell>
        </row>
        <row r="5524">
          <cell r="E5524">
            <v>0</v>
          </cell>
          <cell r="O5524">
            <v>0</v>
          </cell>
          <cell r="Q5524">
            <v>0</v>
          </cell>
        </row>
        <row r="5525">
          <cell r="E5525">
            <v>0</v>
          </cell>
          <cell r="O5525">
            <v>0</v>
          </cell>
          <cell r="Q5525">
            <v>0</v>
          </cell>
        </row>
        <row r="5526">
          <cell r="E5526">
            <v>0</v>
          </cell>
          <cell r="O5526">
            <v>0</v>
          </cell>
          <cell r="Q5526">
            <v>0</v>
          </cell>
        </row>
        <row r="5527">
          <cell r="E5527">
            <v>0</v>
          </cell>
          <cell r="O5527">
            <v>0</v>
          </cell>
          <cell r="Q5527">
            <v>0</v>
          </cell>
        </row>
        <row r="5528">
          <cell r="E5528">
            <v>0</v>
          </cell>
          <cell r="O5528">
            <v>0</v>
          </cell>
          <cell r="Q5528">
            <v>0</v>
          </cell>
        </row>
        <row r="5529">
          <cell r="E5529">
            <v>0</v>
          </cell>
          <cell r="O5529">
            <v>0</v>
          </cell>
          <cell r="Q5529">
            <v>0</v>
          </cell>
        </row>
        <row r="5530">
          <cell r="E5530">
            <v>0</v>
          </cell>
          <cell r="O5530">
            <v>0</v>
          </cell>
          <cell r="Q5530">
            <v>0</v>
          </cell>
        </row>
        <row r="5531">
          <cell r="E5531">
            <v>0</v>
          </cell>
          <cell r="O5531">
            <v>0</v>
          </cell>
          <cell r="Q5531">
            <v>0</v>
          </cell>
        </row>
        <row r="5532">
          <cell r="E5532">
            <v>0</v>
          </cell>
          <cell r="O5532">
            <v>0</v>
          </cell>
          <cell r="Q5532">
            <v>0</v>
          </cell>
        </row>
        <row r="5533">
          <cell r="E5533">
            <v>0</v>
          </cell>
          <cell r="O5533">
            <v>0</v>
          </cell>
          <cell r="Q5533">
            <v>0</v>
          </cell>
        </row>
        <row r="5534">
          <cell r="E5534">
            <v>0</v>
          </cell>
          <cell r="O5534">
            <v>0</v>
          </cell>
          <cell r="Q5534">
            <v>0</v>
          </cell>
        </row>
        <row r="5535">
          <cell r="E5535">
            <v>0</v>
          </cell>
          <cell r="O5535">
            <v>0</v>
          </cell>
          <cell r="Q5535">
            <v>0</v>
          </cell>
        </row>
        <row r="5536">
          <cell r="E5536">
            <v>0</v>
          </cell>
          <cell r="O5536">
            <v>0</v>
          </cell>
          <cell r="Q5536">
            <v>0</v>
          </cell>
        </row>
        <row r="5537">
          <cell r="E5537">
            <v>0</v>
          </cell>
          <cell r="O5537">
            <v>0</v>
          </cell>
          <cell r="Q5537">
            <v>0</v>
          </cell>
        </row>
        <row r="5538">
          <cell r="E5538">
            <v>0</v>
          </cell>
          <cell r="O5538">
            <v>0</v>
          </cell>
          <cell r="Q5538">
            <v>0</v>
          </cell>
        </row>
        <row r="5539">
          <cell r="E5539">
            <v>0</v>
          </cell>
          <cell r="O5539">
            <v>0</v>
          </cell>
          <cell r="Q5539">
            <v>0</v>
          </cell>
        </row>
        <row r="5540">
          <cell r="E5540">
            <v>0</v>
          </cell>
          <cell r="O5540">
            <v>0</v>
          </cell>
          <cell r="Q5540">
            <v>0</v>
          </cell>
        </row>
        <row r="5541">
          <cell r="E5541">
            <v>0</v>
          </cell>
          <cell r="O5541">
            <v>0</v>
          </cell>
          <cell r="Q5541">
            <v>0</v>
          </cell>
        </row>
        <row r="5542">
          <cell r="E5542">
            <v>0</v>
          </cell>
          <cell r="O5542">
            <v>0</v>
          </cell>
          <cell r="Q5542">
            <v>0</v>
          </cell>
        </row>
        <row r="5543">
          <cell r="E5543">
            <v>0</v>
          </cell>
          <cell r="O5543">
            <v>0</v>
          </cell>
          <cell r="Q5543">
            <v>0</v>
          </cell>
        </row>
        <row r="5544">
          <cell r="E5544">
            <v>0</v>
          </cell>
          <cell r="O5544">
            <v>0</v>
          </cell>
          <cell r="Q5544">
            <v>0</v>
          </cell>
        </row>
        <row r="5545">
          <cell r="E5545">
            <v>0</v>
          </cell>
          <cell r="O5545">
            <v>0</v>
          </cell>
          <cell r="Q5545">
            <v>0</v>
          </cell>
        </row>
        <row r="5546">
          <cell r="E5546">
            <v>0</v>
          </cell>
          <cell r="O5546">
            <v>0</v>
          </cell>
          <cell r="Q5546">
            <v>0</v>
          </cell>
        </row>
        <row r="5547">
          <cell r="E5547">
            <v>0</v>
          </cell>
          <cell r="O5547">
            <v>0</v>
          </cell>
          <cell r="Q5547">
            <v>0</v>
          </cell>
        </row>
        <row r="5548">
          <cell r="E5548">
            <v>0</v>
          </cell>
          <cell r="O5548">
            <v>0</v>
          </cell>
          <cell r="Q5548">
            <v>0</v>
          </cell>
        </row>
        <row r="5549">
          <cell r="E5549">
            <v>0</v>
          </cell>
          <cell r="O5549">
            <v>0</v>
          </cell>
          <cell r="Q5549">
            <v>0</v>
          </cell>
        </row>
        <row r="5550">
          <cell r="E5550">
            <v>0</v>
          </cell>
          <cell r="O5550">
            <v>0</v>
          </cell>
          <cell r="Q5550">
            <v>0</v>
          </cell>
        </row>
        <row r="5551">
          <cell r="E5551">
            <v>0</v>
          </cell>
          <cell r="O5551">
            <v>0</v>
          </cell>
          <cell r="Q5551">
            <v>0</v>
          </cell>
        </row>
        <row r="5552">
          <cell r="E5552">
            <v>0</v>
          </cell>
          <cell r="O5552">
            <v>0</v>
          </cell>
          <cell r="Q5552">
            <v>0</v>
          </cell>
        </row>
        <row r="5553">
          <cell r="E5553">
            <v>0</v>
          </cell>
          <cell r="O5553">
            <v>0</v>
          </cell>
          <cell r="Q5553">
            <v>0</v>
          </cell>
        </row>
        <row r="5554">
          <cell r="E5554">
            <v>0</v>
          </cell>
          <cell r="O5554">
            <v>0</v>
          </cell>
          <cell r="Q5554">
            <v>0</v>
          </cell>
        </row>
        <row r="5555">
          <cell r="E5555">
            <v>0</v>
          </cell>
          <cell r="O5555">
            <v>0</v>
          </cell>
          <cell r="Q5555">
            <v>0</v>
          </cell>
        </row>
        <row r="5556">
          <cell r="E5556">
            <v>0</v>
          </cell>
          <cell r="O5556">
            <v>0</v>
          </cell>
          <cell r="Q5556">
            <v>0</v>
          </cell>
        </row>
        <row r="5557">
          <cell r="E5557">
            <v>0</v>
          </cell>
          <cell r="O5557">
            <v>0</v>
          </cell>
          <cell r="Q5557">
            <v>0</v>
          </cell>
        </row>
        <row r="5558">
          <cell r="E5558">
            <v>0</v>
          </cell>
          <cell r="O5558">
            <v>0</v>
          </cell>
          <cell r="Q5558">
            <v>0</v>
          </cell>
        </row>
        <row r="5559">
          <cell r="E5559">
            <v>0</v>
          </cell>
          <cell r="O5559">
            <v>0</v>
          </cell>
          <cell r="Q5559">
            <v>0</v>
          </cell>
        </row>
        <row r="5560">
          <cell r="E5560">
            <v>0</v>
          </cell>
          <cell r="O5560">
            <v>0</v>
          </cell>
          <cell r="Q5560">
            <v>0</v>
          </cell>
        </row>
        <row r="5561">
          <cell r="E5561">
            <v>0</v>
          </cell>
          <cell r="O5561">
            <v>0</v>
          </cell>
          <cell r="Q5561">
            <v>0</v>
          </cell>
        </row>
        <row r="5562">
          <cell r="E5562">
            <v>0</v>
          </cell>
          <cell r="O5562">
            <v>0</v>
          </cell>
          <cell r="Q5562">
            <v>0</v>
          </cell>
        </row>
        <row r="5563">
          <cell r="E5563">
            <v>0</v>
          </cell>
          <cell r="O5563">
            <v>0</v>
          </cell>
          <cell r="Q5563">
            <v>0</v>
          </cell>
        </row>
        <row r="5564">
          <cell r="E5564">
            <v>0</v>
          </cell>
          <cell r="O5564">
            <v>0</v>
          </cell>
          <cell r="Q5564">
            <v>0</v>
          </cell>
        </row>
        <row r="5565">
          <cell r="E5565">
            <v>0</v>
          </cell>
          <cell r="O5565">
            <v>0</v>
          </cell>
          <cell r="Q5565">
            <v>0</v>
          </cell>
        </row>
        <row r="5566">
          <cell r="E5566">
            <v>0</v>
          </cell>
          <cell r="O5566">
            <v>0</v>
          </cell>
          <cell r="Q5566">
            <v>0</v>
          </cell>
        </row>
        <row r="5567">
          <cell r="E5567">
            <v>0</v>
          </cell>
          <cell r="O5567">
            <v>0</v>
          </cell>
          <cell r="Q5567">
            <v>0</v>
          </cell>
        </row>
        <row r="5568">
          <cell r="E5568">
            <v>0</v>
          </cell>
          <cell r="O5568">
            <v>0</v>
          </cell>
          <cell r="Q5568">
            <v>0</v>
          </cell>
        </row>
        <row r="5569">
          <cell r="E5569">
            <v>0</v>
          </cell>
          <cell r="O5569">
            <v>0</v>
          </cell>
          <cell r="Q5569">
            <v>0</v>
          </cell>
        </row>
        <row r="5570">
          <cell r="E5570">
            <v>0</v>
          </cell>
          <cell r="O5570">
            <v>0</v>
          </cell>
          <cell r="Q5570">
            <v>0</v>
          </cell>
        </row>
        <row r="5571">
          <cell r="E5571">
            <v>0</v>
          </cell>
          <cell r="O5571">
            <v>0</v>
          </cell>
          <cell r="Q5571">
            <v>0</v>
          </cell>
        </row>
        <row r="5572">
          <cell r="E5572">
            <v>0</v>
          </cell>
          <cell r="O5572">
            <v>0</v>
          </cell>
          <cell r="Q5572">
            <v>0</v>
          </cell>
        </row>
        <row r="5573">
          <cell r="E5573">
            <v>0</v>
          </cell>
          <cell r="O5573">
            <v>0</v>
          </cell>
          <cell r="Q5573">
            <v>0</v>
          </cell>
        </row>
        <row r="5574">
          <cell r="E5574">
            <v>0</v>
          </cell>
          <cell r="O5574">
            <v>0</v>
          </cell>
          <cell r="Q5574">
            <v>0</v>
          </cell>
        </row>
        <row r="5575">
          <cell r="E5575">
            <v>0</v>
          </cell>
          <cell r="O5575">
            <v>0</v>
          </cell>
          <cell r="Q5575">
            <v>0</v>
          </cell>
        </row>
        <row r="5576">
          <cell r="E5576">
            <v>0</v>
          </cell>
          <cell r="O5576">
            <v>0</v>
          </cell>
          <cell r="Q5576">
            <v>0</v>
          </cell>
        </row>
        <row r="5577">
          <cell r="E5577">
            <v>0</v>
          </cell>
          <cell r="O5577">
            <v>0</v>
          </cell>
          <cell r="Q5577">
            <v>0</v>
          </cell>
        </row>
        <row r="5578">
          <cell r="E5578">
            <v>0</v>
          </cell>
          <cell r="O5578">
            <v>0</v>
          </cell>
          <cell r="Q5578">
            <v>0</v>
          </cell>
        </row>
        <row r="5579">
          <cell r="E5579">
            <v>0</v>
          </cell>
          <cell r="O5579">
            <v>0</v>
          </cell>
          <cell r="Q5579">
            <v>0</v>
          </cell>
        </row>
        <row r="5580">
          <cell r="E5580">
            <v>0</v>
          </cell>
          <cell r="O5580">
            <v>0</v>
          </cell>
          <cell r="Q5580">
            <v>0</v>
          </cell>
        </row>
        <row r="5581">
          <cell r="E5581">
            <v>0</v>
          </cell>
          <cell r="O5581">
            <v>0</v>
          </cell>
          <cell r="Q5581">
            <v>0</v>
          </cell>
        </row>
        <row r="5582">
          <cell r="E5582">
            <v>0</v>
          </cell>
          <cell r="O5582">
            <v>0</v>
          </cell>
          <cell r="Q5582">
            <v>0</v>
          </cell>
        </row>
        <row r="5583">
          <cell r="E5583">
            <v>0</v>
          </cell>
          <cell r="O5583">
            <v>0</v>
          </cell>
          <cell r="Q5583">
            <v>0</v>
          </cell>
        </row>
        <row r="5584">
          <cell r="E5584">
            <v>0</v>
          </cell>
          <cell r="O5584">
            <v>0</v>
          </cell>
          <cell r="Q5584">
            <v>0</v>
          </cell>
        </row>
        <row r="5585">
          <cell r="E5585">
            <v>0</v>
          </cell>
          <cell r="O5585">
            <v>0</v>
          </cell>
          <cell r="Q5585">
            <v>0</v>
          </cell>
        </row>
        <row r="5586">
          <cell r="E5586">
            <v>0</v>
          </cell>
          <cell r="O5586">
            <v>0</v>
          </cell>
          <cell r="Q5586">
            <v>0</v>
          </cell>
        </row>
        <row r="5587">
          <cell r="E5587">
            <v>0</v>
          </cell>
          <cell r="O5587">
            <v>0</v>
          </cell>
          <cell r="Q5587">
            <v>0</v>
          </cell>
        </row>
        <row r="5588">
          <cell r="E5588">
            <v>0</v>
          </cell>
          <cell r="O5588">
            <v>0</v>
          </cell>
          <cell r="Q5588">
            <v>0</v>
          </cell>
        </row>
        <row r="5589">
          <cell r="E5589">
            <v>0</v>
          </cell>
          <cell r="O5589">
            <v>0</v>
          </cell>
          <cell r="Q5589">
            <v>0</v>
          </cell>
        </row>
        <row r="5590">
          <cell r="E5590">
            <v>0</v>
          </cell>
          <cell r="O5590">
            <v>0</v>
          </cell>
          <cell r="Q5590">
            <v>0</v>
          </cell>
        </row>
        <row r="5591">
          <cell r="E5591">
            <v>0</v>
          </cell>
          <cell r="O5591">
            <v>0</v>
          </cell>
          <cell r="Q5591">
            <v>0</v>
          </cell>
        </row>
        <row r="5592">
          <cell r="E5592">
            <v>0</v>
          </cell>
          <cell r="O5592">
            <v>0</v>
          </cell>
          <cell r="Q5592">
            <v>0</v>
          </cell>
        </row>
        <row r="5593">
          <cell r="E5593">
            <v>0</v>
          </cell>
          <cell r="O5593">
            <v>0</v>
          </cell>
          <cell r="Q5593">
            <v>0</v>
          </cell>
        </row>
        <row r="5594">
          <cell r="E5594">
            <v>0</v>
          </cell>
          <cell r="O5594">
            <v>0</v>
          </cell>
          <cell r="Q5594">
            <v>0</v>
          </cell>
        </row>
        <row r="5595">
          <cell r="E5595">
            <v>0</v>
          </cell>
          <cell r="O5595">
            <v>0</v>
          </cell>
          <cell r="Q5595">
            <v>0</v>
          </cell>
        </row>
        <row r="5596">
          <cell r="E5596">
            <v>0</v>
          </cell>
          <cell r="O5596">
            <v>0</v>
          </cell>
          <cell r="Q5596">
            <v>0</v>
          </cell>
        </row>
        <row r="5597">
          <cell r="E5597">
            <v>0</v>
          </cell>
          <cell r="O5597">
            <v>0</v>
          </cell>
          <cell r="Q5597">
            <v>0</v>
          </cell>
        </row>
        <row r="5598">
          <cell r="E5598">
            <v>0</v>
          </cell>
          <cell r="O5598">
            <v>0</v>
          </cell>
          <cell r="Q5598">
            <v>0</v>
          </cell>
        </row>
        <row r="5599">
          <cell r="E5599">
            <v>0</v>
          </cell>
          <cell r="O5599">
            <v>0</v>
          </cell>
          <cell r="Q5599">
            <v>0</v>
          </cell>
        </row>
        <row r="5600">
          <cell r="E5600">
            <v>0</v>
          </cell>
          <cell r="O5600">
            <v>0</v>
          </cell>
          <cell r="Q5600">
            <v>0</v>
          </cell>
        </row>
        <row r="5601">
          <cell r="E5601">
            <v>0</v>
          </cell>
          <cell r="O5601">
            <v>0</v>
          </cell>
          <cell r="Q5601">
            <v>0</v>
          </cell>
        </row>
        <row r="5602">
          <cell r="E5602">
            <v>0</v>
          </cell>
          <cell r="O5602">
            <v>0</v>
          </cell>
          <cell r="Q5602">
            <v>0</v>
          </cell>
        </row>
        <row r="5603">
          <cell r="E5603">
            <v>0</v>
          </cell>
          <cell r="O5603">
            <v>0</v>
          </cell>
          <cell r="Q5603">
            <v>0</v>
          </cell>
        </row>
        <row r="5604">
          <cell r="E5604">
            <v>0</v>
          </cell>
          <cell r="O5604">
            <v>0</v>
          </cell>
          <cell r="Q5604">
            <v>0</v>
          </cell>
        </row>
        <row r="5605">
          <cell r="E5605">
            <v>0</v>
          </cell>
          <cell r="O5605">
            <v>0</v>
          </cell>
          <cell r="Q5605">
            <v>0</v>
          </cell>
        </row>
        <row r="5606">
          <cell r="E5606">
            <v>0</v>
          </cell>
          <cell r="O5606">
            <v>0</v>
          </cell>
          <cell r="Q5606">
            <v>0</v>
          </cell>
        </row>
        <row r="5607">
          <cell r="E5607">
            <v>0</v>
          </cell>
          <cell r="O5607">
            <v>0</v>
          </cell>
          <cell r="Q5607">
            <v>0</v>
          </cell>
        </row>
        <row r="5608">
          <cell r="E5608">
            <v>0</v>
          </cell>
          <cell r="O5608">
            <v>0</v>
          </cell>
          <cell r="Q5608">
            <v>0</v>
          </cell>
        </row>
        <row r="5609">
          <cell r="E5609">
            <v>0</v>
          </cell>
          <cell r="O5609">
            <v>0</v>
          </cell>
          <cell r="Q5609">
            <v>0</v>
          </cell>
        </row>
        <row r="5610">
          <cell r="E5610">
            <v>0</v>
          </cell>
          <cell r="O5610">
            <v>0</v>
          </cell>
          <cell r="Q5610">
            <v>0</v>
          </cell>
        </row>
        <row r="5611">
          <cell r="E5611">
            <v>0</v>
          </cell>
          <cell r="O5611">
            <v>0</v>
          </cell>
          <cell r="Q5611">
            <v>0</v>
          </cell>
        </row>
        <row r="5612">
          <cell r="E5612">
            <v>0</v>
          </cell>
          <cell r="O5612">
            <v>0</v>
          </cell>
          <cell r="Q5612">
            <v>0</v>
          </cell>
        </row>
        <row r="5613">
          <cell r="E5613">
            <v>0</v>
          </cell>
          <cell r="O5613">
            <v>0</v>
          </cell>
          <cell r="Q5613">
            <v>0</v>
          </cell>
        </row>
        <row r="5614">
          <cell r="E5614">
            <v>0</v>
          </cell>
          <cell r="O5614">
            <v>0</v>
          </cell>
          <cell r="Q5614">
            <v>0</v>
          </cell>
        </row>
        <row r="5615">
          <cell r="E5615">
            <v>0</v>
          </cell>
          <cell r="O5615">
            <v>0</v>
          </cell>
          <cell r="Q5615">
            <v>0</v>
          </cell>
        </row>
        <row r="5616">
          <cell r="E5616">
            <v>0</v>
          </cell>
          <cell r="O5616">
            <v>0</v>
          </cell>
          <cell r="Q5616">
            <v>0</v>
          </cell>
        </row>
        <row r="5617">
          <cell r="E5617">
            <v>0</v>
          </cell>
          <cell r="O5617">
            <v>0</v>
          </cell>
          <cell r="Q5617">
            <v>0</v>
          </cell>
        </row>
        <row r="5618">
          <cell r="E5618">
            <v>0</v>
          </cell>
          <cell r="O5618">
            <v>0</v>
          </cell>
          <cell r="Q5618">
            <v>0</v>
          </cell>
        </row>
        <row r="5619">
          <cell r="E5619">
            <v>0</v>
          </cell>
          <cell r="O5619">
            <v>0</v>
          </cell>
          <cell r="Q5619">
            <v>0</v>
          </cell>
        </row>
        <row r="5620">
          <cell r="E5620">
            <v>0</v>
          </cell>
          <cell r="O5620">
            <v>0</v>
          </cell>
          <cell r="Q5620">
            <v>0</v>
          </cell>
        </row>
        <row r="5621">
          <cell r="E5621">
            <v>0</v>
          </cell>
          <cell r="O5621">
            <v>0</v>
          </cell>
          <cell r="Q5621">
            <v>0</v>
          </cell>
        </row>
        <row r="5622">
          <cell r="E5622">
            <v>0</v>
          </cell>
          <cell r="O5622">
            <v>0</v>
          </cell>
          <cell r="Q5622">
            <v>0</v>
          </cell>
        </row>
        <row r="5623">
          <cell r="E5623">
            <v>0</v>
          </cell>
          <cell r="O5623">
            <v>0</v>
          </cell>
          <cell r="Q5623">
            <v>0</v>
          </cell>
        </row>
        <row r="5624">
          <cell r="E5624">
            <v>0</v>
          </cell>
          <cell r="O5624">
            <v>0</v>
          </cell>
          <cell r="Q5624">
            <v>0</v>
          </cell>
        </row>
        <row r="5625">
          <cell r="E5625">
            <v>0</v>
          </cell>
          <cell r="O5625">
            <v>0</v>
          </cell>
          <cell r="Q5625">
            <v>0</v>
          </cell>
        </row>
        <row r="5626">
          <cell r="E5626">
            <v>0</v>
          </cell>
          <cell r="O5626">
            <v>0</v>
          </cell>
          <cell r="Q5626">
            <v>0</v>
          </cell>
        </row>
        <row r="5627">
          <cell r="E5627">
            <v>0</v>
          </cell>
          <cell r="O5627">
            <v>0</v>
          </cell>
          <cell r="Q5627">
            <v>0</v>
          </cell>
        </row>
        <row r="5628">
          <cell r="E5628">
            <v>0</v>
          </cell>
          <cell r="O5628">
            <v>0</v>
          </cell>
          <cell r="Q5628">
            <v>0</v>
          </cell>
        </row>
        <row r="5629">
          <cell r="E5629">
            <v>0</v>
          </cell>
          <cell r="O5629">
            <v>0</v>
          </cell>
          <cell r="Q5629">
            <v>0</v>
          </cell>
        </row>
        <row r="5630">
          <cell r="E5630">
            <v>0</v>
          </cell>
          <cell r="O5630">
            <v>0</v>
          </cell>
          <cell r="Q5630">
            <v>0</v>
          </cell>
        </row>
        <row r="5631">
          <cell r="E5631">
            <v>0</v>
          </cell>
          <cell r="O5631">
            <v>0</v>
          </cell>
          <cell r="Q5631">
            <v>0</v>
          </cell>
        </row>
        <row r="5632">
          <cell r="E5632">
            <v>0</v>
          </cell>
          <cell r="O5632">
            <v>0</v>
          </cell>
          <cell r="Q5632">
            <v>0</v>
          </cell>
        </row>
        <row r="5633">
          <cell r="E5633">
            <v>0</v>
          </cell>
          <cell r="O5633">
            <v>0</v>
          </cell>
          <cell r="Q5633">
            <v>0</v>
          </cell>
        </row>
        <row r="5634">
          <cell r="E5634">
            <v>0</v>
          </cell>
          <cell r="O5634">
            <v>0</v>
          </cell>
          <cell r="Q5634">
            <v>0</v>
          </cell>
        </row>
        <row r="5635">
          <cell r="E5635">
            <v>0</v>
          </cell>
          <cell r="O5635">
            <v>0</v>
          </cell>
          <cell r="Q5635">
            <v>0</v>
          </cell>
        </row>
        <row r="5636">
          <cell r="E5636">
            <v>0</v>
          </cell>
          <cell r="O5636">
            <v>0</v>
          </cell>
          <cell r="Q5636">
            <v>0</v>
          </cell>
        </row>
        <row r="5637">
          <cell r="E5637">
            <v>0</v>
          </cell>
          <cell r="O5637">
            <v>0</v>
          </cell>
          <cell r="Q5637">
            <v>0</v>
          </cell>
        </row>
        <row r="5638">
          <cell r="E5638">
            <v>0</v>
          </cell>
          <cell r="O5638">
            <v>0</v>
          </cell>
          <cell r="Q5638">
            <v>0</v>
          </cell>
        </row>
        <row r="5639">
          <cell r="E5639">
            <v>0</v>
          </cell>
          <cell r="O5639">
            <v>0</v>
          </cell>
          <cell r="Q5639">
            <v>0</v>
          </cell>
        </row>
        <row r="5640">
          <cell r="E5640">
            <v>0</v>
          </cell>
          <cell r="O5640">
            <v>0</v>
          </cell>
          <cell r="Q5640">
            <v>0</v>
          </cell>
        </row>
        <row r="5641">
          <cell r="E5641">
            <v>0</v>
          </cell>
          <cell r="O5641">
            <v>0</v>
          </cell>
          <cell r="Q5641">
            <v>0</v>
          </cell>
        </row>
        <row r="5642">
          <cell r="E5642">
            <v>0</v>
          </cell>
          <cell r="O5642">
            <v>0</v>
          </cell>
          <cell r="Q5642">
            <v>0</v>
          </cell>
        </row>
        <row r="5643">
          <cell r="E5643">
            <v>0</v>
          </cell>
          <cell r="O5643">
            <v>0</v>
          </cell>
          <cell r="Q5643">
            <v>0</v>
          </cell>
        </row>
        <row r="5644">
          <cell r="E5644">
            <v>0</v>
          </cell>
          <cell r="O5644">
            <v>0</v>
          </cell>
          <cell r="Q5644">
            <v>0</v>
          </cell>
        </row>
        <row r="5645">
          <cell r="E5645">
            <v>0</v>
          </cell>
          <cell r="O5645">
            <v>0</v>
          </cell>
          <cell r="Q5645">
            <v>0</v>
          </cell>
        </row>
        <row r="5646">
          <cell r="E5646">
            <v>0</v>
          </cell>
          <cell r="O5646">
            <v>0</v>
          </cell>
          <cell r="Q5646">
            <v>0</v>
          </cell>
        </row>
        <row r="5647">
          <cell r="E5647">
            <v>0</v>
          </cell>
          <cell r="O5647">
            <v>0</v>
          </cell>
          <cell r="Q5647">
            <v>0</v>
          </cell>
        </row>
        <row r="5648">
          <cell r="E5648">
            <v>0</v>
          </cell>
          <cell r="O5648">
            <v>0</v>
          </cell>
          <cell r="Q5648">
            <v>0</v>
          </cell>
        </row>
        <row r="5649">
          <cell r="E5649">
            <v>0</v>
          </cell>
          <cell r="O5649">
            <v>0</v>
          </cell>
          <cell r="Q5649">
            <v>0</v>
          </cell>
        </row>
        <row r="5650">
          <cell r="E5650">
            <v>0</v>
          </cell>
          <cell r="O5650">
            <v>0</v>
          </cell>
          <cell r="Q5650">
            <v>0</v>
          </cell>
        </row>
        <row r="5651">
          <cell r="E5651">
            <v>0</v>
          </cell>
          <cell r="O5651">
            <v>0</v>
          </cell>
          <cell r="Q5651">
            <v>0</v>
          </cell>
        </row>
        <row r="5652">
          <cell r="E5652">
            <v>0</v>
          </cell>
          <cell r="O5652">
            <v>0</v>
          </cell>
          <cell r="Q5652">
            <v>0</v>
          </cell>
        </row>
        <row r="5653">
          <cell r="E5653">
            <v>0</v>
          </cell>
          <cell r="O5653">
            <v>0</v>
          </cell>
          <cell r="Q5653">
            <v>0</v>
          </cell>
        </row>
        <row r="5654">
          <cell r="E5654">
            <v>0</v>
          </cell>
          <cell r="O5654">
            <v>0</v>
          </cell>
          <cell r="Q5654">
            <v>0</v>
          </cell>
        </row>
        <row r="5655">
          <cell r="E5655">
            <v>0</v>
          </cell>
          <cell r="O5655">
            <v>0</v>
          </cell>
          <cell r="Q5655">
            <v>0</v>
          </cell>
        </row>
        <row r="5656">
          <cell r="E5656">
            <v>0</v>
          </cell>
          <cell r="O5656">
            <v>0</v>
          </cell>
          <cell r="Q5656">
            <v>0</v>
          </cell>
        </row>
        <row r="5657">
          <cell r="E5657">
            <v>0</v>
          </cell>
          <cell r="O5657">
            <v>0</v>
          </cell>
          <cell r="Q5657">
            <v>0</v>
          </cell>
        </row>
        <row r="5658">
          <cell r="E5658">
            <v>0</v>
          </cell>
          <cell r="O5658">
            <v>0</v>
          </cell>
          <cell r="Q5658">
            <v>0</v>
          </cell>
        </row>
        <row r="5659">
          <cell r="E5659">
            <v>0</v>
          </cell>
          <cell r="O5659">
            <v>0</v>
          </cell>
          <cell r="Q5659">
            <v>0</v>
          </cell>
        </row>
        <row r="5660">
          <cell r="E5660">
            <v>0</v>
          </cell>
          <cell r="O5660">
            <v>0</v>
          </cell>
          <cell r="Q5660">
            <v>0</v>
          </cell>
        </row>
        <row r="5661">
          <cell r="E5661">
            <v>0</v>
          </cell>
          <cell r="O5661">
            <v>0</v>
          </cell>
          <cell r="Q5661">
            <v>0</v>
          </cell>
        </row>
        <row r="5662">
          <cell r="E5662">
            <v>0</v>
          </cell>
          <cell r="O5662">
            <v>0</v>
          </cell>
          <cell r="Q5662">
            <v>0</v>
          </cell>
        </row>
        <row r="5663">
          <cell r="E5663">
            <v>0</v>
          </cell>
          <cell r="O5663">
            <v>0</v>
          </cell>
          <cell r="Q5663">
            <v>0</v>
          </cell>
        </row>
        <row r="5664">
          <cell r="E5664">
            <v>0</v>
          </cell>
          <cell r="O5664">
            <v>0</v>
          </cell>
          <cell r="Q5664">
            <v>0</v>
          </cell>
        </row>
        <row r="5665">
          <cell r="E5665">
            <v>0</v>
          </cell>
          <cell r="O5665">
            <v>0</v>
          </cell>
          <cell r="Q5665">
            <v>0</v>
          </cell>
        </row>
        <row r="5666">
          <cell r="E5666">
            <v>0</v>
          </cell>
          <cell r="O5666">
            <v>0</v>
          </cell>
          <cell r="Q5666">
            <v>0</v>
          </cell>
        </row>
        <row r="5667">
          <cell r="E5667">
            <v>0</v>
          </cell>
          <cell r="O5667">
            <v>0</v>
          </cell>
          <cell r="Q5667">
            <v>0</v>
          </cell>
        </row>
        <row r="5668">
          <cell r="E5668">
            <v>0</v>
          </cell>
          <cell r="O5668">
            <v>0</v>
          </cell>
          <cell r="Q5668">
            <v>0</v>
          </cell>
        </row>
        <row r="5669">
          <cell r="E5669">
            <v>0</v>
          </cell>
          <cell r="O5669">
            <v>0</v>
          </cell>
          <cell r="Q5669">
            <v>0</v>
          </cell>
        </row>
        <row r="5670">
          <cell r="E5670">
            <v>0</v>
          </cell>
          <cell r="O5670">
            <v>0</v>
          </cell>
          <cell r="Q5670">
            <v>0</v>
          </cell>
        </row>
        <row r="5671">
          <cell r="E5671">
            <v>0</v>
          </cell>
          <cell r="O5671">
            <v>0</v>
          </cell>
          <cell r="Q5671">
            <v>0</v>
          </cell>
        </row>
        <row r="5672">
          <cell r="E5672">
            <v>0</v>
          </cell>
          <cell r="O5672">
            <v>0</v>
          </cell>
          <cell r="Q5672">
            <v>0</v>
          </cell>
        </row>
        <row r="5673">
          <cell r="E5673">
            <v>0</v>
          </cell>
          <cell r="O5673">
            <v>0</v>
          </cell>
          <cell r="Q5673">
            <v>0</v>
          </cell>
        </row>
        <row r="5674">
          <cell r="E5674">
            <v>0</v>
          </cell>
          <cell r="O5674">
            <v>0</v>
          </cell>
          <cell r="Q5674">
            <v>0</v>
          </cell>
        </row>
        <row r="5675">
          <cell r="E5675">
            <v>0</v>
          </cell>
          <cell r="O5675">
            <v>0</v>
          </cell>
          <cell r="Q5675">
            <v>0</v>
          </cell>
        </row>
        <row r="5676">
          <cell r="E5676">
            <v>0</v>
          </cell>
          <cell r="O5676">
            <v>0</v>
          </cell>
          <cell r="Q5676">
            <v>0</v>
          </cell>
        </row>
        <row r="5677">
          <cell r="E5677">
            <v>0</v>
          </cell>
          <cell r="O5677">
            <v>0</v>
          </cell>
          <cell r="Q5677">
            <v>0</v>
          </cell>
        </row>
        <row r="5678">
          <cell r="E5678">
            <v>0</v>
          </cell>
          <cell r="O5678">
            <v>0</v>
          </cell>
          <cell r="Q5678">
            <v>0</v>
          </cell>
        </row>
        <row r="5679">
          <cell r="E5679">
            <v>0</v>
          </cell>
          <cell r="O5679">
            <v>0</v>
          </cell>
          <cell r="Q5679">
            <v>0</v>
          </cell>
        </row>
        <row r="5680">
          <cell r="E5680">
            <v>0</v>
          </cell>
          <cell r="O5680">
            <v>0</v>
          </cell>
          <cell r="Q5680">
            <v>0</v>
          </cell>
        </row>
        <row r="5681">
          <cell r="E5681">
            <v>0</v>
          </cell>
          <cell r="O5681">
            <v>0</v>
          </cell>
          <cell r="Q5681">
            <v>0</v>
          </cell>
        </row>
        <row r="5682">
          <cell r="E5682">
            <v>0</v>
          </cell>
          <cell r="O5682">
            <v>0</v>
          </cell>
          <cell r="Q5682">
            <v>0</v>
          </cell>
        </row>
        <row r="5683">
          <cell r="E5683">
            <v>0</v>
          </cell>
          <cell r="O5683">
            <v>0</v>
          </cell>
          <cell r="Q5683">
            <v>0</v>
          </cell>
        </row>
        <row r="5684">
          <cell r="E5684">
            <v>0</v>
          </cell>
          <cell r="O5684">
            <v>0</v>
          </cell>
          <cell r="Q5684">
            <v>0</v>
          </cell>
        </row>
        <row r="5685">
          <cell r="E5685">
            <v>0</v>
          </cell>
          <cell r="O5685">
            <v>0</v>
          </cell>
          <cell r="Q5685">
            <v>0</v>
          </cell>
        </row>
        <row r="5686">
          <cell r="E5686">
            <v>0</v>
          </cell>
          <cell r="O5686">
            <v>0</v>
          </cell>
          <cell r="Q5686">
            <v>0</v>
          </cell>
        </row>
        <row r="5687">
          <cell r="E5687">
            <v>0</v>
          </cell>
          <cell r="O5687">
            <v>0</v>
          </cell>
          <cell r="Q5687">
            <v>0</v>
          </cell>
        </row>
        <row r="5688">
          <cell r="E5688">
            <v>0</v>
          </cell>
          <cell r="O5688">
            <v>0</v>
          </cell>
          <cell r="Q5688">
            <v>0</v>
          </cell>
        </row>
        <row r="5689">
          <cell r="E5689">
            <v>0</v>
          </cell>
          <cell r="O5689">
            <v>0</v>
          </cell>
          <cell r="Q5689">
            <v>0</v>
          </cell>
        </row>
        <row r="5690">
          <cell r="E5690">
            <v>0</v>
          </cell>
          <cell r="O5690">
            <v>0</v>
          </cell>
          <cell r="Q5690">
            <v>0</v>
          </cell>
        </row>
        <row r="5691">
          <cell r="E5691">
            <v>0</v>
          </cell>
          <cell r="O5691">
            <v>0</v>
          </cell>
          <cell r="Q5691">
            <v>0</v>
          </cell>
        </row>
        <row r="5692">
          <cell r="E5692">
            <v>0</v>
          </cell>
          <cell r="O5692">
            <v>0</v>
          </cell>
          <cell r="Q5692">
            <v>0</v>
          </cell>
        </row>
        <row r="5693">
          <cell r="E5693">
            <v>0</v>
          </cell>
          <cell r="O5693">
            <v>0</v>
          </cell>
          <cell r="Q5693">
            <v>0</v>
          </cell>
        </row>
        <row r="5694">
          <cell r="E5694">
            <v>0</v>
          </cell>
          <cell r="O5694">
            <v>0</v>
          </cell>
          <cell r="Q5694">
            <v>0</v>
          </cell>
        </row>
        <row r="5695">
          <cell r="E5695">
            <v>0</v>
          </cell>
          <cell r="O5695">
            <v>0</v>
          </cell>
          <cell r="Q5695">
            <v>0</v>
          </cell>
        </row>
        <row r="5696">
          <cell r="E5696">
            <v>0</v>
          </cell>
          <cell r="O5696">
            <v>0</v>
          </cell>
          <cell r="Q5696">
            <v>0</v>
          </cell>
        </row>
        <row r="5697">
          <cell r="E5697">
            <v>0</v>
          </cell>
          <cell r="O5697">
            <v>0</v>
          </cell>
          <cell r="Q5697">
            <v>0</v>
          </cell>
        </row>
        <row r="5698">
          <cell r="E5698">
            <v>0</v>
          </cell>
          <cell r="O5698">
            <v>0</v>
          </cell>
          <cell r="Q5698">
            <v>0</v>
          </cell>
        </row>
        <row r="5699">
          <cell r="E5699">
            <v>0</v>
          </cell>
          <cell r="O5699">
            <v>0</v>
          </cell>
          <cell r="Q5699">
            <v>0</v>
          </cell>
        </row>
        <row r="5700">
          <cell r="E5700">
            <v>0</v>
          </cell>
          <cell r="O5700">
            <v>0</v>
          </cell>
          <cell r="Q5700">
            <v>0</v>
          </cell>
        </row>
        <row r="5701">
          <cell r="E5701">
            <v>0</v>
          </cell>
          <cell r="O5701">
            <v>0</v>
          </cell>
          <cell r="Q5701">
            <v>0</v>
          </cell>
        </row>
        <row r="5702">
          <cell r="E5702">
            <v>0</v>
          </cell>
          <cell r="O5702">
            <v>0</v>
          </cell>
          <cell r="Q5702">
            <v>0</v>
          </cell>
        </row>
        <row r="5703">
          <cell r="E5703">
            <v>0</v>
          </cell>
          <cell r="O5703">
            <v>0</v>
          </cell>
          <cell r="Q5703">
            <v>0</v>
          </cell>
        </row>
        <row r="5704">
          <cell r="E5704">
            <v>0</v>
          </cell>
          <cell r="O5704">
            <v>0</v>
          </cell>
          <cell r="Q5704">
            <v>0</v>
          </cell>
        </row>
        <row r="5705">
          <cell r="E5705">
            <v>0</v>
          </cell>
          <cell r="O5705">
            <v>0</v>
          </cell>
          <cell r="Q5705">
            <v>0</v>
          </cell>
        </row>
        <row r="5706">
          <cell r="E5706">
            <v>0</v>
          </cell>
          <cell r="O5706">
            <v>0</v>
          </cell>
          <cell r="Q5706">
            <v>0</v>
          </cell>
        </row>
        <row r="5707">
          <cell r="E5707">
            <v>0</v>
          </cell>
          <cell r="O5707">
            <v>0</v>
          </cell>
          <cell r="Q5707">
            <v>0</v>
          </cell>
        </row>
        <row r="5708">
          <cell r="E5708">
            <v>0</v>
          </cell>
          <cell r="O5708">
            <v>0</v>
          </cell>
          <cell r="Q5708">
            <v>0</v>
          </cell>
        </row>
        <row r="5709">
          <cell r="E5709">
            <v>0</v>
          </cell>
          <cell r="O5709">
            <v>0</v>
          </cell>
          <cell r="Q5709">
            <v>0</v>
          </cell>
        </row>
        <row r="5710">
          <cell r="E5710">
            <v>0</v>
          </cell>
          <cell r="O5710">
            <v>0</v>
          </cell>
          <cell r="Q5710">
            <v>0</v>
          </cell>
        </row>
        <row r="5711">
          <cell r="E5711">
            <v>0</v>
          </cell>
          <cell r="O5711">
            <v>0</v>
          </cell>
          <cell r="Q5711">
            <v>0</v>
          </cell>
        </row>
        <row r="5712">
          <cell r="E5712">
            <v>0</v>
          </cell>
          <cell r="O5712">
            <v>0</v>
          </cell>
          <cell r="Q5712">
            <v>0</v>
          </cell>
        </row>
        <row r="5713">
          <cell r="E5713">
            <v>0</v>
          </cell>
          <cell r="O5713">
            <v>0</v>
          </cell>
          <cell r="Q5713">
            <v>0</v>
          </cell>
        </row>
        <row r="5714">
          <cell r="E5714">
            <v>0</v>
          </cell>
          <cell r="O5714">
            <v>0</v>
          </cell>
          <cell r="Q5714">
            <v>0</v>
          </cell>
        </row>
        <row r="5715">
          <cell r="E5715">
            <v>0</v>
          </cell>
          <cell r="O5715">
            <v>0</v>
          </cell>
          <cell r="Q5715">
            <v>0</v>
          </cell>
        </row>
        <row r="5716">
          <cell r="E5716">
            <v>0</v>
          </cell>
          <cell r="O5716">
            <v>0</v>
          </cell>
          <cell r="Q5716">
            <v>0</v>
          </cell>
        </row>
        <row r="5717">
          <cell r="E5717">
            <v>0</v>
          </cell>
          <cell r="O5717">
            <v>0</v>
          </cell>
          <cell r="Q5717">
            <v>0</v>
          </cell>
        </row>
        <row r="5718">
          <cell r="E5718">
            <v>0</v>
          </cell>
          <cell r="O5718">
            <v>0</v>
          </cell>
          <cell r="Q5718">
            <v>0</v>
          </cell>
        </row>
        <row r="5719">
          <cell r="E5719">
            <v>0</v>
          </cell>
          <cell r="O5719">
            <v>0</v>
          </cell>
          <cell r="Q5719">
            <v>0</v>
          </cell>
        </row>
        <row r="5720">
          <cell r="E5720">
            <v>0</v>
          </cell>
          <cell r="O5720">
            <v>0</v>
          </cell>
          <cell r="Q5720">
            <v>0</v>
          </cell>
        </row>
        <row r="5721">
          <cell r="E5721">
            <v>0</v>
          </cell>
          <cell r="O5721">
            <v>0</v>
          </cell>
          <cell r="Q5721">
            <v>0</v>
          </cell>
        </row>
        <row r="5722">
          <cell r="E5722">
            <v>0</v>
          </cell>
          <cell r="O5722">
            <v>0</v>
          </cell>
          <cell r="Q5722">
            <v>0</v>
          </cell>
        </row>
        <row r="5723">
          <cell r="E5723">
            <v>0</v>
          </cell>
          <cell r="O5723">
            <v>0</v>
          </cell>
          <cell r="Q5723">
            <v>0</v>
          </cell>
        </row>
        <row r="5724">
          <cell r="E5724">
            <v>0</v>
          </cell>
          <cell r="O5724">
            <v>0</v>
          </cell>
          <cell r="Q5724">
            <v>0</v>
          </cell>
        </row>
        <row r="5725">
          <cell r="E5725">
            <v>0</v>
          </cell>
          <cell r="O5725">
            <v>0</v>
          </cell>
          <cell r="Q5725">
            <v>0</v>
          </cell>
        </row>
        <row r="5726">
          <cell r="E5726">
            <v>0</v>
          </cell>
          <cell r="O5726">
            <v>0</v>
          </cell>
          <cell r="Q5726">
            <v>0</v>
          </cell>
        </row>
        <row r="5727">
          <cell r="E5727">
            <v>0</v>
          </cell>
          <cell r="O5727">
            <v>0</v>
          </cell>
          <cell r="Q5727">
            <v>0</v>
          </cell>
        </row>
        <row r="5728">
          <cell r="E5728">
            <v>0</v>
          </cell>
          <cell r="O5728">
            <v>0</v>
          </cell>
          <cell r="Q5728">
            <v>0</v>
          </cell>
        </row>
        <row r="5729">
          <cell r="E5729">
            <v>0</v>
          </cell>
          <cell r="O5729">
            <v>0</v>
          </cell>
          <cell r="Q5729">
            <v>0</v>
          </cell>
        </row>
        <row r="5730">
          <cell r="E5730">
            <v>0</v>
          </cell>
          <cell r="O5730">
            <v>0</v>
          </cell>
          <cell r="Q5730">
            <v>0</v>
          </cell>
        </row>
        <row r="5731">
          <cell r="E5731">
            <v>0</v>
          </cell>
          <cell r="O5731">
            <v>0</v>
          </cell>
          <cell r="Q5731">
            <v>0</v>
          </cell>
        </row>
        <row r="5732">
          <cell r="E5732">
            <v>0</v>
          </cell>
          <cell r="O5732">
            <v>0</v>
          </cell>
          <cell r="Q5732">
            <v>0</v>
          </cell>
        </row>
        <row r="5733">
          <cell r="E5733">
            <v>0</v>
          </cell>
          <cell r="O5733">
            <v>0</v>
          </cell>
          <cell r="Q5733">
            <v>0</v>
          </cell>
        </row>
        <row r="5734">
          <cell r="E5734">
            <v>0</v>
          </cell>
          <cell r="O5734">
            <v>0</v>
          </cell>
          <cell r="Q5734">
            <v>0</v>
          </cell>
        </row>
        <row r="5735">
          <cell r="E5735">
            <v>0</v>
          </cell>
          <cell r="O5735">
            <v>0</v>
          </cell>
          <cell r="Q5735">
            <v>0</v>
          </cell>
        </row>
        <row r="5736">
          <cell r="E5736">
            <v>0</v>
          </cell>
          <cell r="O5736">
            <v>0</v>
          </cell>
          <cell r="Q5736">
            <v>0</v>
          </cell>
        </row>
        <row r="5737">
          <cell r="E5737">
            <v>0</v>
          </cell>
          <cell r="O5737">
            <v>0</v>
          </cell>
          <cell r="Q5737">
            <v>0</v>
          </cell>
        </row>
        <row r="5738">
          <cell r="E5738">
            <v>0</v>
          </cell>
          <cell r="O5738">
            <v>0</v>
          </cell>
          <cell r="Q5738">
            <v>0</v>
          </cell>
        </row>
        <row r="5739">
          <cell r="E5739">
            <v>0</v>
          </cell>
          <cell r="O5739">
            <v>0</v>
          </cell>
          <cell r="Q5739">
            <v>0</v>
          </cell>
        </row>
        <row r="5740">
          <cell r="E5740">
            <v>0</v>
          </cell>
          <cell r="O5740">
            <v>0</v>
          </cell>
          <cell r="Q5740">
            <v>0</v>
          </cell>
        </row>
        <row r="5741">
          <cell r="E5741">
            <v>0</v>
          </cell>
          <cell r="O5741">
            <v>0</v>
          </cell>
          <cell r="Q5741">
            <v>0</v>
          </cell>
        </row>
        <row r="5742">
          <cell r="E5742">
            <v>0</v>
          </cell>
          <cell r="O5742">
            <v>0</v>
          </cell>
          <cell r="Q5742">
            <v>0</v>
          </cell>
        </row>
        <row r="5743">
          <cell r="E5743">
            <v>0</v>
          </cell>
          <cell r="O5743">
            <v>0</v>
          </cell>
          <cell r="Q5743">
            <v>0</v>
          </cell>
        </row>
        <row r="5744">
          <cell r="E5744">
            <v>0</v>
          </cell>
          <cell r="O5744">
            <v>0</v>
          </cell>
          <cell r="Q5744">
            <v>0</v>
          </cell>
        </row>
        <row r="5745">
          <cell r="E5745">
            <v>0</v>
          </cell>
          <cell r="O5745">
            <v>0</v>
          </cell>
          <cell r="Q5745">
            <v>0</v>
          </cell>
        </row>
        <row r="5746">
          <cell r="E5746">
            <v>0</v>
          </cell>
          <cell r="O5746">
            <v>0</v>
          </cell>
          <cell r="Q5746">
            <v>0</v>
          </cell>
        </row>
        <row r="5747">
          <cell r="E5747">
            <v>0</v>
          </cell>
          <cell r="O5747">
            <v>0</v>
          </cell>
          <cell r="Q5747">
            <v>0</v>
          </cell>
        </row>
        <row r="5748">
          <cell r="E5748">
            <v>0</v>
          </cell>
          <cell r="O5748">
            <v>0</v>
          </cell>
          <cell r="Q5748">
            <v>0</v>
          </cell>
        </row>
        <row r="5749">
          <cell r="E5749">
            <v>0</v>
          </cell>
          <cell r="O5749">
            <v>0</v>
          </cell>
          <cell r="Q5749">
            <v>0</v>
          </cell>
        </row>
        <row r="5750">
          <cell r="E5750">
            <v>0</v>
          </cell>
          <cell r="O5750">
            <v>0</v>
          </cell>
          <cell r="Q5750">
            <v>0</v>
          </cell>
        </row>
        <row r="5751">
          <cell r="E5751">
            <v>0</v>
          </cell>
          <cell r="O5751">
            <v>0</v>
          </cell>
          <cell r="Q5751">
            <v>0</v>
          </cell>
        </row>
        <row r="5752">
          <cell r="E5752">
            <v>0</v>
          </cell>
          <cell r="O5752">
            <v>0</v>
          </cell>
          <cell r="Q5752">
            <v>0</v>
          </cell>
        </row>
        <row r="5753">
          <cell r="E5753">
            <v>0</v>
          </cell>
          <cell r="O5753">
            <v>0</v>
          </cell>
          <cell r="Q5753">
            <v>0</v>
          </cell>
        </row>
        <row r="5754">
          <cell r="E5754">
            <v>0</v>
          </cell>
          <cell r="O5754">
            <v>0</v>
          </cell>
          <cell r="Q5754">
            <v>0</v>
          </cell>
        </row>
        <row r="5755">
          <cell r="E5755">
            <v>0</v>
          </cell>
          <cell r="O5755">
            <v>0</v>
          </cell>
          <cell r="Q5755">
            <v>0</v>
          </cell>
        </row>
        <row r="5756">
          <cell r="E5756">
            <v>0</v>
          </cell>
          <cell r="O5756">
            <v>0</v>
          </cell>
          <cell r="Q5756">
            <v>0</v>
          </cell>
        </row>
        <row r="5757">
          <cell r="E5757">
            <v>0</v>
          </cell>
          <cell r="O5757">
            <v>0</v>
          </cell>
          <cell r="Q5757">
            <v>0</v>
          </cell>
        </row>
        <row r="5758">
          <cell r="E5758">
            <v>0</v>
          </cell>
          <cell r="O5758">
            <v>0</v>
          </cell>
          <cell r="Q5758">
            <v>0</v>
          </cell>
        </row>
        <row r="5759">
          <cell r="E5759">
            <v>0</v>
          </cell>
          <cell r="O5759">
            <v>0</v>
          </cell>
          <cell r="Q5759">
            <v>0</v>
          </cell>
        </row>
        <row r="5760">
          <cell r="E5760">
            <v>0</v>
          </cell>
          <cell r="O5760">
            <v>0</v>
          </cell>
          <cell r="Q5760">
            <v>0</v>
          </cell>
        </row>
        <row r="5761">
          <cell r="E5761">
            <v>0</v>
          </cell>
          <cell r="O5761">
            <v>0</v>
          </cell>
          <cell r="Q5761">
            <v>0</v>
          </cell>
        </row>
        <row r="5762">
          <cell r="E5762">
            <v>0</v>
          </cell>
          <cell r="O5762">
            <v>0</v>
          </cell>
          <cell r="Q5762">
            <v>0</v>
          </cell>
        </row>
        <row r="5763">
          <cell r="E5763">
            <v>0</v>
          </cell>
          <cell r="O5763">
            <v>0</v>
          </cell>
          <cell r="Q5763">
            <v>0</v>
          </cell>
        </row>
        <row r="5764">
          <cell r="E5764">
            <v>0</v>
          </cell>
          <cell r="O5764">
            <v>0</v>
          </cell>
          <cell r="Q5764">
            <v>0</v>
          </cell>
        </row>
        <row r="5765">
          <cell r="E5765">
            <v>0</v>
          </cell>
          <cell r="O5765">
            <v>0</v>
          </cell>
          <cell r="Q5765">
            <v>0</v>
          </cell>
        </row>
        <row r="5766">
          <cell r="E5766">
            <v>0</v>
          </cell>
          <cell r="O5766">
            <v>0</v>
          </cell>
          <cell r="Q5766">
            <v>0</v>
          </cell>
        </row>
        <row r="5767">
          <cell r="E5767">
            <v>0</v>
          </cell>
          <cell r="O5767">
            <v>0</v>
          </cell>
          <cell r="Q5767">
            <v>0</v>
          </cell>
        </row>
        <row r="5768">
          <cell r="E5768">
            <v>0</v>
          </cell>
          <cell r="O5768">
            <v>0</v>
          </cell>
          <cell r="Q5768">
            <v>0</v>
          </cell>
        </row>
        <row r="5769">
          <cell r="E5769">
            <v>0</v>
          </cell>
          <cell r="O5769">
            <v>0</v>
          </cell>
          <cell r="Q5769">
            <v>0</v>
          </cell>
        </row>
        <row r="5770">
          <cell r="E5770">
            <v>0</v>
          </cell>
          <cell r="O5770">
            <v>0</v>
          </cell>
          <cell r="Q5770">
            <v>0</v>
          </cell>
        </row>
        <row r="5771">
          <cell r="E5771">
            <v>0</v>
          </cell>
          <cell r="O5771">
            <v>0</v>
          </cell>
          <cell r="Q5771">
            <v>0</v>
          </cell>
        </row>
        <row r="5772">
          <cell r="E5772">
            <v>0</v>
          </cell>
          <cell r="O5772">
            <v>0</v>
          </cell>
          <cell r="Q5772">
            <v>0</v>
          </cell>
        </row>
        <row r="5773">
          <cell r="E5773">
            <v>0</v>
          </cell>
          <cell r="O5773">
            <v>0</v>
          </cell>
          <cell r="Q5773">
            <v>0</v>
          </cell>
        </row>
        <row r="5774">
          <cell r="E5774">
            <v>0</v>
          </cell>
          <cell r="O5774">
            <v>0</v>
          </cell>
          <cell r="Q5774">
            <v>0</v>
          </cell>
        </row>
        <row r="5775">
          <cell r="E5775">
            <v>0</v>
          </cell>
          <cell r="O5775">
            <v>0</v>
          </cell>
          <cell r="Q5775">
            <v>0</v>
          </cell>
        </row>
        <row r="5776">
          <cell r="E5776">
            <v>0</v>
          </cell>
          <cell r="O5776">
            <v>0</v>
          </cell>
          <cell r="Q5776">
            <v>0</v>
          </cell>
        </row>
        <row r="5777">
          <cell r="E5777">
            <v>0</v>
          </cell>
          <cell r="O5777">
            <v>0</v>
          </cell>
          <cell r="Q5777">
            <v>0</v>
          </cell>
        </row>
        <row r="5778">
          <cell r="E5778">
            <v>0</v>
          </cell>
          <cell r="O5778">
            <v>0</v>
          </cell>
          <cell r="Q5778">
            <v>0</v>
          </cell>
        </row>
        <row r="5779">
          <cell r="E5779">
            <v>0</v>
          </cell>
          <cell r="O5779">
            <v>0</v>
          </cell>
          <cell r="Q5779">
            <v>0</v>
          </cell>
        </row>
        <row r="5780">
          <cell r="E5780">
            <v>0</v>
          </cell>
          <cell r="O5780">
            <v>0</v>
          </cell>
          <cell r="Q5780">
            <v>0</v>
          </cell>
        </row>
        <row r="5781">
          <cell r="E5781">
            <v>0</v>
          </cell>
          <cell r="O5781">
            <v>0</v>
          </cell>
          <cell r="Q5781">
            <v>0</v>
          </cell>
        </row>
        <row r="5782">
          <cell r="E5782">
            <v>0</v>
          </cell>
          <cell r="O5782">
            <v>0</v>
          </cell>
          <cell r="Q5782">
            <v>0</v>
          </cell>
        </row>
        <row r="5783">
          <cell r="E5783">
            <v>0</v>
          </cell>
          <cell r="O5783">
            <v>0</v>
          </cell>
          <cell r="Q5783">
            <v>0</v>
          </cell>
        </row>
        <row r="5784">
          <cell r="E5784">
            <v>0</v>
          </cell>
          <cell r="O5784">
            <v>0</v>
          </cell>
          <cell r="Q5784">
            <v>0</v>
          </cell>
        </row>
        <row r="5785">
          <cell r="E5785">
            <v>0</v>
          </cell>
          <cell r="O5785">
            <v>0</v>
          </cell>
          <cell r="Q5785">
            <v>0</v>
          </cell>
        </row>
        <row r="5786">
          <cell r="E5786">
            <v>0</v>
          </cell>
          <cell r="O5786">
            <v>0</v>
          </cell>
          <cell r="Q5786">
            <v>0</v>
          </cell>
        </row>
        <row r="5787">
          <cell r="E5787">
            <v>0</v>
          </cell>
          <cell r="O5787">
            <v>0</v>
          </cell>
          <cell r="Q5787">
            <v>0</v>
          </cell>
        </row>
        <row r="5788">
          <cell r="E5788">
            <v>0</v>
          </cell>
          <cell r="O5788">
            <v>0</v>
          </cell>
          <cell r="Q5788">
            <v>0</v>
          </cell>
        </row>
        <row r="5789">
          <cell r="E5789">
            <v>0</v>
          </cell>
          <cell r="O5789">
            <v>0</v>
          </cell>
          <cell r="Q5789">
            <v>0</v>
          </cell>
        </row>
        <row r="5790">
          <cell r="E5790">
            <v>0</v>
          </cell>
          <cell r="O5790">
            <v>0</v>
          </cell>
          <cell r="Q5790">
            <v>0</v>
          </cell>
        </row>
        <row r="5791">
          <cell r="E5791">
            <v>0</v>
          </cell>
          <cell r="O5791">
            <v>0</v>
          </cell>
          <cell r="Q5791">
            <v>0</v>
          </cell>
        </row>
        <row r="5792">
          <cell r="E5792">
            <v>0</v>
          </cell>
          <cell r="O5792">
            <v>0</v>
          </cell>
          <cell r="Q5792">
            <v>0</v>
          </cell>
        </row>
        <row r="5793">
          <cell r="E5793">
            <v>0</v>
          </cell>
          <cell r="O5793">
            <v>0</v>
          </cell>
          <cell r="Q5793">
            <v>0</v>
          </cell>
        </row>
        <row r="5794">
          <cell r="E5794">
            <v>0</v>
          </cell>
          <cell r="O5794">
            <v>0</v>
          </cell>
          <cell r="Q5794">
            <v>0</v>
          </cell>
        </row>
        <row r="5795">
          <cell r="E5795">
            <v>0</v>
          </cell>
          <cell r="O5795">
            <v>0</v>
          </cell>
          <cell r="Q5795">
            <v>0</v>
          </cell>
        </row>
        <row r="5796">
          <cell r="E5796">
            <v>0</v>
          </cell>
          <cell r="O5796">
            <v>0</v>
          </cell>
          <cell r="Q5796">
            <v>0</v>
          </cell>
        </row>
        <row r="5797">
          <cell r="E5797">
            <v>0</v>
          </cell>
          <cell r="O5797">
            <v>0</v>
          </cell>
          <cell r="Q5797">
            <v>0</v>
          </cell>
        </row>
        <row r="5798">
          <cell r="E5798">
            <v>0</v>
          </cell>
          <cell r="O5798">
            <v>0</v>
          </cell>
          <cell r="Q5798">
            <v>0</v>
          </cell>
        </row>
        <row r="5799">
          <cell r="E5799">
            <v>0</v>
          </cell>
          <cell r="O5799">
            <v>0</v>
          </cell>
          <cell r="Q5799">
            <v>0</v>
          </cell>
        </row>
        <row r="5800">
          <cell r="E5800">
            <v>0</v>
          </cell>
          <cell r="O5800">
            <v>0</v>
          </cell>
          <cell r="Q5800">
            <v>0</v>
          </cell>
        </row>
        <row r="5801">
          <cell r="E5801">
            <v>0</v>
          </cell>
          <cell r="O5801">
            <v>0</v>
          </cell>
          <cell r="Q5801">
            <v>0</v>
          </cell>
        </row>
        <row r="5802">
          <cell r="E5802">
            <v>0</v>
          </cell>
          <cell r="O5802">
            <v>0</v>
          </cell>
          <cell r="Q5802">
            <v>0</v>
          </cell>
        </row>
        <row r="5803">
          <cell r="E5803">
            <v>0</v>
          </cell>
          <cell r="O5803">
            <v>0</v>
          </cell>
          <cell r="Q5803">
            <v>0</v>
          </cell>
        </row>
        <row r="5804">
          <cell r="E5804">
            <v>0</v>
          </cell>
          <cell r="O5804">
            <v>0</v>
          </cell>
          <cell r="Q5804">
            <v>0</v>
          </cell>
        </row>
        <row r="5805">
          <cell r="E5805">
            <v>0</v>
          </cell>
          <cell r="O5805">
            <v>0</v>
          </cell>
          <cell r="Q5805">
            <v>0</v>
          </cell>
        </row>
        <row r="5806">
          <cell r="E5806">
            <v>0</v>
          </cell>
          <cell r="O5806">
            <v>0</v>
          </cell>
          <cell r="Q5806">
            <v>0</v>
          </cell>
        </row>
        <row r="5807">
          <cell r="E5807">
            <v>0</v>
          </cell>
          <cell r="O5807">
            <v>0</v>
          </cell>
          <cell r="Q5807">
            <v>0</v>
          </cell>
        </row>
        <row r="5808">
          <cell r="E5808">
            <v>0</v>
          </cell>
          <cell r="O5808">
            <v>0</v>
          </cell>
          <cell r="Q5808">
            <v>0</v>
          </cell>
        </row>
        <row r="5809">
          <cell r="E5809">
            <v>0</v>
          </cell>
          <cell r="O5809">
            <v>0</v>
          </cell>
          <cell r="Q5809">
            <v>0</v>
          </cell>
        </row>
        <row r="5810">
          <cell r="E5810">
            <v>0</v>
          </cell>
          <cell r="O5810">
            <v>0</v>
          </cell>
          <cell r="Q5810">
            <v>0</v>
          </cell>
        </row>
        <row r="5811">
          <cell r="E5811">
            <v>0</v>
          </cell>
          <cell r="O5811">
            <v>0</v>
          </cell>
          <cell r="Q5811">
            <v>0</v>
          </cell>
        </row>
        <row r="5812">
          <cell r="E5812">
            <v>0</v>
          </cell>
          <cell r="O5812">
            <v>0</v>
          </cell>
          <cell r="Q5812">
            <v>0</v>
          </cell>
        </row>
        <row r="5813">
          <cell r="E5813">
            <v>0</v>
          </cell>
          <cell r="O5813">
            <v>0</v>
          </cell>
          <cell r="Q5813">
            <v>0</v>
          </cell>
        </row>
        <row r="5814">
          <cell r="E5814">
            <v>0</v>
          </cell>
          <cell r="O5814">
            <v>0</v>
          </cell>
          <cell r="Q5814">
            <v>0</v>
          </cell>
        </row>
        <row r="5815">
          <cell r="E5815">
            <v>0</v>
          </cell>
          <cell r="O5815">
            <v>0</v>
          </cell>
          <cell r="Q5815">
            <v>0</v>
          </cell>
        </row>
        <row r="5816">
          <cell r="E5816">
            <v>0</v>
          </cell>
          <cell r="O5816">
            <v>0</v>
          </cell>
          <cell r="Q5816">
            <v>0</v>
          </cell>
        </row>
        <row r="5817">
          <cell r="E5817">
            <v>0</v>
          </cell>
          <cell r="O5817">
            <v>0</v>
          </cell>
          <cell r="Q5817">
            <v>0</v>
          </cell>
        </row>
        <row r="5818">
          <cell r="E5818">
            <v>0</v>
          </cell>
          <cell r="O5818">
            <v>0</v>
          </cell>
          <cell r="Q5818">
            <v>0</v>
          </cell>
        </row>
        <row r="5819">
          <cell r="E5819">
            <v>0</v>
          </cell>
          <cell r="O5819">
            <v>0</v>
          </cell>
          <cell r="Q5819">
            <v>0</v>
          </cell>
        </row>
        <row r="5820">
          <cell r="E5820">
            <v>0</v>
          </cell>
          <cell r="O5820">
            <v>0</v>
          </cell>
          <cell r="Q5820">
            <v>0</v>
          </cell>
        </row>
        <row r="5821">
          <cell r="E5821">
            <v>0</v>
          </cell>
          <cell r="O5821">
            <v>0</v>
          </cell>
          <cell r="Q5821">
            <v>0</v>
          </cell>
        </row>
        <row r="5822">
          <cell r="E5822">
            <v>0</v>
          </cell>
          <cell r="O5822">
            <v>0</v>
          </cell>
          <cell r="Q5822">
            <v>0</v>
          </cell>
        </row>
        <row r="5823">
          <cell r="E5823">
            <v>0</v>
          </cell>
          <cell r="O5823">
            <v>0</v>
          </cell>
          <cell r="Q5823">
            <v>0</v>
          </cell>
        </row>
        <row r="5824">
          <cell r="E5824">
            <v>0</v>
          </cell>
          <cell r="O5824">
            <v>0</v>
          </cell>
          <cell r="Q5824">
            <v>0</v>
          </cell>
        </row>
        <row r="5825">
          <cell r="E5825">
            <v>0</v>
          </cell>
          <cell r="O5825">
            <v>0</v>
          </cell>
          <cell r="Q5825">
            <v>0</v>
          </cell>
        </row>
        <row r="5826">
          <cell r="E5826">
            <v>0</v>
          </cell>
          <cell r="O5826">
            <v>0</v>
          </cell>
          <cell r="Q5826">
            <v>0</v>
          </cell>
        </row>
        <row r="5827">
          <cell r="E5827">
            <v>0</v>
          </cell>
          <cell r="O5827">
            <v>0</v>
          </cell>
          <cell r="Q5827">
            <v>0</v>
          </cell>
        </row>
        <row r="5828">
          <cell r="E5828">
            <v>0</v>
          </cell>
          <cell r="O5828">
            <v>0</v>
          </cell>
          <cell r="Q5828">
            <v>0</v>
          </cell>
        </row>
        <row r="5829">
          <cell r="E5829">
            <v>0</v>
          </cell>
          <cell r="O5829">
            <v>0</v>
          </cell>
          <cell r="Q5829">
            <v>0</v>
          </cell>
        </row>
        <row r="5830">
          <cell r="E5830">
            <v>0</v>
          </cell>
          <cell r="O5830">
            <v>0</v>
          </cell>
          <cell r="Q5830">
            <v>0</v>
          </cell>
        </row>
        <row r="5831">
          <cell r="E5831">
            <v>0</v>
          </cell>
          <cell r="O5831">
            <v>0</v>
          </cell>
          <cell r="Q5831">
            <v>0</v>
          </cell>
        </row>
        <row r="5832">
          <cell r="E5832">
            <v>0</v>
          </cell>
          <cell r="O5832">
            <v>0</v>
          </cell>
          <cell r="Q5832">
            <v>0</v>
          </cell>
        </row>
        <row r="5833">
          <cell r="E5833">
            <v>0</v>
          </cell>
          <cell r="O5833">
            <v>0</v>
          </cell>
          <cell r="Q5833">
            <v>0</v>
          </cell>
        </row>
        <row r="5834">
          <cell r="E5834">
            <v>0</v>
          </cell>
          <cell r="O5834">
            <v>0</v>
          </cell>
          <cell r="Q5834">
            <v>0</v>
          </cell>
        </row>
        <row r="5835">
          <cell r="E5835">
            <v>0</v>
          </cell>
          <cell r="O5835">
            <v>0</v>
          </cell>
          <cell r="Q5835">
            <v>0</v>
          </cell>
        </row>
        <row r="5836">
          <cell r="E5836">
            <v>0</v>
          </cell>
          <cell r="O5836">
            <v>0</v>
          </cell>
          <cell r="Q5836">
            <v>0</v>
          </cell>
        </row>
        <row r="5837">
          <cell r="E5837">
            <v>0</v>
          </cell>
          <cell r="O5837">
            <v>0</v>
          </cell>
          <cell r="Q5837">
            <v>0</v>
          </cell>
        </row>
        <row r="5838">
          <cell r="E5838">
            <v>0</v>
          </cell>
          <cell r="O5838">
            <v>0</v>
          </cell>
          <cell r="Q5838">
            <v>0</v>
          </cell>
        </row>
        <row r="5839">
          <cell r="E5839">
            <v>0</v>
          </cell>
          <cell r="O5839">
            <v>0</v>
          </cell>
          <cell r="Q5839">
            <v>0</v>
          </cell>
        </row>
        <row r="5840">
          <cell r="E5840">
            <v>0</v>
          </cell>
          <cell r="O5840">
            <v>0</v>
          </cell>
          <cell r="Q5840">
            <v>0</v>
          </cell>
        </row>
        <row r="5841">
          <cell r="E5841">
            <v>0</v>
          </cell>
          <cell r="O5841">
            <v>0</v>
          </cell>
          <cell r="Q5841">
            <v>0</v>
          </cell>
        </row>
        <row r="5842">
          <cell r="E5842">
            <v>0</v>
          </cell>
          <cell r="O5842">
            <v>0</v>
          </cell>
          <cell r="Q5842">
            <v>0</v>
          </cell>
        </row>
        <row r="5843">
          <cell r="E5843">
            <v>0</v>
          </cell>
          <cell r="O5843">
            <v>0</v>
          </cell>
          <cell r="Q5843">
            <v>0</v>
          </cell>
        </row>
        <row r="5844">
          <cell r="E5844">
            <v>0</v>
          </cell>
          <cell r="O5844">
            <v>0</v>
          </cell>
          <cell r="Q5844">
            <v>0</v>
          </cell>
        </row>
        <row r="5845">
          <cell r="E5845">
            <v>0</v>
          </cell>
          <cell r="O5845">
            <v>0</v>
          </cell>
          <cell r="Q5845">
            <v>0</v>
          </cell>
        </row>
        <row r="5846">
          <cell r="E5846">
            <v>0</v>
          </cell>
          <cell r="O5846">
            <v>0</v>
          </cell>
          <cell r="Q5846">
            <v>0</v>
          </cell>
        </row>
        <row r="5847">
          <cell r="E5847">
            <v>0</v>
          </cell>
          <cell r="O5847">
            <v>0</v>
          </cell>
          <cell r="Q5847">
            <v>0</v>
          </cell>
        </row>
        <row r="5848">
          <cell r="E5848">
            <v>0</v>
          </cell>
          <cell r="O5848">
            <v>0</v>
          </cell>
          <cell r="Q5848">
            <v>0</v>
          </cell>
        </row>
        <row r="5849">
          <cell r="E5849">
            <v>0</v>
          </cell>
          <cell r="O5849">
            <v>0</v>
          </cell>
          <cell r="Q5849">
            <v>0</v>
          </cell>
        </row>
        <row r="5850">
          <cell r="E5850">
            <v>0</v>
          </cell>
          <cell r="O5850">
            <v>0</v>
          </cell>
          <cell r="Q5850">
            <v>0</v>
          </cell>
        </row>
        <row r="5851">
          <cell r="E5851">
            <v>0</v>
          </cell>
          <cell r="O5851">
            <v>0</v>
          </cell>
          <cell r="Q5851">
            <v>0</v>
          </cell>
        </row>
        <row r="5852">
          <cell r="E5852">
            <v>0</v>
          </cell>
          <cell r="O5852">
            <v>0</v>
          </cell>
          <cell r="Q5852">
            <v>0</v>
          </cell>
        </row>
        <row r="5853">
          <cell r="E5853">
            <v>0</v>
          </cell>
          <cell r="O5853">
            <v>0</v>
          </cell>
          <cell r="Q5853">
            <v>0</v>
          </cell>
        </row>
        <row r="5854">
          <cell r="E5854">
            <v>0</v>
          </cell>
          <cell r="O5854">
            <v>0</v>
          </cell>
          <cell r="Q5854">
            <v>0</v>
          </cell>
        </row>
        <row r="5855">
          <cell r="E5855">
            <v>0</v>
          </cell>
          <cell r="O5855">
            <v>0</v>
          </cell>
          <cell r="Q5855">
            <v>0</v>
          </cell>
        </row>
        <row r="5856">
          <cell r="E5856">
            <v>0</v>
          </cell>
          <cell r="O5856">
            <v>0</v>
          </cell>
          <cell r="Q5856">
            <v>0</v>
          </cell>
        </row>
        <row r="5857">
          <cell r="E5857">
            <v>0</v>
          </cell>
          <cell r="O5857">
            <v>0</v>
          </cell>
          <cell r="Q5857">
            <v>0</v>
          </cell>
        </row>
        <row r="5858">
          <cell r="E5858">
            <v>0</v>
          </cell>
          <cell r="O5858">
            <v>0</v>
          </cell>
          <cell r="Q5858">
            <v>0</v>
          </cell>
        </row>
        <row r="5859">
          <cell r="E5859">
            <v>0</v>
          </cell>
          <cell r="O5859">
            <v>0</v>
          </cell>
          <cell r="Q5859">
            <v>0</v>
          </cell>
        </row>
        <row r="5860">
          <cell r="E5860">
            <v>0</v>
          </cell>
          <cell r="O5860">
            <v>0</v>
          </cell>
          <cell r="Q5860">
            <v>0</v>
          </cell>
        </row>
        <row r="5861">
          <cell r="E5861">
            <v>0</v>
          </cell>
          <cell r="O5861">
            <v>0</v>
          </cell>
          <cell r="Q5861">
            <v>0</v>
          </cell>
        </row>
        <row r="5862">
          <cell r="E5862">
            <v>0</v>
          </cell>
          <cell r="O5862">
            <v>0</v>
          </cell>
          <cell r="Q5862">
            <v>0</v>
          </cell>
        </row>
        <row r="5863">
          <cell r="E5863">
            <v>0</v>
          </cell>
          <cell r="O5863">
            <v>0</v>
          </cell>
          <cell r="Q5863">
            <v>0</v>
          </cell>
        </row>
        <row r="5864">
          <cell r="E5864">
            <v>0</v>
          </cell>
          <cell r="O5864">
            <v>0</v>
          </cell>
          <cell r="Q5864">
            <v>0</v>
          </cell>
        </row>
        <row r="5865">
          <cell r="E5865">
            <v>0</v>
          </cell>
          <cell r="O5865">
            <v>0</v>
          </cell>
          <cell r="Q5865">
            <v>0</v>
          </cell>
        </row>
        <row r="5866">
          <cell r="E5866">
            <v>0</v>
          </cell>
          <cell r="O5866">
            <v>0</v>
          </cell>
          <cell r="Q5866">
            <v>0</v>
          </cell>
        </row>
        <row r="5867">
          <cell r="E5867">
            <v>0</v>
          </cell>
          <cell r="O5867">
            <v>0</v>
          </cell>
          <cell r="Q5867">
            <v>0</v>
          </cell>
        </row>
        <row r="5868">
          <cell r="E5868">
            <v>0</v>
          </cell>
          <cell r="O5868">
            <v>0</v>
          </cell>
          <cell r="Q5868">
            <v>0</v>
          </cell>
        </row>
        <row r="5869">
          <cell r="E5869">
            <v>0</v>
          </cell>
          <cell r="O5869">
            <v>0</v>
          </cell>
          <cell r="Q5869">
            <v>0</v>
          </cell>
        </row>
        <row r="5870">
          <cell r="E5870">
            <v>0</v>
          </cell>
          <cell r="O5870">
            <v>0</v>
          </cell>
          <cell r="Q5870">
            <v>0</v>
          </cell>
        </row>
        <row r="5871">
          <cell r="E5871">
            <v>0</v>
          </cell>
          <cell r="O5871">
            <v>0</v>
          </cell>
          <cell r="Q5871">
            <v>0</v>
          </cell>
        </row>
        <row r="5872">
          <cell r="E5872">
            <v>0</v>
          </cell>
          <cell r="O5872">
            <v>0</v>
          </cell>
          <cell r="Q5872">
            <v>0</v>
          </cell>
        </row>
        <row r="5873">
          <cell r="E5873">
            <v>0</v>
          </cell>
          <cell r="O5873">
            <v>0</v>
          </cell>
          <cell r="Q5873">
            <v>0</v>
          </cell>
        </row>
        <row r="5874">
          <cell r="E5874">
            <v>0</v>
          </cell>
          <cell r="O5874">
            <v>0</v>
          </cell>
          <cell r="Q5874">
            <v>0</v>
          </cell>
        </row>
        <row r="5875">
          <cell r="E5875">
            <v>0</v>
          </cell>
          <cell r="O5875">
            <v>0</v>
          </cell>
          <cell r="Q5875">
            <v>0</v>
          </cell>
        </row>
        <row r="5876">
          <cell r="E5876">
            <v>0</v>
          </cell>
          <cell r="O5876">
            <v>0</v>
          </cell>
          <cell r="Q5876">
            <v>0</v>
          </cell>
        </row>
        <row r="5877">
          <cell r="E5877">
            <v>0</v>
          </cell>
          <cell r="O5877">
            <v>0</v>
          </cell>
          <cell r="Q5877">
            <v>0</v>
          </cell>
        </row>
        <row r="5878">
          <cell r="E5878">
            <v>0</v>
          </cell>
          <cell r="O5878">
            <v>0</v>
          </cell>
          <cell r="Q5878">
            <v>0</v>
          </cell>
        </row>
        <row r="5879">
          <cell r="E5879">
            <v>0</v>
          </cell>
          <cell r="O5879">
            <v>0</v>
          </cell>
          <cell r="Q5879">
            <v>0</v>
          </cell>
        </row>
        <row r="5880">
          <cell r="E5880">
            <v>0</v>
          </cell>
          <cell r="O5880">
            <v>0</v>
          </cell>
          <cell r="Q5880">
            <v>0</v>
          </cell>
        </row>
        <row r="5881">
          <cell r="E5881">
            <v>0</v>
          </cell>
          <cell r="O5881">
            <v>0</v>
          </cell>
          <cell r="Q5881">
            <v>0</v>
          </cell>
        </row>
        <row r="5882">
          <cell r="E5882">
            <v>0</v>
          </cell>
          <cell r="O5882">
            <v>0</v>
          </cell>
          <cell r="Q5882">
            <v>0</v>
          </cell>
        </row>
        <row r="5883">
          <cell r="E5883">
            <v>0</v>
          </cell>
          <cell r="O5883">
            <v>0</v>
          </cell>
          <cell r="Q5883">
            <v>0</v>
          </cell>
        </row>
        <row r="5884">
          <cell r="E5884">
            <v>0</v>
          </cell>
          <cell r="O5884">
            <v>0</v>
          </cell>
          <cell r="Q5884">
            <v>0</v>
          </cell>
        </row>
        <row r="5885">
          <cell r="E5885">
            <v>0</v>
          </cell>
          <cell r="O5885">
            <v>0</v>
          </cell>
          <cell r="Q5885">
            <v>0</v>
          </cell>
        </row>
        <row r="5886">
          <cell r="E5886">
            <v>0</v>
          </cell>
          <cell r="O5886">
            <v>0</v>
          </cell>
          <cell r="Q5886">
            <v>0</v>
          </cell>
        </row>
        <row r="5887">
          <cell r="E5887">
            <v>0</v>
          </cell>
          <cell r="O5887">
            <v>0</v>
          </cell>
          <cell r="Q5887">
            <v>0</v>
          </cell>
        </row>
        <row r="5888">
          <cell r="E5888">
            <v>0</v>
          </cell>
          <cell r="O5888">
            <v>0</v>
          </cell>
          <cell r="Q5888">
            <v>0</v>
          </cell>
        </row>
        <row r="5889">
          <cell r="E5889">
            <v>0</v>
          </cell>
          <cell r="O5889">
            <v>0</v>
          </cell>
          <cell r="Q5889">
            <v>0</v>
          </cell>
        </row>
        <row r="5890">
          <cell r="E5890">
            <v>0</v>
          </cell>
          <cell r="O5890">
            <v>0</v>
          </cell>
          <cell r="Q5890">
            <v>0</v>
          </cell>
        </row>
        <row r="5891">
          <cell r="E5891">
            <v>0</v>
          </cell>
          <cell r="O5891">
            <v>0</v>
          </cell>
          <cell r="Q5891">
            <v>0</v>
          </cell>
        </row>
        <row r="5892">
          <cell r="E5892">
            <v>0</v>
          </cell>
          <cell r="O5892">
            <v>0</v>
          </cell>
          <cell r="Q5892">
            <v>0</v>
          </cell>
        </row>
        <row r="5893">
          <cell r="E5893">
            <v>0</v>
          </cell>
          <cell r="O5893">
            <v>0</v>
          </cell>
          <cell r="Q5893">
            <v>0</v>
          </cell>
        </row>
        <row r="5894">
          <cell r="E5894">
            <v>0</v>
          </cell>
          <cell r="O5894">
            <v>0</v>
          </cell>
          <cell r="Q5894">
            <v>0</v>
          </cell>
        </row>
        <row r="5895">
          <cell r="E5895">
            <v>0</v>
          </cell>
          <cell r="O5895">
            <v>0</v>
          </cell>
          <cell r="Q5895">
            <v>0</v>
          </cell>
        </row>
        <row r="5896">
          <cell r="E5896">
            <v>0</v>
          </cell>
          <cell r="O5896">
            <v>0</v>
          </cell>
          <cell r="Q5896">
            <v>0</v>
          </cell>
        </row>
        <row r="5897">
          <cell r="E5897">
            <v>0</v>
          </cell>
          <cell r="O5897">
            <v>0</v>
          </cell>
          <cell r="Q5897">
            <v>0</v>
          </cell>
        </row>
        <row r="5898">
          <cell r="E5898">
            <v>0</v>
          </cell>
          <cell r="O5898">
            <v>0</v>
          </cell>
          <cell r="Q5898">
            <v>0</v>
          </cell>
        </row>
        <row r="5899">
          <cell r="E5899">
            <v>0</v>
          </cell>
          <cell r="O5899">
            <v>0</v>
          </cell>
          <cell r="Q5899">
            <v>0</v>
          </cell>
        </row>
        <row r="5900">
          <cell r="E5900">
            <v>0</v>
          </cell>
          <cell r="O5900">
            <v>0</v>
          </cell>
          <cell r="Q5900">
            <v>0</v>
          </cell>
        </row>
        <row r="5901">
          <cell r="E5901">
            <v>0</v>
          </cell>
          <cell r="O5901">
            <v>0</v>
          </cell>
          <cell r="Q5901">
            <v>0</v>
          </cell>
        </row>
        <row r="5902">
          <cell r="E5902">
            <v>0</v>
          </cell>
          <cell r="O5902">
            <v>0</v>
          </cell>
          <cell r="Q5902">
            <v>0</v>
          </cell>
        </row>
        <row r="5903">
          <cell r="E5903">
            <v>0</v>
          </cell>
          <cell r="O5903">
            <v>0</v>
          </cell>
          <cell r="Q5903">
            <v>0</v>
          </cell>
        </row>
        <row r="5904">
          <cell r="E5904">
            <v>0</v>
          </cell>
          <cell r="O5904">
            <v>0</v>
          </cell>
          <cell r="Q5904">
            <v>0</v>
          </cell>
        </row>
        <row r="5905">
          <cell r="E5905">
            <v>0</v>
          </cell>
          <cell r="O5905">
            <v>0</v>
          </cell>
          <cell r="Q5905">
            <v>0</v>
          </cell>
        </row>
        <row r="5906">
          <cell r="E5906">
            <v>0</v>
          </cell>
          <cell r="O5906">
            <v>0</v>
          </cell>
          <cell r="Q5906">
            <v>0</v>
          </cell>
        </row>
        <row r="5907">
          <cell r="E5907">
            <v>0</v>
          </cell>
          <cell r="O5907">
            <v>0</v>
          </cell>
          <cell r="Q5907">
            <v>0</v>
          </cell>
        </row>
        <row r="5908">
          <cell r="E5908">
            <v>0</v>
          </cell>
          <cell r="O5908">
            <v>0</v>
          </cell>
          <cell r="Q5908">
            <v>0</v>
          </cell>
        </row>
        <row r="5909">
          <cell r="E5909">
            <v>0</v>
          </cell>
          <cell r="O5909">
            <v>0</v>
          </cell>
          <cell r="Q5909">
            <v>0</v>
          </cell>
        </row>
        <row r="5910">
          <cell r="E5910">
            <v>0</v>
          </cell>
          <cell r="O5910">
            <v>0</v>
          </cell>
          <cell r="Q5910">
            <v>0</v>
          </cell>
        </row>
        <row r="5911">
          <cell r="E5911">
            <v>0</v>
          </cell>
          <cell r="O5911">
            <v>0</v>
          </cell>
          <cell r="Q5911">
            <v>0</v>
          </cell>
        </row>
        <row r="5912">
          <cell r="E5912">
            <v>0</v>
          </cell>
          <cell r="O5912">
            <v>0</v>
          </cell>
          <cell r="Q5912">
            <v>0</v>
          </cell>
        </row>
        <row r="5913">
          <cell r="E5913">
            <v>0</v>
          </cell>
          <cell r="O5913">
            <v>0</v>
          </cell>
          <cell r="Q5913">
            <v>0</v>
          </cell>
        </row>
        <row r="5914">
          <cell r="E5914">
            <v>0</v>
          </cell>
          <cell r="O5914">
            <v>0</v>
          </cell>
          <cell r="Q5914">
            <v>0</v>
          </cell>
        </row>
        <row r="5915">
          <cell r="E5915">
            <v>0</v>
          </cell>
          <cell r="O5915">
            <v>0</v>
          </cell>
          <cell r="Q5915">
            <v>0</v>
          </cell>
        </row>
        <row r="5916">
          <cell r="E5916">
            <v>0</v>
          </cell>
          <cell r="O5916">
            <v>0</v>
          </cell>
          <cell r="Q5916">
            <v>0</v>
          </cell>
        </row>
        <row r="5917">
          <cell r="E5917">
            <v>0</v>
          </cell>
          <cell r="O5917">
            <v>0</v>
          </cell>
          <cell r="Q5917">
            <v>0</v>
          </cell>
        </row>
        <row r="5918">
          <cell r="E5918">
            <v>0</v>
          </cell>
          <cell r="O5918">
            <v>0</v>
          </cell>
          <cell r="Q5918">
            <v>0</v>
          </cell>
        </row>
        <row r="5919">
          <cell r="E5919">
            <v>0</v>
          </cell>
          <cell r="O5919">
            <v>0</v>
          </cell>
          <cell r="Q5919">
            <v>0</v>
          </cell>
        </row>
        <row r="5920">
          <cell r="E5920">
            <v>0</v>
          </cell>
          <cell r="O5920">
            <v>0</v>
          </cell>
          <cell r="Q5920">
            <v>0</v>
          </cell>
        </row>
        <row r="5921">
          <cell r="E5921">
            <v>0</v>
          </cell>
          <cell r="O5921">
            <v>0</v>
          </cell>
          <cell r="Q5921">
            <v>0</v>
          </cell>
        </row>
        <row r="5922">
          <cell r="E5922">
            <v>0</v>
          </cell>
          <cell r="O5922">
            <v>0</v>
          </cell>
          <cell r="Q5922">
            <v>0</v>
          </cell>
        </row>
        <row r="5923">
          <cell r="E5923">
            <v>0</v>
          </cell>
          <cell r="O5923">
            <v>0</v>
          </cell>
          <cell r="Q5923">
            <v>0</v>
          </cell>
        </row>
        <row r="5924">
          <cell r="E5924">
            <v>0</v>
          </cell>
          <cell r="O5924">
            <v>0</v>
          </cell>
          <cell r="Q5924">
            <v>0</v>
          </cell>
        </row>
        <row r="5925">
          <cell r="E5925">
            <v>0</v>
          </cell>
          <cell r="O5925">
            <v>0</v>
          </cell>
          <cell r="Q5925">
            <v>0</v>
          </cell>
        </row>
        <row r="5926">
          <cell r="E5926">
            <v>0</v>
          </cell>
          <cell r="O5926">
            <v>0</v>
          </cell>
          <cell r="Q5926">
            <v>0</v>
          </cell>
        </row>
        <row r="5927">
          <cell r="E5927">
            <v>0</v>
          </cell>
          <cell r="O5927">
            <v>0</v>
          </cell>
          <cell r="Q5927">
            <v>0</v>
          </cell>
        </row>
        <row r="5928">
          <cell r="E5928">
            <v>0</v>
          </cell>
          <cell r="O5928">
            <v>0</v>
          </cell>
          <cell r="Q5928">
            <v>0</v>
          </cell>
        </row>
        <row r="5929">
          <cell r="E5929">
            <v>0</v>
          </cell>
          <cell r="O5929">
            <v>0</v>
          </cell>
          <cell r="Q5929">
            <v>0</v>
          </cell>
        </row>
        <row r="5930">
          <cell r="E5930">
            <v>0</v>
          </cell>
          <cell r="O5930">
            <v>0</v>
          </cell>
          <cell r="Q5930">
            <v>0</v>
          </cell>
        </row>
        <row r="5931">
          <cell r="E5931">
            <v>0</v>
          </cell>
          <cell r="O5931">
            <v>0</v>
          </cell>
          <cell r="Q5931">
            <v>0</v>
          </cell>
        </row>
        <row r="5932">
          <cell r="E5932">
            <v>0</v>
          </cell>
          <cell r="O5932">
            <v>0</v>
          </cell>
          <cell r="Q5932">
            <v>0</v>
          </cell>
        </row>
        <row r="5933">
          <cell r="E5933">
            <v>0</v>
          </cell>
          <cell r="O5933">
            <v>0</v>
          </cell>
          <cell r="Q5933">
            <v>0</v>
          </cell>
        </row>
        <row r="5934">
          <cell r="E5934">
            <v>0</v>
          </cell>
          <cell r="O5934">
            <v>0</v>
          </cell>
          <cell r="Q5934">
            <v>0</v>
          </cell>
        </row>
        <row r="5935">
          <cell r="E5935">
            <v>0</v>
          </cell>
          <cell r="O5935">
            <v>0</v>
          </cell>
          <cell r="Q5935">
            <v>0</v>
          </cell>
        </row>
        <row r="5936">
          <cell r="E5936">
            <v>0</v>
          </cell>
          <cell r="O5936">
            <v>0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11-1Б10"/>
      <sheetName val="311-1Á10"/>
      <sheetName val="311-1?10"/>
      <sheetName val="1.01.2009_ФАКТ_2008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Титул"/>
      <sheetName val="Чувст-сть к макропар"/>
      <sheetName val="1"/>
      <sheetName val="2"/>
      <sheetName val="3"/>
      <sheetName val="4"/>
      <sheetName val="5"/>
      <sheetName val="6"/>
      <sheetName val="7"/>
      <sheetName val="8"/>
      <sheetName val="9"/>
      <sheetName val="Приложение"/>
      <sheetName val="Resources"/>
      <sheetName val="Settings"/>
    </sheetNames>
    <sheetDataSet>
      <sheetData sheetId="0" refreshError="1">
        <row r="1">
          <cell r="C1" t="str">
            <v>Бурение</v>
          </cell>
          <cell r="G1" t="str">
            <v>FM - ГТМ (развитие)</v>
          </cell>
        </row>
        <row r="3">
          <cell r="B3" t="str">
            <v xml:space="preserve">Название проекта: </v>
          </cell>
          <cell r="IR3" t="str">
            <v>Стандартные ГТМ</v>
          </cell>
        </row>
        <row r="4">
          <cell r="B4" t="str">
            <v xml:space="preserve">Название проекта: </v>
          </cell>
          <cell r="IR4" t="str">
            <v>Нестандартные ГТМ</v>
          </cell>
        </row>
        <row r="14">
          <cell r="B14" t="str">
            <v>Кто предлагает</v>
          </cell>
          <cell r="G14" t="str">
            <v>Блок Технологии</v>
          </cell>
          <cell r="IR14" t="str">
            <v>Комиссия по инвестициям БН Разведка и добыча</v>
          </cell>
        </row>
        <row r="15">
          <cell r="B15" t="str">
            <v>(руководитель проекта)</v>
          </cell>
          <cell r="IR15" t="str">
            <v>Корпоративный Комитет по инвестициям</v>
          </cell>
        </row>
        <row r="16">
          <cell r="B16" t="str">
            <v>Кто предлагает</v>
          </cell>
          <cell r="G16" t="str">
            <v>Блок Технологии</v>
          </cell>
          <cell r="IR16" t="str">
            <v>Правление</v>
          </cell>
        </row>
        <row r="17">
          <cell r="B17" t="str">
            <v>(руководитель проекта)</v>
          </cell>
          <cell r="IR17" t="str">
            <v>Совет Директоров</v>
          </cell>
        </row>
        <row r="22">
          <cell r="B22" t="str">
            <v>Кто поддерживает</v>
          </cell>
          <cell r="G22" t="str">
            <v>ПУЭК БН "Разведка и добыча"</v>
          </cell>
        </row>
        <row r="24">
          <cell r="B24" t="str">
            <v>Кто поддерживает</v>
          </cell>
          <cell r="G24" t="str">
            <v>ПУЭК БН "Разведка и добыча"</v>
          </cell>
        </row>
        <row r="33"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</row>
        <row r="34">
          <cell r="I34">
            <v>0</v>
          </cell>
          <cell r="K34">
            <v>0</v>
          </cell>
        </row>
        <row r="35">
          <cell r="I35">
            <v>0</v>
          </cell>
          <cell r="K35">
            <v>0</v>
          </cell>
        </row>
        <row r="37">
          <cell r="C37" t="str">
            <v>Не в полном объёме</v>
          </cell>
        </row>
        <row r="41">
          <cell r="B41" t="str">
            <v>Сравнительный анализ по аналогичным мероприятиям</v>
          </cell>
          <cell r="I41" t="str">
            <v>Анализ ценовых сценариев</v>
          </cell>
        </row>
        <row r="42">
          <cell r="D42" t="str">
            <v>Значение по проекту</v>
          </cell>
        </row>
        <row r="43">
          <cell r="D43">
            <v>0</v>
          </cell>
        </row>
        <row r="44">
          <cell r="D44">
            <v>0</v>
          </cell>
        </row>
        <row r="45">
          <cell r="D45">
            <v>0</v>
          </cell>
        </row>
        <row r="46">
          <cell r="D46">
            <v>0</v>
          </cell>
        </row>
        <row r="47">
          <cell r="D47">
            <v>0</v>
          </cell>
        </row>
        <row r="48">
          <cell r="D48">
            <v>0</v>
          </cell>
        </row>
        <row r="49">
          <cell r="D49">
            <v>0</v>
          </cell>
        </row>
        <row r="50">
          <cell r="D50">
            <v>0</v>
          </cell>
        </row>
        <row r="51">
          <cell r="D51">
            <v>0</v>
          </cell>
        </row>
        <row r="54">
          <cell r="D54">
            <v>0</v>
          </cell>
        </row>
        <row r="55">
          <cell r="D55">
            <v>0</v>
          </cell>
        </row>
        <row r="56">
          <cell r="D56">
            <v>0</v>
          </cell>
        </row>
        <row r="58">
          <cell r="D58">
            <v>0</v>
          </cell>
        </row>
        <row r="60">
          <cell r="D60">
            <v>0</v>
          </cell>
        </row>
        <row r="61">
          <cell r="D61">
            <v>0</v>
          </cell>
        </row>
        <row r="64">
          <cell r="IU64">
            <v>1</v>
          </cell>
        </row>
        <row r="65">
          <cell r="D65">
            <v>0</v>
          </cell>
        </row>
        <row r="66">
          <cell r="D66">
            <v>0</v>
          </cell>
        </row>
        <row r="67">
          <cell r="D67">
            <v>0</v>
          </cell>
        </row>
        <row r="68">
          <cell r="D68">
            <v>0</v>
          </cell>
        </row>
        <row r="69">
          <cell r="B69" t="str">
            <v>IRR</v>
          </cell>
          <cell r="D69">
            <v>0</v>
          </cell>
        </row>
        <row r="70">
          <cell r="D70">
            <v>0</v>
          </cell>
        </row>
        <row r="72">
          <cell r="D72">
            <v>0</v>
          </cell>
        </row>
        <row r="73">
          <cell r="D73">
            <v>0</v>
          </cell>
        </row>
        <row r="74">
          <cell r="D74">
            <v>0</v>
          </cell>
        </row>
        <row r="75">
          <cell r="D75">
            <v>0</v>
          </cell>
        </row>
        <row r="76">
          <cell r="D76">
            <v>0</v>
          </cell>
        </row>
        <row r="79">
          <cell r="D79">
            <v>0</v>
          </cell>
        </row>
        <row r="81">
          <cell r="D81">
            <v>0</v>
          </cell>
        </row>
        <row r="82">
          <cell r="D82">
            <v>0</v>
          </cell>
        </row>
        <row r="84">
          <cell r="D84">
            <v>0</v>
          </cell>
        </row>
        <row r="86">
          <cell r="B86" t="str">
            <v>Наименование показателя</v>
          </cell>
          <cell r="C86" t="str">
            <v>Ед. изм.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</row>
        <row r="87">
          <cell r="B87" t="str">
            <v>NPV</v>
          </cell>
          <cell r="C87" t="str">
            <v>т.т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</row>
        <row r="88">
          <cell r="B88" t="str">
            <v>PI</v>
          </cell>
          <cell r="C88" t="str">
            <v>ед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</row>
        <row r="89">
          <cell r="B89" t="str">
            <v>PP</v>
          </cell>
          <cell r="C89" t="str">
            <v>год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</row>
        <row r="90">
          <cell r="B90" t="str">
            <v>IRR</v>
          </cell>
          <cell r="C90" t="str">
            <v>%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</row>
        <row r="91">
          <cell r="B91" t="str">
            <v>Уд. инвестиции на 1 bbl добычи</v>
          </cell>
          <cell r="C91" t="str">
            <v>$/bbl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</row>
        <row r="92">
          <cell r="B92" t="str">
            <v>Уд. инвестиции на 1 bbl добычи (12 мес)</v>
          </cell>
          <cell r="C92" t="str">
            <v>$/bbl</v>
          </cell>
        </row>
        <row r="93">
          <cell r="B93" t="str">
            <v>Уд. инвестиции на 1 bbl добычи 2008</v>
          </cell>
          <cell r="C93" t="str">
            <v>$/bbl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</row>
        <row r="94">
          <cell r="B94" t="str">
            <v>Среднегод.прирост дебита нефти 2008</v>
          </cell>
          <cell r="C94" t="str">
            <v>т/сут.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</row>
        <row r="95">
          <cell r="B95" t="str">
            <v>Среднегод. мин. рентабельный дебит</v>
          </cell>
          <cell r="C95" t="str">
            <v>т/сут.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</row>
        <row r="96">
          <cell r="B96" t="str">
            <v>Уд. инвестиции на 1 скв.-опер.</v>
          </cell>
          <cell r="C96" t="str">
            <v>т.долл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</row>
        <row r="97">
          <cell r="B97" t="str">
            <v>Количество операций, всего</v>
          </cell>
          <cell r="C97" t="str">
            <v>скв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</row>
        <row r="98">
          <cell r="B98" t="str">
            <v>Количество операций, осн.</v>
          </cell>
          <cell r="C98" t="str">
            <v>скв</v>
          </cell>
        </row>
        <row r="99">
          <cell r="B99" t="str">
            <v>Доля операций на б/д фонде</v>
          </cell>
          <cell r="C99" t="str">
            <v>%</v>
          </cell>
        </row>
        <row r="100">
          <cell r="B100" t="str">
            <v>Добыча нефти 2008</v>
          </cell>
          <cell r="C100" t="str">
            <v>т.т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</row>
        <row r="101">
          <cell r="B101" t="str">
            <v>Падение доп.добычи 2008</v>
          </cell>
          <cell r="C101" t="str">
            <v>%</v>
          </cell>
        </row>
        <row r="102">
          <cell r="B102" t="str">
            <v>Суммарная добыча нефти за период</v>
          </cell>
          <cell r="C102" t="str">
            <v>т.т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</row>
        <row r="103">
          <cell r="B103" t="str">
            <v>Бурение (проходка)</v>
          </cell>
          <cell r="C103" t="str">
            <v>м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</row>
        <row r="104">
          <cell r="B104" t="str">
            <v>Инвестиции 2008</v>
          </cell>
          <cell r="C104" t="str">
            <v>т.долл</v>
          </cell>
        </row>
        <row r="105">
          <cell r="B105" t="str">
            <v>Инвестиции за весь срок реализации проекта</v>
          </cell>
          <cell r="C105" t="str">
            <v>т.долл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</row>
        <row r="107">
          <cell r="B107" t="str">
            <v>Наименование показателя</v>
          </cell>
          <cell r="C107" t="str">
            <v>Ед. изм.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</row>
        <row r="108">
          <cell r="B108" t="str">
            <v>NPV</v>
          </cell>
          <cell r="C108" t="str">
            <v>т.т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</row>
        <row r="109">
          <cell r="B109" t="str">
            <v>PI</v>
          </cell>
          <cell r="C109" t="str">
            <v>ед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</row>
        <row r="110">
          <cell r="B110" t="str">
            <v>PP</v>
          </cell>
          <cell r="C110" t="str">
            <v>год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</row>
        <row r="111">
          <cell r="B111" t="str">
            <v>IRR</v>
          </cell>
          <cell r="C111" t="str">
            <v>%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</row>
        <row r="112">
          <cell r="B112" t="str">
            <v>Уд. инвестиции на 1 bbl добычи</v>
          </cell>
          <cell r="C112" t="str">
            <v>$/bbl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</row>
        <row r="113">
          <cell r="B113" t="str">
            <v>Уд. инвестиции на 1 bbl добычи (12 мес)</v>
          </cell>
          <cell r="C113" t="str">
            <v>$/bbl</v>
          </cell>
        </row>
        <row r="114">
          <cell r="B114" t="str">
            <v>Уд. инвестиции на 1 bbl добычи 2008</v>
          </cell>
          <cell r="C114" t="str">
            <v>$/bbl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</row>
        <row r="115">
          <cell r="B115" t="str">
            <v>Среднегод.прирост дебита нефти 2008</v>
          </cell>
          <cell r="C115" t="str">
            <v>т/сут.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</row>
        <row r="116">
          <cell r="B116" t="str">
            <v>Среднегод. мин. рентабельный дебит</v>
          </cell>
          <cell r="C116" t="str">
            <v>т/сут.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</row>
        <row r="117">
          <cell r="B117" t="str">
            <v>Уд. инвестиции на 1 скв.-опер.</v>
          </cell>
          <cell r="C117" t="str">
            <v>т.долл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</row>
        <row r="118">
          <cell r="B118" t="str">
            <v>Количество операций, всего</v>
          </cell>
          <cell r="C118" t="str">
            <v>скв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</row>
        <row r="119">
          <cell r="B119" t="str">
            <v>Количество операций, осн.</v>
          </cell>
          <cell r="C119" t="str">
            <v>скв</v>
          </cell>
        </row>
        <row r="120">
          <cell r="B120" t="str">
            <v>Доля операций на б/д фонде</v>
          </cell>
          <cell r="C120" t="str">
            <v>%</v>
          </cell>
        </row>
        <row r="121">
          <cell r="B121" t="str">
            <v>Добыча нефти 2008</v>
          </cell>
          <cell r="C121" t="str">
            <v>т.т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</row>
        <row r="122">
          <cell r="B122" t="str">
            <v>Падение доп.добычи 2008</v>
          </cell>
          <cell r="C122" t="str">
            <v>%</v>
          </cell>
        </row>
        <row r="123">
          <cell r="B123" t="str">
            <v>Суммарная добыча нефти за период</v>
          </cell>
          <cell r="C123" t="str">
            <v>т.т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</row>
        <row r="124">
          <cell r="B124" t="str">
            <v>Бурение (проходка)</v>
          </cell>
          <cell r="C124" t="str">
            <v>м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</row>
        <row r="125">
          <cell r="B125" t="str">
            <v>Инвестиции 2008</v>
          </cell>
          <cell r="C125" t="str">
            <v>т.долл</v>
          </cell>
        </row>
        <row r="126">
          <cell r="B126" t="str">
            <v>Инвестиции за весь срок реализации проекта</v>
          </cell>
          <cell r="C126" t="str">
            <v>т.долл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</row>
        <row r="128">
          <cell r="C128" t="str">
            <v>Нет</v>
          </cell>
        </row>
        <row r="130">
          <cell r="C130" t="str">
            <v>Нет</v>
          </cell>
        </row>
        <row r="134">
          <cell r="B134" t="str">
            <v>Наименование показателя</v>
          </cell>
          <cell r="C134" t="str">
            <v>Ед. изм.</v>
          </cell>
        </row>
        <row r="135">
          <cell r="B135" t="str">
            <v>Наименование показателя</v>
          </cell>
          <cell r="C135" t="str">
            <v>Ед. изм.</v>
          </cell>
        </row>
        <row r="156">
          <cell r="B156" t="str">
            <v>ОПИСАНИЕ ПРОЕКТА</v>
          </cell>
        </row>
        <row r="158">
          <cell r="B158" t="str">
            <v>Скрытый рендж.  Строку не удалять</v>
          </cell>
        </row>
        <row r="159">
          <cell r="B159" t="str">
            <v>Необходимо дать:
• краткое техническое описание (виды мероприятий и объём работ, ключевые вехи по проекту); 
• технические и технологические предположения (специфика технологии);
• информацию об опыте использования аналогичных операций/работ в прошлом (ре</v>
          </cell>
        </row>
        <row r="214">
          <cell r="B214" t="str">
            <v>Скрытый рендж . Не удалять</v>
          </cell>
        </row>
        <row r="215">
          <cell r="B215" t="str">
            <v>Представить экономическую оценку проекта:
• стратегическое обоснование (как соотносится со стратегии компании);
• описать выгоды, связанные с реализацией данного проекта (NPV, PI, +получение доп.прибыли: сокращение налоговых выплат по HSE, субвенции и т.д</v>
          </cell>
        </row>
        <row r="216">
          <cell r="B216" t="str">
            <v xml:space="preserve">Влияние/взаимосвязь с другими проектами:                                                                                                                                                                                                                       </v>
          </cell>
        </row>
        <row r="217">
          <cell r="B217" t="str">
            <v>Альтернативные Варианты 
•   Альтернативные Варианты 
•   Обоснование выбора предлагаемого варианта</v>
          </cell>
        </row>
        <row r="238">
          <cell r="B238" t="str">
            <v>РИСКИ</v>
          </cell>
          <cell r="F238" t="str">
            <v>ДЕЙСТВИЯ ПО СНИЖЕНИЮ</v>
          </cell>
        </row>
        <row r="239">
          <cell r="IV239">
            <v>1</v>
          </cell>
        </row>
        <row r="240">
          <cell r="IV240">
            <v>1</v>
          </cell>
        </row>
        <row r="241">
          <cell r="IV241">
            <v>1</v>
          </cell>
        </row>
        <row r="242">
          <cell r="IV242">
            <v>1</v>
          </cell>
        </row>
        <row r="243">
          <cell r="IV243">
            <v>1</v>
          </cell>
        </row>
        <row r="244">
          <cell r="IV244">
            <v>1</v>
          </cell>
        </row>
        <row r="245">
          <cell r="IV245">
            <v>1</v>
          </cell>
        </row>
        <row r="246">
          <cell r="IV246">
            <v>1</v>
          </cell>
        </row>
        <row r="247">
          <cell r="IV247">
            <v>1</v>
          </cell>
        </row>
        <row r="248">
          <cell r="IV248">
            <v>1</v>
          </cell>
        </row>
        <row r="249">
          <cell r="IV249">
            <v>1</v>
          </cell>
        </row>
        <row r="250">
          <cell r="IV250">
            <v>1</v>
          </cell>
        </row>
        <row r="251">
          <cell r="IV251">
            <v>1</v>
          </cell>
        </row>
        <row r="252">
          <cell r="IV252">
            <v>1</v>
          </cell>
        </row>
        <row r="253">
          <cell r="IV253">
            <v>1</v>
          </cell>
        </row>
        <row r="254">
          <cell r="IV254">
            <v>1</v>
          </cell>
        </row>
        <row r="255">
          <cell r="IV255">
            <v>1</v>
          </cell>
        </row>
        <row r="256">
          <cell r="IV256">
            <v>1</v>
          </cell>
        </row>
        <row r="257">
          <cell r="IV257">
            <v>1</v>
          </cell>
        </row>
        <row r="258">
          <cell r="IV258">
            <v>1</v>
          </cell>
        </row>
        <row r="259">
          <cell r="IV259">
            <v>1</v>
          </cell>
        </row>
        <row r="260">
          <cell r="IV260">
            <v>1</v>
          </cell>
        </row>
        <row r="261">
          <cell r="IV261">
            <v>1</v>
          </cell>
        </row>
        <row r="262">
          <cell r="IV262">
            <v>1</v>
          </cell>
        </row>
        <row r="263">
          <cell r="IV263">
            <v>1</v>
          </cell>
        </row>
        <row r="264">
          <cell r="IV264">
            <v>1</v>
          </cell>
        </row>
        <row r="265">
          <cell r="IV265">
            <v>1</v>
          </cell>
        </row>
        <row r="266">
          <cell r="IV266">
            <v>1</v>
          </cell>
        </row>
        <row r="267">
          <cell r="IV267">
            <v>1</v>
          </cell>
        </row>
        <row r="268">
          <cell r="IV268">
            <v>1</v>
          </cell>
        </row>
        <row r="269">
          <cell r="IV269">
            <v>1</v>
          </cell>
        </row>
        <row r="270">
          <cell r="IV270">
            <v>1</v>
          </cell>
        </row>
        <row r="271">
          <cell r="IV271">
            <v>1</v>
          </cell>
        </row>
        <row r="272">
          <cell r="IV272">
            <v>1</v>
          </cell>
        </row>
        <row r="273">
          <cell r="IV273">
            <v>1</v>
          </cell>
        </row>
        <row r="274">
          <cell r="IV274">
            <v>1</v>
          </cell>
        </row>
        <row r="275">
          <cell r="IV275">
            <v>1</v>
          </cell>
        </row>
        <row r="276">
          <cell r="IV276">
            <v>1</v>
          </cell>
        </row>
        <row r="277">
          <cell r="IV277">
            <v>1</v>
          </cell>
        </row>
        <row r="278">
          <cell r="IV278">
            <v>1</v>
          </cell>
        </row>
        <row r="279">
          <cell r="IV279">
            <v>1</v>
          </cell>
        </row>
        <row r="280">
          <cell r="IV280">
            <v>1</v>
          </cell>
        </row>
        <row r="284">
          <cell r="B284" t="str">
            <v>Скрытый рндж. Не удалять</v>
          </cell>
        </row>
        <row r="285">
          <cell r="B285" t="str">
            <v xml:space="preserve">В данном разделе отражается следующее:
• структура проектной команды/  организационная система управления проектом                                                                                                                                             </v>
          </cell>
        </row>
      </sheetData>
      <sheetData sheetId="1" refreshError="1"/>
      <sheetData sheetId="2" refreshError="1">
        <row r="10"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</row>
        <row r="11">
          <cell r="J11">
            <v>0</v>
          </cell>
          <cell r="L11">
            <v>0</v>
          </cell>
        </row>
        <row r="12">
          <cell r="J12">
            <v>0</v>
          </cell>
          <cell r="L12">
            <v>0</v>
          </cell>
        </row>
        <row r="13">
          <cell r="J13">
            <v>0</v>
          </cell>
          <cell r="L13">
            <v>0</v>
          </cell>
        </row>
        <row r="14">
          <cell r="J14">
            <v>0</v>
          </cell>
          <cell r="L14">
            <v>0</v>
          </cell>
        </row>
        <row r="15">
          <cell r="J15">
            <v>0</v>
          </cell>
          <cell r="L15">
            <v>0</v>
          </cell>
        </row>
        <row r="16"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</row>
        <row r="17"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</row>
        <row r="18"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</row>
        <row r="19">
          <cell r="J19">
            <v>0</v>
          </cell>
          <cell r="L19">
            <v>0</v>
          </cell>
        </row>
        <row r="20">
          <cell r="J20">
            <v>0</v>
          </cell>
          <cell r="L20">
            <v>0</v>
          </cell>
        </row>
        <row r="21">
          <cell r="J21">
            <v>0</v>
          </cell>
          <cell r="L21">
            <v>0</v>
          </cell>
        </row>
        <row r="22">
          <cell r="J22">
            <v>0</v>
          </cell>
          <cell r="L22">
            <v>0</v>
          </cell>
        </row>
        <row r="23">
          <cell r="J23">
            <v>0</v>
          </cell>
          <cell r="L23">
            <v>0</v>
          </cell>
        </row>
        <row r="24"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</row>
        <row r="25">
          <cell r="J25">
            <v>0</v>
          </cell>
          <cell r="L25">
            <v>0</v>
          </cell>
        </row>
        <row r="26">
          <cell r="J26">
            <v>0</v>
          </cell>
          <cell r="L26">
            <v>0</v>
          </cell>
        </row>
        <row r="27">
          <cell r="J27">
            <v>0</v>
          </cell>
          <cell r="L27">
            <v>0</v>
          </cell>
        </row>
        <row r="28">
          <cell r="J28">
            <v>0</v>
          </cell>
          <cell r="L28">
            <v>0</v>
          </cell>
        </row>
        <row r="29">
          <cell r="J29">
            <v>0</v>
          </cell>
          <cell r="L29">
            <v>0</v>
          </cell>
        </row>
        <row r="30">
          <cell r="J30">
            <v>0</v>
          </cell>
          <cell r="L30">
            <v>0</v>
          </cell>
        </row>
        <row r="31">
          <cell r="J31">
            <v>0</v>
          </cell>
          <cell r="L31">
            <v>0</v>
          </cell>
        </row>
        <row r="32">
          <cell r="J32">
            <v>0</v>
          </cell>
          <cell r="L32">
            <v>0</v>
          </cell>
        </row>
        <row r="33"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</row>
        <row r="34">
          <cell r="J34">
            <v>0</v>
          </cell>
          <cell r="L34">
            <v>0</v>
          </cell>
        </row>
        <row r="35">
          <cell r="J35">
            <v>0</v>
          </cell>
          <cell r="L35">
            <v>0</v>
          </cell>
        </row>
        <row r="36">
          <cell r="J36">
            <v>0</v>
          </cell>
          <cell r="L36">
            <v>0</v>
          </cell>
        </row>
        <row r="37">
          <cell r="J37">
            <v>0</v>
          </cell>
          <cell r="L37">
            <v>0</v>
          </cell>
        </row>
        <row r="38">
          <cell r="J38">
            <v>0</v>
          </cell>
          <cell r="L38">
            <v>0</v>
          </cell>
        </row>
        <row r="39">
          <cell r="J39">
            <v>0</v>
          </cell>
          <cell r="L39">
            <v>0</v>
          </cell>
        </row>
        <row r="40">
          <cell r="J40">
            <v>0</v>
          </cell>
          <cell r="L40">
            <v>0</v>
          </cell>
        </row>
        <row r="41">
          <cell r="C41" t="str">
            <v>ЗВС</v>
          </cell>
          <cell r="J41">
            <v>0</v>
          </cell>
          <cell r="L41">
            <v>0</v>
          </cell>
        </row>
        <row r="42">
          <cell r="J42">
            <v>0</v>
          </cell>
          <cell r="L42">
            <v>0</v>
          </cell>
        </row>
        <row r="43"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</row>
        <row r="44">
          <cell r="J44">
            <v>0</v>
          </cell>
          <cell r="L44">
            <v>0</v>
          </cell>
        </row>
        <row r="45">
          <cell r="J45">
            <v>0</v>
          </cell>
          <cell r="L45">
            <v>0</v>
          </cell>
        </row>
        <row r="46">
          <cell r="J46">
            <v>0</v>
          </cell>
          <cell r="L46">
            <v>0</v>
          </cell>
        </row>
        <row r="47">
          <cell r="J47">
            <v>0</v>
          </cell>
          <cell r="L47">
            <v>0</v>
          </cell>
        </row>
        <row r="48">
          <cell r="J48">
            <v>0</v>
          </cell>
          <cell r="L48">
            <v>0</v>
          </cell>
        </row>
        <row r="49">
          <cell r="J49">
            <v>0</v>
          </cell>
          <cell r="L49">
            <v>0</v>
          </cell>
        </row>
        <row r="50">
          <cell r="J50">
            <v>0</v>
          </cell>
          <cell r="L50">
            <v>0</v>
          </cell>
        </row>
        <row r="51">
          <cell r="J51">
            <v>0</v>
          </cell>
          <cell r="L51">
            <v>0</v>
          </cell>
        </row>
      </sheetData>
      <sheetData sheetId="3" refreshError="1">
        <row r="8">
          <cell r="K8">
            <v>2014</v>
          </cell>
          <cell r="L8">
            <v>2015</v>
          </cell>
          <cell r="M8">
            <v>2016</v>
          </cell>
          <cell r="N8">
            <v>2017</v>
          </cell>
          <cell r="O8">
            <v>2018</v>
          </cell>
          <cell r="P8">
            <v>2019</v>
          </cell>
          <cell r="Q8">
            <v>2020</v>
          </cell>
          <cell r="R8">
            <v>2021</v>
          </cell>
          <cell r="S8">
            <v>2022</v>
          </cell>
          <cell r="T8">
            <v>2023</v>
          </cell>
          <cell r="U8">
            <v>2024</v>
          </cell>
          <cell r="V8" t="str">
            <v>2025+</v>
          </cell>
        </row>
        <row r="9">
          <cell r="V9">
            <v>0</v>
          </cell>
        </row>
        <row r="10">
          <cell r="W10">
            <v>0</v>
          </cell>
          <cell r="X10">
            <v>0</v>
          </cell>
        </row>
        <row r="11">
          <cell r="W11">
            <v>0</v>
          </cell>
          <cell r="X11">
            <v>0</v>
          </cell>
        </row>
        <row r="12">
          <cell r="W12">
            <v>0</v>
          </cell>
          <cell r="X12">
            <v>0</v>
          </cell>
        </row>
        <row r="13">
          <cell r="W13">
            <v>0</v>
          </cell>
          <cell r="X13">
            <v>0</v>
          </cell>
        </row>
        <row r="14">
          <cell r="W14">
            <v>0</v>
          </cell>
          <cell r="X14">
            <v>0</v>
          </cell>
        </row>
        <row r="15">
          <cell r="W15">
            <v>0</v>
          </cell>
          <cell r="X15">
            <v>0</v>
          </cell>
        </row>
        <row r="16">
          <cell r="W16">
            <v>0</v>
          </cell>
          <cell r="X16">
            <v>0</v>
          </cell>
        </row>
        <row r="17">
          <cell r="W17">
            <v>0</v>
          </cell>
          <cell r="X17">
            <v>0</v>
          </cell>
        </row>
        <row r="18">
          <cell r="W18">
            <v>0</v>
          </cell>
          <cell r="X18">
            <v>0</v>
          </cell>
        </row>
        <row r="19">
          <cell r="W19">
            <v>0</v>
          </cell>
          <cell r="X19">
            <v>0</v>
          </cell>
        </row>
        <row r="20">
          <cell r="W20">
            <v>0</v>
          </cell>
          <cell r="X20">
            <v>0</v>
          </cell>
        </row>
        <row r="21">
          <cell r="W21">
            <v>0</v>
          </cell>
          <cell r="X21">
            <v>0</v>
          </cell>
        </row>
        <row r="22">
          <cell r="W22">
            <v>0</v>
          </cell>
          <cell r="X22">
            <v>0</v>
          </cell>
        </row>
        <row r="23">
          <cell r="W23">
            <v>0</v>
          </cell>
          <cell r="X23">
            <v>0</v>
          </cell>
        </row>
        <row r="24">
          <cell r="W24">
            <v>0</v>
          </cell>
          <cell r="X24">
            <v>0</v>
          </cell>
        </row>
        <row r="25">
          <cell r="W25">
            <v>0</v>
          </cell>
          <cell r="X25">
            <v>0</v>
          </cell>
        </row>
        <row r="26">
          <cell r="W26">
            <v>0</v>
          </cell>
          <cell r="X26">
            <v>0</v>
          </cell>
        </row>
        <row r="27">
          <cell r="W27">
            <v>0</v>
          </cell>
          <cell r="X27">
            <v>0</v>
          </cell>
        </row>
        <row r="28">
          <cell r="W28">
            <v>0</v>
          </cell>
          <cell r="X28">
            <v>0</v>
          </cell>
        </row>
        <row r="29">
          <cell r="W29">
            <v>0</v>
          </cell>
          <cell r="X29">
            <v>0</v>
          </cell>
        </row>
        <row r="30">
          <cell r="W30">
            <v>0</v>
          </cell>
          <cell r="X30">
            <v>0</v>
          </cell>
        </row>
        <row r="31">
          <cell r="W31">
            <v>0</v>
          </cell>
          <cell r="X31">
            <v>0</v>
          </cell>
        </row>
        <row r="32">
          <cell r="W32">
            <v>0</v>
          </cell>
          <cell r="X32">
            <v>0</v>
          </cell>
        </row>
        <row r="33">
          <cell r="W33">
            <v>0</v>
          </cell>
          <cell r="X33">
            <v>0</v>
          </cell>
        </row>
        <row r="34">
          <cell r="W34">
            <v>0</v>
          </cell>
          <cell r="X34">
            <v>0</v>
          </cell>
        </row>
        <row r="35">
          <cell r="W35">
            <v>0</v>
          </cell>
          <cell r="X35">
            <v>0</v>
          </cell>
        </row>
        <row r="36">
          <cell r="W36">
            <v>0</v>
          </cell>
          <cell r="X36">
            <v>0</v>
          </cell>
        </row>
        <row r="37">
          <cell r="W37">
            <v>0</v>
          </cell>
        </row>
        <row r="38">
          <cell r="W38">
            <v>0</v>
          </cell>
          <cell r="X38">
            <v>0</v>
          </cell>
        </row>
        <row r="39">
          <cell r="W39">
            <v>0</v>
          </cell>
        </row>
        <row r="40">
          <cell r="W40">
            <v>0</v>
          </cell>
          <cell r="X40">
            <v>0</v>
          </cell>
        </row>
        <row r="41">
          <cell r="W41">
            <v>0</v>
          </cell>
        </row>
      </sheetData>
      <sheetData sheetId="4" refreshError="1">
        <row r="8">
          <cell r="X8">
            <v>2014</v>
          </cell>
          <cell r="Y8">
            <v>2015</v>
          </cell>
          <cell r="Z8">
            <v>2016</v>
          </cell>
          <cell r="AA8">
            <v>2017</v>
          </cell>
          <cell r="AB8">
            <v>2018</v>
          </cell>
          <cell r="AC8">
            <v>2019</v>
          </cell>
          <cell r="AD8">
            <v>2020</v>
          </cell>
          <cell r="AE8">
            <v>2021</v>
          </cell>
          <cell r="AF8">
            <v>2022</v>
          </cell>
          <cell r="AG8">
            <v>2023</v>
          </cell>
          <cell r="AH8">
            <v>2024</v>
          </cell>
          <cell r="AI8" t="str">
            <v>2025+</v>
          </cell>
        </row>
        <row r="11">
          <cell r="R11">
            <v>0</v>
          </cell>
          <cell r="AJ11">
            <v>0</v>
          </cell>
          <cell r="AK11">
            <v>0</v>
          </cell>
        </row>
        <row r="13">
          <cell r="R13">
            <v>0</v>
          </cell>
          <cell r="AJ13">
            <v>0</v>
          </cell>
          <cell r="AK13">
            <v>0</v>
          </cell>
        </row>
        <row r="14"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</row>
        <row r="15">
          <cell r="R15">
            <v>0</v>
          </cell>
          <cell r="AJ15">
            <v>0</v>
          </cell>
          <cell r="AK15">
            <v>0</v>
          </cell>
        </row>
        <row r="16"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</row>
        <row r="21"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</row>
        <row r="23">
          <cell r="R23">
            <v>0</v>
          </cell>
          <cell r="AJ23">
            <v>0</v>
          </cell>
          <cell r="AK23">
            <v>0</v>
          </cell>
        </row>
        <row r="26">
          <cell r="R26">
            <v>0</v>
          </cell>
          <cell r="AJ26">
            <v>0</v>
          </cell>
          <cell r="AK26">
            <v>0</v>
          </cell>
        </row>
        <row r="27">
          <cell r="R27">
            <v>0</v>
          </cell>
          <cell r="AJ27">
            <v>0</v>
          </cell>
          <cell r="AK27">
            <v>0</v>
          </cell>
        </row>
        <row r="28">
          <cell r="R28">
            <v>0</v>
          </cell>
          <cell r="AJ28">
            <v>0</v>
          </cell>
          <cell r="AK28">
            <v>0</v>
          </cell>
        </row>
        <row r="29">
          <cell r="R29">
            <v>0</v>
          </cell>
          <cell r="AJ29">
            <v>0</v>
          </cell>
          <cell r="AK29">
            <v>0</v>
          </cell>
        </row>
        <row r="30">
          <cell r="R30">
            <v>0</v>
          </cell>
          <cell r="AJ30">
            <v>0</v>
          </cell>
          <cell r="AK30">
            <v>0</v>
          </cell>
        </row>
        <row r="31">
          <cell r="R31">
            <v>0</v>
          </cell>
          <cell r="AJ31">
            <v>0</v>
          </cell>
          <cell r="AK31">
            <v>0</v>
          </cell>
        </row>
        <row r="33">
          <cell r="R33">
            <v>0</v>
          </cell>
          <cell r="AJ33">
            <v>0</v>
          </cell>
          <cell r="AK33">
            <v>0</v>
          </cell>
        </row>
        <row r="36">
          <cell r="R36">
            <v>0</v>
          </cell>
          <cell r="AJ36">
            <v>0</v>
          </cell>
          <cell r="AK36">
            <v>0</v>
          </cell>
        </row>
        <row r="39">
          <cell r="R39">
            <v>0</v>
          </cell>
          <cell r="AJ39">
            <v>0</v>
          </cell>
          <cell r="AK39">
            <v>0</v>
          </cell>
        </row>
        <row r="41">
          <cell r="R41">
            <v>0</v>
          </cell>
          <cell r="AJ41">
            <v>0</v>
          </cell>
          <cell r="AK41">
            <v>0</v>
          </cell>
        </row>
        <row r="45">
          <cell r="R45">
            <v>0</v>
          </cell>
          <cell r="AJ45">
            <v>0</v>
          </cell>
          <cell r="AK45">
            <v>0</v>
          </cell>
        </row>
        <row r="46"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K46">
            <v>0</v>
          </cell>
        </row>
        <row r="47"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</row>
        <row r="48"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</row>
        <row r="50">
          <cell r="R50">
            <v>0</v>
          </cell>
          <cell r="AJ50">
            <v>0</v>
          </cell>
          <cell r="AK50">
            <v>0</v>
          </cell>
        </row>
        <row r="51">
          <cell r="R51">
            <v>0</v>
          </cell>
          <cell r="AJ51">
            <v>0</v>
          </cell>
          <cell r="AK51">
            <v>0</v>
          </cell>
        </row>
        <row r="53">
          <cell r="R53">
            <v>0</v>
          </cell>
          <cell r="AJ53">
            <v>0</v>
          </cell>
          <cell r="AK53">
            <v>0</v>
          </cell>
        </row>
        <row r="54">
          <cell r="R54">
            <v>0</v>
          </cell>
          <cell r="AJ54">
            <v>0</v>
          </cell>
          <cell r="AK54">
            <v>0</v>
          </cell>
        </row>
        <row r="56">
          <cell r="R56">
            <v>0</v>
          </cell>
          <cell r="AJ56">
            <v>0</v>
          </cell>
          <cell r="AK56">
            <v>0</v>
          </cell>
        </row>
        <row r="57">
          <cell r="R57">
            <v>0</v>
          </cell>
          <cell r="AJ57">
            <v>0</v>
          </cell>
          <cell r="AK57">
            <v>0</v>
          </cell>
        </row>
        <row r="59"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</row>
        <row r="60"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</row>
        <row r="62">
          <cell r="R62">
            <v>0</v>
          </cell>
          <cell r="AJ62">
            <v>0</v>
          </cell>
          <cell r="AK62">
            <v>0</v>
          </cell>
        </row>
        <row r="63">
          <cell r="R63">
            <v>0</v>
          </cell>
          <cell r="AJ63">
            <v>0</v>
          </cell>
          <cell r="AK63">
            <v>0</v>
          </cell>
        </row>
        <row r="65">
          <cell r="R65">
            <v>0</v>
          </cell>
          <cell r="AJ65">
            <v>0</v>
          </cell>
          <cell r="AK65">
            <v>0</v>
          </cell>
        </row>
        <row r="66">
          <cell r="R66">
            <v>0</v>
          </cell>
          <cell r="AJ66">
            <v>0</v>
          </cell>
          <cell r="AK66">
            <v>0</v>
          </cell>
        </row>
        <row r="68">
          <cell r="R68">
            <v>0</v>
          </cell>
          <cell r="AJ68">
            <v>0</v>
          </cell>
          <cell r="AK68">
            <v>0</v>
          </cell>
        </row>
        <row r="69">
          <cell r="R69">
            <v>0</v>
          </cell>
          <cell r="AJ69">
            <v>0</v>
          </cell>
          <cell r="AK69">
            <v>0</v>
          </cell>
        </row>
        <row r="71">
          <cell r="R71">
            <v>0</v>
          </cell>
          <cell r="AJ71">
            <v>0</v>
          </cell>
          <cell r="AK71">
            <v>0</v>
          </cell>
        </row>
        <row r="72"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</row>
        <row r="73">
          <cell r="R73">
            <v>0</v>
          </cell>
          <cell r="AJ73">
            <v>0</v>
          </cell>
          <cell r="AK73">
            <v>0</v>
          </cell>
        </row>
        <row r="74"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</row>
        <row r="75">
          <cell r="R75">
            <v>0</v>
          </cell>
          <cell r="AJ75">
            <v>0</v>
          </cell>
          <cell r="AK75">
            <v>0</v>
          </cell>
        </row>
        <row r="76"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</row>
        <row r="77">
          <cell r="R77">
            <v>0</v>
          </cell>
          <cell r="AJ77">
            <v>0</v>
          </cell>
          <cell r="AK77">
            <v>0</v>
          </cell>
        </row>
        <row r="78"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</row>
        <row r="79">
          <cell r="R79">
            <v>0</v>
          </cell>
          <cell r="AJ79">
            <v>0</v>
          </cell>
          <cell r="AK79">
            <v>0</v>
          </cell>
        </row>
        <row r="80"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</row>
        <row r="81">
          <cell r="R81">
            <v>0</v>
          </cell>
          <cell r="AJ81">
            <v>0</v>
          </cell>
          <cell r="AK81">
            <v>0</v>
          </cell>
        </row>
        <row r="83">
          <cell r="R83">
            <v>0</v>
          </cell>
          <cell r="AJ83">
            <v>0</v>
          </cell>
          <cell r="AK83">
            <v>0</v>
          </cell>
        </row>
        <row r="85">
          <cell r="R85">
            <v>0</v>
          </cell>
          <cell r="AJ85">
            <v>0</v>
          </cell>
          <cell r="AK85">
            <v>0</v>
          </cell>
        </row>
      </sheetData>
      <sheetData sheetId="5" refreshError="1">
        <row r="1">
          <cell r="B1" t="str">
            <v xml:space="preserve">Тип проекта: </v>
          </cell>
          <cell r="C1" t="str">
            <v xml:space="preserve">Тип проекта: </v>
          </cell>
        </row>
        <row r="2">
          <cell r="B2" t="str">
            <v>Приложение 4.  КПЭ проекта в разрезе модулей</v>
          </cell>
        </row>
        <row r="4">
          <cell r="B4" t="str">
            <v xml:space="preserve">Название проекта: </v>
          </cell>
          <cell r="C4" t="str">
            <v xml:space="preserve">Название проекта: </v>
          </cell>
        </row>
        <row r="6">
          <cell r="B6" t="str">
            <v>Номер проекта:</v>
          </cell>
          <cell r="C6" t="str">
            <v>Номер проекта:</v>
          </cell>
        </row>
        <row r="8">
          <cell r="B8" t="str">
            <v>Наименование модуля</v>
          </cell>
          <cell r="C8" t="str">
            <v>Наименование модуля</v>
          </cell>
        </row>
        <row r="11">
          <cell r="W11">
            <v>0</v>
          </cell>
        </row>
        <row r="22">
          <cell r="W22">
            <v>0</v>
          </cell>
          <cell r="Y22">
            <v>0</v>
          </cell>
          <cell r="AC22">
            <v>0</v>
          </cell>
        </row>
        <row r="23">
          <cell r="W23">
            <v>0</v>
          </cell>
          <cell r="Y23">
            <v>0</v>
          </cell>
          <cell r="AC23">
            <v>0</v>
          </cell>
        </row>
        <row r="24">
          <cell r="W24">
            <v>0</v>
          </cell>
          <cell r="Y24">
            <v>0</v>
          </cell>
          <cell r="AC24">
            <v>0</v>
          </cell>
        </row>
        <row r="25">
          <cell r="W25">
            <v>0</v>
          </cell>
          <cell r="Y25">
            <v>0</v>
          </cell>
          <cell r="AC25">
            <v>0</v>
          </cell>
        </row>
        <row r="26">
          <cell r="W26">
            <v>0</v>
          </cell>
          <cell r="Y26">
            <v>0</v>
          </cell>
          <cell r="AC26">
            <v>0</v>
          </cell>
        </row>
        <row r="27">
          <cell r="W27">
            <v>0</v>
          </cell>
          <cell r="Y27">
            <v>0</v>
          </cell>
          <cell r="AC27">
            <v>0</v>
          </cell>
        </row>
        <row r="28">
          <cell r="W28">
            <v>0</v>
          </cell>
          <cell r="Y28">
            <v>0</v>
          </cell>
          <cell r="AC28">
            <v>0</v>
          </cell>
        </row>
        <row r="29">
          <cell r="W29">
            <v>0</v>
          </cell>
          <cell r="Y29">
            <v>0</v>
          </cell>
          <cell r="AC29">
            <v>0</v>
          </cell>
        </row>
        <row r="30">
          <cell r="W30">
            <v>0</v>
          </cell>
          <cell r="Y30">
            <v>0</v>
          </cell>
          <cell r="AC30">
            <v>0</v>
          </cell>
        </row>
        <row r="31">
          <cell r="W31">
            <v>0</v>
          </cell>
          <cell r="Y31">
            <v>0</v>
          </cell>
          <cell r="AC31">
            <v>0</v>
          </cell>
        </row>
        <row r="32">
          <cell r="W32">
            <v>0</v>
          </cell>
          <cell r="Y32">
            <v>0</v>
          </cell>
          <cell r="AC32">
            <v>0</v>
          </cell>
        </row>
        <row r="33">
          <cell r="W33">
            <v>0</v>
          </cell>
          <cell r="Y33">
            <v>0</v>
          </cell>
          <cell r="AC33">
            <v>0</v>
          </cell>
        </row>
        <row r="34">
          <cell r="W34">
            <v>0</v>
          </cell>
          <cell r="Y34">
            <v>0</v>
          </cell>
          <cell r="AC34">
            <v>0</v>
          </cell>
        </row>
        <row r="35">
          <cell r="W35">
            <v>0</v>
          </cell>
          <cell r="Y35">
            <v>0</v>
          </cell>
          <cell r="AC35">
            <v>0</v>
          </cell>
        </row>
        <row r="36">
          <cell r="W36">
            <v>0</v>
          </cell>
          <cell r="Y36">
            <v>0</v>
          </cell>
          <cell r="AC36">
            <v>0</v>
          </cell>
        </row>
        <row r="37">
          <cell r="W37">
            <v>0</v>
          </cell>
          <cell r="Y37">
            <v>0</v>
          </cell>
          <cell r="AC37">
            <v>0</v>
          </cell>
        </row>
        <row r="38">
          <cell r="W38">
            <v>0</v>
          </cell>
          <cell r="Y38">
            <v>0</v>
          </cell>
          <cell r="AC38">
            <v>0</v>
          </cell>
        </row>
        <row r="39">
          <cell r="W39">
            <v>0</v>
          </cell>
          <cell r="Y39">
            <v>0</v>
          </cell>
          <cell r="AC39">
            <v>0</v>
          </cell>
        </row>
        <row r="40">
          <cell r="W40">
            <v>0</v>
          </cell>
          <cell r="Y40">
            <v>0</v>
          </cell>
          <cell r="AC40">
            <v>0</v>
          </cell>
        </row>
        <row r="41">
          <cell r="W41">
            <v>0</v>
          </cell>
          <cell r="Y41">
            <v>0</v>
          </cell>
          <cell r="AC41">
            <v>0</v>
          </cell>
        </row>
        <row r="42">
          <cell r="W42">
            <v>0</v>
          </cell>
          <cell r="Y42">
            <v>0</v>
          </cell>
          <cell r="AC42">
            <v>0</v>
          </cell>
        </row>
        <row r="43">
          <cell r="W43">
            <v>0</v>
          </cell>
          <cell r="Y43">
            <v>0</v>
          </cell>
          <cell r="AC43">
            <v>0</v>
          </cell>
        </row>
        <row r="44">
          <cell r="W44">
            <v>0</v>
          </cell>
          <cell r="Y44">
            <v>0</v>
          </cell>
          <cell r="AC44">
            <v>0</v>
          </cell>
        </row>
        <row r="45">
          <cell r="W45">
            <v>0</v>
          </cell>
          <cell r="Y45">
            <v>0</v>
          </cell>
          <cell r="AC45">
            <v>0</v>
          </cell>
        </row>
        <row r="46">
          <cell r="W46">
            <v>0</v>
          </cell>
          <cell r="Y46">
            <v>0</v>
          </cell>
          <cell r="AC46">
            <v>0</v>
          </cell>
        </row>
        <row r="47">
          <cell r="W47">
            <v>0</v>
          </cell>
          <cell r="Y47">
            <v>0</v>
          </cell>
          <cell r="AC47">
            <v>0</v>
          </cell>
        </row>
        <row r="48">
          <cell r="W48">
            <v>0</v>
          </cell>
          <cell r="Y48">
            <v>0</v>
          </cell>
          <cell r="AC48">
            <v>0</v>
          </cell>
        </row>
        <row r="49">
          <cell r="W49">
            <v>0</v>
          </cell>
          <cell r="Y49">
            <v>0</v>
          </cell>
          <cell r="AC49">
            <v>0</v>
          </cell>
        </row>
        <row r="50">
          <cell r="W50">
            <v>0</v>
          </cell>
          <cell r="Y50">
            <v>0</v>
          </cell>
          <cell r="AC50">
            <v>0</v>
          </cell>
        </row>
        <row r="51">
          <cell r="W51">
            <v>0</v>
          </cell>
          <cell r="Y51">
            <v>0</v>
          </cell>
          <cell r="AC51">
            <v>0</v>
          </cell>
        </row>
        <row r="52">
          <cell r="W52">
            <v>0</v>
          </cell>
          <cell r="Y52">
            <v>0</v>
          </cell>
          <cell r="AC52">
            <v>0</v>
          </cell>
        </row>
        <row r="53">
          <cell r="W53">
            <v>0</v>
          </cell>
          <cell r="Y53">
            <v>0</v>
          </cell>
          <cell r="AC53">
            <v>0</v>
          </cell>
        </row>
        <row r="54">
          <cell r="W54">
            <v>0</v>
          </cell>
          <cell r="Y54">
            <v>0</v>
          </cell>
          <cell r="AC54">
            <v>0</v>
          </cell>
        </row>
        <row r="55">
          <cell r="W55">
            <v>0</v>
          </cell>
          <cell r="Y55">
            <v>0</v>
          </cell>
          <cell r="AC55">
            <v>0</v>
          </cell>
        </row>
        <row r="56">
          <cell r="W56">
            <v>0</v>
          </cell>
          <cell r="Y56">
            <v>0</v>
          </cell>
          <cell r="AC56">
            <v>0</v>
          </cell>
        </row>
        <row r="57">
          <cell r="W57">
            <v>0</v>
          </cell>
          <cell r="Y57">
            <v>0</v>
          </cell>
          <cell r="AC57">
            <v>0</v>
          </cell>
        </row>
        <row r="58">
          <cell r="W58">
            <v>0</v>
          </cell>
          <cell r="Y58">
            <v>0</v>
          </cell>
          <cell r="AC58">
            <v>0</v>
          </cell>
        </row>
        <row r="59">
          <cell r="W59">
            <v>0</v>
          </cell>
          <cell r="Y59">
            <v>0</v>
          </cell>
          <cell r="AC59">
            <v>0</v>
          </cell>
        </row>
        <row r="60">
          <cell r="W60">
            <v>0</v>
          </cell>
          <cell r="Y60">
            <v>0</v>
          </cell>
          <cell r="AC60">
            <v>0</v>
          </cell>
        </row>
        <row r="61">
          <cell r="W61">
            <v>0</v>
          </cell>
          <cell r="Y61">
            <v>0</v>
          </cell>
          <cell r="AC61">
            <v>0</v>
          </cell>
        </row>
        <row r="62">
          <cell r="W62">
            <v>0</v>
          </cell>
          <cell r="Y62">
            <v>0</v>
          </cell>
          <cell r="AC62">
            <v>0</v>
          </cell>
        </row>
        <row r="63">
          <cell r="W63">
            <v>0</v>
          </cell>
          <cell r="Y63">
            <v>0</v>
          </cell>
          <cell r="AC63">
            <v>0</v>
          </cell>
        </row>
        <row r="64">
          <cell r="W64">
            <v>0</v>
          </cell>
          <cell r="Y64">
            <v>0</v>
          </cell>
          <cell r="AC64">
            <v>0</v>
          </cell>
        </row>
        <row r="65">
          <cell r="W65">
            <v>0</v>
          </cell>
          <cell r="Y65">
            <v>0</v>
          </cell>
          <cell r="AC65">
            <v>0</v>
          </cell>
        </row>
        <row r="66">
          <cell r="W66">
            <v>0</v>
          </cell>
          <cell r="Y66">
            <v>0</v>
          </cell>
          <cell r="AC66">
            <v>0</v>
          </cell>
        </row>
        <row r="67">
          <cell r="W67">
            <v>0</v>
          </cell>
          <cell r="Y67">
            <v>0</v>
          </cell>
          <cell r="AC67">
            <v>0</v>
          </cell>
        </row>
        <row r="68">
          <cell r="W68">
            <v>0</v>
          </cell>
          <cell r="Y68">
            <v>0</v>
          </cell>
          <cell r="AC68">
            <v>0</v>
          </cell>
        </row>
        <row r="69">
          <cell r="W69">
            <v>0</v>
          </cell>
          <cell r="Y69">
            <v>0</v>
          </cell>
          <cell r="AC69">
            <v>0</v>
          </cell>
        </row>
        <row r="70">
          <cell r="W70">
            <v>0</v>
          </cell>
          <cell r="Y70">
            <v>0</v>
          </cell>
          <cell r="AC70">
            <v>0</v>
          </cell>
        </row>
        <row r="71">
          <cell r="W71">
            <v>0</v>
          </cell>
          <cell r="Y71">
            <v>0</v>
          </cell>
          <cell r="AC71">
            <v>0</v>
          </cell>
        </row>
        <row r="72">
          <cell r="W72">
            <v>0</v>
          </cell>
          <cell r="Y72">
            <v>0</v>
          </cell>
          <cell r="AC72">
            <v>0</v>
          </cell>
        </row>
        <row r="73">
          <cell r="W73">
            <v>0</v>
          </cell>
          <cell r="Y73">
            <v>0</v>
          </cell>
          <cell r="AC73">
            <v>0</v>
          </cell>
        </row>
        <row r="74">
          <cell r="W74">
            <v>0</v>
          </cell>
          <cell r="Y74">
            <v>0</v>
          </cell>
          <cell r="AC74">
            <v>0</v>
          </cell>
        </row>
        <row r="75">
          <cell r="W75">
            <v>0</v>
          </cell>
          <cell r="Y75">
            <v>0</v>
          </cell>
          <cell r="AC75">
            <v>0</v>
          </cell>
        </row>
        <row r="76">
          <cell r="W76">
            <v>0</v>
          </cell>
          <cell r="Y76">
            <v>0</v>
          </cell>
          <cell r="AC76">
            <v>0</v>
          </cell>
        </row>
        <row r="77">
          <cell r="W77">
            <v>0</v>
          </cell>
          <cell r="Y77">
            <v>0</v>
          </cell>
          <cell r="AC77">
            <v>0</v>
          </cell>
        </row>
        <row r="78">
          <cell r="W78">
            <v>0</v>
          </cell>
          <cell r="Y78">
            <v>0</v>
          </cell>
          <cell r="AC78">
            <v>0</v>
          </cell>
        </row>
        <row r="79">
          <cell r="W79">
            <v>0</v>
          </cell>
          <cell r="Y79">
            <v>0</v>
          </cell>
          <cell r="AC79">
            <v>0</v>
          </cell>
        </row>
        <row r="80">
          <cell r="W80">
            <v>0</v>
          </cell>
          <cell r="Y80">
            <v>0</v>
          </cell>
          <cell r="AC80">
            <v>0</v>
          </cell>
        </row>
        <row r="81">
          <cell r="W81">
            <v>0</v>
          </cell>
          <cell r="Y81">
            <v>0</v>
          </cell>
          <cell r="AC81">
            <v>0</v>
          </cell>
        </row>
        <row r="82">
          <cell r="W82">
            <v>0</v>
          </cell>
          <cell r="Y82">
            <v>0</v>
          </cell>
          <cell r="AC82">
            <v>0</v>
          </cell>
        </row>
        <row r="83">
          <cell r="W83">
            <v>0</v>
          </cell>
          <cell r="Y83">
            <v>0</v>
          </cell>
          <cell r="AC83">
            <v>0</v>
          </cell>
        </row>
        <row r="84">
          <cell r="W84">
            <v>0</v>
          </cell>
          <cell r="Y84">
            <v>0</v>
          </cell>
          <cell r="AC84">
            <v>0</v>
          </cell>
        </row>
        <row r="85">
          <cell r="W85">
            <v>0</v>
          </cell>
          <cell r="Y85">
            <v>0</v>
          </cell>
          <cell r="AC85">
            <v>0</v>
          </cell>
        </row>
        <row r="86">
          <cell r="W86">
            <v>0</v>
          </cell>
          <cell r="Y86">
            <v>0</v>
          </cell>
          <cell r="AC86">
            <v>0</v>
          </cell>
        </row>
        <row r="87">
          <cell r="W87">
            <v>0</v>
          </cell>
          <cell r="Y87">
            <v>0</v>
          </cell>
          <cell r="AC87">
            <v>0</v>
          </cell>
        </row>
        <row r="88">
          <cell r="W88">
            <v>0</v>
          </cell>
          <cell r="Y88">
            <v>0</v>
          </cell>
          <cell r="AC88">
            <v>0</v>
          </cell>
        </row>
        <row r="89">
          <cell r="W89">
            <v>0</v>
          </cell>
          <cell r="Y89">
            <v>0</v>
          </cell>
          <cell r="AC89">
            <v>0</v>
          </cell>
        </row>
        <row r="90">
          <cell r="W90">
            <v>0</v>
          </cell>
          <cell r="Y90">
            <v>0</v>
          </cell>
          <cell r="AC90">
            <v>0</v>
          </cell>
        </row>
        <row r="91">
          <cell r="W91">
            <v>0</v>
          </cell>
          <cell r="Y91">
            <v>0</v>
          </cell>
          <cell r="AC91">
            <v>0</v>
          </cell>
        </row>
        <row r="92">
          <cell r="W92">
            <v>0</v>
          </cell>
          <cell r="Y92">
            <v>0</v>
          </cell>
          <cell r="AC92">
            <v>0</v>
          </cell>
        </row>
        <row r="93">
          <cell r="W93">
            <v>0</v>
          </cell>
          <cell r="Y93">
            <v>0</v>
          </cell>
          <cell r="AC93">
            <v>0</v>
          </cell>
        </row>
        <row r="94">
          <cell r="W94">
            <v>0</v>
          </cell>
          <cell r="Y94">
            <v>0</v>
          </cell>
          <cell r="AC94">
            <v>0</v>
          </cell>
        </row>
        <row r="95">
          <cell r="W95">
            <v>0</v>
          </cell>
          <cell r="Y95">
            <v>0</v>
          </cell>
          <cell r="AC95">
            <v>0</v>
          </cell>
        </row>
        <row r="96">
          <cell r="W96">
            <v>0</v>
          </cell>
          <cell r="Y96">
            <v>0</v>
          </cell>
          <cell r="AC96">
            <v>0</v>
          </cell>
        </row>
        <row r="97">
          <cell r="W97">
            <v>0</v>
          </cell>
          <cell r="Y97">
            <v>0</v>
          </cell>
          <cell r="AC97">
            <v>0</v>
          </cell>
        </row>
        <row r="98">
          <cell r="W98">
            <v>0</v>
          </cell>
          <cell r="Y98">
            <v>0</v>
          </cell>
          <cell r="AC98">
            <v>0</v>
          </cell>
        </row>
        <row r="99">
          <cell r="W99">
            <v>0</v>
          </cell>
          <cell r="Y99">
            <v>0</v>
          </cell>
          <cell r="AC99">
            <v>0</v>
          </cell>
        </row>
        <row r="100">
          <cell r="W100">
            <v>0</v>
          </cell>
          <cell r="Y100">
            <v>0</v>
          </cell>
          <cell r="AC100">
            <v>0</v>
          </cell>
        </row>
        <row r="101">
          <cell r="W101">
            <v>0</v>
          </cell>
          <cell r="Y101">
            <v>0</v>
          </cell>
          <cell r="AC101">
            <v>0</v>
          </cell>
        </row>
        <row r="102">
          <cell r="W102">
            <v>0</v>
          </cell>
          <cell r="Y102">
            <v>0</v>
          </cell>
          <cell r="AC102">
            <v>0</v>
          </cell>
        </row>
        <row r="103">
          <cell r="W103">
            <v>0</v>
          </cell>
          <cell r="Y103">
            <v>0</v>
          </cell>
          <cell r="AC103">
            <v>0</v>
          </cell>
        </row>
        <row r="104">
          <cell r="W104">
            <v>0</v>
          </cell>
          <cell r="Y104">
            <v>0</v>
          </cell>
          <cell r="AC104">
            <v>0</v>
          </cell>
        </row>
        <row r="105">
          <cell r="W105">
            <v>0</v>
          </cell>
          <cell r="Y105">
            <v>0</v>
          </cell>
          <cell r="AC105">
            <v>0</v>
          </cell>
        </row>
        <row r="106">
          <cell r="W106">
            <v>0</v>
          </cell>
          <cell r="Y106">
            <v>0</v>
          </cell>
          <cell r="AC106">
            <v>0</v>
          </cell>
        </row>
        <row r="107">
          <cell r="W107">
            <v>0</v>
          </cell>
          <cell r="Y107">
            <v>0</v>
          </cell>
          <cell r="AC107">
            <v>0</v>
          </cell>
        </row>
        <row r="108">
          <cell r="W108">
            <v>0</v>
          </cell>
          <cell r="Y108">
            <v>0</v>
          </cell>
          <cell r="AC108">
            <v>0</v>
          </cell>
        </row>
        <row r="109">
          <cell r="W109">
            <v>0</v>
          </cell>
          <cell r="Y109">
            <v>0</v>
          </cell>
          <cell r="AC109">
            <v>0</v>
          </cell>
        </row>
        <row r="110">
          <cell r="W110">
            <v>0</v>
          </cell>
          <cell r="Y110">
            <v>0</v>
          </cell>
          <cell r="AC110">
            <v>0</v>
          </cell>
        </row>
        <row r="111">
          <cell r="W111">
            <v>0</v>
          </cell>
          <cell r="Y111">
            <v>0</v>
          </cell>
          <cell r="AC111">
            <v>0</v>
          </cell>
        </row>
        <row r="112">
          <cell r="B112" t="str">
            <v>Итого</v>
          </cell>
          <cell r="C112" t="str">
            <v>Итого</v>
          </cell>
        </row>
      </sheetData>
      <sheetData sheetId="6" refreshError="1">
        <row r="9">
          <cell r="AB9">
            <v>2014</v>
          </cell>
          <cell r="AC9">
            <v>2015</v>
          </cell>
          <cell r="AD9">
            <v>2016</v>
          </cell>
          <cell r="AE9">
            <v>2017</v>
          </cell>
          <cell r="AF9">
            <v>2018</v>
          </cell>
          <cell r="AG9">
            <v>2019</v>
          </cell>
          <cell r="AH9">
            <v>2020</v>
          </cell>
          <cell r="AI9">
            <v>2021</v>
          </cell>
          <cell r="AJ9">
            <v>2022</v>
          </cell>
          <cell r="AK9">
            <v>2023</v>
          </cell>
          <cell r="AL9">
            <v>2024</v>
          </cell>
          <cell r="AM9" t="str">
            <v>2025+</v>
          </cell>
        </row>
        <row r="11"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</row>
        <row r="12"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</row>
        <row r="13"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</row>
        <row r="15"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</row>
        <row r="16"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</row>
        <row r="17"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</row>
        <row r="18"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</row>
        <row r="20"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</row>
        <row r="21"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</row>
      </sheetData>
      <sheetData sheetId="7" refreshError="1">
        <row r="1">
          <cell r="B1" t="str">
            <v xml:space="preserve">Тип проекта: </v>
          </cell>
          <cell r="C1" t="str">
            <v xml:space="preserve">Тип проекта: </v>
          </cell>
        </row>
        <row r="2">
          <cell r="B2" t="str">
            <v>Приложение 6. Уточнение эффективности</v>
          </cell>
        </row>
        <row r="4">
          <cell r="B4" t="str">
            <v xml:space="preserve">Название проекта: </v>
          </cell>
          <cell r="C4" t="str">
            <v xml:space="preserve">Название проекта: </v>
          </cell>
        </row>
        <row r="6">
          <cell r="B6" t="str">
            <v>Номер проекта:</v>
          </cell>
          <cell r="C6" t="str">
            <v>Номер проекта:</v>
          </cell>
        </row>
        <row r="8">
          <cell r="B8" t="str">
            <v>Проект</v>
          </cell>
          <cell r="C8" t="str">
            <v>Проект</v>
          </cell>
          <cell r="E8" t="str">
            <v>Общая средняя стоимость операции</v>
          </cell>
          <cell r="F8" t="str">
            <v xml:space="preserve">Стоимость бурения </v>
          </cell>
          <cell r="G8" t="str">
            <v>Среднее время бурения</v>
          </cell>
          <cell r="H8" t="str">
            <v>Среднее время освоения и ввода</v>
          </cell>
          <cell r="I8" t="str">
            <v>Средний дебит</v>
          </cell>
          <cell r="J8" t="str">
            <v>Проектные инвестиции из расчета за баррель</v>
          </cell>
        </row>
        <row r="11">
          <cell r="B11" t="str">
            <v/>
          </cell>
          <cell r="C11" t="str">
            <v/>
          </cell>
          <cell r="D11" t="str">
            <v>Вертикальные скважины</v>
          </cell>
        </row>
        <row r="12">
          <cell r="D12" t="str">
            <v>Н/н скважины</v>
          </cell>
        </row>
        <row r="13">
          <cell r="D13" t="str">
            <v>Горизонтальные скважины</v>
          </cell>
        </row>
        <row r="14">
          <cell r="D14" t="str">
            <v>Боковые стволы</v>
          </cell>
        </row>
        <row r="26">
          <cell r="B26" t="str">
            <v>Разъяснение различий</v>
          </cell>
          <cell r="C26" t="str">
            <v>Разъяснение различий</v>
          </cell>
        </row>
        <row r="27">
          <cell r="B27" t="str">
            <v>Разъяснение различий</v>
          </cell>
          <cell r="C27" t="str">
            <v>Разъяснение различий</v>
          </cell>
        </row>
        <row r="28">
          <cell r="B28" t="str">
            <v>Вопросы и комментарии рассматривающего лица</v>
          </cell>
          <cell r="C28" t="str">
            <v>Вопросы и комментарии рассматривающего лица</v>
          </cell>
        </row>
        <row r="29">
          <cell r="B29" t="str">
            <v>Вопросы и комментарии рассматривающего лица</v>
          </cell>
          <cell r="C29" t="str">
            <v>Вопросы и комментарии рассматривающего лица</v>
          </cell>
        </row>
        <row r="31">
          <cell r="B31" t="str">
            <v>Цели:</v>
          </cell>
          <cell r="C31" t="str">
            <v>Цели:</v>
          </cell>
        </row>
        <row r="32">
          <cell r="B32" t="str">
            <v>Побудить менеджера по проекту проводить оценку реальности и приемлемости параметров проекта</v>
          </cell>
        </row>
        <row r="33">
          <cell r="B33" t="str">
            <v>Облегчить процесс проведения обзора, формат легок для понимания профессионалу</v>
          </cell>
        </row>
        <row r="34">
          <cell r="B34" t="str">
            <v>Повысить точность прогнозов по добыче от бурения</v>
          </cell>
        </row>
        <row r="35">
          <cell r="B35" t="str">
            <v>Обеспечить более четкую выполнимость задач по предотвращению инфляции стоимости скважин, повышению стоимости за баррель</v>
          </cell>
        </row>
      </sheetData>
      <sheetData sheetId="8" refreshError="1">
        <row r="8">
          <cell r="L8">
            <v>2014</v>
          </cell>
          <cell r="M8">
            <v>2015</v>
          </cell>
          <cell r="N8">
            <v>2016</v>
          </cell>
          <cell r="O8">
            <v>2017</v>
          </cell>
          <cell r="P8">
            <v>2018</v>
          </cell>
          <cell r="Q8">
            <v>2019</v>
          </cell>
          <cell r="R8">
            <v>2020</v>
          </cell>
          <cell r="S8">
            <v>2021</v>
          </cell>
          <cell r="T8">
            <v>2022</v>
          </cell>
          <cell r="U8">
            <v>2023</v>
          </cell>
          <cell r="V8">
            <v>2024</v>
          </cell>
          <cell r="W8" t="str">
            <v>2025+</v>
          </cell>
        </row>
        <row r="28">
          <cell r="B28" t="str">
            <v>5.</v>
          </cell>
          <cell r="C28" t="str">
            <v>Стоимость прироста запасов</v>
          </cell>
          <cell r="D28" t="str">
            <v>$/bbl</v>
          </cell>
        </row>
        <row r="29">
          <cell r="C29" t="str">
            <v>ABC</v>
          </cell>
          <cell r="D29" t="str">
            <v>$/bbl</v>
          </cell>
        </row>
        <row r="30">
          <cell r="C30" t="str">
            <v>C1</v>
          </cell>
          <cell r="D30" t="str">
            <v>$/bbl</v>
          </cell>
        </row>
        <row r="31">
          <cell r="C31" t="str">
            <v>C2</v>
          </cell>
          <cell r="D31" t="str">
            <v>$/bbl</v>
          </cell>
        </row>
        <row r="32">
          <cell r="C32" t="str">
            <v>C3</v>
          </cell>
          <cell r="D32" t="str">
            <v>$/bbl</v>
          </cell>
        </row>
      </sheetData>
      <sheetData sheetId="9" refreshError="1">
        <row r="8">
          <cell r="B8" t="str">
            <v>Наименование показателей</v>
          </cell>
          <cell r="C8" t="str">
            <v>Ед. изм.</v>
          </cell>
          <cell r="D8" t="str">
            <v>ИТОГО</v>
          </cell>
          <cell r="DB8">
            <v>94</v>
          </cell>
        </row>
        <row r="9">
          <cell r="B9" t="str">
            <v>Наименование показателей</v>
          </cell>
          <cell r="C9" t="str">
            <v>Ед. изм.</v>
          </cell>
          <cell r="D9" t="str">
            <v>ИТОГО</v>
          </cell>
        </row>
        <row r="15">
          <cell r="E15">
            <v>0</v>
          </cell>
        </row>
        <row r="21">
          <cell r="E21">
            <v>0</v>
          </cell>
        </row>
        <row r="24">
          <cell r="E24">
            <v>0</v>
          </cell>
        </row>
        <row r="25">
          <cell r="E25">
            <v>0</v>
          </cell>
        </row>
        <row r="43">
          <cell r="E43">
            <v>0</v>
          </cell>
        </row>
        <row r="53">
          <cell r="E53">
            <v>0</v>
          </cell>
        </row>
      </sheetData>
      <sheetData sheetId="10" refreshError="1"/>
      <sheetData sheetId="11" refreshError="1"/>
      <sheetData sheetId="12" refreshError="1">
        <row r="8">
          <cell r="C8" t="str">
            <v>Проверка данных</v>
          </cell>
        </row>
        <row r="9">
          <cell r="C9" t="str">
            <v>Формат данных не корректен. Пожалуйста введите неотрицательное целое число.</v>
          </cell>
        </row>
        <row r="10">
          <cell r="C10" t="str">
            <v>Формат данных не корректен. Пожалуйста введите неотрицательное вещественное число.</v>
          </cell>
        </row>
        <row r="11">
          <cell r="C11" t="str">
            <v>Введенное число меньше или равно 1. Убедитесь, что вводите значение в процентах.</v>
          </cell>
        </row>
        <row r="12">
          <cell r="C12" t="str">
            <v>Ошибка инициализации приложения</v>
          </cell>
        </row>
        <row r="13">
          <cell r="C13" t="str">
            <v>Не удалось инициализировать финансовый год. Пожалуйста проверте правильно ли указан финансовый год в свойствах документа. (Пример - 2007)</v>
          </cell>
        </row>
        <row r="14">
          <cell r="C14" t="str">
            <v>Changing of interface language …</v>
          </cell>
        </row>
        <row r="15">
          <cell r="C15" t="str">
            <v>Введенное значение не является датой.</v>
          </cell>
        </row>
        <row r="16">
          <cell r="C16" t="str">
            <v>Добавить строку</v>
          </cell>
        </row>
        <row r="17">
          <cell r="C17" t="str">
            <v>Удалить строку</v>
          </cell>
        </row>
        <row r="18">
          <cell r="C18" t="str">
            <v>Формат данных не корректен. Пожалуйста введите значение в формате [неотрицательное целое]/[неотрицательное целое].</v>
          </cell>
        </row>
        <row r="19">
          <cell r="C19" t="str">
            <v>Формат данных не корректен. Пожалуйста введите значение в формате [неотрицательное вещественное]/[неотрицательное вещественное].</v>
          </cell>
        </row>
        <row r="20">
          <cell r="C20" t="str">
            <v>Количество модулей может быть от 1 до 245</v>
          </cell>
        </row>
        <row r="23">
          <cell r="C23" t="str">
            <v>Титул</v>
          </cell>
        </row>
        <row r="24">
          <cell r="C24" t="str">
            <v>Чувст-сть к макропар</v>
          </cell>
        </row>
        <row r="26">
          <cell r="A26" t="str">
            <v>BU Investment Commission</v>
          </cell>
          <cell r="B26" t="str">
            <v xml:space="preserve">Комиссия БЕ </v>
          </cell>
          <cell r="C26" t="str">
            <v xml:space="preserve">Комиссия БЕ </v>
          </cell>
        </row>
        <row r="27">
          <cell r="A27" t="str">
            <v>Upstream Investment Commission</v>
          </cell>
          <cell r="B27" t="str">
            <v>Комиссия по инвестициям БН Разведка и добыча</v>
          </cell>
          <cell r="C27" t="str">
            <v>Комиссия по инвестициям БН Разведка и добыча</v>
          </cell>
        </row>
        <row r="28">
          <cell r="A28" t="str">
            <v>Corporate Investment Committee</v>
          </cell>
          <cell r="B28" t="str">
            <v>Корпоративный Комитет по инвестициям</v>
          </cell>
          <cell r="C28" t="str">
            <v>Корпоративный Комитет по инвестициям</v>
          </cell>
        </row>
        <row r="29">
          <cell r="A29" t="str">
            <v>Management Board</v>
          </cell>
          <cell r="B29" t="str">
            <v>Правление</v>
          </cell>
          <cell r="C29" t="str">
            <v>Правление</v>
          </cell>
        </row>
        <row r="30">
          <cell r="A30" t="str">
            <v>Board of Directors</v>
          </cell>
          <cell r="B30" t="str">
            <v>Совет Директоров</v>
          </cell>
          <cell r="C30" t="str">
            <v>Совет Директоров</v>
          </cell>
        </row>
        <row r="32">
          <cell r="A32" t="str">
            <v>Drilling</v>
          </cell>
          <cell r="B32" t="str">
            <v>Бурение</v>
          </cell>
          <cell r="C32" t="str">
            <v>Бурение</v>
          </cell>
        </row>
        <row r="33">
          <cell r="A33" t="str">
            <v>Sidetracks</v>
          </cell>
          <cell r="B33" t="str">
            <v>ЗВС</v>
          </cell>
          <cell r="C33" t="str">
            <v>ЗВС</v>
          </cell>
        </row>
        <row r="34">
          <cell r="A34" t="str">
            <v>Routine Wellwork</v>
          </cell>
          <cell r="B34" t="str">
            <v>Стандартные ГТМ</v>
          </cell>
          <cell r="C34" t="str">
            <v>Стандартные ГТМ</v>
          </cell>
        </row>
        <row r="35">
          <cell r="A35" t="str">
            <v>Non-routine Wellwork</v>
          </cell>
          <cell r="B35" t="str">
            <v>Нестандартные ГТМ</v>
          </cell>
          <cell r="C35" t="str">
            <v>Нестандартные ГТМ</v>
          </cell>
        </row>
        <row r="37">
          <cell r="A37" t="str">
            <v>FM - Wellwork (development)</v>
          </cell>
          <cell r="B37" t="str">
            <v>FM - ГТМ (развитие)</v>
          </cell>
          <cell r="C37" t="str">
            <v>FM - ГТМ (развитие)</v>
          </cell>
        </row>
        <row r="38">
          <cell r="A38" t="str">
            <v>FM - Waterflood (development)</v>
          </cell>
          <cell r="B38" t="str">
            <v>FM - ППД (развитие)</v>
          </cell>
          <cell r="C38" t="str">
            <v>FM - ППД (развитие)</v>
          </cell>
        </row>
        <row r="39">
          <cell r="A39" t="str">
            <v>FM - Wellwork (base)</v>
          </cell>
          <cell r="B39" t="str">
            <v>FM - ГТМ (база)</v>
          </cell>
          <cell r="C39" t="str">
            <v>FM - ГТМ (база)</v>
          </cell>
        </row>
        <row r="40">
          <cell r="A40" t="str">
            <v>FM - Wateflood (base)</v>
          </cell>
          <cell r="B40" t="str">
            <v>FM - ППД (база)</v>
          </cell>
          <cell r="C40" t="str">
            <v>FM - ППД (база)</v>
          </cell>
        </row>
        <row r="42">
          <cell r="A42" t="str">
            <v>Producer</v>
          </cell>
          <cell r="B42" t="str">
            <v>Добывающая</v>
          </cell>
          <cell r="C42" t="str">
            <v>Добывающая</v>
          </cell>
        </row>
        <row r="43">
          <cell r="A43" t="str">
            <v>Injector</v>
          </cell>
          <cell r="B43" t="str">
            <v>Нагнетательная</v>
          </cell>
          <cell r="C43" t="str">
            <v>Нагнетательная</v>
          </cell>
        </row>
        <row r="44">
          <cell r="A44" t="str">
            <v>Other</v>
          </cell>
          <cell r="B44" t="str">
            <v>Прочее</v>
          </cell>
          <cell r="C44" t="str">
            <v>Прочее</v>
          </cell>
        </row>
        <row r="46">
          <cell r="A46" t="str">
            <v>Yes</v>
          </cell>
          <cell r="B46" t="str">
            <v>Да</v>
          </cell>
          <cell r="C46" t="str">
            <v>Да</v>
          </cell>
        </row>
        <row r="47">
          <cell r="A47" t="str">
            <v>No</v>
          </cell>
          <cell r="B47" t="str">
            <v>Нет</v>
          </cell>
          <cell r="C47" t="str">
            <v>Нет</v>
          </cell>
        </row>
        <row r="48">
          <cell r="A48" t="str">
            <v>Partially</v>
          </cell>
          <cell r="B48" t="str">
            <v>Не в полном объёме</v>
          </cell>
          <cell r="C48" t="str">
            <v>Не в полном объёме</v>
          </cell>
        </row>
        <row r="50">
          <cell r="A50" t="str">
            <v>Yes</v>
          </cell>
          <cell r="B50" t="str">
            <v>Да</v>
          </cell>
          <cell r="C50" t="str">
            <v>Да</v>
          </cell>
        </row>
        <row r="51">
          <cell r="A51" t="str">
            <v>No</v>
          </cell>
          <cell r="B51" t="str">
            <v>Нет</v>
          </cell>
          <cell r="C51" t="str">
            <v>Нет</v>
          </cell>
        </row>
        <row r="54">
          <cell r="C54" t="str">
            <v>т.долл</v>
          </cell>
        </row>
        <row r="55">
          <cell r="C55" t="str">
            <v>ед</v>
          </cell>
        </row>
        <row r="56">
          <cell r="C56" t="str">
            <v>год</v>
          </cell>
        </row>
        <row r="57">
          <cell r="C57" t="str">
            <v>%</v>
          </cell>
        </row>
        <row r="58">
          <cell r="C58" t="str">
            <v>$/bbl</v>
          </cell>
        </row>
        <row r="59">
          <cell r="C59" t="str">
            <v>скв</v>
          </cell>
        </row>
        <row r="60">
          <cell r="C60" t="str">
            <v>м</v>
          </cell>
        </row>
        <row r="61">
          <cell r="C61" t="str">
            <v>т.т</v>
          </cell>
        </row>
        <row r="62">
          <cell r="C62" t="str">
            <v>млн.т</v>
          </cell>
        </row>
        <row r="63">
          <cell r="C63" t="str">
            <v>мес-год</v>
          </cell>
        </row>
        <row r="64">
          <cell r="C64" t="str">
            <v>бр.-час</v>
          </cell>
        </row>
        <row r="65">
          <cell r="C65" t="str">
            <v>опер</v>
          </cell>
        </row>
        <row r="66">
          <cell r="C66" t="str">
            <v>долл</v>
          </cell>
        </row>
        <row r="67">
          <cell r="C67" t="str">
            <v>дата</v>
          </cell>
        </row>
        <row r="68">
          <cell r="C68" t="str">
            <v>долл./м</v>
          </cell>
        </row>
        <row r="69">
          <cell r="C69" t="str">
            <v>час</v>
          </cell>
        </row>
        <row r="70">
          <cell r="C70" t="str">
            <v>руб/метр</v>
          </cell>
        </row>
        <row r="71">
          <cell r="C71" t="str">
            <v>суток</v>
          </cell>
        </row>
        <row r="72">
          <cell r="C72" t="str">
            <v>т/сут.</v>
          </cell>
        </row>
        <row r="73">
          <cell r="C73" t="str">
            <v>т.долл./м</v>
          </cell>
        </row>
        <row r="74">
          <cell r="C74" t="str">
            <v>т.долл./сут.</v>
          </cell>
        </row>
        <row r="77">
          <cell r="C77" t="str">
            <v xml:space="preserve">Тип проекта: </v>
          </cell>
        </row>
        <row r="78">
          <cell r="C78" t="str">
            <v xml:space="preserve">Название проекта: </v>
          </cell>
        </row>
        <row r="79">
          <cell r="C79" t="str">
            <v>Номер проекта:</v>
          </cell>
        </row>
        <row r="80">
          <cell r="C80" t="str">
            <v>Начало инвестирования</v>
          </cell>
        </row>
        <row r="81">
          <cell r="C81" t="str">
            <v>Конец инвестирования</v>
          </cell>
        </row>
        <row r="82">
          <cell r="C82" t="str">
            <v>Срок расчета, лет</v>
          </cell>
        </row>
        <row r="83">
          <cell r="C83" t="str">
            <v>Количество модулей</v>
          </cell>
        </row>
        <row r="84">
          <cell r="C84" t="str">
            <v>УЧАСТНИКИ ПРОЕКТА</v>
          </cell>
        </row>
        <row r="85">
          <cell r="C85" t="str">
            <v>СОГЛАСОВАНИЕ</v>
          </cell>
        </row>
        <row r="86">
          <cell r="C86" t="str">
            <v>Кто предлагает</v>
          </cell>
        </row>
        <row r="87">
          <cell r="C87" t="str">
            <v>(руководитель проекта)</v>
          </cell>
        </row>
        <row r="88">
          <cell r="C88" t="str">
            <v>Кто поддерживает</v>
          </cell>
        </row>
        <row r="89">
          <cell r="C89" t="str">
            <v>Кто утверждает</v>
          </cell>
        </row>
        <row r="90">
          <cell r="C90" t="str">
            <v>Блок Технологии</v>
          </cell>
        </row>
        <row r="91">
          <cell r="C91" t="str">
            <v>ПУЭК БН "Разведка и добыча"</v>
          </cell>
        </row>
        <row r="92">
          <cell r="C92" t="str">
            <v>ЗАПРАШИВАЕМЫЕ ИНВЕСТИЦИИ</v>
          </cell>
        </row>
        <row r="93">
          <cell r="C93" t="str">
            <v>Ед. изм.</v>
          </cell>
        </row>
        <row r="94">
          <cell r="C94" t="str">
            <v>Итого по проекту</v>
          </cell>
        </row>
        <row r="95">
          <cell r="C95" t="str">
            <v>1 квартал</v>
          </cell>
        </row>
        <row r="96">
          <cell r="C96" t="str">
            <v>2 квартал</v>
          </cell>
        </row>
        <row r="97">
          <cell r="C97" t="str">
            <v>3 квартал</v>
          </cell>
        </row>
        <row r="98">
          <cell r="C98" t="str">
            <v>4 квартал</v>
          </cell>
        </row>
        <row r="99">
          <cell r="C99" t="str">
            <v>Инвестиции</v>
          </cell>
        </row>
        <row r="100">
          <cell r="C100" t="str">
            <v>Capex</v>
          </cell>
        </row>
        <row r="101">
          <cell r="C101" t="str">
            <v>Revex</v>
          </cell>
        </row>
        <row r="102">
          <cell r="C102" t="str">
            <v>Включены в бизнес-план:</v>
          </cell>
        </row>
        <row r="103">
          <cell r="C103" t="str">
            <v>КРИТЕРИИ АНАЛИЗА И ОТБОРА И КЛЮЧЕВЫЕ ПОКАЗАТЕЛИ ЭФФЕКТИВНОСТИ ПРОЕКТА</v>
          </cell>
        </row>
        <row r="104">
          <cell r="C104" t="str">
            <v>Сравнительный анализ по аналогичным мероприятиям</v>
          </cell>
        </row>
        <row r="105">
          <cell r="C105" t="str">
            <v>Анализ ценовых сценариев</v>
          </cell>
        </row>
        <row r="106">
          <cell r="C106" t="str">
            <v>Наименование показателя</v>
          </cell>
        </row>
        <row r="107">
          <cell r="C107" t="str">
            <v>Значение по проекту</v>
          </cell>
        </row>
        <row r="108">
          <cell r="C108" t="str">
            <v>Ср.значение по Компании (%year%)</v>
          </cell>
        </row>
        <row r="109">
          <cell r="C109" t="str">
            <v>Ср.значение по БЕ (%year%)</v>
          </cell>
        </row>
        <row r="110">
          <cell r="C110" t="str">
            <v>Факт.значение по ПЕ (%year%)</v>
          </cell>
        </row>
        <row r="111">
          <cell r="C111" t="str">
            <v>Значение по проекту (сценарий высоких цен)</v>
          </cell>
        </row>
        <row r="112">
          <cell r="C112" t="str">
            <v>Значение по проекту (сценарий низких цен)</v>
          </cell>
        </row>
        <row r="113">
          <cell r="C113" t="str">
            <v>NPV</v>
          </cell>
        </row>
        <row r="114">
          <cell r="C114" t="str">
            <v>PI</v>
          </cell>
        </row>
        <row r="115">
          <cell r="C115" t="str">
            <v>PP</v>
          </cell>
        </row>
        <row r="116">
          <cell r="C116" t="str">
            <v>IRR</v>
          </cell>
        </row>
        <row r="117">
          <cell r="C117" t="str">
            <v>Уд. инвестиции на 1 bbl добычи</v>
          </cell>
        </row>
        <row r="118">
          <cell r="C118" t="str">
            <v>Уд. инвестиции на 1 bbl добычи (12 мес)</v>
          </cell>
        </row>
        <row r="119">
          <cell r="C119" t="str">
            <v>Уд. инвестиции на 1 bbl добычи %year%</v>
          </cell>
        </row>
        <row r="120">
          <cell r="C120" t="str">
            <v>Среднегод.прирост дебита нефти %year%</v>
          </cell>
        </row>
        <row r="121">
          <cell r="C121" t="str">
            <v>Среднегод. мин. рентабельный дебит</v>
          </cell>
        </row>
        <row r="122">
          <cell r="C122" t="str">
            <v>Информация по проекту</v>
          </cell>
        </row>
        <row r="123">
          <cell r="C123" t="str">
            <v>Уд. инвестиции на 1 скв.-опер.</v>
          </cell>
        </row>
        <row r="124">
          <cell r="C124" t="str">
            <v>Количество операций, всего</v>
          </cell>
        </row>
        <row r="125">
          <cell r="C125" t="str">
            <v>Количество операций, осн.</v>
          </cell>
        </row>
        <row r="126">
          <cell r="C126" t="str">
            <v>Доля операций на б/д фонде</v>
          </cell>
        </row>
        <row r="127">
          <cell r="C127" t="str">
            <v>Добыча нефти %year%</v>
          </cell>
        </row>
        <row r="128">
          <cell r="C128" t="str">
            <v>Падение доп.добычи %year%</v>
          </cell>
        </row>
        <row r="129">
          <cell r="C129" t="str">
            <v>Суммарная добыча нефти за период</v>
          </cell>
        </row>
        <row r="130">
          <cell r="C130" t="str">
            <v>Бурение (проходка)</v>
          </cell>
        </row>
        <row r="131">
          <cell r="C131" t="str">
            <v>ВАЖНЕЙШИЕ ПОКАЗАТЕЛИ ПО МОДУЛЯМ ПРОЕКТА</v>
          </cell>
        </row>
        <row r="132">
          <cell r="C132" t="str">
            <v>Инвестиции %year%</v>
          </cell>
        </row>
        <row r="133">
          <cell r="C133" t="str">
            <v>Инвестиции за весь срок реализации проекта</v>
          </cell>
        </row>
        <row r="134">
          <cell r="C134" t="str">
            <v>Включены объекты инфраструктуры</v>
          </cell>
        </row>
        <row r="135">
          <cell r="C135" t="str">
            <v>Необходима доп. инфраструктура</v>
          </cell>
        </row>
        <row r="136">
          <cell r="C136" t="str">
            <v>ВАЖНЕЙШИЕ ПОКАЗАТЕЛИ ПО АКТИВАМ, на которых планируется выполнение проектных работ</v>
          </cell>
        </row>
        <row r="137">
          <cell r="C137" t="str">
            <v>Начало разработки объекта</v>
          </cell>
        </row>
        <row r="138">
          <cell r="C138" t="str">
            <v>Геологические запасы</v>
          </cell>
        </row>
        <row r="139">
          <cell r="C139" t="str">
            <v>Текущие извлекаемые запасы</v>
          </cell>
        </row>
        <row r="140">
          <cell r="C140" t="str">
            <v>Отбор от НИЗ</v>
          </cell>
        </row>
        <row r="141">
          <cell r="C141" t="str">
            <v>Текущая обводненность</v>
          </cell>
        </row>
        <row r="142">
          <cell r="C142" t="str">
            <v>Текущая компенсация</v>
          </cell>
        </row>
        <row r="143">
          <cell r="C143" t="str">
            <v>Среднесуточный дебит нефти 1 скважины</v>
          </cell>
        </row>
        <row r="144">
          <cell r="C144" t="str">
            <v>Действующий фонд добывающих скв.</v>
          </cell>
        </row>
        <row r="145">
          <cell r="C145" t="str">
            <v>Эксплуатационный фонд добывающих скв.</v>
          </cell>
        </row>
        <row r="146">
          <cell r="C146" t="str">
            <v>Действующий фонд нагнетательных скв.</v>
          </cell>
        </row>
        <row r="147">
          <cell r="C147" t="str">
            <v>Эксплуатационный фонд нагнетательных скв.</v>
          </cell>
        </row>
        <row r="148">
          <cell r="C148" t="str">
            <v>Добыча нефти за %year%</v>
          </cell>
        </row>
        <row r="149">
          <cell r="C149" t="str">
            <v>Добыча нефти за %year%</v>
          </cell>
        </row>
        <row r="150">
          <cell r="C150" t="str">
            <v>Год достижения экономического предела</v>
          </cell>
        </row>
        <row r="151">
          <cell r="C151" t="str">
            <v>Справочно по отдельным программам на Активе в %year% г:</v>
          </cell>
        </row>
        <row r="152">
          <cell r="C152" t="str">
            <v>Программа ППД (КРС_ППД, Переводы в ППД)</v>
          </cell>
        </row>
        <row r="153">
          <cell r="C153" t="str">
            <v>Развитие инфраструктуры</v>
          </cell>
        </row>
        <row r="154">
          <cell r="C154" t="str">
            <v>ОПИСАНИЕ ПРОЕКТА</v>
          </cell>
        </row>
        <row r="155">
          <cell r="C155" t="str">
            <v>ОБОСНОВАНИЕ ПРОЕКТА</v>
          </cell>
        </row>
        <row r="156">
          <cell r="C156" t="str">
            <v>РИСКИ И ДЕЙСТВИЯ ПО ИХ СНИЖЕНИЮ</v>
          </cell>
        </row>
        <row r="157">
          <cell r="C157" t="str">
            <v>РИСКИ</v>
          </cell>
        </row>
        <row r="158">
          <cell r="C158" t="str">
            <v>ДЕЙСТВИЯ ПО СНИЖЕНИЮ</v>
          </cell>
        </row>
        <row r="159">
          <cell r="C159" t="str">
            <v>УПРАВЛЕНИЕ ПРОЕКТОМ</v>
          </cell>
        </row>
        <row r="160">
          <cell r="C160" t="str">
            <v>Сценарий базовых цен</v>
          </cell>
        </row>
        <row r="161">
          <cell r="C161" t="str">
            <v>Не заполнять значения в "серых" ячейках</v>
          </cell>
        </row>
        <row r="162">
          <cell r="C162" t="str">
            <v>Расчитывается для проектов свыше 10 млн.$</v>
          </cell>
        </row>
        <row r="163">
          <cell r="C163" t="str">
            <v>Рекомендуем отобразить (кнопка[+]) на листах 2, 3, 7 информацию на всем горизонте оценки проекта (15лет)</v>
          </cell>
        </row>
        <row r="164">
          <cell r="C164" t="str">
            <v>Рекомендуем скрыть (кнопка [-]) на листах 2, 3, 7 информацию последних 10 лет</v>
          </cell>
        </row>
        <row r="165">
          <cell r="C165" t="str">
            <v>Показать/Скрыть Приложение</v>
          </cell>
        </row>
        <row r="168">
          <cell r="C168" t="str">
            <v>Приложение 1. График инвестиций и добычи нефти</v>
          </cell>
        </row>
        <row r="169">
          <cell r="C169" t="str">
            <v>Наименование инвестиционных затрат</v>
          </cell>
        </row>
        <row r="170">
          <cell r="C170" t="str">
            <v>Итого</v>
          </cell>
        </row>
        <row r="171">
          <cell r="C171" t="str">
            <v>Ед. изм</v>
          </cell>
        </row>
        <row r="172">
          <cell r="C172" t="str">
            <v>1 КВ.</v>
          </cell>
        </row>
        <row r="173">
          <cell r="C173" t="str">
            <v>2 КВ.</v>
          </cell>
        </row>
        <row r="174">
          <cell r="C174" t="str">
            <v>3 КВ.</v>
          </cell>
        </row>
        <row r="175">
          <cell r="C175" t="str">
            <v>4 КВ.</v>
          </cell>
        </row>
        <row r="176">
          <cell r="C176" t="str">
            <v>Добыча нефти</v>
          </cell>
        </row>
        <row r="177">
          <cell r="C177" t="str">
            <v>Добыча нефти по скважинам 1 кв</v>
          </cell>
        </row>
        <row r="178">
          <cell r="C178" t="str">
            <v>Добыча нефти по скважинам 2 кв</v>
          </cell>
        </row>
        <row r="179">
          <cell r="C179" t="str">
            <v>Добыча нефти по скважинам 3 кв</v>
          </cell>
        </row>
        <row r="180">
          <cell r="C180" t="str">
            <v>Добыча нефти по скважинам 4 кв</v>
          </cell>
        </row>
        <row r="181">
          <cell r="C181" t="str">
            <v>Добыча нефти по скважинам вне план.года</v>
          </cell>
        </row>
        <row r="182">
          <cell r="C182" t="str">
            <v>Инвестиции</v>
          </cell>
        </row>
        <row r="183">
          <cell r="C183" t="str">
            <v>Инвестиции в составе капитальных вложений</v>
          </cell>
        </row>
        <row r="184">
          <cell r="C184" t="str">
            <v>Подготовит. работы</v>
          </cell>
        </row>
        <row r="185">
          <cell r="C185" t="str">
            <v>Бурение</v>
          </cell>
        </row>
        <row r="186">
          <cell r="C186" t="str">
            <v>Освоение</v>
          </cell>
        </row>
        <row r="187">
          <cell r="C187" t="str">
            <v>Обустройство при бурении</v>
          </cell>
        </row>
        <row r="188">
          <cell r="C188" t="str">
            <v>Сейсмика 3Д</v>
          </cell>
        </row>
        <row r="189">
          <cell r="C189" t="str">
            <v>Реконструкция</v>
          </cell>
        </row>
        <row r="190">
          <cell r="C190" t="str">
            <v>Трубопроводы</v>
          </cell>
        </row>
        <row r="191">
          <cell r="C191" t="str">
            <v>Площадочные объекты</v>
          </cell>
        </row>
        <row r="192">
          <cell r="C192" t="str">
            <v>Энергохозяйство и КИП</v>
          </cell>
        </row>
        <row r="193">
          <cell r="C193" t="str">
            <v>Автодороги</v>
          </cell>
        </row>
        <row r="194">
          <cell r="C194" t="str">
            <v>Кустовые основания</v>
          </cell>
        </row>
        <row r="195">
          <cell r="C195" t="str">
            <v>Базы</v>
          </cell>
        </row>
        <row r="196">
          <cell r="C196" t="str">
            <v>Объекты соцального обеспечения</v>
          </cell>
        </row>
        <row r="197">
          <cell r="C197" t="str">
            <v>Прочие</v>
          </cell>
        </row>
        <row r="198">
          <cell r="C198" t="str">
            <v>Новое строительство</v>
          </cell>
        </row>
        <row r="199">
          <cell r="C199" t="str">
            <v>ЗВС</v>
          </cell>
        </row>
        <row r="200">
          <cell r="C200" t="str">
            <v>Оборудование, не входящее в сметы строек</v>
          </cell>
        </row>
        <row r="201">
          <cell r="C201" t="str">
            <v>Инвестиции в составе себестоимости</v>
          </cell>
        </row>
        <row r="202">
          <cell r="C202" t="str">
            <v>Затраты на КРС</v>
          </cell>
        </row>
        <row r="203">
          <cell r="C203" t="str">
            <v>Затраты на ГРП</v>
          </cell>
        </row>
        <row r="204">
          <cell r="C204" t="str">
            <v>Затраты на ЗВС</v>
          </cell>
        </row>
        <row r="205">
          <cell r="C205" t="str">
            <v>Затраты на РИР</v>
          </cell>
        </row>
        <row r="206">
          <cell r="C206" t="str">
            <v>Затраты на ПНП</v>
          </cell>
        </row>
        <row r="207">
          <cell r="C207" t="str">
            <v>Затраты на ПРС</v>
          </cell>
        </row>
        <row r="208">
          <cell r="C208" t="str">
            <v>Затраты на геофизику</v>
          </cell>
        </row>
        <row r="209">
          <cell r="C209" t="str">
            <v>Прочие затраты</v>
          </cell>
        </row>
        <row r="210">
          <cell r="C210" t="str">
            <v>Для проектов ЗВС данное приложение заполняется в соответствие с разбивкой в GFO</v>
          </cell>
        </row>
        <row r="213">
          <cell r="C213" t="str">
            <v>Приложение 2. Потоки денежных средств</v>
          </cell>
        </row>
        <row r="214">
          <cell r="C214" t="str">
            <v>Наименование показателей</v>
          </cell>
        </row>
        <row r="215">
          <cell r="C215" t="str">
            <v>ИТОГО</v>
          </cell>
        </row>
        <row r="216">
          <cell r="C216" t="str">
            <v>Доходы (без НДС, акциза, и коммерческих расходов)</v>
          </cell>
        </row>
        <row r="217">
          <cell r="C217" t="str">
            <v>Эксплуатационные расходы</v>
          </cell>
        </row>
        <row r="218">
          <cell r="C218" t="str">
            <v>Инвестиции в составе эксплуатационных затрат</v>
          </cell>
        </row>
        <row r="219">
          <cell r="C219" t="str">
            <v>Затраты на подъем без амортизации</v>
          </cell>
        </row>
        <row r="220">
          <cell r="C220" t="str">
            <v>Условно-переменные расходы</v>
          </cell>
        </row>
        <row r="221">
          <cell r="C221" t="str">
            <v>затраты, зависящие от жидкости</v>
          </cell>
        </row>
        <row r="222">
          <cell r="C222" t="str">
            <v>затраты, зависящие от нефти</v>
          </cell>
        </row>
        <row r="223">
          <cell r="C223" t="str">
            <v>затраты, зависящие от газа</v>
          </cell>
        </row>
        <row r="224">
          <cell r="C224" t="str">
            <v>затраты, зависящие от конденсата</v>
          </cell>
        </row>
        <row r="225">
          <cell r="C225" t="str">
            <v>Условно-постоянные расходы, в т.ч.</v>
          </cell>
        </row>
        <row r="226">
          <cell r="C226" t="str">
            <v>расходы, зависящие от СДФ</v>
          </cell>
        </row>
        <row r="227">
          <cell r="C227" t="str">
            <v>расходы на ПРС для поддержания фонда</v>
          </cell>
        </row>
        <row r="228">
          <cell r="C228" t="str">
            <v>расходы на КРС для поддержания фонда</v>
          </cell>
        </row>
        <row r="229">
          <cell r="C229" t="str">
            <v>Постоянные расходы</v>
          </cell>
        </row>
        <row r="230">
          <cell r="C230" t="str">
            <v>Корректировка себестоимости</v>
          </cell>
        </row>
        <row r="231">
          <cell r="C231" t="str">
            <v>Амортизация</v>
          </cell>
        </row>
        <row r="232">
          <cell r="C232" t="str">
            <v>НДПИ</v>
          </cell>
        </row>
        <row r="233">
          <cell r="C233" t="str">
            <v>Финансовый результат</v>
          </cell>
        </row>
        <row r="234">
          <cell r="C234" t="str">
            <v xml:space="preserve">Налог на имущество </v>
          </cell>
        </row>
        <row r="235">
          <cell r="C235" t="str">
            <v xml:space="preserve">БАЛАНСОВАЯ ПРИБЫЛЬ </v>
          </cell>
        </row>
        <row r="236">
          <cell r="C236" t="str">
            <v>Налог на прибыль</v>
          </cell>
        </row>
        <row r="237">
          <cell r="C237" t="str">
            <v>Чистая прибыль</v>
          </cell>
        </row>
        <row r="238">
          <cell r="C238" t="str">
            <v>Капитальные вложения</v>
          </cell>
        </row>
        <row r="239">
          <cell r="C239" t="str">
            <v>Инвестиции в составе капитальных вложений</v>
          </cell>
        </row>
        <row r="240">
          <cell r="C240" t="str">
            <v>Расходы на замену оборудования для поддерж. фонда</v>
          </cell>
        </row>
        <row r="241">
          <cell r="C241" t="str">
            <v>Корректировка денежнего потока</v>
          </cell>
        </row>
        <row r="242">
          <cell r="C242" t="str">
            <v xml:space="preserve">ЧИСТЫЙ ДЕН. ПОТОК  </v>
          </cell>
        </row>
        <row r="243">
          <cell r="C243" t="str">
            <v>Кумлятивный чистый денежный доход</v>
          </cell>
        </row>
        <row r="244">
          <cell r="C244" t="str">
            <v xml:space="preserve">Приведенный обьем инвестиций (PVI) </v>
          </cell>
        </row>
        <row r="245">
          <cell r="C245" t="str">
            <v xml:space="preserve">Кумул. PVI  </v>
          </cell>
        </row>
        <row r="246">
          <cell r="C246" t="str">
            <v>Дисконтированный денежный доход</v>
          </cell>
        </row>
        <row r="247">
          <cell r="C247" t="str">
            <v xml:space="preserve">Кумулятивный дисконтированный денежный доход </v>
          </cell>
        </row>
        <row r="250">
          <cell r="C250" t="str">
            <v>Приложение 3. Производственно-экономические показатели</v>
          </cell>
        </row>
        <row r="251">
          <cell r="C251" t="str">
            <v>Наименование показателей</v>
          </cell>
        </row>
        <row r="252">
          <cell r="C252" t="str">
            <v>ИТОГО</v>
          </cell>
        </row>
        <row r="253">
          <cell r="C253" t="str">
            <v>Ед. изм</v>
          </cell>
        </row>
        <row r="254">
          <cell r="C254" t="str">
            <v>Производственные показатели</v>
          </cell>
        </row>
        <row r="255">
          <cell r="C255" t="str">
            <v>Прирост добычи нефти</v>
          </cell>
        </row>
        <row r="256">
          <cell r="C256" t="str">
            <v>Падение доп.добычи</v>
          </cell>
        </row>
        <row r="257">
          <cell r="C257" t="str">
            <v>Прирост добычи жидкости</v>
          </cell>
        </row>
        <row r="258">
          <cell r="C258" t="str">
            <v>Обводнённость</v>
          </cell>
        </row>
        <row r="259">
          <cell r="C259" t="str">
            <v>Отработанное время</v>
          </cell>
        </row>
        <row r="260">
          <cell r="C260" t="str">
            <v>Прирост дебита нефти на 1 скважину</v>
          </cell>
        </row>
        <row r="261">
          <cell r="C261" t="str">
            <v>Действующий фонд нефтяных скв. на конец периода</v>
          </cell>
        </row>
        <row r="262">
          <cell r="C262" t="str">
            <v>Действующий фонд нагнетат. скв. на конец периода</v>
          </cell>
        </row>
        <row r="263">
          <cell r="C263" t="str">
            <v>в т.ч. действующий фонд скв., введ-х из Б/Д, Бурения</v>
          </cell>
        </row>
        <row r="264">
          <cell r="C264" t="str">
            <v>Количество операций всего</v>
          </cell>
        </row>
        <row r="265">
          <cell r="C265" t="str">
            <v>Состав операций:</v>
          </cell>
        </row>
        <row r="266">
          <cell r="C266" t="str">
            <v>Проходка</v>
          </cell>
        </row>
        <row r="267">
          <cell r="C267" t="str">
            <v>Продолжительность КРС</v>
          </cell>
        </row>
        <row r="268">
          <cell r="C268" t="str">
            <v>Продолжительность ПРС</v>
          </cell>
        </row>
        <row r="269">
          <cell r="C269" t="str">
            <v>ЗВС</v>
          </cell>
        </row>
        <row r="270">
          <cell r="C270" t="str">
            <v>ГРП</v>
          </cell>
        </row>
        <row r="271">
          <cell r="C271" t="str">
            <v>РИР</v>
          </cell>
        </row>
        <row r="272">
          <cell r="C272" t="str">
            <v>ПНП</v>
          </cell>
        </row>
        <row r="273">
          <cell r="C273" t="str">
            <v>ГИС</v>
          </cell>
        </row>
        <row r="274">
          <cell r="C274" t="str">
            <v>Прочие</v>
          </cell>
        </row>
        <row r="275">
          <cell r="C275" t="str">
            <v>В т.ч. Справочно:</v>
          </cell>
        </row>
        <row r="276">
          <cell r="C276" t="str">
            <v>Количество основных операций</v>
          </cell>
        </row>
        <row r="277">
          <cell r="C277" t="str">
            <v>Количество прочих операций (ОТСЭК, прочие)</v>
          </cell>
        </row>
        <row r="278">
          <cell r="C278" t="str">
            <v>Количество дополнительных* КРС</v>
          </cell>
        </row>
        <row r="279">
          <cell r="C279" t="str">
            <v>Количество дополнительных* ПРС</v>
          </cell>
        </row>
        <row r="280">
          <cell r="C280" t="str">
            <v>Экономические показатели</v>
          </cell>
        </row>
        <row r="281">
          <cell r="C281" t="str">
            <v>Стоимость работ по видам операций:</v>
          </cell>
        </row>
        <row r="282">
          <cell r="C282" t="str">
            <v>Затраты на бурение (Подгот.работы, бурение, освоен)</v>
          </cell>
        </row>
        <row r="283">
          <cell r="C283" t="str">
            <v>Стоимость 1 м строительства скв</v>
          </cell>
        </row>
        <row r="284">
          <cell r="C284" t="str">
            <v>Затраты на КРС всего</v>
          </cell>
        </row>
        <row r="285">
          <cell r="C285" t="str">
            <v>Затраты на КРС по основным операциям</v>
          </cell>
        </row>
        <row r="286">
          <cell r="C286" t="str">
            <v>Затраты на КРС по прочим опер-м (ОТСЭК, прочие)</v>
          </cell>
        </row>
        <row r="287">
          <cell r="C287" t="str">
            <v>в т.ч. Прочие затраты при КРС</v>
          </cell>
        </row>
        <row r="288">
          <cell r="C288" t="str">
            <v>Затраты на дополнительные* КРС</v>
          </cell>
        </row>
        <row r="289">
          <cell r="C289" t="str">
            <v>Стоимость 1 бр.-часа КРС</v>
          </cell>
        </row>
        <row r="290">
          <cell r="C290" t="str">
            <v>Затраты на ПРС всего</v>
          </cell>
        </row>
        <row r="291">
          <cell r="C291" t="str">
            <v>Затраты на ПРС по основным операциям</v>
          </cell>
        </row>
        <row r="292">
          <cell r="C292" t="str">
            <v>Затраты на ПРС по прочим опер-м (ОТСЭК, прочие)</v>
          </cell>
        </row>
        <row r="293">
          <cell r="C293" t="str">
            <v>Затраты на дополнительные* ПРС</v>
          </cell>
        </row>
        <row r="294">
          <cell r="C294" t="str">
            <v>в т.ч. Прочие затраты при ПРС</v>
          </cell>
        </row>
        <row r="295">
          <cell r="C295" t="str">
            <v>Стоимость 1 бр.-часа ПРС</v>
          </cell>
        </row>
        <row r="296">
          <cell r="C296" t="str">
            <v>Затраты на ЗВС</v>
          </cell>
        </row>
        <row r="297">
          <cell r="C297" t="str">
            <v>Стоимость операции ЗВС</v>
          </cell>
        </row>
        <row r="298">
          <cell r="C298" t="str">
            <v>Затраты на ГРП</v>
          </cell>
        </row>
        <row r="299">
          <cell r="C299" t="str">
            <v>Стоимость операции ГРП</v>
          </cell>
        </row>
        <row r="300">
          <cell r="C300" t="str">
            <v xml:space="preserve">Затраты на РИР </v>
          </cell>
        </row>
        <row r="301">
          <cell r="C301" t="str">
            <v>Стоимость операции РИР</v>
          </cell>
        </row>
        <row r="302">
          <cell r="C302" t="str">
            <v>Затраты на ПНП</v>
          </cell>
        </row>
        <row r="303">
          <cell r="C303" t="str">
            <v>Стоимость операции ПНП</v>
          </cell>
        </row>
        <row r="304">
          <cell r="C304" t="str">
            <v>Затраты на ГИС</v>
          </cell>
        </row>
        <row r="305">
          <cell r="C305" t="str">
            <v>Стоимость операции ГИС</v>
          </cell>
        </row>
        <row r="306">
          <cell r="C306" t="str">
            <v>Затраты на Прочие работы</v>
          </cell>
        </row>
        <row r="307">
          <cell r="C307" t="str">
            <v>Стоимость операции по Прочим работам</v>
          </cell>
        </row>
        <row r="308">
          <cell r="C308" t="str">
            <v>Затраты на оборудование</v>
          </cell>
        </row>
        <row r="309">
          <cell r="C309" t="str">
            <v>Стоимость комплекта оборуд</v>
          </cell>
        </row>
        <row r="310">
          <cell r="C310" t="str">
            <v>Затраты на инфраструктуру</v>
          </cell>
        </row>
        <row r="311">
          <cell r="C311" t="str">
            <v>Удельные по категориям затрат:</v>
          </cell>
        </row>
        <row r="312">
          <cell r="C312" t="str">
            <v>Уд. инвестиции на 1 bbl добычи</v>
          </cell>
        </row>
        <row r="313">
          <cell r="C313" t="str">
            <v>Уд. Capex на 1 bbl добычи</v>
          </cell>
        </row>
        <row r="314">
          <cell r="C314" t="str">
            <v>Уд. Revex на 1 bbl добычи</v>
          </cell>
        </row>
        <row r="315">
          <cell r="C315" t="str">
            <v>Уд. Opex на 1 bbl добычи</v>
          </cell>
        </row>
        <row r="316">
          <cell r="C316" t="str">
            <v>дополнительные*  - затраты на смену оборудования при последующих отказах (планировать согласно доведённым принципам в Презентации )</v>
          </cell>
        </row>
        <row r="317">
          <cell r="C317" t="str">
            <v>Справочно для графика добычи:</v>
          </cell>
        </row>
        <row r="318">
          <cell r="C318" t="str">
            <v>Накопленная добыча нефти</v>
          </cell>
        </row>
        <row r="321">
          <cell r="C321" t="str">
            <v>Приложение 4.  КПЭ проекта в разрезе модулей</v>
          </cell>
        </row>
        <row r="322">
          <cell r="C322" t="str">
            <v>Наименование модуля</v>
          </cell>
        </row>
        <row r="323">
          <cell r="C323" t="str">
            <v>№ модуля</v>
          </cell>
        </row>
        <row r="324">
          <cell r="C324" t="str">
            <v>Количество операций</v>
          </cell>
        </row>
        <row r="325">
          <cell r="C325" t="str">
            <v>Среднегод. прирост дебита нефти</v>
          </cell>
        </row>
        <row r="326">
          <cell r="C326" t="str">
            <v>Дата ввода (последней скв)</v>
          </cell>
        </row>
        <row r="327">
          <cell r="C327" t="str">
            <v>Бурение (проходка)</v>
          </cell>
        </row>
        <row r="328">
          <cell r="C328" t="str">
            <v>Стоимость 1м строительства</v>
          </cell>
        </row>
        <row r="329">
          <cell r="C329" t="str">
            <v>Добыча нефти за расч. период</v>
          </cell>
        </row>
        <row r="330">
          <cell r="C330" t="str">
            <v>Добыча в план. году</v>
          </cell>
        </row>
        <row r="331">
          <cell r="C331" t="str">
            <v>жидкости</v>
          </cell>
        </row>
        <row r="332">
          <cell r="C332" t="str">
            <v>нефти</v>
          </cell>
        </row>
        <row r="333">
          <cell r="C333" t="str">
            <v>Затраты тек. года на подъем (без налогов)</v>
          </cell>
        </row>
        <row r="334">
          <cell r="C334" t="str">
            <v>Инвестиции (за период реализации)</v>
          </cell>
        </row>
        <row r="335">
          <cell r="C335" t="str">
            <v>Бурение 
(в т.ч. подг.работы, освоен)</v>
          </cell>
        </row>
        <row r="336">
          <cell r="C336" t="str">
            <v>Обустройство</v>
          </cell>
        </row>
        <row r="337">
          <cell r="C337" t="str">
            <v>Оборудование</v>
          </cell>
        </row>
        <row r="338">
          <cell r="C338" t="str">
            <v>ЗВС</v>
          </cell>
        </row>
        <row r="339">
          <cell r="C339" t="str">
            <v>КРС 
(в т.ч. прочие при КРС)</v>
          </cell>
        </row>
        <row r="340">
          <cell r="C340" t="str">
            <v>ПРС 
(в т.ч. прочие при ПРС)</v>
          </cell>
        </row>
        <row r="341">
          <cell r="C341" t="str">
            <v>ГРП</v>
          </cell>
        </row>
        <row r="342">
          <cell r="C342" t="str">
            <v>ГИС</v>
          </cell>
        </row>
        <row r="343">
          <cell r="C343" t="str">
            <v>Прочие затраты</v>
          </cell>
        </row>
        <row r="344">
          <cell r="C344" t="str">
            <v>Итого</v>
          </cell>
        </row>
        <row r="345">
          <cell r="C345" t="str">
            <v>Продолжительность 1 ПЗР</v>
          </cell>
        </row>
        <row r="346">
          <cell r="C346" t="str">
            <v>Стоимость комплекта оборудования</v>
          </cell>
        </row>
        <row r="347">
          <cell r="C347" t="str">
            <v>NPV</v>
          </cell>
        </row>
        <row r="348">
          <cell r="C348" t="str">
            <v>PVI</v>
          </cell>
        </row>
        <row r="349">
          <cell r="C349" t="str">
            <v>IRR</v>
          </cell>
        </row>
        <row r="350">
          <cell r="C350" t="str">
            <v>PI</v>
          </cell>
        </row>
        <row r="351">
          <cell r="C351" t="str">
            <v>Цена нефти при NPV=0</v>
          </cell>
        </row>
        <row r="352">
          <cell r="C352" t="str">
            <v>Срок окуп.</v>
          </cell>
        </row>
        <row r="353">
          <cell r="C353" t="str">
            <v>Среднегод. мин. рентабельный дебит</v>
          </cell>
        </row>
        <row r="356">
          <cell r="C356" t="str">
            <v>Приложение 5. Графическая часть</v>
          </cell>
        </row>
        <row r="357">
          <cell r="C357" t="str">
            <v>Накопленная добыча нефти</v>
          </cell>
        </row>
        <row r="358">
          <cell r="C358" t="str">
            <v xml:space="preserve">Добыча нефти по проекту, т.т </v>
          </cell>
        </row>
        <row r="359">
          <cell r="C359" t="str">
            <v>Инвестиционные и эксплуатационные затраты, т.$</v>
          </cell>
        </row>
        <row r="360">
          <cell r="C360" t="str">
            <v>Дисконтированный денежный поток по проекту, т.$</v>
          </cell>
        </row>
        <row r="363">
          <cell r="C363" t="str">
            <v>Приложение 6. Уточнение эффективности</v>
          </cell>
        </row>
        <row r="364">
          <cell r="C364" t="str">
            <v>Проект</v>
          </cell>
        </row>
        <row r="365">
          <cell r="C365" t="str">
            <v>Тип скважины</v>
          </cell>
        </row>
        <row r="366">
          <cell r="C366" t="str">
            <v>Общая средняя стоимость операции</v>
          </cell>
        </row>
        <row r="367">
          <cell r="C367" t="str">
            <v xml:space="preserve">Стоимость бурения </v>
          </cell>
        </row>
        <row r="368">
          <cell r="C368" t="str">
            <v>Среднее время бурения</v>
          </cell>
        </row>
        <row r="369">
          <cell r="C369" t="str">
            <v>Среднее время освоения и ввода</v>
          </cell>
        </row>
        <row r="370">
          <cell r="C370" t="str">
            <v>Средний дебит</v>
          </cell>
        </row>
        <row r="371">
          <cell r="C371" t="str">
            <v>Проектные инвестиции из расчета за баррель</v>
          </cell>
        </row>
        <row r="372">
          <cell r="C372" t="str">
            <v>Вертикальные скважины</v>
          </cell>
        </row>
        <row r="373">
          <cell r="C373" t="str">
            <v>Н/н скважины</v>
          </cell>
        </row>
        <row r="374">
          <cell r="C374" t="str">
            <v>Горизонтальные скважины</v>
          </cell>
        </row>
        <row r="375">
          <cell r="C375" t="str">
            <v>Боковые стволы</v>
          </cell>
        </row>
        <row r="376">
          <cell r="C376" t="str">
            <v>Разъяснение различий</v>
          </cell>
        </row>
        <row r="377">
          <cell r="C377" t="str">
            <v>Вопросы и комментарии рассматривающего лица</v>
          </cell>
        </row>
        <row r="378">
          <cell r="C378" t="str">
            <v>Цели:</v>
          </cell>
        </row>
        <row r="379">
          <cell r="C379" t="str">
            <v>Побудить менеджера по проекту проводить оценку реальности и приемлемости параметров проекта</v>
          </cell>
        </row>
        <row r="380">
          <cell r="C380" t="str">
            <v>Облегчить процесс проведения обзора, формат легок для понимания профессионалу</v>
          </cell>
        </row>
        <row r="381">
          <cell r="C381" t="str">
            <v>Повысить точность прогнозов по добыче от бурения</v>
          </cell>
        </row>
        <row r="382">
          <cell r="C382" t="str">
            <v>Обеспечить более четкую выполнимость задач по предотвращению инфляции стоимости скважин, повышению стоимости за баррель</v>
          </cell>
        </row>
        <row r="383">
          <cell r="C383" t="str">
            <v>Согласно определения Приложения 6 ФМа</v>
          </cell>
        </row>
        <row r="384">
          <cell r="C384" t="str">
            <v>Согласно определения Приложения 6 ФМа</v>
          </cell>
        </row>
        <row r="385">
          <cell r="C385" t="str">
            <v>Согласно определения Приложения 6 ФМа</v>
          </cell>
        </row>
        <row r="386">
          <cell r="C386" t="str">
            <v>Среднее время с начала бурения до высвобождения бурового станка</v>
          </cell>
        </row>
        <row r="387">
          <cell r="C387" t="str">
            <v>Среднее время с даты высвобождения бурового станка до дня получения первой добычи согласно определению Департамента Управления инвестициями</v>
          </cell>
        </row>
        <row r="388">
          <cell r="C388" t="str">
            <v>Согласно стр. 1 ФМа по предлагаемому пректу. Данные по "Сравнимым проектам" должны быть взяты из последнего отчета Департамента Управления инвестициями</v>
          </cell>
        </row>
        <row r="389">
          <cell r="C389" t="str">
            <v>месторождению и резервуару.  Данные должны быть взяты из самого последнего ежеквартального отчета Департамента по Управлению инвестициями</v>
          </cell>
        </row>
        <row r="390">
          <cell r="C390" t="str">
            <v>Поле должно быть заполнено представляющим ФМ менеджером проекта</v>
          </cell>
        </row>
        <row r="391">
          <cell r="C391" t="str">
            <v>Поле должно быть заполнено рассматривающим сотрудником БН Технология/рассматривающим лицом из ТPT и возвращен менеджеру по проекту</v>
          </cell>
        </row>
        <row r="395">
          <cell r="C395" t="str">
            <v>Приложение 7. Запасы</v>
          </cell>
        </row>
        <row r="396">
          <cell r="C396" t="str">
            <v>Наименование показателей</v>
          </cell>
        </row>
        <row r="397">
          <cell r="C397" t="str">
            <v>Ед. изм.</v>
          </cell>
        </row>
        <row r="398">
          <cell r="C398" t="str">
            <v>ИТОГО</v>
          </cell>
        </row>
        <row r="399">
          <cell r="C399" t="str">
            <v>Запасы (текущие)</v>
          </cell>
        </row>
        <row r="400">
          <cell r="C400" t="str">
            <v>ABC</v>
          </cell>
        </row>
        <row r="401">
          <cell r="C401" t="str">
            <v>C1</v>
          </cell>
        </row>
        <row r="402">
          <cell r="C402" t="str">
            <v>C2</v>
          </cell>
        </row>
        <row r="403">
          <cell r="C403" t="str">
            <v>C3</v>
          </cell>
        </row>
        <row r="404">
          <cell r="C404" t="str">
            <v>Запасы (ожидаемые)</v>
          </cell>
        </row>
        <row r="405">
          <cell r="C405" t="str">
            <v>Прирост запасов</v>
          </cell>
        </row>
        <row r="406">
          <cell r="C406" t="str">
            <v>Движение запасов</v>
          </cell>
        </row>
        <row r="407">
          <cell r="C407" t="str">
            <v>C1 - ABC</v>
          </cell>
        </row>
        <row r="408">
          <cell r="C408" t="str">
            <v>C2 - C1</v>
          </cell>
        </row>
        <row r="409">
          <cell r="C409" t="str">
            <v>C3 - C2</v>
          </cell>
        </row>
        <row r="410">
          <cell r="C410" t="str">
            <v>Стоимость прироста запасов</v>
          </cell>
        </row>
        <row r="413">
          <cell r="C413" t="str">
            <v>Приложение 8. Структура затрат на бурение и ЗВС.</v>
          </cell>
        </row>
        <row r="414">
          <cell r="C414" t="str">
            <v>Наименование показателей</v>
          </cell>
        </row>
        <row r="415">
          <cell r="C415" t="str">
            <v>Ед. изм.</v>
          </cell>
        </row>
        <row r="416">
          <cell r="C416" t="str">
            <v>ИТОГО</v>
          </cell>
        </row>
        <row r="417">
          <cell r="C417" t="str">
            <v>Проектное назначение скважины</v>
          </cell>
        </row>
        <row r="418">
          <cell r="C418" t="str">
            <v>Дата запуска</v>
          </cell>
        </row>
        <row r="419">
          <cell r="C419" t="str">
            <v>Начальный дебит</v>
          </cell>
        </row>
        <row r="420">
          <cell r="C420" t="str">
            <v>Подготовит. работы</v>
          </cell>
        </row>
        <row r="421">
          <cell r="C421" t="str">
            <v xml:space="preserve">Кустовая площадка </v>
          </cell>
        </row>
        <row r="422">
          <cell r="C422" t="str">
            <v>Дорога (или временный проезд)</v>
          </cell>
        </row>
        <row r="423">
          <cell r="C423" t="str">
            <v>Рекультивация</v>
          </cell>
        </row>
        <row r="424">
          <cell r="C424" t="str">
            <v>Бурение</v>
          </cell>
        </row>
        <row r="425">
          <cell r="C425" t="str">
            <v>Вышкостроение</v>
          </cell>
        </row>
        <row r="426">
          <cell r="C426" t="str">
            <v>Собственно бурение</v>
          </cell>
        </row>
        <row r="427">
          <cell r="C427" t="str">
            <v>Проводка ствола</v>
          </cell>
        </row>
        <row r="428">
          <cell r="C428" t="str">
            <v>Долотный сервис</v>
          </cell>
        </row>
        <row r="429">
          <cell r="C429" t="str">
            <v>Цементирование</v>
          </cell>
        </row>
        <row r="430">
          <cell r="C430" t="str">
            <v>Буровые растворы</v>
          </cell>
        </row>
        <row r="431">
          <cell r="C431" t="str">
            <v>ГИС</v>
          </cell>
        </row>
        <row r="432">
          <cell r="C432" t="str">
            <v>Специальные геофизические исследования</v>
          </cell>
        </row>
        <row r="433">
          <cell r="C433" t="str">
            <v>Проходка</v>
          </cell>
        </row>
        <row r="434">
          <cell r="C434" t="str">
            <v>в том числе горизонтального участка</v>
          </cell>
        </row>
        <row r="435">
          <cell r="C435" t="str">
            <v>Время бурения</v>
          </cell>
        </row>
        <row r="436">
          <cell r="C436" t="str">
            <v>Освоение</v>
          </cell>
        </row>
        <row r="437">
          <cell r="C437" t="str">
            <v>КРС (в т.ч. прочие при КРС)</v>
          </cell>
        </row>
        <row r="438">
          <cell r="C438" t="str">
            <v>ПРС (в т.ч. прочие при ПРС)</v>
          </cell>
        </row>
        <row r="439">
          <cell r="C439" t="str">
            <v>в т.ч. ГРП</v>
          </cell>
        </row>
        <row r="440">
          <cell r="C440" t="str">
            <v>ГИС</v>
          </cell>
        </row>
        <row r="441">
          <cell r="C441" t="str">
            <v>Прочие затраты</v>
          </cell>
        </row>
        <row r="442">
          <cell r="C442" t="str">
            <v>Время освоения</v>
          </cell>
        </row>
        <row r="443">
          <cell r="C443" t="str">
            <v>Оборудование</v>
          </cell>
        </row>
        <row r="444">
          <cell r="C444" t="str">
            <v>Обустройство при бурении</v>
          </cell>
        </row>
        <row r="445">
          <cell r="C445" t="str">
            <v>Трубопроводы</v>
          </cell>
        </row>
        <row r="446">
          <cell r="C446" t="str">
            <v>ЛЭП</v>
          </cell>
        </row>
        <row r="447">
          <cell r="C447" t="str">
            <v>Площадки</v>
          </cell>
        </row>
        <row r="448">
          <cell r="C448" t="str">
            <v>Прочие</v>
          </cell>
        </row>
        <row r="449">
          <cell r="C449" t="str">
            <v>Итого Бурение</v>
          </cell>
        </row>
        <row r="454">
          <cell r="C454" t="str">
            <v>Приложение 9. Организационная  структура управление проектом</v>
          </cell>
        </row>
        <row r="458">
          <cell r="C458" t="str">
            <v>Чувствительность к макропараметрам 2008</v>
          </cell>
        </row>
        <row r="459">
          <cell r="C459" t="str">
            <v>МАКРОПАРАМЕТРЫ %year%</v>
          </cell>
        </row>
        <row r="460">
          <cell r="C460" t="str">
            <v>ОТКЛОНЕНИЕ, +/-</v>
          </cell>
        </row>
        <row r="464">
          <cell r="C464" t="str">
            <v>Приложение</v>
          </cell>
        </row>
      </sheetData>
      <sheetData sheetId="13" refreshError="1">
        <row r="2">
          <cell r="B2">
            <v>2</v>
          </cell>
        </row>
        <row r="3">
          <cell r="B3">
            <v>2008</v>
          </cell>
        </row>
        <row r="4">
          <cell r="B4">
            <v>0</v>
          </cell>
        </row>
        <row r="5">
          <cell r="B5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et"/>
      <sheetName val="Summary"/>
      <sheetName val="Курс"/>
      <sheetName val="T1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Титул"/>
      <sheetName val="Чувст-сть к макропар"/>
      <sheetName val="1"/>
      <sheetName val="2"/>
      <sheetName val="3"/>
      <sheetName val="4"/>
      <sheetName val="5"/>
      <sheetName val="6"/>
      <sheetName val="7"/>
      <sheetName val="8"/>
      <sheetName val="9"/>
      <sheetName val="Приложение"/>
      <sheetName val="Resources"/>
      <sheetName val="Setting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4">
          <cell r="B4">
            <v>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Обложка"/>
      <sheetName val="Параметры"/>
      <sheetName val="Finance"/>
      <sheetName val="Финансы"/>
      <sheetName val="СВОД"/>
      <sheetName val="ЭП"/>
      <sheetName val="ЮНГ"/>
      <sheetName val="ДОМНГ(агент)"/>
      <sheetName val="ДОМНГ(займ)"/>
      <sheetName val="МсН"/>
      <sheetName val="МН"/>
      <sheetName val="ЮН"/>
      <sheetName val="ПрН"/>
      <sheetName val="УКСЮНГ"/>
      <sheetName val="ТН"/>
      <sheetName val="ВН"/>
      <sheetName val="СтрН"/>
      <sheetName val="ЛН"/>
      <sheetName val="УКСТН"/>
      <sheetName val="СНГ"/>
      <sheetName val="СН"/>
      <sheetName val="ПН"/>
      <sheetName val="КН"/>
      <sheetName val="ЧН"/>
      <sheetName val="БН"/>
      <sheetName val="ЭкспрессНД"/>
      <sheetName val="УКССНГ"/>
      <sheetName val="НК"/>
      <sheetName val="Манойл"/>
      <sheetName val="УКИЦ"/>
      <sheetName val="ИЦ"/>
      <sheetName val="УК"/>
      <sheetName val="ВСНК"/>
      <sheetName val="Лист2"/>
      <sheetName val="Лист3"/>
      <sheetName val="Справочник"/>
      <sheetName val="#ССЫЛК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Исходные данные"/>
      <sheetName val="Куст №..."/>
      <sheetName val="Куст №40А"/>
      <sheetName val="Куст №....."/>
      <sheetName val="Итого по Приобскому"/>
    </sheetNames>
    <sheetDataSet>
      <sheetData sheetId="0" refreshError="1"/>
      <sheetData sheetId="1" refreshError="1"/>
      <sheetData sheetId="2" refreshError="1">
        <row r="57">
          <cell r="H57">
            <v>4</v>
          </cell>
        </row>
        <row r="170">
          <cell r="AD170">
            <v>33813.074999999997</v>
          </cell>
        </row>
        <row r="206">
          <cell r="AD206">
            <v>8750</v>
          </cell>
        </row>
        <row r="240">
          <cell r="AD240">
            <v>4349.5549999999994</v>
          </cell>
        </row>
        <row r="258">
          <cell r="AD258">
            <v>1080.7674</v>
          </cell>
        </row>
        <row r="265">
          <cell r="AD265">
            <v>1468.1999999999998</v>
          </cell>
        </row>
        <row r="299">
          <cell r="AD299">
            <v>2250</v>
          </cell>
        </row>
        <row r="445">
          <cell r="AD445">
            <v>16666.394</v>
          </cell>
        </row>
        <row r="481">
          <cell r="AD481">
            <v>3922.8519999999999</v>
          </cell>
        </row>
        <row r="515">
          <cell r="AD515">
            <v>1961.4059999999999</v>
          </cell>
        </row>
        <row r="533">
          <cell r="AD533">
            <v>504.35811999999999</v>
          </cell>
        </row>
        <row r="540">
          <cell r="AD540">
            <v>685.16</v>
          </cell>
        </row>
        <row r="574">
          <cell r="G574">
            <v>450</v>
          </cell>
          <cell r="AD574">
            <v>900</v>
          </cell>
        </row>
        <row r="720">
          <cell r="AD720">
            <v>0</v>
          </cell>
        </row>
        <row r="756">
          <cell r="AD756">
            <v>0</v>
          </cell>
        </row>
        <row r="790">
          <cell r="AD790">
            <v>0</v>
          </cell>
        </row>
        <row r="808">
          <cell r="AD808">
            <v>0</v>
          </cell>
        </row>
        <row r="815">
          <cell r="AD815">
            <v>0</v>
          </cell>
        </row>
        <row r="849">
          <cell r="AD849">
            <v>0</v>
          </cell>
        </row>
        <row r="994">
          <cell r="AD994">
            <v>0</v>
          </cell>
        </row>
        <row r="1030">
          <cell r="AD1030">
            <v>0</v>
          </cell>
        </row>
        <row r="1064">
          <cell r="AD1064">
            <v>0</v>
          </cell>
        </row>
        <row r="1082">
          <cell r="AD1082">
            <v>0</v>
          </cell>
        </row>
        <row r="1089">
          <cell r="AD1089">
            <v>0</v>
          </cell>
        </row>
        <row r="1123">
          <cell r="AD1123">
            <v>0</v>
          </cell>
        </row>
        <row r="1268">
          <cell r="AD1268">
            <v>0</v>
          </cell>
        </row>
        <row r="1304">
          <cell r="AD1304">
            <v>0</v>
          </cell>
        </row>
        <row r="1338">
          <cell r="AD1338">
            <v>0</v>
          </cell>
        </row>
        <row r="1356">
          <cell r="AD1356">
            <v>0</v>
          </cell>
        </row>
        <row r="1363">
          <cell r="AD1363">
            <v>0</v>
          </cell>
        </row>
        <row r="1397">
          <cell r="AD1397">
            <v>0</v>
          </cell>
        </row>
        <row r="1542">
          <cell r="AD1542">
            <v>0</v>
          </cell>
        </row>
        <row r="1578">
          <cell r="AD1578">
            <v>0</v>
          </cell>
        </row>
        <row r="1612">
          <cell r="AD1612">
            <v>0</v>
          </cell>
        </row>
        <row r="1630">
          <cell r="AD1630">
            <v>0</v>
          </cell>
        </row>
        <row r="1637">
          <cell r="AD1637">
            <v>0</v>
          </cell>
        </row>
        <row r="1671">
          <cell r="AD1671">
            <v>0</v>
          </cell>
        </row>
        <row r="1703">
          <cell r="AD1703">
            <v>7</v>
          </cell>
        </row>
        <row r="1714">
          <cell r="AD1714">
            <v>53799.165000000001</v>
          </cell>
        </row>
        <row r="1817">
          <cell r="AD1817">
            <v>0</v>
          </cell>
        </row>
        <row r="1818">
          <cell r="AD1818">
            <v>10206</v>
          </cell>
        </row>
        <row r="1819">
          <cell r="AD1819">
            <v>1315.174</v>
          </cell>
        </row>
        <row r="1820">
          <cell r="AD1820">
            <v>0</v>
          </cell>
        </row>
        <row r="1821">
          <cell r="AD1821">
            <v>0</v>
          </cell>
        </row>
        <row r="1834">
          <cell r="AD1834">
            <v>1645</v>
          </cell>
        </row>
        <row r="1835">
          <cell r="AD1835">
            <v>3745</v>
          </cell>
        </row>
        <row r="1837">
          <cell r="AD1837">
            <v>8575</v>
          </cell>
        </row>
        <row r="1838">
          <cell r="AD1838">
            <v>0</v>
          </cell>
        </row>
        <row r="1839">
          <cell r="AD1839">
            <v>0</v>
          </cell>
        </row>
        <row r="1878">
          <cell r="AD1878">
            <v>3118.5000000000005</v>
          </cell>
        </row>
        <row r="1998">
          <cell r="AD1998">
            <v>0</v>
          </cell>
        </row>
        <row r="1999">
          <cell r="AD1999">
            <v>0</v>
          </cell>
        </row>
        <row r="2000">
          <cell r="AD2000">
            <v>0</v>
          </cell>
        </row>
        <row r="2001">
          <cell r="AD2001">
            <v>0</v>
          </cell>
        </row>
        <row r="2002">
          <cell r="AD2002">
            <v>0</v>
          </cell>
        </row>
        <row r="2003">
          <cell r="AD2003">
            <v>0</v>
          </cell>
        </row>
        <row r="2004">
          <cell r="AD2004">
            <v>0</v>
          </cell>
        </row>
        <row r="2005">
          <cell r="AD2005">
            <v>0</v>
          </cell>
        </row>
        <row r="2006">
          <cell r="AD2006">
            <v>0</v>
          </cell>
        </row>
        <row r="2007">
          <cell r="AD2007">
            <v>0</v>
          </cell>
        </row>
        <row r="2008">
          <cell r="AD2008">
            <v>1532.0300000000002</v>
          </cell>
        </row>
        <row r="2009">
          <cell r="AD2009">
            <v>813.35400000000004</v>
          </cell>
        </row>
        <row r="2010">
          <cell r="AD2010">
            <v>0</v>
          </cell>
        </row>
        <row r="2011">
          <cell r="AD2011">
            <v>0</v>
          </cell>
        </row>
        <row r="2012">
          <cell r="AD2012">
            <v>0</v>
          </cell>
        </row>
        <row r="2013">
          <cell r="AD2013">
            <v>0</v>
          </cell>
        </row>
        <row r="2014">
          <cell r="AD2014">
            <v>0</v>
          </cell>
        </row>
        <row r="2015">
          <cell r="AD2015">
            <v>1441.5598749999999</v>
          </cell>
        </row>
        <row r="2016">
          <cell r="AD2016">
            <v>0</v>
          </cell>
        </row>
        <row r="2017">
          <cell r="AD2017">
            <v>0</v>
          </cell>
        </row>
        <row r="2018">
          <cell r="AD2018">
            <v>0</v>
          </cell>
        </row>
        <row r="2029">
          <cell r="AD2029">
            <v>562.48947999999996</v>
          </cell>
        </row>
        <row r="2038">
          <cell r="AD2038">
            <v>0</v>
          </cell>
        </row>
        <row r="2045">
          <cell r="AD2045">
            <v>0</v>
          </cell>
        </row>
        <row r="2046">
          <cell r="AD2046">
            <v>0</v>
          </cell>
        </row>
        <row r="2047">
          <cell r="AD2047">
            <v>0</v>
          </cell>
        </row>
        <row r="2048">
          <cell r="H2048">
            <v>0</v>
          </cell>
        </row>
        <row r="2049">
          <cell r="AD2049">
            <v>0</v>
          </cell>
        </row>
        <row r="2050">
          <cell r="AD2050">
            <v>0</v>
          </cell>
        </row>
        <row r="2105">
          <cell r="AD2105">
            <v>60412.633926843453</v>
          </cell>
        </row>
        <row r="2110">
          <cell r="AD2110">
            <v>21233.930899999999</v>
          </cell>
        </row>
        <row r="2156">
          <cell r="AD2156">
            <v>350</v>
          </cell>
        </row>
        <row r="2160">
          <cell r="AD2160">
            <v>265913.29994093295</v>
          </cell>
        </row>
      </sheetData>
      <sheetData sheetId="3" refreshError="1"/>
      <sheetData sheetId="4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Куст №..."/>
      <sheetName val="Куст №8А"/>
      <sheetName val="Куст №8А_доп_3"/>
      <sheetName val="Куст №8А_доп_5"/>
      <sheetName val="Куст №9"/>
      <sheetName val="Куст №9А"/>
      <sheetName val="Куст №9А_ДОП"/>
      <sheetName val="Куст №10"/>
      <sheetName val="Куст №10_ДОП"/>
      <sheetName val="Куст №11А"/>
      <sheetName val="Куст №11А_БАК"/>
      <sheetName val="Куст №11А_БАК_Зависимое"/>
      <sheetName val="Куст №11Б"/>
      <sheetName val="Куст №11Б_доп_3"/>
      <sheetName val="Куст №11"/>
      <sheetName val="Куст №11_ДОП"/>
      <sheetName val="Куст №12в"/>
      <sheetName val="Куст №13"/>
      <sheetName val="Куст №11Б_доп_2015"/>
      <sheetName val="Куст №13_ДОП"/>
      <sheetName val="Куст №13_доп_2015"/>
      <sheetName val="Куст №13_БАК"/>
      <sheetName val="Куст №14а"/>
      <sheetName val="Куст №18"/>
      <sheetName val="Куст №18_ДОП"/>
      <sheetName val="Куст №18А"/>
      <sheetName val="Куст №19в"/>
      <sheetName val="Куст №21Б"/>
      <sheetName val="Куст №22"/>
      <sheetName val="Куст №22_доп_2015"/>
      <sheetName val="Куст №25а"/>
      <sheetName val="Куст №30"/>
      <sheetName val="Куст №30А_ДОП"/>
      <sheetName val="Куст №30А_ДОП_ДОП"/>
      <sheetName val="Куст №32"/>
      <sheetName val="Куст №33"/>
      <sheetName val="Куст №36а"/>
      <sheetName val="Куст №40А"/>
      <sheetName val="Куст №40А_доп_3"/>
      <sheetName val="Куст №40А_доп_2015"/>
      <sheetName val="Куст №41а"/>
      <sheetName val="Куст №44A"/>
      <sheetName val="Куст №45А"/>
      <sheetName val="Куст №57"/>
      <sheetName val="Куст №61А"/>
      <sheetName val="Куст №62"/>
      <sheetName val="Куст №62_ДОП"/>
      <sheetName val="Куст №64"/>
      <sheetName val="Куст №65"/>
      <sheetName val="Куст №65_ДОП"/>
      <sheetName val="Куст №65_БАК"/>
      <sheetName val="Куст №65_БАК_Зависимое"/>
      <sheetName val="Куст №68"/>
      <sheetName val="Куст №70"/>
      <sheetName val="Куст №71а"/>
      <sheetName val="Куст №72а"/>
      <sheetName val="Куст №74"/>
      <sheetName val="Куст №74_доп_3"/>
      <sheetName val="Куст №76"/>
      <sheetName val="Куст №79"/>
      <sheetName val="Куст №79_осн"/>
      <sheetName val="Куст №90а"/>
      <sheetName val="Куст №91"/>
      <sheetName val="Куст №94"/>
      <sheetName val="Куст №110а"/>
      <sheetName val="Куст №112"/>
      <sheetName val="Куст №112_доп_3"/>
      <sheetName val="Куст №112_ДОП5"/>
      <sheetName val="Куст №123а"/>
      <sheetName val="Куст №125"/>
      <sheetName val="Куст №130"/>
      <sheetName val="Куст №131"/>
      <sheetName val="Куст №134"/>
      <sheetName val="Куст №135"/>
      <sheetName val="Куст №135_БАК"/>
      <sheetName val="Куст №135_доп_2015"/>
      <sheetName val="Куст №135_БАК_Зависимое"/>
      <sheetName val="Куст №141"/>
      <sheetName val="Куст №141_БАК_Зависимое"/>
      <sheetName val="Куст №142"/>
      <sheetName val="Куст №142_ДОП_15"/>
      <sheetName val="Куст №143"/>
      <sheetName val="Куст №201"/>
      <sheetName val="Куст №202"/>
      <sheetName val="Куст №203"/>
      <sheetName val="Куст №215"/>
      <sheetName val="Куст №253"/>
      <sheetName val="Куст №341"/>
      <sheetName val="Куст №342"/>
      <sheetName val="Куст №414"/>
      <sheetName val="Куст №463"/>
      <sheetName val="Куст №463_ДОП"/>
      <sheetName val="Куст №464"/>
      <sheetName val="Куст №615_ДОП_10 скв."/>
      <sheetName val="Куст №615_ДОП_6 скв."/>
      <sheetName val="Куст №615_осн"/>
      <sheetName val="Куст №672"/>
      <sheetName val="Куст №672_доп"/>
      <sheetName val="Куст №672_доп_3"/>
      <sheetName val="Куст №722"/>
      <sheetName val="Куст №721а"/>
      <sheetName val="Куст №722.2"/>
      <sheetName val="Куст №723"/>
      <sheetName val="Куст №724"/>
      <sheetName val="Куст №724_ДОП"/>
      <sheetName val="Куст №725"/>
      <sheetName val="Куст №725_ДОП"/>
      <sheetName val="Куст №754"/>
      <sheetName val="Куст №920"/>
      <sheetName val="Куст №754_ДОП"/>
      <sheetName val="Куст №933"/>
      <sheetName val="Куст №123"/>
      <sheetName val="Куст №112А"/>
      <sheetName val="Куст №130_14"/>
      <sheetName val="ВЗ_куст №65"/>
      <sheetName val="ВЗ_КНС_1"/>
      <sheetName val="ВЗ_куст №141"/>
      <sheetName val="ВЗ_куст №11А"/>
      <sheetName val="ВЗ_КНС_3"/>
      <sheetName val="ВЗ_куст №11"/>
      <sheetName val="ВЗ_куст №9А"/>
      <sheetName val="ВЗ_куст №9"/>
      <sheetName val="ВЗ_2016-2018"/>
      <sheetName val="Куст ВЗ"/>
      <sheetName val="Куст №34"/>
      <sheetName val="Куст №53"/>
      <sheetName val="Куст №26А"/>
      <sheetName val="Куст №550"/>
      <sheetName val="Куст №117А"/>
      <sheetName val="Куст №615А"/>
      <sheetName val="Куст №483А"/>
      <sheetName val="Куст №79А"/>
      <sheetName val="Куст №741"/>
      <sheetName val="Куст №920А"/>
      <sheetName val="Куст №131А"/>
      <sheetName val="Куст №132А"/>
      <sheetName val="Куст №141А"/>
      <sheetName val="ВИСБР_30 млн."/>
      <sheetName val="Куст №123Б"/>
      <sheetName val="Куст №2А"/>
      <sheetName val="Куст №39А"/>
      <sheetName val="Куст №646"/>
      <sheetName val="Куст №55"/>
      <sheetName val="Куст №59"/>
      <sheetName val="Куст №733"/>
      <sheetName val="Куст №797"/>
      <sheetName val="Куст №....."/>
      <sheetName val="Итого по Приобскому"/>
      <sheetName val="Свод_ВЗ_для КВ"/>
      <sheetName val="Исходные данные"/>
      <sheetName val="НИР,НИОКР в 2014-2015г"/>
      <sheetName val="НИР,НИОКР в 2016-2018"/>
      <sheetName val="Приоб_ГРР"/>
      <sheetName val="Приоб_ГРА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>
        <row r="6">
          <cell r="AP6">
            <v>278</v>
          </cell>
        </row>
      </sheetData>
      <sheetData sheetId="148"/>
      <sheetData sheetId="149">
        <row r="3110">
          <cell r="O3110">
            <v>2078.2460000000001</v>
          </cell>
        </row>
        <row r="3111">
          <cell r="N3111">
            <v>899.74199999999996</v>
          </cell>
        </row>
      </sheetData>
      <sheetData sheetId="150"/>
      <sheetData sheetId="151"/>
      <sheetData sheetId="152"/>
      <sheetData sheetId="153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Куст №64"/>
      <sheetName val="Исходные данные"/>
    </sheetNames>
    <sheetDataSet>
      <sheetData sheetId="0">
        <row r="1560">
          <cell r="G1560">
            <v>261.08800000000002</v>
          </cell>
        </row>
        <row r="1561">
          <cell r="G1561">
            <v>450.01799999999997</v>
          </cell>
        </row>
        <row r="1563">
          <cell r="G1563">
            <v>1433.23</v>
          </cell>
        </row>
        <row r="1565">
          <cell r="G1565">
            <v>444.61</v>
          </cell>
        </row>
      </sheetData>
      <sheetData sheetId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Куст №21Б"/>
      <sheetName val="Исходные данные"/>
    </sheetNames>
    <sheetDataSet>
      <sheetData sheetId="0">
        <row r="2098">
          <cell r="BK2098">
            <v>8</v>
          </cell>
        </row>
        <row r="2130">
          <cell r="BK2130">
            <v>48</v>
          </cell>
        </row>
        <row r="2131">
          <cell r="BK2131">
            <v>8</v>
          </cell>
        </row>
        <row r="2134">
          <cell r="BK2134">
            <v>129346.6056</v>
          </cell>
        </row>
        <row r="2135">
          <cell r="BK2135">
            <v>33800</v>
          </cell>
        </row>
        <row r="2136">
          <cell r="BK2136">
            <v>10783.400000000001</v>
          </cell>
        </row>
        <row r="2137">
          <cell r="BK2137">
            <v>494.4688000000001</v>
          </cell>
        </row>
        <row r="2138">
          <cell r="BK2138">
            <v>0</v>
          </cell>
        </row>
        <row r="2140">
          <cell r="BK2140">
            <v>6925.9789716450159</v>
          </cell>
        </row>
        <row r="2141">
          <cell r="BK2141">
            <v>0</v>
          </cell>
        </row>
        <row r="2142">
          <cell r="BK2142">
            <v>29200</v>
          </cell>
        </row>
        <row r="2143">
          <cell r="BK2143">
            <v>685.44</v>
          </cell>
        </row>
      </sheetData>
      <sheetData sheetId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Зим_1"/>
      <sheetName val="Зимнее куст 2"/>
      <sheetName val="Зимнее куст 5"/>
      <sheetName val="Зимнее куст 8"/>
      <sheetName val="Зимнее куст 9"/>
      <sheetName val="Зимнее куст 13"/>
      <sheetName val="Зимнее куст 13 ДОП"/>
      <sheetName val="Зимнее куст 14"/>
      <sheetName val="Зимнее куст 15"/>
      <sheetName val="Зимнее куст 17"/>
      <sheetName val="Зимнее куст 19"/>
      <sheetName val="Зимнее куст 19 ДОП"/>
      <sheetName val="Зимнее куст 15_2347"/>
      <sheetName val="Зимнее куст 8_18Р"/>
      <sheetName val="Зимнее куст 22"/>
      <sheetName val="Зимнее вод"/>
      <sheetName val="Зим_2"/>
      <sheetName val="Итого по Зимнее"/>
      <sheetName val="Приоб_1"/>
      <sheetName val="Приобское водозаборные скважины"/>
      <sheetName val="Приобское куст 94_ГС"/>
      <sheetName val="Приобское куст 722"/>
      <sheetName val="Приобское куст 79"/>
      <sheetName val="Приобское куст 615"/>
      <sheetName val="Приобское куст 615_Доп"/>
      <sheetName val="Приобское куст 141"/>
      <sheetName val="Приобское куст 615_Доп_2"/>
      <sheetName val="Приобское куст 91_ГС"/>
      <sheetName val="Приобское куст 8А"/>
      <sheetName val="Приобское куст 8А ДОП 3"/>
      <sheetName val="Приобское куст 8А ДОП 4"/>
      <sheetName val="Приобское куст 40А"/>
      <sheetName val="Приобское куст 40А ДОП 3"/>
      <sheetName val="Приобское куст 40А ДОП 4"/>
      <sheetName val="Приобское куст 33"/>
      <sheetName val="Приобское куст 76"/>
      <sheetName val="Приобское куст 135"/>
      <sheetName val="Приобское куст 135 ДОП"/>
      <sheetName val="Приобское куст 135_БАК"/>
      <sheetName val="Приобское куст 14а"/>
      <sheetName val="Приобское куст 25а"/>
      <sheetName val="Приобское куст 41А"/>
      <sheetName val="Приобское куст 131"/>
      <sheetName val="Приобское куст 123а"/>
      <sheetName val="Приобское куст 71А"/>
      <sheetName val="Приобское куст 12В"/>
      <sheetName val="Приобское куст 414"/>
      <sheetName val="Приобское куст 110А"/>
      <sheetName val="Приобское куст 215"/>
      <sheetName val="Приобское куст 64"/>
      <sheetName val="Приобское куст 722А"/>
      <sheetName val="Приобское куст 721А"/>
      <sheetName val="Приобское куст 36А"/>
      <sheetName val="Приобское куст 920"/>
      <sheetName val="Приобское куст 253"/>
      <sheetName val="Приобское куст 672"/>
      <sheetName val="Приобское куст 672_Доп"/>
      <sheetName val="Приобское куст 672_Доп 3"/>
      <sheetName val="Приобское куст 32"/>
      <sheetName val="Приобское куст 57"/>
      <sheetName val="Приобское куст 463"/>
      <sheetName val="Приобское куст 463 ДОП"/>
      <sheetName val="Приобское куст 723"/>
      <sheetName val="Приобское куст 74"/>
      <sheetName val="Приобское куст 74 ДОП 3"/>
      <sheetName val="Приобское куст 13"/>
      <sheetName val="Приобское куст 13_Доп"/>
      <sheetName val="Приобское куст 13_Доп 2"/>
      <sheetName val="Приобское куст 13_Доп БАК"/>
      <sheetName val="Приобское куст 112"/>
      <sheetName val="Приобское куст 112 ДОП 3"/>
      <sheetName val="Приобское куст 112 ДОП 4"/>
      <sheetName val="Приобское куст 22"/>
      <sheetName val="Приобское куст 22 ДОП"/>
      <sheetName val="Приобское куст 11Б"/>
      <sheetName val="Приобское куст 11Б ДОП 3"/>
      <sheetName val="Приобское куст 11Б ДОП 4"/>
      <sheetName val="Приобское куст 11А"/>
      <sheetName val="Приобское куст 11А_БАК"/>
      <sheetName val="Приобское куст 65"/>
      <sheetName val="Приобское куст 65_Доп"/>
      <sheetName val="Приобское куст 65_Доп_БАК"/>
      <sheetName val="Приобское куст 203"/>
      <sheetName val="Приобское куст 142"/>
      <sheetName val="Приобское куст 142_доп"/>
      <sheetName val="Приобское куст 142_609Р"/>
      <sheetName val="Приобское куст 201"/>
      <sheetName val="Приобское куст 202"/>
      <sheetName val="Приобское куст 18А"/>
      <sheetName val="Приобское куст 18"/>
      <sheetName val="Приобское куст 18_Доп"/>
      <sheetName val="Приобское куст 10"/>
      <sheetName val="Приобское куст 10_Доп"/>
      <sheetName val="Приобское куст 9А"/>
      <sheetName val="Приобское куст 9А_Доп"/>
      <sheetName val="Приобское куст 9"/>
      <sheetName val="Приобское куст 11"/>
      <sheetName val="Приобское куст 11_Доп"/>
      <sheetName val="Приобское куст 62.3"/>
      <sheetName val="Приобское куст 62.3 ДОП2"/>
      <sheetName val="Приобское куст 920 ДОП"/>
      <sheetName val="Приобское куст 45"/>
      <sheetName val="Приобское куст 130"/>
      <sheetName val="Приобское куст 933"/>
      <sheetName val="Приобское куст 464"/>
      <sheetName val="Приобское куст 464_ДОП4"/>
      <sheetName val="Приобское куст 725"/>
      <sheetName val="Приобское куст 725_доп"/>
      <sheetName val="Приобское куст 724"/>
      <sheetName val="Приобское куст 724_ДОП"/>
      <sheetName val="Приобское куст 61А"/>
      <sheetName val="Приобское куст 30_ГС"/>
      <sheetName val="Приобское куст 30_ГС ДОП"/>
      <sheetName val="Приобское куст 30_ГС ДОП_2016"/>
      <sheetName val="Приобское куст 341"/>
      <sheetName val="Приобское куст 70.1"/>
      <sheetName val="Приобское куст 125"/>
      <sheetName val="Приобское куст 90а"/>
      <sheetName val="Приобское куст 44а"/>
      <sheetName val="Приобское куст 203_41434"/>
      <sheetName val="Приобское куст 21б"/>
      <sheetName val="Приобское куст 72а"/>
      <sheetName val="Приобское куст 754"/>
      <sheetName val="Приобское куст 754 ДОП3"/>
      <sheetName val="Приобское куст 19в"/>
      <sheetName val="Приобское куст 342"/>
      <sheetName val="Приобское куст 134"/>
      <sheetName val="Приобское куст 143"/>
      <sheetName val="Приобское куст 68"/>
      <sheetName val="Приоб_2"/>
      <sheetName val="Итого Приобское"/>
      <sheetName val="ЗБС1"/>
      <sheetName val="Приобское ЗБС_2013"/>
      <sheetName val="Приобское ЗБС_2014"/>
      <sheetName val="Приобское ЗБС_2014 ДОП 3"/>
      <sheetName val="Приобское ЗБС_2014 ДОП 5"/>
      <sheetName val="Приобское ЗБС_2014 ДОП 6"/>
      <sheetName val="Приобское ЗБС_2016"/>
      <sheetName val="Приобское ЗБС_2017"/>
      <sheetName val="Приобское ЗБС_2018"/>
      <sheetName val="Зимнее ЗБС_2016"/>
      <sheetName val="Приобское ЗБС_2015 ДОП"/>
      <sheetName val="Приобское ЗБС_2015"/>
      <sheetName val="ЗБС2"/>
      <sheetName val="Итого по ЗБС"/>
      <sheetName val="Пал_1"/>
      <sheetName val="Пальян Куст 417 БАК"/>
      <sheetName val="Пальян Куст 423 БАК"/>
      <sheetName val="Пальян Куст 422"/>
      <sheetName val="Пальян Куст 424"/>
      <sheetName val="Пальян Куст 340"/>
      <sheetName val="Пальян 611Р"/>
      <sheetName val="Пальян Куст 335_ГС"/>
      <sheetName val="Пальян Куст 331"/>
      <sheetName val="Пальян вод"/>
      <sheetName val="Пал_2"/>
      <sheetName val="Итого Пал. мр."/>
      <sheetName val="Орех_1"/>
      <sheetName val="Орех-Ермак 363"/>
      <sheetName val="Орех-Ермак куст 7"/>
      <sheetName val="Орех-Ермак куст 8"/>
      <sheetName val="Орех-Ермак куст 9"/>
      <sheetName val="Орех-Ермак куст 11"/>
      <sheetName val="Орех-Ермак куст 400Р"/>
      <sheetName val="Орех-Ермак куст 7_567"/>
      <sheetName val="Орех-Ермак куст 8_401"/>
      <sheetName val="Орех-Ермак куст 6"/>
      <sheetName val="Орех-Ермак куст 6_Доп"/>
      <sheetName val="Орех-Ермак куст 6_Доп_2"/>
      <sheetName val="Орех-Ермак вод"/>
      <sheetName val="Орех_2"/>
      <sheetName val="Итого Орех. мр."/>
      <sheetName val="Юж_1"/>
      <sheetName val="Южное куст 7"/>
      <sheetName val="Южное куст 5"/>
      <sheetName val="Южное куст 4"/>
      <sheetName val="Южное куст 10"/>
      <sheetName val="Южное 423Р"/>
      <sheetName val="Южное вод"/>
      <sheetName val="Юж_2"/>
      <sheetName val="Итого Юж. мр."/>
      <sheetName val="Юкм_1"/>
      <sheetName val="ЮКМ куст 7 "/>
      <sheetName val="ЮКМ куст 7 ДОП"/>
      <sheetName val="ЮКМ куст 7 ДОП 4"/>
      <sheetName val="ЮКМ куст 6"/>
      <sheetName val="ЮКМ куст 6А"/>
      <sheetName val="ЮКМ куст 6 ДОП 3"/>
      <sheetName val="ЮКМ куст 6 ДОП 4"/>
      <sheetName val="ЮКМ куст 6 ДОП 5"/>
      <sheetName val="ЮКМ куст 6_256Р"/>
      <sheetName val="ЮКМ куст 5"/>
      <sheetName val="ЮКМ куст 5 ДОП 3"/>
      <sheetName val="ЮКМ куст 4"/>
      <sheetName val="ЮКМ куст 4 ДОП 3"/>
      <sheetName val="ЮКМ куст 4_251Р"/>
      <sheetName val="ЮКМ куст 261Р"/>
      <sheetName val="ЮКМ куст 2"/>
      <sheetName val="ЮКМ куст 2_257Р"/>
      <sheetName val="ЮКМ куст 3"/>
      <sheetName val="ЮКМ куст 4_254Р"/>
      <sheetName val="ЮКМ вод"/>
      <sheetName val="Юкм_2"/>
      <sheetName val="Итого ЮКМ"/>
      <sheetName val="Мал_1"/>
      <sheetName val="МАЛ куст 1"/>
      <sheetName val="МАЛ куст 2"/>
      <sheetName val="МАЛ 401"/>
      <sheetName val="МАЛ 403"/>
      <sheetName val="МАЛ 405"/>
      <sheetName val="МАЛ 407"/>
      <sheetName val="МАЛ вод"/>
      <sheetName val="МАЛ разведки"/>
      <sheetName val="Мал_2"/>
      <sheetName val="Итого Малоюг"/>
      <sheetName val="Итого ДЗО"/>
      <sheetName val="Шаблон ННС+ГС"/>
      <sheetName val="Шаблон ННС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6">
          <cell r="BD6">
            <v>0</v>
          </cell>
        </row>
      </sheetData>
      <sheetData sheetId="20">
        <row r="6">
          <cell r="S6">
            <v>0</v>
          </cell>
        </row>
      </sheetData>
      <sheetData sheetId="21">
        <row r="6">
          <cell r="X6">
            <v>0</v>
          </cell>
        </row>
      </sheetData>
      <sheetData sheetId="22">
        <row r="6">
          <cell r="S6">
            <v>0</v>
          </cell>
        </row>
      </sheetData>
      <sheetData sheetId="23">
        <row r="6">
          <cell r="O6">
            <v>0</v>
          </cell>
        </row>
      </sheetData>
      <sheetData sheetId="24">
        <row r="6">
          <cell r="S6">
            <v>0</v>
          </cell>
        </row>
      </sheetData>
      <sheetData sheetId="25">
        <row r="6">
          <cell r="X6">
            <v>0</v>
          </cell>
        </row>
      </sheetData>
      <sheetData sheetId="26">
        <row r="6">
          <cell r="X6">
            <v>0</v>
          </cell>
        </row>
      </sheetData>
      <sheetData sheetId="27">
        <row r="6">
          <cell r="AF6">
            <v>6</v>
          </cell>
        </row>
      </sheetData>
      <sheetData sheetId="28">
        <row r="6">
          <cell r="X6">
            <v>0</v>
          </cell>
        </row>
      </sheetData>
      <sheetData sheetId="29">
        <row r="6">
          <cell r="X6">
            <v>0</v>
          </cell>
        </row>
      </sheetData>
      <sheetData sheetId="30"/>
      <sheetData sheetId="31">
        <row r="6">
          <cell r="X6">
            <v>0</v>
          </cell>
        </row>
      </sheetData>
      <sheetData sheetId="32">
        <row r="6">
          <cell r="AF6">
            <v>0</v>
          </cell>
        </row>
      </sheetData>
      <sheetData sheetId="33">
        <row r="6">
          <cell r="AF6">
            <v>0</v>
          </cell>
        </row>
      </sheetData>
      <sheetData sheetId="34">
        <row r="6">
          <cell r="AF6">
            <v>0</v>
          </cell>
        </row>
      </sheetData>
      <sheetData sheetId="35">
        <row r="6">
          <cell r="AF6">
            <v>1</v>
          </cell>
        </row>
      </sheetData>
      <sheetData sheetId="36">
        <row r="6">
          <cell r="AF6">
            <v>0</v>
          </cell>
        </row>
      </sheetData>
      <sheetData sheetId="37">
        <row r="6">
          <cell r="AF6">
            <v>0</v>
          </cell>
        </row>
      </sheetData>
      <sheetData sheetId="38">
        <row r="6">
          <cell r="AF6">
            <v>0</v>
          </cell>
        </row>
      </sheetData>
      <sheetData sheetId="39">
        <row r="6">
          <cell r="AQ6">
            <v>6</v>
          </cell>
        </row>
      </sheetData>
      <sheetData sheetId="40">
        <row r="6">
          <cell r="AS6">
            <v>6</v>
          </cell>
        </row>
      </sheetData>
      <sheetData sheetId="41">
        <row r="6">
          <cell r="AW6">
            <v>3</v>
          </cell>
        </row>
      </sheetData>
      <sheetData sheetId="42">
        <row r="6">
          <cell r="AS6">
            <v>6</v>
          </cell>
        </row>
      </sheetData>
      <sheetData sheetId="43">
        <row r="6">
          <cell r="AO6">
            <v>4</v>
          </cell>
        </row>
      </sheetData>
      <sheetData sheetId="44">
        <row r="6">
          <cell r="AO6">
            <v>1</v>
          </cell>
        </row>
      </sheetData>
      <sheetData sheetId="45">
        <row r="6">
          <cell r="AS6">
            <v>6</v>
          </cell>
        </row>
      </sheetData>
      <sheetData sheetId="46">
        <row r="6">
          <cell r="AP6">
            <v>2</v>
          </cell>
        </row>
      </sheetData>
      <sheetData sheetId="47">
        <row r="6">
          <cell r="AP6">
            <v>1</v>
          </cell>
        </row>
      </sheetData>
      <sheetData sheetId="48">
        <row r="6">
          <cell r="BD6">
            <v>26</v>
          </cell>
        </row>
      </sheetData>
      <sheetData sheetId="49">
        <row r="6">
          <cell r="AT6">
            <v>6</v>
          </cell>
        </row>
      </sheetData>
      <sheetData sheetId="50">
        <row r="6">
          <cell r="AY6">
            <v>6</v>
          </cell>
        </row>
      </sheetData>
      <sheetData sheetId="51">
        <row r="6">
          <cell r="AW6">
            <v>6</v>
          </cell>
        </row>
      </sheetData>
      <sheetData sheetId="52">
        <row r="6">
          <cell r="BD6">
            <v>34</v>
          </cell>
        </row>
      </sheetData>
      <sheetData sheetId="53">
        <row r="6">
          <cell r="AF6">
            <v>0</v>
          </cell>
        </row>
      </sheetData>
      <sheetData sheetId="54">
        <row r="6">
          <cell r="AF6">
            <v>4</v>
          </cell>
        </row>
      </sheetData>
      <sheetData sheetId="55">
        <row r="6">
          <cell r="X6">
            <v>0</v>
          </cell>
        </row>
      </sheetData>
      <sheetData sheetId="56">
        <row r="6">
          <cell r="X6">
            <v>0</v>
          </cell>
        </row>
      </sheetData>
      <sheetData sheetId="57">
        <row r="6">
          <cell r="X6">
            <v>0</v>
          </cell>
        </row>
      </sheetData>
      <sheetData sheetId="58">
        <row r="6">
          <cell r="O6">
            <v>0</v>
          </cell>
        </row>
      </sheetData>
      <sheetData sheetId="59">
        <row r="6">
          <cell r="O6">
            <v>0</v>
          </cell>
        </row>
      </sheetData>
      <sheetData sheetId="60">
        <row r="6">
          <cell r="AF6">
            <v>0</v>
          </cell>
        </row>
      </sheetData>
      <sheetData sheetId="61">
        <row r="6">
          <cell r="AF6">
            <v>1</v>
          </cell>
        </row>
      </sheetData>
      <sheetData sheetId="62">
        <row r="6">
          <cell r="AF6">
            <v>0</v>
          </cell>
        </row>
      </sheetData>
      <sheetData sheetId="63">
        <row r="6">
          <cell r="AF6">
            <v>0</v>
          </cell>
        </row>
      </sheetData>
      <sheetData sheetId="64">
        <row r="6">
          <cell r="O6">
            <v>0</v>
          </cell>
        </row>
      </sheetData>
      <sheetData sheetId="65">
        <row r="6">
          <cell r="X6">
            <v>0</v>
          </cell>
        </row>
      </sheetData>
      <sheetData sheetId="66">
        <row r="6">
          <cell r="AF6">
            <v>0</v>
          </cell>
        </row>
      </sheetData>
      <sheetData sheetId="67">
        <row r="6">
          <cell r="AF6">
            <v>0</v>
          </cell>
        </row>
      </sheetData>
      <sheetData sheetId="68">
        <row r="6">
          <cell r="AF6">
            <v>0</v>
          </cell>
        </row>
      </sheetData>
      <sheetData sheetId="69">
        <row r="6">
          <cell r="X6">
            <v>0</v>
          </cell>
        </row>
      </sheetData>
      <sheetData sheetId="70">
        <row r="6">
          <cell r="X6">
            <v>0</v>
          </cell>
        </row>
      </sheetData>
      <sheetData sheetId="71"/>
      <sheetData sheetId="72">
        <row r="6">
          <cell r="AF6">
            <v>0</v>
          </cell>
        </row>
      </sheetData>
      <sheetData sheetId="73">
        <row r="6">
          <cell r="AF6">
            <v>0</v>
          </cell>
        </row>
      </sheetData>
      <sheetData sheetId="74">
        <row r="6">
          <cell r="AF6">
            <v>0</v>
          </cell>
        </row>
      </sheetData>
      <sheetData sheetId="75">
        <row r="6">
          <cell r="O6">
            <v>0</v>
          </cell>
        </row>
      </sheetData>
      <sheetData sheetId="76">
        <row r="6">
          <cell r="AF6">
            <v>0</v>
          </cell>
        </row>
      </sheetData>
      <sheetData sheetId="77">
        <row r="6">
          <cell r="AF6">
            <v>0</v>
          </cell>
        </row>
      </sheetData>
      <sheetData sheetId="78"/>
      <sheetData sheetId="79">
        <row r="6">
          <cell r="X6">
            <v>0</v>
          </cell>
        </row>
      </sheetData>
      <sheetData sheetId="80">
        <row r="6">
          <cell r="AF6">
            <v>0</v>
          </cell>
        </row>
      </sheetData>
      <sheetData sheetId="81"/>
      <sheetData sheetId="82">
        <row r="6">
          <cell r="AF6">
            <v>0</v>
          </cell>
        </row>
      </sheetData>
      <sheetData sheetId="83">
        <row r="6">
          <cell r="AF6">
            <v>0</v>
          </cell>
        </row>
      </sheetData>
      <sheetData sheetId="84">
        <row r="6">
          <cell r="BD6">
            <v>0</v>
          </cell>
        </row>
      </sheetData>
      <sheetData sheetId="85"/>
      <sheetData sheetId="86">
        <row r="6">
          <cell r="O6">
            <v>0</v>
          </cell>
        </row>
      </sheetData>
      <sheetData sheetId="87">
        <row r="6">
          <cell r="O6">
            <v>0</v>
          </cell>
        </row>
      </sheetData>
      <sheetData sheetId="88">
        <row r="6">
          <cell r="X6">
            <v>0</v>
          </cell>
        </row>
      </sheetData>
      <sheetData sheetId="89">
        <row r="6">
          <cell r="X6">
            <v>0</v>
          </cell>
        </row>
      </sheetData>
      <sheetData sheetId="90">
        <row r="6">
          <cell r="X6">
            <v>0</v>
          </cell>
        </row>
      </sheetData>
      <sheetData sheetId="91">
        <row r="6">
          <cell r="X6">
            <v>0</v>
          </cell>
        </row>
      </sheetData>
      <sheetData sheetId="92">
        <row r="6">
          <cell r="X6">
            <v>0</v>
          </cell>
        </row>
      </sheetData>
      <sheetData sheetId="93">
        <row r="6">
          <cell r="X6">
            <v>0</v>
          </cell>
        </row>
      </sheetData>
      <sheetData sheetId="94">
        <row r="6">
          <cell r="X6">
            <v>0</v>
          </cell>
        </row>
      </sheetData>
      <sheetData sheetId="95">
        <row r="6">
          <cell r="X6">
            <v>0</v>
          </cell>
        </row>
      </sheetData>
      <sheetData sheetId="96">
        <row r="6">
          <cell r="X6">
            <v>0</v>
          </cell>
        </row>
      </sheetData>
      <sheetData sheetId="97">
        <row r="6">
          <cell r="X6">
            <v>0</v>
          </cell>
        </row>
      </sheetData>
      <sheetData sheetId="98">
        <row r="6">
          <cell r="AF6">
            <v>1</v>
          </cell>
        </row>
      </sheetData>
      <sheetData sheetId="99">
        <row r="6">
          <cell r="AD6">
            <v>0</v>
          </cell>
        </row>
      </sheetData>
      <sheetData sheetId="100"/>
      <sheetData sheetId="101">
        <row r="6">
          <cell r="AF6">
            <v>2</v>
          </cell>
        </row>
      </sheetData>
      <sheetData sheetId="102">
        <row r="6">
          <cell r="AF6">
            <v>2</v>
          </cell>
        </row>
      </sheetData>
      <sheetData sheetId="103">
        <row r="6">
          <cell r="AF6">
            <v>0</v>
          </cell>
        </row>
      </sheetData>
      <sheetData sheetId="104">
        <row r="6">
          <cell r="AF6">
            <v>3</v>
          </cell>
        </row>
      </sheetData>
      <sheetData sheetId="105"/>
      <sheetData sheetId="106">
        <row r="6">
          <cell r="AO6">
            <v>2</v>
          </cell>
        </row>
      </sheetData>
      <sheetData sheetId="107">
        <row r="6">
          <cell r="AO6">
            <v>2</v>
          </cell>
        </row>
      </sheetData>
      <sheetData sheetId="108">
        <row r="6">
          <cell r="AF6">
            <v>1</v>
          </cell>
        </row>
      </sheetData>
      <sheetData sheetId="109">
        <row r="6">
          <cell r="AW6">
            <v>6</v>
          </cell>
        </row>
      </sheetData>
      <sheetData sheetId="110">
        <row r="6">
          <cell r="AF6">
            <v>6</v>
          </cell>
        </row>
      </sheetData>
      <sheetData sheetId="111">
        <row r="6">
          <cell r="AF6">
            <v>0</v>
          </cell>
        </row>
      </sheetData>
      <sheetData sheetId="112">
        <row r="6">
          <cell r="AL6">
            <v>6</v>
          </cell>
        </row>
      </sheetData>
      <sheetData sheetId="113">
        <row r="6">
          <cell r="AT6">
            <v>6</v>
          </cell>
        </row>
      </sheetData>
      <sheetData sheetId="114">
        <row r="6">
          <cell r="X6">
            <v>0</v>
          </cell>
        </row>
      </sheetData>
      <sheetData sheetId="115">
        <row r="6">
          <cell r="X6">
            <v>0</v>
          </cell>
        </row>
      </sheetData>
      <sheetData sheetId="116">
        <row r="6">
          <cell r="AX6">
            <v>6</v>
          </cell>
        </row>
      </sheetData>
      <sheetData sheetId="117">
        <row r="6">
          <cell r="AT6">
            <v>6</v>
          </cell>
        </row>
      </sheetData>
      <sheetData sheetId="118">
        <row r="6">
          <cell r="X6">
            <v>0</v>
          </cell>
        </row>
      </sheetData>
      <sheetData sheetId="119"/>
      <sheetData sheetId="120">
        <row r="6">
          <cell r="BA6">
            <v>6</v>
          </cell>
        </row>
        <row r="9">
          <cell r="BH9">
            <v>4800</v>
          </cell>
        </row>
        <row r="16">
          <cell r="BH16">
            <v>84000</v>
          </cell>
        </row>
      </sheetData>
      <sheetData sheetId="121">
        <row r="6">
          <cell r="BA6">
            <v>6</v>
          </cell>
        </row>
      </sheetData>
      <sheetData sheetId="122">
        <row r="6">
          <cell r="X6">
            <v>0</v>
          </cell>
        </row>
      </sheetData>
      <sheetData sheetId="123">
        <row r="6">
          <cell r="AY6">
            <v>1</v>
          </cell>
        </row>
      </sheetData>
      <sheetData sheetId="124">
        <row r="6">
          <cell r="BD6">
            <v>42</v>
          </cell>
        </row>
      </sheetData>
      <sheetData sheetId="125">
        <row r="6">
          <cell r="X6">
            <v>0</v>
          </cell>
        </row>
      </sheetData>
      <sheetData sheetId="126">
        <row r="6">
          <cell r="BA6">
            <v>9</v>
          </cell>
        </row>
      </sheetData>
      <sheetData sheetId="127">
        <row r="6">
          <cell r="BD6">
            <v>1</v>
          </cell>
        </row>
      </sheetData>
      <sheetData sheetId="128">
        <row r="6">
          <cell r="AT6">
            <v>1</v>
          </cell>
        </row>
      </sheetData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>
        <row r="6">
          <cell r="AF6">
            <v>0</v>
          </cell>
        </row>
      </sheetData>
      <sheetData sheetId="184">
        <row r="6">
          <cell r="AF6">
            <v>0</v>
          </cell>
        </row>
      </sheetData>
      <sheetData sheetId="185">
        <row r="7">
          <cell r="AF7">
            <v>0</v>
          </cell>
        </row>
      </sheetData>
      <sheetData sheetId="186">
        <row r="6">
          <cell r="BD6">
            <v>0</v>
          </cell>
        </row>
      </sheetData>
      <sheetData sheetId="187">
        <row r="6">
          <cell r="O6">
            <v>0</v>
          </cell>
        </row>
      </sheetData>
      <sheetData sheetId="188">
        <row r="6">
          <cell r="AF6">
            <v>0</v>
          </cell>
        </row>
      </sheetData>
      <sheetData sheetId="189">
        <row r="6">
          <cell r="AF6">
            <v>0</v>
          </cell>
        </row>
      </sheetData>
      <sheetData sheetId="190"/>
      <sheetData sheetId="191"/>
      <sheetData sheetId="192">
        <row r="6">
          <cell r="O6">
            <v>0</v>
          </cell>
        </row>
      </sheetData>
      <sheetData sheetId="193">
        <row r="6">
          <cell r="O6">
            <v>0</v>
          </cell>
        </row>
      </sheetData>
      <sheetData sheetId="194">
        <row r="6">
          <cell r="O6">
            <v>0</v>
          </cell>
        </row>
      </sheetData>
      <sheetData sheetId="195">
        <row r="6">
          <cell r="AF6">
            <v>0</v>
          </cell>
        </row>
      </sheetData>
      <sheetData sheetId="196">
        <row r="6">
          <cell r="AF6">
            <v>0</v>
          </cell>
        </row>
      </sheetData>
      <sheetData sheetId="197">
        <row r="6">
          <cell r="AF6">
            <v>0</v>
          </cell>
        </row>
      </sheetData>
      <sheetData sheetId="198">
        <row r="6">
          <cell r="AF6">
            <v>0</v>
          </cell>
        </row>
      </sheetData>
      <sheetData sheetId="199">
        <row r="6">
          <cell r="AF6">
            <v>0</v>
          </cell>
        </row>
      </sheetData>
      <sheetData sheetId="200">
        <row r="6">
          <cell r="AO6">
            <v>1</v>
          </cell>
        </row>
      </sheetData>
      <sheetData sheetId="201">
        <row r="6">
          <cell r="BD6">
            <v>0</v>
          </cell>
        </row>
      </sheetData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Куст №21Б"/>
      <sheetName val="Исходные данные"/>
    </sheetNames>
    <sheetDataSet>
      <sheetData sheetId="0">
        <row r="2100">
          <cell r="BK2100">
            <v>8</v>
          </cell>
        </row>
        <row r="2107">
          <cell r="BK2107">
            <v>6895.9783991937384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59999389629810485"/>
  </sheetPr>
  <dimension ref="A1:Q90"/>
  <sheetViews>
    <sheetView tabSelected="1" topLeftCell="A16" zoomScale="80" zoomScaleNormal="80" workbookViewId="0">
      <selection activeCell="O77" sqref="O77"/>
    </sheetView>
  </sheetViews>
  <sheetFormatPr defaultRowHeight="12.75"/>
  <cols>
    <col min="1" max="1" width="3" style="388" customWidth="1"/>
    <col min="2" max="2" width="45.140625" style="388" customWidth="1"/>
    <col min="3" max="13" width="12.140625" style="388" customWidth="1"/>
    <col min="14" max="15" width="9.140625" style="388"/>
    <col min="16" max="16" width="22" style="388" customWidth="1"/>
    <col min="17" max="17" width="34.85546875" style="388" customWidth="1"/>
    <col min="18" max="16384" width="9.140625" style="388"/>
  </cols>
  <sheetData>
    <row r="1" spans="1:13" ht="21.75" customHeight="1">
      <c r="A1" s="133"/>
      <c r="B1" s="134" t="s">
        <v>136</v>
      </c>
      <c r="C1" s="439" t="s">
        <v>201</v>
      </c>
      <c r="D1" s="439"/>
      <c r="E1" s="439"/>
      <c r="F1" s="439"/>
      <c r="G1" s="439"/>
      <c r="H1" s="439"/>
      <c r="I1" s="439"/>
      <c r="J1" s="439"/>
      <c r="K1" s="439"/>
    </row>
    <row r="2" spans="1:13" ht="11.25" customHeight="1">
      <c r="A2" s="133"/>
      <c r="B2" s="135"/>
      <c r="C2" s="440" t="s">
        <v>130</v>
      </c>
      <c r="D2" s="440"/>
      <c r="E2" s="440"/>
      <c r="F2" s="440"/>
      <c r="G2" s="440"/>
      <c r="H2" s="440"/>
      <c r="I2" s="440"/>
      <c r="J2" s="440"/>
      <c r="K2" s="440"/>
      <c r="L2" s="389"/>
    </row>
    <row r="3" spans="1:13">
      <c r="A3" s="136"/>
      <c r="B3" s="136"/>
      <c r="C3" s="136"/>
      <c r="D3" s="136"/>
      <c r="E3" s="136"/>
      <c r="F3" s="136"/>
      <c r="H3" s="136"/>
      <c r="I3" s="136"/>
      <c r="J3" s="136"/>
      <c r="K3" s="136"/>
      <c r="L3" s="133"/>
      <c r="M3" s="136"/>
    </row>
    <row r="4" spans="1:13" ht="18.75" customHeight="1">
      <c r="A4" s="136"/>
      <c r="B4" s="436" t="s">
        <v>131</v>
      </c>
      <c r="C4" s="441" t="s">
        <v>323</v>
      </c>
      <c r="D4" s="441"/>
      <c r="E4" s="441"/>
      <c r="F4" s="441"/>
      <c r="G4" s="441"/>
      <c r="H4" s="441"/>
      <c r="I4" s="441"/>
      <c r="J4" s="441"/>
      <c r="K4" s="441"/>
      <c r="L4" s="133"/>
      <c r="M4" s="133"/>
    </row>
    <row r="5" spans="1:13" ht="20.25" customHeight="1">
      <c r="A5" s="133"/>
      <c r="B5" s="436"/>
      <c r="C5" s="134"/>
      <c r="D5" s="134"/>
      <c r="E5" s="134"/>
      <c r="F5" s="134"/>
      <c r="G5" s="162" t="s">
        <v>326</v>
      </c>
      <c r="H5" s="134"/>
      <c r="I5" s="134"/>
      <c r="J5" s="134"/>
      <c r="K5" s="134"/>
      <c r="L5" s="133"/>
      <c r="M5" s="133"/>
    </row>
    <row r="6" spans="1:13" ht="13.5" customHeight="1">
      <c r="A6" s="133"/>
      <c r="B6" s="138"/>
      <c r="C6" s="390"/>
      <c r="D6" s="148"/>
      <c r="E6" s="141"/>
      <c r="F6" s="141"/>
      <c r="G6" s="141"/>
      <c r="H6" s="141"/>
      <c r="I6" s="141"/>
      <c r="J6" s="133"/>
      <c r="K6" s="133"/>
      <c r="L6" s="133"/>
      <c r="M6" s="133"/>
    </row>
    <row r="7" spans="1:13" ht="18">
      <c r="A7" s="136"/>
      <c r="B7" s="137" t="s">
        <v>137</v>
      </c>
      <c r="C7" s="442" t="s">
        <v>284</v>
      </c>
      <c r="D7" s="442"/>
      <c r="E7" s="442"/>
      <c r="F7" s="442"/>
      <c r="G7" s="442"/>
      <c r="H7" s="442"/>
      <c r="I7" s="442"/>
      <c r="J7" s="442"/>
      <c r="K7" s="442"/>
      <c r="L7" s="136"/>
      <c r="M7" s="136"/>
    </row>
    <row r="8" spans="1:13" ht="14.25">
      <c r="A8" s="133"/>
      <c r="B8" s="138"/>
      <c r="C8" s="139"/>
      <c r="D8" s="140"/>
      <c r="E8" s="133"/>
      <c r="F8" s="133"/>
      <c r="G8" s="133"/>
      <c r="H8" s="133"/>
      <c r="I8" s="133"/>
      <c r="J8" s="133"/>
      <c r="K8" s="133"/>
      <c r="L8" s="133"/>
      <c r="M8" s="133"/>
    </row>
    <row r="9" spans="1:13" ht="16.5" thickBot="1">
      <c r="A9" s="136"/>
      <c r="B9" s="137" t="s">
        <v>238</v>
      </c>
      <c r="C9" s="391">
        <v>42401</v>
      </c>
      <c r="D9" s="141" t="s">
        <v>200</v>
      </c>
      <c r="E9" s="142"/>
      <c r="F9" s="142"/>
      <c r="G9" s="136"/>
      <c r="H9" s="136"/>
      <c r="I9" s="136"/>
      <c r="J9" s="136"/>
      <c r="K9" s="136"/>
      <c r="L9" s="136"/>
      <c r="M9" s="136"/>
    </row>
    <row r="10" spans="1:13" ht="16.5" thickBot="1">
      <c r="A10" s="136"/>
      <c r="B10" s="137" t="s">
        <v>138</v>
      </c>
      <c r="C10" s="391">
        <v>42795</v>
      </c>
      <c r="D10" s="141" t="s">
        <v>200</v>
      </c>
      <c r="E10" s="142"/>
      <c r="F10" s="142"/>
      <c r="G10" s="136"/>
      <c r="H10" s="136"/>
      <c r="I10" s="136"/>
      <c r="J10" s="136"/>
      <c r="K10" s="136"/>
      <c r="L10" s="136"/>
      <c r="M10" s="136"/>
    </row>
    <row r="11" spans="1:13" ht="14.25" customHeight="1" thickBot="1">
      <c r="A11" s="136"/>
      <c r="B11" s="137" t="s">
        <v>139</v>
      </c>
      <c r="C11" s="392" t="s">
        <v>324</v>
      </c>
      <c r="D11" s="258"/>
      <c r="E11" s="258"/>
      <c r="F11" s="136" t="s">
        <v>170</v>
      </c>
      <c r="G11" s="136"/>
      <c r="H11" s="136"/>
      <c r="I11" s="136"/>
      <c r="J11" s="136"/>
      <c r="K11" s="136"/>
      <c r="L11" s="136"/>
      <c r="M11" s="136"/>
    </row>
    <row r="12" spans="1:13" ht="16.5" thickBot="1">
      <c r="A12" s="136"/>
      <c r="B12" s="137" t="s">
        <v>140</v>
      </c>
      <c r="C12" s="392" t="s">
        <v>315</v>
      </c>
      <c r="D12" s="258"/>
      <c r="E12" s="258"/>
      <c r="F12" s="133" t="s">
        <v>171</v>
      </c>
      <c r="G12" s="136"/>
      <c r="H12" s="136"/>
      <c r="I12" s="136"/>
      <c r="J12" s="136"/>
      <c r="K12" s="136"/>
      <c r="L12" s="136"/>
      <c r="M12" s="136"/>
    </row>
    <row r="13" spans="1:13" ht="15.75">
      <c r="A13" s="136"/>
      <c r="B13" s="137" t="s">
        <v>167</v>
      </c>
      <c r="C13" s="393" t="s">
        <v>325</v>
      </c>
      <c r="D13" s="133" t="s">
        <v>172</v>
      </c>
      <c r="E13" s="142"/>
      <c r="G13" s="136"/>
      <c r="H13" s="136"/>
      <c r="I13" s="136"/>
      <c r="J13" s="136"/>
      <c r="K13" s="136"/>
      <c r="L13" s="136"/>
      <c r="M13" s="136"/>
    </row>
    <row r="14" spans="1:13" ht="15.75">
      <c r="A14" s="136"/>
      <c r="B14" s="137" t="s">
        <v>168</v>
      </c>
      <c r="C14" s="393" t="s">
        <v>322</v>
      </c>
      <c r="D14" s="133" t="s">
        <v>172</v>
      </c>
      <c r="E14" s="142"/>
      <c r="G14" s="136"/>
      <c r="H14" s="136"/>
      <c r="I14" s="136"/>
      <c r="J14" s="136"/>
      <c r="K14" s="136"/>
      <c r="L14" s="136"/>
      <c r="M14" s="136"/>
    </row>
    <row r="15" spans="1:13" ht="15.75">
      <c r="A15" s="136"/>
      <c r="B15" s="137" t="s">
        <v>169</v>
      </c>
      <c r="C15" s="393" t="s">
        <v>322</v>
      </c>
      <c r="D15" s="133" t="s">
        <v>173</v>
      </c>
      <c r="E15" s="142"/>
      <c r="G15" s="136"/>
      <c r="H15" s="136"/>
      <c r="I15" s="136"/>
      <c r="J15" s="136"/>
      <c r="K15" s="136"/>
      <c r="L15" s="136"/>
      <c r="M15" s="136"/>
    </row>
    <row r="16" spans="1:13" ht="13.5" thickBot="1">
      <c r="A16" s="136"/>
      <c r="B16" s="142"/>
      <c r="C16" s="136"/>
      <c r="D16" s="136"/>
      <c r="E16" s="136"/>
      <c r="F16" s="136"/>
      <c r="G16" s="136"/>
      <c r="H16" s="136"/>
      <c r="I16" s="136"/>
      <c r="J16" s="136"/>
      <c r="K16" s="136"/>
      <c r="L16" s="142"/>
      <c r="M16" s="142"/>
    </row>
    <row r="17" spans="1:13" ht="15.75" thickTop="1">
      <c r="A17" s="136"/>
      <c r="B17" s="443" t="s">
        <v>141</v>
      </c>
      <c r="C17" s="444"/>
      <c r="D17" s="444"/>
      <c r="E17" s="444"/>
      <c r="F17" s="444"/>
      <c r="G17" s="444"/>
      <c r="H17" s="444"/>
      <c r="I17" s="444"/>
      <c r="J17" s="444"/>
      <c r="K17" s="444"/>
      <c r="L17" s="444"/>
      <c r="M17" s="445"/>
    </row>
    <row r="18" spans="1:13" ht="16.5" customHeight="1">
      <c r="A18" s="136"/>
      <c r="B18" s="143" t="s">
        <v>142</v>
      </c>
      <c r="C18" s="429" t="s">
        <v>239</v>
      </c>
      <c r="D18" s="429"/>
      <c r="E18" s="429"/>
      <c r="F18" s="429"/>
      <c r="G18" s="429"/>
      <c r="H18" s="272" t="s">
        <v>246</v>
      </c>
      <c r="I18" s="429" t="s">
        <v>313</v>
      </c>
      <c r="J18" s="429"/>
      <c r="K18" s="429"/>
      <c r="L18" s="429"/>
      <c r="M18" s="430"/>
    </row>
    <row r="19" spans="1:13" ht="11.25" customHeight="1">
      <c r="A19" s="136"/>
      <c r="B19" s="144"/>
      <c r="C19" s="437" t="s">
        <v>132</v>
      </c>
      <c r="D19" s="437"/>
      <c r="E19" s="437"/>
      <c r="F19" s="437"/>
      <c r="G19" s="437"/>
      <c r="H19" s="195" t="s">
        <v>165</v>
      </c>
      <c r="I19" s="437" t="s">
        <v>133</v>
      </c>
      <c r="J19" s="437"/>
      <c r="K19" s="437"/>
      <c r="L19" s="437"/>
      <c r="M19" s="438"/>
    </row>
    <row r="20" spans="1:13" ht="17.25" customHeight="1">
      <c r="A20" s="136"/>
      <c r="B20" s="143" t="s">
        <v>143</v>
      </c>
      <c r="C20" s="429" t="s">
        <v>240</v>
      </c>
      <c r="D20" s="429"/>
      <c r="E20" s="429"/>
      <c r="F20" s="429"/>
      <c r="G20" s="429"/>
      <c r="H20" s="272" t="s">
        <v>247</v>
      </c>
      <c r="I20" s="429" t="s">
        <v>290</v>
      </c>
      <c r="J20" s="429"/>
      <c r="K20" s="429"/>
      <c r="L20" s="429"/>
      <c r="M20" s="430"/>
    </row>
    <row r="21" spans="1:13" ht="11.25" customHeight="1" thickBot="1">
      <c r="A21" s="136"/>
      <c r="B21" s="145"/>
      <c r="C21" s="431" t="s">
        <v>132</v>
      </c>
      <c r="D21" s="431"/>
      <c r="E21" s="431"/>
      <c r="F21" s="431"/>
      <c r="G21" s="431"/>
      <c r="H21" s="194" t="s">
        <v>165</v>
      </c>
      <c r="I21" s="432" t="s">
        <v>133</v>
      </c>
      <c r="J21" s="432"/>
      <c r="K21" s="432"/>
      <c r="L21" s="432"/>
      <c r="M21" s="433"/>
    </row>
    <row r="22" spans="1:13" ht="13.5" thickTop="1">
      <c r="A22" s="133"/>
      <c r="B22" s="146"/>
      <c r="C22" s="147"/>
      <c r="D22" s="147"/>
      <c r="E22" s="147"/>
      <c r="F22" s="147"/>
      <c r="G22" s="146"/>
      <c r="H22" s="148"/>
      <c r="I22" s="148"/>
      <c r="J22" s="147"/>
      <c r="K22" s="147"/>
      <c r="L22" s="147"/>
      <c r="M22" s="147"/>
    </row>
    <row r="23" spans="1:13" ht="16.5" thickBot="1">
      <c r="A23" s="136"/>
      <c r="B23" s="426" t="s">
        <v>166</v>
      </c>
      <c r="C23" s="426"/>
      <c r="D23" s="426"/>
      <c r="E23" s="426"/>
      <c r="F23" s="426"/>
      <c r="G23" s="426"/>
      <c r="H23" s="426"/>
      <c r="I23" s="426"/>
      <c r="J23" s="426"/>
      <c r="K23" s="426"/>
      <c r="L23" s="426"/>
      <c r="M23" s="426"/>
    </row>
    <row r="24" spans="1:13" ht="13.5" thickTop="1">
      <c r="A24" s="136"/>
      <c r="B24" s="142"/>
      <c r="C24" s="149"/>
      <c r="D24" s="150"/>
      <c r="E24" s="149"/>
      <c r="F24" s="149"/>
      <c r="G24" s="149"/>
      <c r="H24" s="149"/>
      <c r="I24" s="149"/>
      <c r="J24" s="149"/>
      <c r="K24" s="149"/>
      <c r="L24" s="149"/>
      <c r="M24" s="149"/>
    </row>
    <row r="25" spans="1:13" ht="34.5" customHeight="1">
      <c r="A25" s="136"/>
      <c r="B25" s="422" t="s">
        <v>134</v>
      </c>
      <c r="C25" s="427" t="s">
        <v>135</v>
      </c>
      <c r="D25" s="424" t="s">
        <v>185</v>
      </c>
      <c r="E25" s="425"/>
      <c r="F25" s="424" t="s">
        <v>186</v>
      </c>
      <c r="G25" s="425"/>
      <c r="H25" s="424" t="s">
        <v>183</v>
      </c>
      <c r="I25" s="423"/>
      <c r="J25" s="424" t="s">
        <v>163</v>
      </c>
      <c r="K25" s="425"/>
      <c r="L25" s="424" t="s">
        <v>164</v>
      </c>
      <c r="M25" s="425"/>
    </row>
    <row r="26" spans="1:13" ht="24">
      <c r="A26" s="151"/>
      <c r="B26" s="423"/>
      <c r="C26" s="428"/>
      <c r="D26" s="152" t="s">
        <v>308</v>
      </c>
      <c r="E26" s="152" t="s">
        <v>184</v>
      </c>
      <c r="F26" s="152" t="str">
        <f>D26</f>
        <v>2014-2016</v>
      </c>
      <c r="G26" s="152" t="s">
        <v>184</v>
      </c>
      <c r="H26" s="152" t="s">
        <v>160</v>
      </c>
      <c r="I26" s="152" t="s">
        <v>161</v>
      </c>
      <c r="J26" s="152" t="s">
        <v>160</v>
      </c>
      <c r="K26" s="152" t="s">
        <v>161</v>
      </c>
      <c r="L26" s="152" t="s">
        <v>160</v>
      </c>
      <c r="M26" s="152" t="s">
        <v>161</v>
      </c>
    </row>
    <row r="27" spans="1:13">
      <c r="A27" s="136"/>
      <c r="B27" s="201" t="s">
        <v>162</v>
      </c>
      <c r="C27" s="202" t="s">
        <v>63</v>
      </c>
      <c r="D27" s="394">
        <f>SUM(D28:D43)</f>
        <v>8</v>
      </c>
      <c r="E27" s="394">
        <f>SUM(E28:E43)</f>
        <v>8</v>
      </c>
      <c r="F27" s="394">
        <f>SUM(F28:F43)</f>
        <v>8</v>
      </c>
      <c r="G27" s="394">
        <f>SUM(G28:G43)</f>
        <v>8</v>
      </c>
      <c r="H27" s="394">
        <f>SUM(H28:H43)</f>
        <v>35000</v>
      </c>
      <c r="I27" s="394">
        <f>H27/E27</f>
        <v>4375</v>
      </c>
      <c r="J27" s="394">
        <f>SUM(J28:J43)</f>
        <v>270</v>
      </c>
      <c r="K27" s="394">
        <f>J27/E27</f>
        <v>33.75</v>
      </c>
      <c r="L27" s="394">
        <f>SUM(L28:L43)</f>
        <v>152</v>
      </c>
      <c r="M27" s="394">
        <f>L27/G27</f>
        <v>19</v>
      </c>
    </row>
    <row r="28" spans="1:13">
      <c r="A28" s="136"/>
      <c r="B28" s="153" t="s">
        <v>314</v>
      </c>
      <c r="C28" s="154" t="s">
        <v>63</v>
      </c>
      <c r="D28" s="395">
        <v>1</v>
      </c>
      <c r="E28" s="395">
        <f t="shared" ref="E28:E38" si="0">D28</f>
        <v>1</v>
      </c>
      <c r="F28" s="395">
        <f>D28</f>
        <v>1</v>
      </c>
      <c r="G28" s="395">
        <f>F28</f>
        <v>1</v>
      </c>
      <c r="H28" s="156">
        <f>$E28*I28</f>
        <v>5500</v>
      </c>
      <c r="I28" s="156">
        <f>'Перв. скв '!$D$8</f>
        <v>5500</v>
      </c>
      <c r="J28" s="156">
        <f>$E28*K28</f>
        <v>45</v>
      </c>
      <c r="K28" s="156">
        <f>'Перв. скв '!$O$6</f>
        <v>45</v>
      </c>
      <c r="L28" s="156">
        <f>$G28*M28</f>
        <v>19</v>
      </c>
      <c r="M28" s="156">
        <f>'Перв. скв '!$R$6</f>
        <v>19</v>
      </c>
    </row>
    <row r="29" spans="1:13" hidden="1">
      <c r="A29" s="136"/>
      <c r="B29" s="153" t="s">
        <v>241</v>
      </c>
      <c r="C29" s="154" t="s">
        <v>63</v>
      </c>
      <c r="D29" s="395">
        <v>0</v>
      </c>
      <c r="E29" s="395">
        <f t="shared" si="0"/>
        <v>0</v>
      </c>
      <c r="F29" s="395">
        <f t="shared" ref="F29:F43" si="1">D29</f>
        <v>0</v>
      </c>
      <c r="G29" s="395">
        <f t="shared" ref="G29:G43" si="2">F29</f>
        <v>0</v>
      </c>
      <c r="H29" s="156">
        <f>$E29*I29</f>
        <v>0</v>
      </c>
      <c r="I29" s="156">
        <f>ННСдо1300!$D$8</f>
        <v>3000</v>
      </c>
      <c r="J29" s="156">
        <f t="shared" ref="J29:J43" si="3">$E29*K29</f>
        <v>0</v>
      </c>
      <c r="K29" s="156">
        <f>ННСдо1300!$O$6</f>
        <v>12</v>
      </c>
      <c r="L29" s="156">
        <f t="shared" ref="L29:L43" si="4">$G29*M29</f>
        <v>0</v>
      </c>
      <c r="M29" s="156">
        <f>ННСдо1300!$R$6</f>
        <v>17</v>
      </c>
    </row>
    <row r="30" spans="1:13" hidden="1">
      <c r="A30" s="136"/>
      <c r="B30" s="153" t="s">
        <v>242</v>
      </c>
      <c r="C30" s="154" t="s">
        <v>63</v>
      </c>
      <c r="D30" s="395">
        <v>0</v>
      </c>
      <c r="E30" s="395">
        <f t="shared" si="0"/>
        <v>0</v>
      </c>
      <c r="F30" s="395">
        <f t="shared" si="1"/>
        <v>0</v>
      </c>
      <c r="G30" s="395">
        <f t="shared" si="2"/>
        <v>0</v>
      </c>
      <c r="H30" s="156">
        <f>$E30*I30</f>
        <v>0</v>
      </c>
      <c r="I30" s="156">
        <f>ННСот1300до1500!$D$8</f>
        <v>3250</v>
      </c>
      <c r="J30" s="156">
        <f t="shared" si="3"/>
        <v>0</v>
      </c>
      <c r="K30" s="156">
        <f>ННСот1300до1500!$O$6</f>
        <v>12</v>
      </c>
      <c r="L30" s="156">
        <f t="shared" si="4"/>
        <v>0</v>
      </c>
      <c r="M30" s="156">
        <f>ННСот1300до1500!$R$6</f>
        <v>17</v>
      </c>
    </row>
    <row r="31" spans="1:13" hidden="1">
      <c r="A31" s="136"/>
      <c r="B31" s="153" t="s">
        <v>243</v>
      </c>
      <c r="C31" s="154" t="s">
        <v>63</v>
      </c>
      <c r="D31" s="395">
        <v>0</v>
      </c>
      <c r="E31" s="395">
        <f t="shared" si="0"/>
        <v>0</v>
      </c>
      <c r="F31" s="395">
        <f t="shared" si="1"/>
        <v>0</v>
      </c>
      <c r="G31" s="395">
        <f t="shared" si="2"/>
        <v>0</v>
      </c>
      <c r="H31" s="156">
        <f>$E31*I31</f>
        <v>0</v>
      </c>
      <c r="I31" s="156">
        <f>ННСот1500до2000!$D$8</f>
        <v>3450</v>
      </c>
      <c r="J31" s="156">
        <f t="shared" si="3"/>
        <v>0</v>
      </c>
      <c r="K31" s="156">
        <f>ННСот1500до2000!$O$6</f>
        <v>15</v>
      </c>
      <c r="L31" s="156">
        <f t="shared" si="4"/>
        <v>0</v>
      </c>
      <c r="M31" s="156">
        <f>ННСот1500до2000!$R$6</f>
        <v>17</v>
      </c>
    </row>
    <row r="32" spans="1:13" hidden="1">
      <c r="A32" s="136"/>
      <c r="B32" s="153" t="s">
        <v>244</v>
      </c>
      <c r="C32" s="154" t="s">
        <v>63</v>
      </c>
      <c r="D32" s="395">
        <v>0</v>
      </c>
      <c r="E32" s="395">
        <f t="shared" si="0"/>
        <v>0</v>
      </c>
      <c r="F32" s="395">
        <f t="shared" si="1"/>
        <v>0</v>
      </c>
      <c r="G32" s="395">
        <f t="shared" si="2"/>
        <v>0</v>
      </c>
      <c r="H32" s="156">
        <f t="shared" ref="H32:H43" si="5">$E32*I32</f>
        <v>0</v>
      </c>
      <c r="I32" s="156">
        <f>ННСот2000до2200!$D$8</f>
        <v>3600</v>
      </c>
      <c r="J32" s="156">
        <f t="shared" si="3"/>
        <v>0</v>
      </c>
      <c r="K32" s="156">
        <f>ННСот2000до2200!$O$6</f>
        <v>16</v>
      </c>
      <c r="L32" s="156">
        <f t="shared" si="4"/>
        <v>0</v>
      </c>
      <c r="M32" s="156">
        <f>ННСот2000до2200!$R$6</f>
        <v>17</v>
      </c>
    </row>
    <row r="33" spans="1:17" hidden="1">
      <c r="A33" s="136"/>
      <c r="B33" s="153" t="s">
        <v>245</v>
      </c>
      <c r="C33" s="154" t="s">
        <v>63</v>
      </c>
      <c r="D33" s="395">
        <v>0</v>
      </c>
      <c r="E33" s="395">
        <f t="shared" si="0"/>
        <v>0</v>
      </c>
      <c r="F33" s="395">
        <f t="shared" si="1"/>
        <v>0</v>
      </c>
      <c r="G33" s="395">
        <f t="shared" si="2"/>
        <v>0</v>
      </c>
      <c r="H33" s="156">
        <f t="shared" si="5"/>
        <v>0</v>
      </c>
      <c r="I33" s="156">
        <f>ННСболее2200!$D$8</f>
        <v>3700</v>
      </c>
      <c r="J33" s="156">
        <f t="shared" si="3"/>
        <v>0</v>
      </c>
      <c r="K33" s="156">
        <f>ННСболее2200!$O$6</f>
        <v>18</v>
      </c>
      <c r="L33" s="156">
        <f t="shared" si="4"/>
        <v>0</v>
      </c>
      <c r="M33" s="156">
        <f>ННСболее2200!$R$6</f>
        <v>17</v>
      </c>
    </row>
    <row r="34" spans="1:17" hidden="1">
      <c r="A34" s="136"/>
      <c r="B34" s="153" t="s">
        <v>318</v>
      </c>
      <c r="C34" s="154" t="s">
        <v>63</v>
      </c>
      <c r="D34" s="395">
        <v>0</v>
      </c>
      <c r="E34" s="395">
        <f t="shared" si="0"/>
        <v>0</v>
      </c>
      <c r="F34" s="395">
        <f t="shared" si="1"/>
        <v>0</v>
      </c>
      <c r="G34" s="395">
        <f t="shared" si="2"/>
        <v>0</v>
      </c>
      <c r="H34" s="156">
        <f t="shared" si="5"/>
        <v>0</v>
      </c>
      <c r="I34" s="156">
        <f>Оценочная!$D$8</f>
        <v>3000</v>
      </c>
      <c r="J34" s="156">
        <f t="shared" si="3"/>
        <v>0</v>
      </c>
      <c r="K34" s="156">
        <f>Оценочная!$O$6</f>
        <v>12</v>
      </c>
      <c r="L34" s="156">
        <f t="shared" si="4"/>
        <v>0</v>
      </c>
      <c r="M34" s="156">
        <f>Оценочная!$R$6</f>
        <v>0</v>
      </c>
    </row>
    <row r="35" spans="1:17" hidden="1">
      <c r="A35" s="136"/>
      <c r="B35" s="153" t="s">
        <v>152</v>
      </c>
      <c r="C35" s="154" t="s">
        <v>63</v>
      </c>
      <c r="D35" s="395"/>
      <c r="E35" s="395">
        <f t="shared" si="0"/>
        <v>0</v>
      </c>
      <c r="F35" s="395">
        <f t="shared" si="1"/>
        <v>0</v>
      </c>
      <c r="G35" s="395">
        <f t="shared" si="2"/>
        <v>0</v>
      </c>
      <c r="H35" s="156">
        <f t="shared" si="5"/>
        <v>0</v>
      </c>
      <c r="I35" s="156">
        <f>'ННСЮра&gt;800'!$D$8</f>
        <v>0</v>
      </c>
      <c r="J35" s="156">
        <f t="shared" si="3"/>
        <v>0</v>
      </c>
      <c r="K35" s="156">
        <f>'ННСЮра&gt;800'!$O$6</f>
        <v>0</v>
      </c>
      <c r="L35" s="156">
        <f t="shared" si="4"/>
        <v>0</v>
      </c>
      <c r="M35" s="156">
        <f>'ННСЮра&gt;800'!$R$6</f>
        <v>0</v>
      </c>
    </row>
    <row r="36" spans="1:17" hidden="1">
      <c r="A36" s="136"/>
      <c r="B36" s="153" t="s">
        <v>153</v>
      </c>
      <c r="C36" s="154" t="s">
        <v>63</v>
      </c>
      <c r="D36" s="395">
        <v>0</v>
      </c>
      <c r="E36" s="395">
        <f t="shared" si="0"/>
        <v>0</v>
      </c>
      <c r="F36" s="395">
        <f t="shared" si="1"/>
        <v>0</v>
      </c>
      <c r="G36" s="395">
        <f t="shared" si="2"/>
        <v>0</v>
      </c>
      <c r="H36" s="156">
        <f t="shared" si="5"/>
        <v>0</v>
      </c>
      <c r="I36" s="156">
        <f>'ГС пил'!$D$8</f>
        <v>5500</v>
      </c>
      <c r="J36" s="156">
        <f t="shared" si="3"/>
        <v>0</v>
      </c>
      <c r="K36" s="156">
        <f>'ГС пил'!$O$6</f>
        <v>45</v>
      </c>
      <c r="L36" s="156">
        <f>$G36*M36</f>
        <v>0</v>
      </c>
      <c r="M36" s="156">
        <f>'ГС пил'!$R$6</f>
        <v>19</v>
      </c>
    </row>
    <row r="37" spans="1:17">
      <c r="A37" s="136"/>
      <c r="B37" s="153" t="s">
        <v>154</v>
      </c>
      <c r="C37" s="154" t="s">
        <v>63</v>
      </c>
      <c r="D37" s="395">
        <v>6</v>
      </c>
      <c r="E37" s="395">
        <f t="shared" si="0"/>
        <v>6</v>
      </c>
      <c r="F37" s="395">
        <f t="shared" si="1"/>
        <v>6</v>
      </c>
      <c r="G37" s="395">
        <f t="shared" si="2"/>
        <v>6</v>
      </c>
      <c r="H37" s="156">
        <f t="shared" si="5"/>
        <v>24000</v>
      </c>
      <c r="I37" s="156">
        <f>'ГС без пил'!$D$8</f>
        <v>4000</v>
      </c>
      <c r="J37" s="156">
        <f t="shared" si="3"/>
        <v>180</v>
      </c>
      <c r="K37" s="156">
        <f>'ГС без пил'!$O$6</f>
        <v>30</v>
      </c>
      <c r="L37" s="156">
        <f t="shared" si="4"/>
        <v>114</v>
      </c>
      <c r="M37" s="156">
        <f>'ГС без пил'!$R$6</f>
        <v>19</v>
      </c>
    </row>
    <row r="38" spans="1:17" hidden="1">
      <c r="A38" s="136"/>
      <c r="B38" s="153" t="s">
        <v>155</v>
      </c>
      <c r="C38" s="154" t="s">
        <v>63</v>
      </c>
      <c r="D38" s="395"/>
      <c r="E38" s="395">
        <f t="shared" si="0"/>
        <v>0</v>
      </c>
      <c r="F38" s="395">
        <f t="shared" si="1"/>
        <v>0</v>
      </c>
      <c r="G38" s="395">
        <f t="shared" si="2"/>
        <v>0</v>
      </c>
      <c r="H38" s="156">
        <f t="shared" si="5"/>
        <v>0</v>
      </c>
      <c r="I38" s="156">
        <f>'ГС пил МСГРП'!$D$8</f>
        <v>0</v>
      </c>
      <c r="J38" s="156">
        <f t="shared" si="3"/>
        <v>0</v>
      </c>
      <c r="K38" s="156">
        <f>'ГС пил МСГРП'!$O$6</f>
        <v>0</v>
      </c>
      <c r="L38" s="156">
        <f t="shared" si="4"/>
        <v>0</v>
      </c>
      <c r="M38" s="156">
        <f>'ГС пил МСГРП'!$R$6</f>
        <v>0</v>
      </c>
    </row>
    <row r="39" spans="1:17" hidden="1">
      <c r="A39" s="136"/>
      <c r="B39" s="153" t="s">
        <v>156</v>
      </c>
      <c r="C39" s="154" t="s">
        <v>63</v>
      </c>
      <c r="D39" s="395"/>
      <c r="E39" s="395"/>
      <c r="F39" s="395">
        <f t="shared" si="1"/>
        <v>0</v>
      </c>
      <c r="G39" s="395">
        <f t="shared" si="2"/>
        <v>0</v>
      </c>
      <c r="H39" s="156">
        <f t="shared" si="5"/>
        <v>0</v>
      </c>
      <c r="I39" s="156">
        <f>'ГСЮра пил'!$D$8</f>
        <v>0</v>
      </c>
      <c r="J39" s="156">
        <f t="shared" si="3"/>
        <v>0</v>
      </c>
      <c r="K39" s="156">
        <f>'ГСЮра пил'!$O$6</f>
        <v>0</v>
      </c>
      <c r="L39" s="156">
        <f t="shared" si="4"/>
        <v>0</v>
      </c>
      <c r="M39" s="156">
        <f>'ГСЮра пил'!$R$6</f>
        <v>0</v>
      </c>
    </row>
    <row r="40" spans="1:17" hidden="1">
      <c r="A40" s="136"/>
      <c r="B40" s="153" t="s">
        <v>157</v>
      </c>
      <c r="C40" s="154" t="s">
        <v>63</v>
      </c>
      <c r="D40" s="395"/>
      <c r="E40" s="395"/>
      <c r="F40" s="395">
        <f t="shared" si="1"/>
        <v>0</v>
      </c>
      <c r="G40" s="395">
        <f t="shared" si="2"/>
        <v>0</v>
      </c>
      <c r="H40" s="156">
        <f t="shared" si="5"/>
        <v>0</v>
      </c>
      <c r="I40" s="156">
        <f>'ГСЮра без пил'!$D$8</f>
        <v>0</v>
      </c>
      <c r="J40" s="156">
        <f t="shared" si="3"/>
        <v>0</v>
      </c>
      <c r="K40" s="156">
        <f>'ГСЮра без пил'!$O$6</f>
        <v>0</v>
      </c>
      <c r="L40" s="156">
        <f t="shared" si="4"/>
        <v>0</v>
      </c>
      <c r="M40" s="156">
        <f>'ГСЮра без пил'!$R$6</f>
        <v>0</v>
      </c>
    </row>
    <row r="41" spans="1:17" hidden="1">
      <c r="A41" s="136"/>
      <c r="B41" s="153" t="s">
        <v>158</v>
      </c>
      <c r="C41" s="154" t="s">
        <v>63</v>
      </c>
      <c r="D41" s="395"/>
      <c r="E41" s="395"/>
      <c r="F41" s="395">
        <f t="shared" si="1"/>
        <v>0</v>
      </c>
      <c r="G41" s="395">
        <f t="shared" si="2"/>
        <v>0</v>
      </c>
      <c r="H41" s="156">
        <f t="shared" si="5"/>
        <v>0</v>
      </c>
      <c r="I41" s="156">
        <f>'ГСЮра пил МСГРП'!$D$8</f>
        <v>0</v>
      </c>
      <c r="J41" s="156">
        <f t="shared" si="3"/>
        <v>0</v>
      </c>
      <c r="K41" s="156">
        <f>'ГСЮра пил МСГРП'!$O$6</f>
        <v>0</v>
      </c>
      <c r="L41" s="156">
        <f t="shared" si="4"/>
        <v>0</v>
      </c>
      <c r="M41" s="156">
        <f>'ГСЮра пил МСГРП'!$R$6</f>
        <v>0</v>
      </c>
    </row>
    <row r="42" spans="1:17" hidden="1">
      <c r="A42" s="136"/>
      <c r="B42" s="153" t="s">
        <v>159</v>
      </c>
      <c r="C42" s="154" t="s">
        <v>63</v>
      </c>
      <c r="D42" s="395"/>
      <c r="E42" s="395"/>
      <c r="F42" s="395">
        <f t="shared" si="1"/>
        <v>0</v>
      </c>
      <c r="G42" s="395">
        <f t="shared" si="2"/>
        <v>0</v>
      </c>
      <c r="H42" s="156">
        <f t="shared" si="5"/>
        <v>0</v>
      </c>
      <c r="I42" s="156">
        <f>ВЗ!$D$8</f>
        <v>0</v>
      </c>
      <c r="J42" s="156">
        <f t="shared" si="3"/>
        <v>0</v>
      </c>
      <c r="K42" s="156">
        <f>ВЗ!$O$6</f>
        <v>0</v>
      </c>
      <c r="L42" s="156">
        <f t="shared" si="4"/>
        <v>0</v>
      </c>
      <c r="M42" s="156">
        <f>ВЗ!$R$6</f>
        <v>0</v>
      </c>
    </row>
    <row r="43" spans="1:17">
      <c r="A43" s="136"/>
      <c r="B43" s="153" t="s">
        <v>261</v>
      </c>
      <c r="C43" s="154" t="s">
        <v>63</v>
      </c>
      <c r="D43" s="395">
        <v>1</v>
      </c>
      <c r="E43" s="395">
        <f>D43</f>
        <v>1</v>
      </c>
      <c r="F43" s="395">
        <f t="shared" si="1"/>
        <v>1</v>
      </c>
      <c r="G43" s="395">
        <f t="shared" si="2"/>
        <v>1</v>
      </c>
      <c r="H43" s="156">
        <f t="shared" si="5"/>
        <v>5500</v>
      </c>
      <c r="I43" s="156">
        <f>'Посл. скв'!$D$8</f>
        <v>5500</v>
      </c>
      <c r="J43" s="156">
        <f t="shared" si="3"/>
        <v>45</v>
      </c>
      <c r="K43" s="156">
        <f>'Посл. скв'!$O$6</f>
        <v>45</v>
      </c>
      <c r="L43" s="156">
        <f t="shared" si="4"/>
        <v>19</v>
      </c>
      <c r="M43" s="156">
        <f>'Посл. скв'!$R$6</f>
        <v>19</v>
      </c>
    </row>
    <row r="44" spans="1:17" ht="6" customHeight="1" thickBot="1">
      <c r="A44" s="133"/>
      <c r="B44" s="396"/>
      <c r="C44" s="157"/>
      <c r="D44" s="158"/>
      <c r="E44" s="158"/>
      <c r="F44" s="158"/>
      <c r="G44" s="158"/>
      <c r="H44" s="158"/>
      <c r="I44" s="158"/>
      <c r="J44" s="158"/>
      <c r="K44" s="158"/>
      <c r="L44" s="133"/>
      <c r="M44" s="133"/>
    </row>
    <row r="45" spans="1:17" ht="13.5" thickTop="1">
      <c r="A45" s="133"/>
      <c r="B45" s="203" t="s">
        <v>181</v>
      </c>
      <c r="C45" s="204" t="s">
        <v>63</v>
      </c>
      <c r="D45" s="205">
        <v>0</v>
      </c>
      <c r="E45" s="205">
        <v>0</v>
      </c>
      <c r="F45" s="205">
        <v>0</v>
      </c>
      <c r="G45" s="205">
        <v>0</v>
      </c>
      <c r="H45" s="205">
        <v>0</v>
      </c>
      <c r="I45" s="205">
        <v>0</v>
      </c>
      <c r="J45" s="205">
        <v>0</v>
      </c>
      <c r="K45" s="205">
        <v>0</v>
      </c>
      <c r="L45" s="205">
        <v>0</v>
      </c>
      <c r="M45" s="206">
        <v>0</v>
      </c>
    </row>
    <row r="46" spans="1:17" ht="13.5" thickBot="1">
      <c r="A46" s="133"/>
      <c r="B46" s="207" t="s">
        <v>182</v>
      </c>
      <c r="C46" s="208" t="s">
        <v>63</v>
      </c>
      <c r="D46" s="209">
        <f>D43+D37+D36+D28</f>
        <v>8</v>
      </c>
      <c r="E46" s="209">
        <f t="shared" ref="E46:J46" si="6">E43+E37+E36+E28</f>
        <v>8</v>
      </c>
      <c r="F46" s="209">
        <f t="shared" si="6"/>
        <v>8</v>
      </c>
      <c r="G46" s="209">
        <f t="shared" si="6"/>
        <v>8</v>
      </c>
      <c r="H46" s="209">
        <f t="shared" si="6"/>
        <v>35000</v>
      </c>
      <c r="I46" s="209">
        <f>H46/D46</f>
        <v>4375</v>
      </c>
      <c r="J46" s="209">
        <f t="shared" si="6"/>
        <v>270</v>
      </c>
      <c r="K46" s="209">
        <f>J46/D46</f>
        <v>33.75</v>
      </c>
      <c r="L46" s="209">
        <f>L43+L37+L36+L28</f>
        <v>152</v>
      </c>
      <c r="M46" s="210">
        <f>L46/D46</f>
        <v>19</v>
      </c>
    </row>
    <row r="47" spans="1:17" s="408" customFormat="1" ht="13.5" thickTop="1">
      <c r="A47" s="404"/>
      <c r="B47" s="405"/>
      <c r="C47" s="406">
        <f>'[8]Куст №40А'!$AD$2160</f>
        <v>265913.29994093295</v>
      </c>
      <c r="D47" s="407"/>
      <c r="E47" s="406">
        <f>C47-E52</f>
        <v>-556692.06487268745</v>
      </c>
      <c r="F47" s="407"/>
      <c r="G47" s="407"/>
      <c r="H47" s="407"/>
      <c r="I47" s="407"/>
      <c r="J47" s="407"/>
      <c r="K47" s="407"/>
      <c r="L47" s="404"/>
      <c r="M47" s="404"/>
      <c r="P47" s="414"/>
      <c r="Q47" s="414"/>
    </row>
    <row r="48" spans="1:17" ht="16.5" thickBot="1">
      <c r="A48" s="136"/>
      <c r="B48" s="426" t="s">
        <v>174</v>
      </c>
      <c r="C48" s="426"/>
      <c r="D48" s="426"/>
      <c r="E48" s="426"/>
      <c r="F48" s="426"/>
      <c r="G48" s="426"/>
      <c r="H48" s="426"/>
      <c r="I48" s="426"/>
      <c r="J48" s="426"/>
      <c r="K48" s="426"/>
      <c r="L48" s="426"/>
      <c r="M48" s="426"/>
      <c r="P48" s="414"/>
      <c r="Q48" s="414"/>
    </row>
    <row r="49" spans="1:17" ht="13.5" thickTop="1">
      <c r="A49" s="136"/>
      <c r="B49" s="142"/>
      <c r="C49" s="149"/>
      <c r="D49" s="150"/>
      <c r="E49" s="149"/>
      <c r="F49" s="149"/>
      <c r="G49" s="149"/>
      <c r="H49" s="149"/>
      <c r="I49" s="149"/>
      <c r="J49" s="149"/>
      <c r="K49" s="149"/>
      <c r="L49" s="149"/>
      <c r="M49" s="149" t="s">
        <v>178</v>
      </c>
      <c r="P49" s="414"/>
      <c r="Q49" s="414"/>
    </row>
    <row r="50" spans="1:17" ht="24.75" customHeight="1">
      <c r="A50" s="136"/>
      <c r="B50" s="422" t="s">
        <v>134</v>
      </c>
      <c r="C50" s="424" t="s">
        <v>288</v>
      </c>
      <c r="D50" s="425"/>
      <c r="E50" s="425"/>
      <c r="F50" s="424" t="s">
        <v>189</v>
      </c>
      <c r="G50" s="425"/>
      <c r="H50" s="424" t="s">
        <v>177</v>
      </c>
      <c r="I50" s="425"/>
      <c r="J50" s="424" t="s">
        <v>175</v>
      </c>
      <c r="K50" s="425"/>
      <c r="L50" s="435" t="s">
        <v>176</v>
      </c>
      <c r="M50" s="435" t="s">
        <v>190</v>
      </c>
      <c r="Q50" s="416"/>
    </row>
    <row r="51" spans="1:17" ht="24">
      <c r="A51" s="151"/>
      <c r="B51" s="423"/>
      <c r="C51" s="152" t="s">
        <v>187</v>
      </c>
      <c r="D51" s="152" t="s">
        <v>188</v>
      </c>
      <c r="E51" s="152" t="s">
        <v>193</v>
      </c>
      <c r="F51" s="152" t="s">
        <v>162</v>
      </c>
      <c r="G51" s="152" t="s">
        <v>161</v>
      </c>
      <c r="H51" s="152" t="s">
        <v>160</v>
      </c>
      <c r="I51" s="152" t="s">
        <v>161</v>
      </c>
      <c r="J51" s="152" t="s">
        <v>160</v>
      </c>
      <c r="K51" s="152" t="s">
        <v>161</v>
      </c>
      <c r="L51" s="424"/>
      <c r="M51" s="424"/>
    </row>
    <row r="52" spans="1:17">
      <c r="A52" s="136"/>
      <c r="B52" s="201" t="s">
        <v>162</v>
      </c>
      <c r="C52" s="394">
        <f>SUM(C53:C68)</f>
        <v>493444.60944197566</v>
      </c>
      <c r="D52" s="394">
        <f>SUM(D53:D68)</f>
        <v>295235.89337164501</v>
      </c>
      <c r="E52" s="394">
        <f>SUM(E53:E68)</f>
        <v>822605.36481362046</v>
      </c>
      <c r="F52" s="394">
        <f>SUM(F53:F68)</f>
        <v>822605.36481362046</v>
      </c>
      <c r="G52" s="394">
        <f>F52/G27</f>
        <v>102825.67060170256</v>
      </c>
      <c r="H52" s="394">
        <f>SUM(H53:H68)</f>
        <v>493444.60944197566</v>
      </c>
      <c r="I52" s="394">
        <f>H52/E27</f>
        <v>61680.576180246957</v>
      </c>
      <c r="J52" s="394">
        <f>SUM(J53:J68)</f>
        <v>295235.89337164501</v>
      </c>
      <c r="K52" s="394">
        <f>J52/G27</f>
        <v>36904.486671455626</v>
      </c>
      <c r="L52" s="394">
        <f>SUM(L53:L68)</f>
        <v>33924.862000000001</v>
      </c>
      <c r="M52" s="394">
        <f>SUM(M53:M68)</f>
        <v>0</v>
      </c>
    </row>
    <row r="53" spans="1:17">
      <c r="A53" s="136"/>
      <c r="B53" s="153" t="s">
        <v>314</v>
      </c>
      <c r="C53" s="156">
        <f t="shared" ref="C53:C68" si="7">I53*D28</f>
        <v>69765.316840746949</v>
      </c>
      <c r="D53" s="155">
        <f t="shared" ref="D53:D68" si="8">K53*F28</f>
        <v>36904.486671455626</v>
      </c>
      <c r="E53" s="155">
        <f t="shared" ref="E53:E68" si="9">IFERROR(C53+D53+L53/E28*D28+M53/G28*F28,0)</f>
        <v>132383.92751220259</v>
      </c>
      <c r="F53" s="156">
        <f>H53+J53+L53+M53</f>
        <v>132383.92751220259</v>
      </c>
      <c r="G53" s="156">
        <f t="shared" ref="G53:G68" si="10">IFERROR(F53/G28,0)</f>
        <v>132383.92751220259</v>
      </c>
      <c r="H53" s="156">
        <f t="shared" ref="H53:H68" si="11">E28*I53</f>
        <v>69765.316840746949</v>
      </c>
      <c r="I53" s="156">
        <f>'Перв. скв '!$E$9/1000</f>
        <v>69765.316840746949</v>
      </c>
      <c r="J53" s="156">
        <f t="shared" ref="J53:J68" si="12">G28*K53</f>
        <v>36904.486671455626</v>
      </c>
      <c r="K53" s="156">
        <f>'Перв. скв '!$E$11/1000</f>
        <v>36904.486671455626</v>
      </c>
      <c r="L53" s="156">
        <f>'Перв. скв '!$E$7/1000*D28</f>
        <v>25714.124</v>
      </c>
      <c r="M53" s="156">
        <f>'Перв. скв '!$E$13/1000*G28</f>
        <v>0</v>
      </c>
    </row>
    <row r="54" spans="1:17" hidden="1">
      <c r="A54" s="136"/>
      <c r="B54" s="153" t="s">
        <v>241</v>
      </c>
      <c r="C54" s="156">
        <f t="shared" si="7"/>
        <v>0</v>
      </c>
      <c r="D54" s="155">
        <f t="shared" si="8"/>
        <v>0</v>
      </c>
      <c r="E54" s="155">
        <f t="shared" si="9"/>
        <v>0</v>
      </c>
      <c r="F54" s="156">
        <f t="shared" ref="F54:F68" si="13">H54+J54+L54+M54</f>
        <v>0</v>
      </c>
      <c r="G54" s="156">
        <f t="shared" si="10"/>
        <v>0</v>
      </c>
      <c r="H54" s="156">
        <f t="shared" si="11"/>
        <v>0</v>
      </c>
      <c r="I54" s="156">
        <f>ННСдо1300!$E$9/1000</f>
        <v>68837.029290746941</v>
      </c>
      <c r="J54" s="156">
        <f t="shared" si="12"/>
        <v>0</v>
      </c>
      <c r="K54" s="156">
        <f>ННСдо1300!$E$11/1000</f>
        <v>36904.486671455626</v>
      </c>
      <c r="L54" s="156">
        <f>ННСдо1300!$E$7/1000*E29</f>
        <v>0</v>
      </c>
      <c r="M54" s="156">
        <f>ННСдо1300!$E$13/1000*G29</f>
        <v>0</v>
      </c>
    </row>
    <row r="55" spans="1:17" hidden="1">
      <c r="A55" s="136"/>
      <c r="B55" s="153" t="s">
        <v>242</v>
      </c>
      <c r="C55" s="156">
        <f t="shared" si="7"/>
        <v>0</v>
      </c>
      <c r="D55" s="155">
        <f t="shared" si="8"/>
        <v>0</v>
      </c>
      <c r="E55" s="155">
        <f t="shared" si="9"/>
        <v>0</v>
      </c>
      <c r="F55" s="156">
        <f t="shared" si="13"/>
        <v>0</v>
      </c>
      <c r="G55" s="156">
        <f t="shared" si="10"/>
        <v>0</v>
      </c>
      <c r="H55" s="156">
        <f t="shared" si="11"/>
        <v>0</v>
      </c>
      <c r="I55" s="156">
        <f>ННСот1300до1500!$E$9/1000</f>
        <v>71125.996450746956</v>
      </c>
      <c r="J55" s="156">
        <f t="shared" si="12"/>
        <v>0</v>
      </c>
      <c r="K55" s="156">
        <f>ННСот1300до1500!$E$11/1000</f>
        <v>36904.486671455626</v>
      </c>
      <c r="L55" s="156">
        <f>ННСот1300до1500!$E$7/1000*E30</f>
        <v>0</v>
      </c>
      <c r="M55" s="156">
        <f>ННСот1300до1500!$E$13/1000*G30</f>
        <v>0</v>
      </c>
    </row>
    <row r="56" spans="1:17" hidden="1">
      <c r="A56" s="136"/>
      <c r="B56" s="153" t="s">
        <v>243</v>
      </c>
      <c r="C56" s="156">
        <f t="shared" si="7"/>
        <v>0</v>
      </c>
      <c r="D56" s="155">
        <f t="shared" si="8"/>
        <v>0</v>
      </c>
      <c r="E56" s="155">
        <f t="shared" si="9"/>
        <v>0</v>
      </c>
      <c r="F56" s="156">
        <f t="shared" si="13"/>
        <v>0</v>
      </c>
      <c r="G56" s="156">
        <f t="shared" si="10"/>
        <v>0</v>
      </c>
      <c r="H56" s="156">
        <f t="shared" si="11"/>
        <v>0</v>
      </c>
      <c r="I56" s="156">
        <f>ННСот1500до2000!$E$9/1000</f>
        <v>73675.058440746929</v>
      </c>
      <c r="J56" s="156">
        <f t="shared" si="12"/>
        <v>0</v>
      </c>
      <c r="K56" s="156">
        <f>ННСот1500до2000!$E$11/1000</f>
        <v>36904.486671455626</v>
      </c>
      <c r="L56" s="156">
        <f>ННСот1500до2000!$E$7/1000*E31</f>
        <v>0</v>
      </c>
      <c r="M56" s="156">
        <f>ННСот1500до2000!$E$13/1000*G31</f>
        <v>0</v>
      </c>
    </row>
    <row r="57" spans="1:17" hidden="1">
      <c r="A57" s="136"/>
      <c r="B57" s="153" t="s">
        <v>244</v>
      </c>
      <c r="C57" s="156">
        <f t="shared" si="7"/>
        <v>0</v>
      </c>
      <c r="D57" s="155">
        <f t="shared" si="8"/>
        <v>0</v>
      </c>
      <c r="E57" s="155">
        <f t="shared" si="9"/>
        <v>0</v>
      </c>
      <c r="F57" s="156">
        <f t="shared" si="13"/>
        <v>0</v>
      </c>
      <c r="G57" s="156">
        <f t="shared" si="10"/>
        <v>0</v>
      </c>
      <c r="H57" s="156">
        <f t="shared" si="11"/>
        <v>0</v>
      </c>
      <c r="I57" s="156">
        <f>ННСот2000до2200!$E$9/1000</f>
        <v>75472.271240746952</v>
      </c>
      <c r="J57" s="156">
        <f t="shared" si="12"/>
        <v>0</v>
      </c>
      <c r="K57" s="156">
        <f>ННСот2000до2200!$E$11/1000</f>
        <v>36904.486671455626</v>
      </c>
      <c r="L57" s="156">
        <f>ННСот2000до2200!$E$7/1000*E32</f>
        <v>0</v>
      </c>
      <c r="M57" s="156">
        <f>ННСот2000до2200!$E$13/1000*G32</f>
        <v>0</v>
      </c>
    </row>
    <row r="58" spans="1:17" hidden="1">
      <c r="A58" s="136"/>
      <c r="B58" s="153" t="s">
        <v>245</v>
      </c>
      <c r="C58" s="156">
        <f t="shared" si="7"/>
        <v>0</v>
      </c>
      <c r="D58" s="155">
        <f t="shared" si="8"/>
        <v>0</v>
      </c>
      <c r="E58" s="155">
        <f t="shared" si="9"/>
        <v>0</v>
      </c>
      <c r="F58" s="156">
        <f t="shared" si="13"/>
        <v>0</v>
      </c>
      <c r="G58" s="156">
        <f t="shared" si="10"/>
        <v>0</v>
      </c>
      <c r="H58" s="156">
        <f t="shared" si="11"/>
        <v>0</v>
      </c>
      <c r="I58" s="156">
        <f>ННСболее2200!$E$9/1000</f>
        <v>30207.616004246942</v>
      </c>
      <c r="J58" s="156">
        <f t="shared" si="12"/>
        <v>0</v>
      </c>
      <c r="K58" s="156">
        <f>ННСболее2200!$E$11/1000</f>
        <v>36904.486671455626</v>
      </c>
      <c r="L58" s="156">
        <f>ННСболее2200!$E$7/1000*E33</f>
        <v>0</v>
      </c>
      <c r="M58" s="156">
        <f>ННСболее2200!$E$13/1000*G33</f>
        <v>0</v>
      </c>
    </row>
    <row r="59" spans="1:17" ht="12.75" hidden="1" customHeight="1">
      <c r="A59" s="136"/>
      <c r="B59" s="153" t="s">
        <v>318</v>
      </c>
      <c r="C59" s="156">
        <f t="shared" si="7"/>
        <v>0</v>
      </c>
      <c r="D59" s="155">
        <f t="shared" si="8"/>
        <v>0</v>
      </c>
      <c r="E59" s="155">
        <f t="shared" si="9"/>
        <v>0</v>
      </c>
      <c r="F59" s="156">
        <f t="shared" si="13"/>
        <v>0</v>
      </c>
      <c r="G59" s="156">
        <f t="shared" si="10"/>
        <v>0</v>
      </c>
      <c r="H59" s="156">
        <f t="shared" si="11"/>
        <v>0</v>
      </c>
      <c r="I59" s="156">
        <f>Оценочная!$E$9/1000</f>
        <v>111580.21009424696</v>
      </c>
      <c r="J59" s="156">
        <f t="shared" si="12"/>
        <v>0</v>
      </c>
      <c r="K59" s="156">
        <f>Оценочная!$E$11/1000</f>
        <v>36904.486671455626</v>
      </c>
      <c r="L59" s="156">
        <f>Оценочная!$E$7/1000*E34</f>
        <v>0</v>
      </c>
      <c r="M59" s="156">
        <f>Оценочная!$E$13/1000*G34</f>
        <v>0</v>
      </c>
    </row>
    <row r="60" spans="1:17" ht="12.75" hidden="1" customHeight="1">
      <c r="A60" s="136"/>
      <c r="B60" s="153" t="s">
        <v>152</v>
      </c>
      <c r="C60" s="156">
        <f t="shared" si="7"/>
        <v>0</v>
      </c>
      <c r="D60" s="155">
        <f t="shared" si="8"/>
        <v>0</v>
      </c>
      <c r="E60" s="155">
        <f t="shared" si="9"/>
        <v>0</v>
      </c>
      <c r="F60" s="156">
        <f t="shared" si="13"/>
        <v>0</v>
      </c>
      <c r="G60" s="156">
        <f t="shared" si="10"/>
        <v>0</v>
      </c>
      <c r="H60" s="156">
        <f t="shared" si="11"/>
        <v>0</v>
      </c>
      <c r="I60" s="156">
        <f>'ННСЮра&gt;800'!$E$9/1000</f>
        <v>0</v>
      </c>
      <c r="J60" s="156">
        <f t="shared" si="12"/>
        <v>0</v>
      </c>
      <c r="K60" s="156">
        <f>'ННСЮра&gt;800'!$E$11/1000</f>
        <v>0</v>
      </c>
      <c r="L60" s="156">
        <f>'ННСЮра&gt;800'!$E$7/1000*E35</f>
        <v>0</v>
      </c>
      <c r="M60" s="156">
        <f>'ННСЮра&gt;800'!$E$13/1000*G35</f>
        <v>0</v>
      </c>
    </row>
    <row r="61" spans="1:17" hidden="1">
      <c r="A61" s="136"/>
      <c r="B61" s="153" t="s">
        <v>153</v>
      </c>
      <c r="C61" s="156">
        <f t="shared" si="7"/>
        <v>0</v>
      </c>
      <c r="D61" s="155">
        <f t="shared" si="8"/>
        <v>0</v>
      </c>
      <c r="E61" s="155">
        <f t="shared" si="9"/>
        <v>0</v>
      </c>
      <c r="F61" s="156">
        <f t="shared" si="13"/>
        <v>0</v>
      </c>
      <c r="G61" s="156">
        <f t="shared" si="10"/>
        <v>0</v>
      </c>
      <c r="H61" s="156">
        <f t="shared" si="11"/>
        <v>0</v>
      </c>
      <c r="I61" s="156">
        <f>'ГС пил'!$E$9/1000</f>
        <v>70362.506840746952</v>
      </c>
      <c r="J61" s="156">
        <f t="shared" si="12"/>
        <v>0</v>
      </c>
      <c r="K61" s="156">
        <f>'ГС пил'!$E$11/1000</f>
        <v>36904.486671455626</v>
      </c>
      <c r="L61" s="156">
        <f>'ГС пил'!$E$7/1000*E36</f>
        <v>0</v>
      </c>
      <c r="M61" s="156">
        <f>'ГС пил'!$E$13/1000*G36</f>
        <v>0</v>
      </c>
    </row>
    <row r="62" spans="1:17" ht="12.75" customHeight="1">
      <c r="A62" s="136"/>
      <c r="B62" s="153" t="s">
        <v>154</v>
      </c>
      <c r="C62" s="156">
        <f t="shared" si="7"/>
        <v>353913.97576048173</v>
      </c>
      <c r="D62" s="155">
        <f t="shared" si="8"/>
        <v>221426.92002873376</v>
      </c>
      <c r="E62" s="155">
        <f t="shared" si="9"/>
        <v>576933.0857892154</v>
      </c>
      <c r="F62" s="156">
        <f t="shared" si="13"/>
        <v>576933.0857892154</v>
      </c>
      <c r="G62" s="156">
        <f t="shared" si="10"/>
        <v>96155.514298202572</v>
      </c>
      <c r="H62" s="156">
        <f t="shared" si="11"/>
        <v>353913.97576048173</v>
      </c>
      <c r="I62" s="156">
        <f>'ГС без пил'!$E$9/1000</f>
        <v>58985.662626746955</v>
      </c>
      <c r="J62" s="156">
        <f t="shared" si="12"/>
        <v>221426.92002873376</v>
      </c>
      <c r="K62" s="156">
        <f>'ГС без пил'!$E$11/1000</f>
        <v>36904.486671455626</v>
      </c>
      <c r="L62" s="156">
        <f>'ГС без пил'!$E$7/1000*E37</f>
        <v>1592.19</v>
      </c>
      <c r="M62" s="156">
        <f>'ГС без пил'!$E$13/1000*G37</f>
        <v>0</v>
      </c>
    </row>
    <row r="63" spans="1:17" ht="12.75" hidden="1" customHeight="1">
      <c r="A63" s="136"/>
      <c r="B63" s="153" t="s">
        <v>155</v>
      </c>
      <c r="C63" s="156">
        <f t="shared" si="7"/>
        <v>0</v>
      </c>
      <c r="D63" s="155">
        <f t="shared" si="8"/>
        <v>0</v>
      </c>
      <c r="E63" s="155">
        <f t="shared" si="9"/>
        <v>0</v>
      </c>
      <c r="F63" s="156">
        <f t="shared" si="13"/>
        <v>0</v>
      </c>
      <c r="G63" s="156">
        <f t="shared" si="10"/>
        <v>0</v>
      </c>
      <c r="H63" s="156">
        <f t="shared" si="11"/>
        <v>0</v>
      </c>
      <c r="I63" s="156">
        <f>'ГС пил МСГРП'!$E$9/1000</f>
        <v>0</v>
      </c>
      <c r="J63" s="156">
        <f t="shared" si="12"/>
        <v>0</v>
      </c>
      <c r="K63" s="156">
        <f>'ГС пил МСГРП'!$E$11/1000</f>
        <v>0</v>
      </c>
      <c r="L63" s="156">
        <f>'ГС пил МСГРП'!$E$7/1000*E38</f>
        <v>0</v>
      </c>
      <c r="M63" s="156">
        <f>'ГС пил МСГРП'!$E$13/1000*G38</f>
        <v>0</v>
      </c>
    </row>
    <row r="64" spans="1:17" ht="12.75" hidden="1" customHeight="1">
      <c r="A64" s="136"/>
      <c r="B64" s="153" t="s">
        <v>156</v>
      </c>
      <c r="C64" s="156">
        <f t="shared" si="7"/>
        <v>0</v>
      </c>
      <c r="D64" s="155">
        <f t="shared" si="8"/>
        <v>0</v>
      </c>
      <c r="E64" s="155">
        <f t="shared" si="9"/>
        <v>0</v>
      </c>
      <c r="F64" s="156">
        <f t="shared" si="13"/>
        <v>0</v>
      </c>
      <c r="G64" s="156">
        <f t="shared" si="10"/>
        <v>0</v>
      </c>
      <c r="H64" s="156">
        <f t="shared" si="11"/>
        <v>0</v>
      </c>
      <c r="I64" s="156">
        <f>'ГСЮра пил'!$E$9/1000</f>
        <v>0</v>
      </c>
      <c r="J64" s="156">
        <f t="shared" si="12"/>
        <v>0</v>
      </c>
      <c r="K64" s="156">
        <f>'ГСЮра пил'!$E$11/1000</f>
        <v>0</v>
      </c>
      <c r="L64" s="156">
        <f>'ГСЮра пил'!$E$7/1000*E39</f>
        <v>0</v>
      </c>
      <c r="M64" s="156">
        <f>'ГСЮра пил'!$E$13/1000*G39</f>
        <v>0</v>
      </c>
    </row>
    <row r="65" spans="1:13" ht="12.75" hidden="1" customHeight="1">
      <c r="A65" s="136"/>
      <c r="B65" s="153" t="s">
        <v>157</v>
      </c>
      <c r="C65" s="156">
        <f t="shared" si="7"/>
        <v>0</v>
      </c>
      <c r="D65" s="155">
        <f t="shared" si="8"/>
        <v>0</v>
      </c>
      <c r="E65" s="155">
        <f t="shared" si="9"/>
        <v>0</v>
      </c>
      <c r="F65" s="156">
        <f t="shared" si="13"/>
        <v>0</v>
      </c>
      <c r="G65" s="156">
        <f t="shared" si="10"/>
        <v>0</v>
      </c>
      <c r="H65" s="156">
        <f t="shared" si="11"/>
        <v>0</v>
      </c>
      <c r="I65" s="156">
        <f>'ГСЮра без пил'!$E$9/1000</f>
        <v>0</v>
      </c>
      <c r="J65" s="156">
        <f t="shared" si="12"/>
        <v>0</v>
      </c>
      <c r="K65" s="156">
        <f>'ГСЮра без пил'!$E$11/1000</f>
        <v>0</v>
      </c>
      <c r="L65" s="156">
        <f>'ГСЮра без пил'!$E$7/1000*E40</f>
        <v>0</v>
      </c>
      <c r="M65" s="156">
        <f>'ГСЮра без пил'!$E$13/1000*G40</f>
        <v>0</v>
      </c>
    </row>
    <row r="66" spans="1:13" ht="12.75" hidden="1" customHeight="1">
      <c r="A66" s="136"/>
      <c r="B66" s="153" t="s">
        <v>158</v>
      </c>
      <c r="C66" s="156">
        <f t="shared" si="7"/>
        <v>0</v>
      </c>
      <c r="D66" s="155">
        <f t="shared" si="8"/>
        <v>0</v>
      </c>
      <c r="E66" s="155">
        <f t="shared" si="9"/>
        <v>0</v>
      </c>
      <c r="F66" s="156">
        <f t="shared" si="13"/>
        <v>0</v>
      </c>
      <c r="G66" s="156">
        <f t="shared" si="10"/>
        <v>0</v>
      </c>
      <c r="H66" s="156">
        <f t="shared" si="11"/>
        <v>0</v>
      </c>
      <c r="I66" s="156">
        <f>'ГСЮра пил МСГРП'!$E$9/1000</f>
        <v>0</v>
      </c>
      <c r="J66" s="156">
        <f t="shared" si="12"/>
        <v>0</v>
      </c>
      <c r="K66" s="156">
        <f>'ГСЮра пил МСГРП'!$E$11/1000</f>
        <v>0</v>
      </c>
      <c r="L66" s="156">
        <f>'ГСЮра пил МСГРП'!$E$7/1000*E41</f>
        <v>0</v>
      </c>
      <c r="M66" s="156">
        <f>'ГСЮра пил МСГРП'!$E$13/1000*G41</f>
        <v>0</v>
      </c>
    </row>
    <row r="67" spans="1:13" ht="12.75" hidden="1" customHeight="1">
      <c r="A67" s="136"/>
      <c r="B67" s="153" t="s">
        <v>159</v>
      </c>
      <c r="C67" s="156">
        <f t="shared" si="7"/>
        <v>0</v>
      </c>
      <c r="D67" s="155">
        <f t="shared" si="8"/>
        <v>0</v>
      </c>
      <c r="E67" s="155">
        <f t="shared" si="9"/>
        <v>0</v>
      </c>
      <c r="F67" s="156">
        <f t="shared" si="13"/>
        <v>0</v>
      </c>
      <c r="G67" s="156">
        <f t="shared" si="10"/>
        <v>0</v>
      </c>
      <c r="H67" s="156">
        <f t="shared" si="11"/>
        <v>0</v>
      </c>
      <c r="I67" s="156">
        <f>ВЗ!$E$9/1000</f>
        <v>0</v>
      </c>
      <c r="J67" s="156">
        <f t="shared" si="12"/>
        <v>0</v>
      </c>
      <c r="K67" s="156">
        <f>ВЗ!$E$11/1000</f>
        <v>0</v>
      </c>
      <c r="L67" s="156">
        <f>ВЗ!$E$7/1000*E42</f>
        <v>0</v>
      </c>
      <c r="M67" s="156">
        <f>ВЗ!$E$13/1000*G42</f>
        <v>0</v>
      </c>
    </row>
    <row r="68" spans="1:13" ht="13.5" thickBot="1">
      <c r="A68" s="136"/>
      <c r="B68" s="153" t="s">
        <v>261</v>
      </c>
      <c r="C68" s="156">
        <f t="shared" si="7"/>
        <v>69765.316840746949</v>
      </c>
      <c r="D68" s="155">
        <f t="shared" si="8"/>
        <v>36904.486671455626</v>
      </c>
      <c r="E68" s="155">
        <f t="shared" si="9"/>
        <v>113288.35151220257</v>
      </c>
      <c r="F68" s="156">
        <f t="shared" si="13"/>
        <v>113288.35151220257</v>
      </c>
      <c r="G68" s="156">
        <f t="shared" si="10"/>
        <v>113288.35151220257</v>
      </c>
      <c r="H68" s="156">
        <f t="shared" si="11"/>
        <v>69765.316840746949</v>
      </c>
      <c r="I68" s="156">
        <f>'Посл. скв'!$E$9/1000</f>
        <v>69765.316840746949</v>
      </c>
      <c r="J68" s="156">
        <f t="shared" si="12"/>
        <v>36904.486671455626</v>
      </c>
      <c r="K68" s="156">
        <f>'Посл. скв'!$E$11/1000</f>
        <v>36904.486671455626</v>
      </c>
      <c r="L68" s="156">
        <f>'Посл. скв'!$E$7/1000*E43</f>
        <v>6618.5479999999998</v>
      </c>
      <c r="M68" s="156">
        <f>'Посл. скв'!$E$13/1000*G43</f>
        <v>0</v>
      </c>
    </row>
    <row r="69" spans="1:13" ht="6.75" customHeight="1" thickTop="1" thickBot="1">
      <c r="A69" s="159"/>
      <c r="B69" s="397"/>
      <c r="C69" s="397"/>
      <c r="D69" s="398"/>
      <c r="E69" s="398"/>
      <c r="F69" s="398"/>
      <c r="G69" s="398"/>
      <c r="H69" s="398"/>
      <c r="I69" s="399"/>
      <c r="J69" s="397"/>
      <c r="K69" s="397"/>
      <c r="L69" s="397"/>
      <c r="M69" s="397"/>
    </row>
    <row r="70" spans="1:13" ht="13.5" thickTop="1">
      <c r="A70" s="133"/>
      <c r="B70" s="203" t="s">
        <v>191</v>
      </c>
      <c r="C70" s="205">
        <f>IFERROR((C53+C54+C55+C56+C57+C58+C59+C60+C68)/D45,0)</f>
        <v>0</v>
      </c>
      <c r="D70" s="205">
        <f>IFERROR((D53+D54+D55+D56+D57+D58+D59+D60+D68)/E45,0)</f>
        <v>0</v>
      </c>
      <c r="E70" s="205">
        <f>IFERROR((E53+E54+E55+E56+E57+E58+E59+E60+E68)/F45,0)</f>
        <v>0</v>
      </c>
      <c r="F70" s="205">
        <f>IFERROR((F53+F54+F55+F56+F57+F58+F59+F60+F68)/E45,0)</f>
        <v>0</v>
      </c>
      <c r="G70" s="205">
        <f>IFERROR((G53+G54+G55+G56+G57+G58+G59+G60+G68)/G45,0)</f>
        <v>0</v>
      </c>
      <c r="H70" s="205">
        <f>IFERROR((H53+H54+H55+H56+H57+H58+H59+H60+H68)/G45,0)</f>
        <v>0</v>
      </c>
      <c r="I70" s="205">
        <f>I52</f>
        <v>61680.576180246957</v>
      </c>
      <c r="J70" s="205">
        <f>IFERROR((J53+J54+J55+J56+J57+J58+J59+J60+J68)/G45,0)</f>
        <v>0</v>
      </c>
      <c r="K70" s="205">
        <f>K52</f>
        <v>36904.486671455626</v>
      </c>
      <c r="L70" s="205">
        <f>IFERROR((L53+L54+L55+L56+L57+L58+L59+L60+L68)/G45,0)</f>
        <v>0</v>
      </c>
      <c r="M70" s="206">
        <f>IFERROR((M53+M54+M55+M56+M57+M58+M59+M60+M68)/N45,0)</f>
        <v>0</v>
      </c>
    </row>
    <row r="71" spans="1:13" ht="13.5" thickBot="1">
      <c r="A71" s="133"/>
      <c r="B71" s="207" t="s">
        <v>192</v>
      </c>
      <c r="C71" s="209">
        <f>IFERROR((C61+C62+C63+C64+C65+C66)/D46,0)</f>
        <v>44239.246970060216</v>
      </c>
      <c r="D71" s="209">
        <f>IFERROR((D61+D62+D63+D64+D65+D66)/E46,0)</f>
        <v>27678.36500359172</v>
      </c>
      <c r="E71" s="209">
        <f>IFERROR((E61+E62+E63+E64+E65+E66)/F46,0)</f>
        <v>72116.635723651925</v>
      </c>
      <c r="F71" s="209">
        <f>IFERROR((F61+F62+F63+F64+F65+F66)/G46,0)</f>
        <v>72116.635723651925</v>
      </c>
      <c r="G71" s="209"/>
      <c r="H71" s="209">
        <f>IFERROR((H61+H62+H63+H64+H65+H66)/I46,0)</f>
        <v>80.894623030967253</v>
      </c>
      <c r="I71" s="209"/>
      <c r="J71" s="209">
        <f>IFERROR((J61+J62+J63+J64+J65+J66)/K46,0)</f>
        <v>6560.7976304809999</v>
      </c>
      <c r="K71" s="209"/>
      <c r="L71" s="209">
        <f>IFERROR((L61+L62+L63+L64+L65+L66)/M46,0)</f>
        <v>83.799473684210525</v>
      </c>
      <c r="M71" s="210">
        <f>IFERROR((M61+M62+M63+M64+M65+M66)/N46,0)</f>
        <v>0</v>
      </c>
    </row>
    <row r="72" spans="1:13" ht="13.5" thickTop="1">
      <c r="A72" s="136"/>
      <c r="B72" s="160"/>
      <c r="C72" s="157"/>
      <c r="D72" s="157"/>
      <c r="E72" s="412"/>
      <c r="F72" s="412"/>
      <c r="G72" s="157"/>
      <c r="H72" s="157"/>
      <c r="I72" s="157"/>
      <c r="J72" s="133"/>
      <c r="K72" s="136"/>
      <c r="L72" s="136"/>
      <c r="M72" s="136"/>
    </row>
    <row r="73" spans="1:13" ht="16.5" thickBot="1">
      <c r="A73" s="159"/>
      <c r="B73" s="426" t="s">
        <v>180</v>
      </c>
      <c r="C73" s="426"/>
      <c r="D73" s="426"/>
      <c r="E73" s="426"/>
      <c r="F73" s="426"/>
      <c r="G73" s="426"/>
      <c r="H73" s="426"/>
      <c r="I73" s="426"/>
      <c r="J73" s="426"/>
      <c r="K73" s="426"/>
      <c r="L73" s="426"/>
      <c r="M73" s="426"/>
    </row>
    <row r="74" spans="1:13" ht="16.5" thickTop="1">
      <c r="A74" s="159"/>
      <c r="B74" s="397"/>
      <c r="C74" s="397"/>
      <c r="D74" s="397"/>
      <c r="E74" s="413"/>
      <c r="F74" s="397"/>
      <c r="G74" s="397"/>
      <c r="H74" s="397"/>
      <c r="I74" s="397"/>
      <c r="J74" s="397"/>
      <c r="K74" s="397"/>
      <c r="L74" s="397"/>
      <c r="M74" s="397"/>
    </row>
    <row r="75" spans="1:13" ht="15" customHeight="1">
      <c r="A75" s="136"/>
      <c r="B75" s="434"/>
      <c r="C75" s="434"/>
      <c r="D75" s="434"/>
      <c r="E75" s="434"/>
      <c r="F75" s="434"/>
      <c r="G75" s="434"/>
      <c r="H75" s="434"/>
      <c r="I75" s="434"/>
      <c r="J75" s="434"/>
      <c r="K75" s="434"/>
      <c r="L75" s="434"/>
      <c r="M75" s="434"/>
    </row>
    <row r="76" spans="1:13" ht="15" customHeight="1">
      <c r="A76" s="136"/>
      <c r="B76" s="434"/>
      <c r="C76" s="434"/>
      <c r="D76" s="434"/>
      <c r="E76" s="434"/>
      <c r="F76" s="434"/>
      <c r="G76" s="434"/>
      <c r="H76" s="434"/>
      <c r="I76" s="434"/>
      <c r="J76" s="434"/>
      <c r="K76" s="434"/>
      <c r="L76" s="434"/>
      <c r="M76" s="434"/>
    </row>
    <row r="77" spans="1:13" ht="15" customHeight="1">
      <c r="A77" s="136"/>
      <c r="B77" s="434"/>
      <c r="C77" s="434"/>
      <c r="D77" s="434"/>
      <c r="E77" s="434"/>
      <c r="F77" s="434"/>
      <c r="G77" s="434"/>
      <c r="H77" s="434"/>
      <c r="I77" s="434"/>
      <c r="J77" s="434"/>
      <c r="K77" s="434"/>
      <c r="L77" s="434"/>
      <c r="M77" s="434"/>
    </row>
    <row r="78" spans="1:13" ht="15" customHeight="1">
      <c r="A78" s="136"/>
      <c r="B78" s="434"/>
      <c r="C78" s="434"/>
      <c r="D78" s="434"/>
      <c r="E78" s="434"/>
      <c r="F78" s="434"/>
      <c r="G78" s="434"/>
      <c r="H78" s="434"/>
      <c r="I78" s="434"/>
      <c r="J78" s="434"/>
      <c r="K78" s="434"/>
      <c r="L78" s="434"/>
      <c r="M78" s="434"/>
    </row>
    <row r="79" spans="1:13" ht="18" customHeight="1">
      <c r="A79" s="136"/>
      <c r="B79" s="434"/>
      <c r="C79" s="434"/>
      <c r="D79" s="434"/>
      <c r="E79" s="434"/>
      <c r="F79" s="434"/>
      <c r="G79" s="434"/>
      <c r="H79" s="434"/>
      <c r="I79" s="434"/>
      <c r="J79" s="434"/>
      <c r="K79" s="434"/>
      <c r="L79" s="434"/>
      <c r="M79" s="434"/>
    </row>
    <row r="80" spans="1:13" ht="18" customHeight="1">
      <c r="A80" s="136"/>
      <c r="B80" s="434"/>
      <c r="C80" s="434"/>
      <c r="D80" s="434"/>
      <c r="E80" s="434"/>
      <c r="F80" s="434"/>
      <c r="G80" s="434"/>
      <c r="H80" s="434"/>
      <c r="I80" s="434"/>
      <c r="J80" s="434"/>
      <c r="K80" s="434"/>
      <c r="L80" s="434"/>
      <c r="M80" s="434"/>
    </row>
    <row r="81" spans="1:13" ht="18" customHeight="1">
      <c r="A81" s="136"/>
      <c r="B81" s="434"/>
      <c r="C81" s="434"/>
      <c r="D81" s="434"/>
      <c r="E81" s="434"/>
      <c r="F81" s="434"/>
      <c r="G81" s="434"/>
      <c r="H81" s="434"/>
      <c r="I81" s="434"/>
      <c r="J81" s="434"/>
      <c r="K81" s="434"/>
      <c r="L81" s="434"/>
      <c r="M81" s="434"/>
    </row>
    <row r="85" spans="1:13" ht="13.5" thickBot="1">
      <c r="B85" s="257" t="s">
        <v>205</v>
      </c>
    </row>
    <row r="86" spans="1:13" ht="14.25" thickTop="1" thickBot="1">
      <c r="B86" s="388" t="s">
        <v>203</v>
      </c>
      <c r="E86" s="400"/>
      <c r="F86" s="388" t="s">
        <v>204</v>
      </c>
    </row>
    <row r="87" spans="1:13" ht="13.5" thickTop="1">
      <c r="B87" s="388" t="s">
        <v>202</v>
      </c>
    </row>
    <row r="88" spans="1:13">
      <c r="B88" s="388" t="s">
        <v>206</v>
      </c>
      <c r="E88" s="401"/>
    </row>
    <row r="89" spans="1:13" ht="13.5">
      <c r="B89" s="388" t="s">
        <v>207</v>
      </c>
      <c r="H89" s="402"/>
      <c r="I89" s="388" t="s">
        <v>208</v>
      </c>
      <c r="J89" s="266"/>
      <c r="K89" s="403" t="s">
        <v>209</v>
      </c>
      <c r="L89" s="267"/>
    </row>
    <row r="90" spans="1:13">
      <c r="B90" s="388" t="s">
        <v>210</v>
      </c>
    </row>
  </sheetData>
  <mergeCells count="32">
    <mergeCell ref="C1:K1"/>
    <mergeCell ref="C2:K2"/>
    <mergeCell ref="C4:K4"/>
    <mergeCell ref="C7:K7"/>
    <mergeCell ref="B17:M17"/>
    <mergeCell ref="C18:G18"/>
    <mergeCell ref="I18:M18"/>
    <mergeCell ref="B4:B5"/>
    <mergeCell ref="C19:G19"/>
    <mergeCell ref="I19:M19"/>
    <mergeCell ref="C20:G20"/>
    <mergeCell ref="I20:M20"/>
    <mergeCell ref="C21:G21"/>
    <mergeCell ref="I21:M21"/>
    <mergeCell ref="B75:M81"/>
    <mergeCell ref="C50:E50"/>
    <mergeCell ref="F50:G50"/>
    <mergeCell ref="L50:L51"/>
    <mergeCell ref="M50:M51"/>
    <mergeCell ref="B23:M23"/>
    <mergeCell ref="J25:K25"/>
    <mergeCell ref="L25:M25"/>
    <mergeCell ref="H25:I25"/>
    <mergeCell ref="D25:E25"/>
    <mergeCell ref="B48:M48"/>
    <mergeCell ref="J50:K50"/>
    <mergeCell ref="B25:B26"/>
    <mergeCell ref="B50:B51"/>
    <mergeCell ref="H50:I50"/>
    <mergeCell ref="B73:M73"/>
    <mergeCell ref="F25:G25"/>
    <mergeCell ref="C25:C26"/>
  </mergeCells>
  <conditionalFormatting sqref="B73:M74 A73:A81 I21:I22 C8 C22:H22 J22:M22 H3:K3 L3:M16 C3:F3 C1:C2 B1:B4 B6:B22 C5:K6 C16:K16 B23:M24 F11:K12 G13:K15 D13:D15 A1:A27 A69:M69 B52 C51 B50 G52 K52 A44:M44 A45:A46 A72:M72 B27:C27 B25:C25 H51:K51 D8:K10 A29:C42 A54:A66 A47:M47">
    <cfRule type="expression" dxfId="113" priority="229" stopIfTrue="1">
      <formula>(set_show_input_fields=1)</formula>
    </cfRule>
  </conditionalFormatting>
  <conditionalFormatting sqref="C7:K7 C4:K4 C18:C19 C21:D21 M29:M43 L28:L43 I30:I43 K30:K43 H29:H43 J28:J43 I54:I66 J54:J68 G54:H68 C53:F68 K54:M66 D29:D34 D39:G42 D36:D38 F37:G38 F34:G34">
    <cfRule type="expression" dxfId="112" priority="230" stopIfTrue="1">
      <formula>(set_show_input_fields=1)</formula>
    </cfRule>
  </conditionalFormatting>
  <conditionalFormatting sqref="C9:C15">
    <cfRule type="expression" dxfId="111" priority="228" stopIfTrue="1">
      <formula>(set_show_input_fields=1)</formula>
    </cfRule>
  </conditionalFormatting>
  <conditionalFormatting sqref="C9:C15">
    <cfRule type="expression" dxfId="110" priority="227" stopIfTrue="1">
      <formula>(set_printing=1)</formula>
    </cfRule>
  </conditionalFormatting>
  <conditionalFormatting sqref="C20">
    <cfRule type="expression" dxfId="109" priority="215" stopIfTrue="1">
      <formula>(set_show_input_fields=1)</formula>
    </cfRule>
  </conditionalFormatting>
  <conditionalFormatting sqref="C18">
    <cfRule type="expression" dxfId="108" priority="211" stopIfTrue="1">
      <formula>(set_show_input_fields=1)</formula>
    </cfRule>
  </conditionalFormatting>
  <conditionalFormatting sqref="C20">
    <cfRule type="expression" dxfId="107" priority="210" stopIfTrue="1">
      <formula>(set_show_input_fields=1)</formula>
    </cfRule>
  </conditionalFormatting>
  <conditionalFormatting sqref="B75">
    <cfRule type="expression" dxfId="106" priority="207" stopIfTrue="1">
      <formula>(set_show_input_fields=1)</formula>
    </cfRule>
  </conditionalFormatting>
  <conditionalFormatting sqref="D11:E12">
    <cfRule type="expression" dxfId="105" priority="172" stopIfTrue="1">
      <formula>(set_show_input_fields=1)</formula>
    </cfRule>
  </conditionalFormatting>
  <conditionalFormatting sqref="D11:E12">
    <cfRule type="expression" dxfId="104" priority="171" stopIfTrue="1">
      <formula>(set_printing=1)</formula>
    </cfRule>
  </conditionalFormatting>
  <conditionalFormatting sqref="D27:E27">
    <cfRule type="expression" dxfId="103" priority="168" stopIfTrue="1">
      <formula>(set_show_input_fields=1)</formula>
    </cfRule>
  </conditionalFormatting>
  <conditionalFormatting sqref="E13:E15">
    <cfRule type="expression" dxfId="102" priority="149" stopIfTrue="1">
      <formula>(set_show_input_fields=1)</formula>
    </cfRule>
  </conditionalFormatting>
  <conditionalFormatting sqref="M53">
    <cfRule type="expression" dxfId="101" priority="87" stopIfTrue="1">
      <formula>(set_show_input_fields=1)</formula>
    </cfRule>
  </conditionalFormatting>
  <conditionalFormatting sqref="D25 F25">
    <cfRule type="expression" dxfId="100" priority="164" stopIfTrue="1">
      <formula>(set_show_input_fields=1)</formula>
    </cfRule>
  </conditionalFormatting>
  <conditionalFormatting sqref="H25">
    <cfRule type="expression" dxfId="99" priority="162" stopIfTrue="1">
      <formula>(set_show_input_fields=1)</formula>
    </cfRule>
  </conditionalFormatting>
  <conditionalFormatting sqref="J25 L25">
    <cfRule type="expression" dxfId="98" priority="154" stopIfTrue="1">
      <formula>(set_show_input_fields=1)</formula>
    </cfRule>
  </conditionalFormatting>
  <conditionalFormatting sqref="I27 K27 M27">
    <cfRule type="expression" dxfId="97" priority="152" stopIfTrue="1">
      <formula>(set_show_input_fields=1)</formula>
    </cfRule>
  </conditionalFormatting>
  <conditionalFormatting sqref="I29 K29">
    <cfRule type="expression" dxfId="96" priority="151" stopIfTrue="1">
      <formula>(set_show_input_fields=1)</formula>
    </cfRule>
  </conditionalFormatting>
  <conditionalFormatting sqref="E51 A48:A52 B48:M49 A68">
    <cfRule type="expression" dxfId="95" priority="147" stopIfTrue="1">
      <formula>(set_show_input_fields=1)</formula>
    </cfRule>
  </conditionalFormatting>
  <conditionalFormatting sqref="F51">
    <cfRule type="expression" dxfId="94" priority="143" stopIfTrue="1">
      <formula>(set_show_input_fields=1)</formula>
    </cfRule>
  </conditionalFormatting>
  <conditionalFormatting sqref="C51:K51 C52:F52">
    <cfRule type="expression" dxfId="93" priority="145" stopIfTrue="1">
      <formula>(set_show_input_fields=1)</formula>
    </cfRule>
  </conditionalFormatting>
  <conditionalFormatting sqref="C50">
    <cfRule type="expression" dxfId="92" priority="142" stopIfTrue="1">
      <formula>(set_show_input_fields=1)</formula>
    </cfRule>
  </conditionalFormatting>
  <conditionalFormatting sqref="L50:M50">
    <cfRule type="expression" dxfId="91" priority="140" stopIfTrue="1">
      <formula>(set_show_input_fields=1)</formula>
    </cfRule>
  </conditionalFormatting>
  <conditionalFormatting sqref="G51">
    <cfRule type="expression" dxfId="90" priority="136" stopIfTrue="1">
      <formula>(set_show_input_fields=1)</formula>
    </cfRule>
  </conditionalFormatting>
  <conditionalFormatting sqref="H50 F50">
    <cfRule type="expression" dxfId="89" priority="135" stopIfTrue="1">
      <formula>(set_show_input_fields=1)</formula>
    </cfRule>
  </conditionalFormatting>
  <conditionalFormatting sqref="J50">
    <cfRule type="expression" dxfId="88" priority="134" stopIfTrue="1">
      <formula>(set_show_input_fields=1)</formula>
    </cfRule>
  </conditionalFormatting>
  <conditionalFormatting sqref="I52">
    <cfRule type="expression" dxfId="87" priority="132" stopIfTrue="1">
      <formula>(set_show_input_fields=1)</formula>
    </cfRule>
  </conditionalFormatting>
  <conditionalFormatting sqref="I68">
    <cfRule type="expression" dxfId="86" priority="131" stopIfTrue="1">
      <formula>(set_show_input_fields=1)</formula>
    </cfRule>
  </conditionalFormatting>
  <conditionalFormatting sqref="A43:C43">
    <cfRule type="expression" dxfId="85" priority="125" stopIfTrue="1">
      <formula>(set_show_input_fields=1)</formula>
    </cfRule>
  </conditionalFormatting>
  <conditionalFormatting sqref="K68">
    <cfRule type="expression" dxfId="84" priority="97" stopIfTrue="1">
      <formula>(set_show_input_fields=1)</formula>
    </cfRule>
  </conditionalFormatting>
  <conditionalFormatting sqref="A28:C28">
    <cfRule type="expression" dxfId="83" priority="120" stopIfTrue="1">
      <formula>(set_show_input_fields=1)</formula>
    </cfRule>
  </conditionalFormatting>
  <conditionalFormatting sqref="E28">
    <cfRule type="expression" dxfId="82" priority="121" stopIfTrue="1">
      <formula>(set_show_input_fields=1)</formula>
    </cfRule>
  </conditionalFormatting>
  <conditionalFormatting sqref="D28">
    <cfRule type="expression" dxfId="81" priority="119" stopIfTrue="1">
      <formula>(set_show_input_fields=1)</formula>
    </cfRule>
  </conditionalFormatting>
  <conditionalFormatting sqref="H28:I28 K28 M28">
    <cfRule type="expression" dxfId="80" priority="117" stopIfTrue="1">
      <formula>(set_show_input_fields=1)</formula>
    </cfRule>
  </conditionalFormatting>
  <conditionalFormatting sqref="H27">
    <cfRule type="expression" dxfId="79" priority="116" stopIfTrue="1">
      <formula>(set_show_input_fields=1)</formula>
    </cfRule>
  </conditionalFormatting>
  <conditionalFormatting sqref="J27">
    <cfRule type="expression" dxfId="78" priority="115" stopIfTrue="1">
      <formula>(set_show_input_fields=1)</formula>
    </cfRule>
  </conditionalFormatting>
  <conditionalFormatting sqref="L27">
    <cfRule type="expression" dxfId="77" priority="114" stopIfTrue="1">
      <formula>(set_show_input_fields=1)</formula>
    </cfRule>
  </conditionalFormatting>
  <conditionalFormatting sqref="K53">
    <cfRule type="expression" dxfId="76" priority="95" stopIfTrue="1">
      <formula>(set_show_input_fields=1)</formula>
    </cfRule>
  </conditionalFormatting>
  <conditionalFormatting sqref="A67">
    <cfRule type="expression" dxfId="75" priority="110" stopIfTrue="1">
      <formula>(set_show_input_fields=1)</formula>
    </cfRule>
  </conditionalFormatting>
  <conditionalFormatting sqref="I67">
    <cfRule type="expression" dxfId="74" priority="109" stopIfTrue="1">
      <formula>(set_show_input_fields=1)</formula>
    </cfRule>
  </conditionalFormatting>
  <conditionalFormatting sqref="K67">
    <cfRule type="expression" dxfId="73" priority="96" stopIfTrue="1">
      <formula>(set_show_input_fields=1)</formula>
    </cfRule>
  </conditionalFormatting>
  <conditionalFormatting sqref="G53:J53">
    <cfRule type="expression" dxfId="72" priority="104" stopIfTrue="1">
      <formula>(set_show_input_fields=1)</formula>
    </cfRule>
  </conditionalFormatting>
  <conditionalFormatting sqref="A53">
    <cfRule type="expression" dxfId="71" priority="101" stopIfTrue="1">
      <formula>(set_show_input_fields=1)</formula>
    </cfRule>
  </conditionalFormatting>
  <conditionalFormatting sqref="M45:M46">
    <cfRule type="expression" dxfId="70" priority="66" stopIfTrue="1">
      <formula>(set_show_input_fields=1)</formula>
    </cfRule>
  </conditionalFormatting>
  <conditionalFormatting sqref="L68">
    <cfRule type="expression" dxfId="69" priority="27" stopIfTrue="1">
      <formula>(set_show_input_fields=1)</formula>
    </cfRule>
  </conditionalFormatting>
  <conditionalFormatting sqref="G28">
    <cfRule type="expression" dxfId="68" priority="48" stopIfTrue="1">
      <formula>(set_show_input_fields=1)</formula>
    </cfRule>
  </conditionalFormatting>
  <conditionalFormatting sqref="D45:G46">
    <cfRule type="expression" dxfId="67" priority="79" stopIfTrue="1">
      <formula>(set_show_input_fields=1)</formula>
    </cfRule>
  </conditionalFormatting>
  <conditionalFormatting sqref="M68">
    <cfRule type="expression" dxfId="66" priority="89" stopIfTrue="1">
      <formula>(set_show_input_fields=1)</formula>
    </cfRule>
  </conditionalFormatting>
  <conditionalFormatting sqref="M67">
    <cfRule type="expression" dxfId="65" priority="88" stopIfTrue="1">
      <formula>(set_show_input_fields=1)</formula>
    </cfRule>
  </conditionalFormatting>
  <conditionalFormatting sqref="I45:I46">
    <cfRule type="expression" dxfId="64" priority="69" stopIfTrue="1">
      <formula>(set_show_input_fields=1)</formula>
    </cfRule>
  </conditionalFormatting>
  <conditionalFormatting sqref="H45:H46">
    <cfRule type="expression" dxfId="63" priority="72" stopIfTrue="1">
      <formula>(set_show_input_fields=1)</formula>
    </cfRule>
  </conditionalFormatting>
  <conditionalFormatting sqref="B45:C46">
    <cfRule type="expression" dxfId="62" priority="80" stopIfTrue="1">
      <formula>(set_show_input_fields=1)</formula>
    </cfRule>
  </conditionalFormatting>
  <conditionalFormatting sqref="K45:K46">
    <cfRule type="expression" dxfId="61" priority="67" stopIfTrue="1">
      <formula>(set_show_input_fields=1)</formula>
    </cfRule>
  </conditionalFormatting>
  <conditionalFormatting sqref="F28:F33">
    <cfRule type="expression" dxfId="60" priority="47" stopIfTrue="1">
      <formula>(set_show_input_fields=1)</formula>
    </cfRule>
  </conditionalFormatting>
  <conditionalFormatting sqref="J45:J46">
    <cfRule type="expression" dxfId="59" priority="71" stopIfTrue="1">
      <formula>(set_show_input_fields=1)</formula>
    </cfRule>
  </conditionalFormatting>
  <conditionalFormatting sqref="L45:L46">
    <cfRule type="expression" dxfId="58" priority="70" stopIfTrue="1">
      <formula>(set_show_input_fields=1)</formula>
    </cfRule>
  </conditionalFormatting>
  <conditionalFormatting sqref="A70:A71">
    <cfRule type="expression" dxfId="57" priority="65" stopIfTrue="1">
      <formula>(set_show_input_fields=1)</formula>
    </cfRule>
  </conditionalFormatting>
  <conditionalFormatting sqref="D26:M26">
    <cfRule type="expression" dxfId="56" priority="36" stopIfTrue="1">
      <formula>(set_show_input_fields=1)</formula>
    </cfRule>
  </conditionalFormatting>
  <conditionalFormatting sqref="H26">
    <cfRule type="expression" dxfId="55" priority="34" stopIfTrue="1">
      <formula>(set_show_input_fields=1)</formula>
    </cfRule>
  </conditionalFormatting>
  <conditionalFormatting sqref="F27:G27">
    <cfRule type="expression" dxfId="54" priority="51" stopIfTrue="1">
      <formula>(set_show_input_fields=1)</formula>
    </cfRule>
  </conditionalFormatting>
  <conditionalFormatting sqref="M70:M71">
    <cfRule type="expression" dxfId="53" priority="39" stopIfTrue="1">
      <formula>(set_show_input_fields=1)</formula>
    </cfRule>
  </conditionalFormatting>
  <conditionalFormatting sqref="I70:I71">
    <cfRule type="expression" dxfId="52" priority="41" stopIfTrue="1">
      <formula>(set_show_input_fields=1)</formula>
    </cfRule>
  </conditionalFormatting>
  <conditionalFormatting sqref="H70:H71">
    <cfRule type="expression" dxfId="51" priority="44" stopIfTrue="1">
      <formula>(set_show_input_fields=1)</formula>
    </cfRule>
  </conditionalFormatting>
  <conditionalFormatting sqref="B70:B71">
    <cfRule type="expression" dxfId="50" priority="46" stopIfTrue="1">
      <formula>(set_show_input_fields=1)</formula>
    </cfRule>
  </conditionalFormatting>
  <conditionalFormatting sqref="C70:G71">
    <cfRule type="expression" dxfId="49" priority="45" stopIfTrue="1">
      <formula>(set_show_input_fields=1)</formula>
    </cfRule>
  </conditionalFormatting>
  <conditionalFormatting sqref="K70:K71">
    <cfRule type="expression" dxfId="48" priority="40" stopIfTrue="1">
      <formula>(set_show_input_fields=1)</formula>
    </cfRule>
  </conditionalFormatting>
  <conditionalFormatting sqref="J70:J71">
    <cfRule type="expression" dxfId="47" priority="43" stopIfTrue="1">
      <formula>(set_show_input_fields=1)</formula>
    </cfRule>
  </conditionalFormatting>
  <conditionalFormatting sqref="L70:L71">
    <cfRule type="expression" dxfId="46" priority="42" stopIfTrue="1">
      <formula>(set_show_input_fields=1)</formula>
    </cfRule>
  </conditionalFormatting>
  <conditionalFormatting sqref="D26 I26:M26">
    <cfRule type="expression" dxfId="45" priority="38" stopIfTrue="1">
      <formula>(set_show_input_fields=1)</formula>
    </cfRule>
  </conditionalFormatting>
  <conditionalFormatting sqref="F26">
    <cfRule type="expression" dxfId="44" priority="37" stopIfTrue="1">
      <formula>(set_show_input_fields=1)</formula>
    </cfRule>
  </conditionalFormatting>
  <conditionalFormatting sqref="G26">
    <cfRule type="expression" dxfId="43" priority="35" stopIfTrue="1">
      <formula>(set_show_input_fields=1)</formula>
    </cfRule>
  </conditionalFormatting>
  <conditionalFormatting sqref="L67">
    <cfRule type="expression" dxfId="42" priority="26" stopIfTrue="1">
      <formula>(set_show_input_fields=1)</formula>
    </cfRule>
  </conditionalFormatting>
  <conditionalFormatting sqref="L53">
    <cfRule type="expression" dxfId="41" priority="25" stopIfTrue="1">
      <formula>(set_show_input_fields=1)</formula>
    </cfRule>
  </conditionalFormatting>
  <conditionalFormatting sqref="H52">
    <cfRule type="expression" dxfId="40" priority="22" stopIfTrue="1">
      <formula>(set_show_input_fields=1)</formula>
    </cfRule>
  </conditionalFormatting>
  <conditionalFormatting sqref="J52">
    <cfRule type="expression" dxfId="39" priority="21" stopIfTrue="1">
      <formula>(set_show_input_fields=1)</formula>
    </cfRule>
  </conditionalFormatting>
  <conditionalFormatting sqref="L52">
    <cfRule type="expression" dxfId="38" priority="20" stopIfTrue="1">
      <formula>(set_show_input_fields=1)</formula>
    </cfRule>
  </conditionalFormatting>
  <conditionalFormatting sqref="M52">
    <cfRule type="expression" dxfId="37" priority="19" stopIfTrue="1">
      <formula>(set_show_input_fields=1)</formula>
    </cfRule>
  </conditionalFormatting>
  <conditionalFormatting sqref="L89">
    <cfRule type="expression" dxfId="36" priority="18" stopIfTrue="1">
      <formula>(set_show_input_fields=1)</formula>
    </cfRule>
  </conditionalFormatting>
  <conditionalFormatting sqref="B54:B67">
    <cfRule type="expression" dxfId="35" priority="17" stopIfTrue="1">
      <formula>(set_show_input_fields=1)</formula>
    </cfRule>
  </conditionalFormatting>
  <conditionalFormatting sqref="B68">
    <cfRule type="expression" dxfId="34" priority="16" stopIfTrue="1">
      <formula>(set_show_input_fields=1)</formula>
    </cfRule>
  </conditionalFormatting>
  <conditionalFormatting sqref="B53">
    <cfRule type="expression" dxfId="33" priority="15" stopIfTrue="1">
      <formula>(set_show_input_fields=1)</formula>
    </cfRule>
  </conditionalFormatting>
  <conditionalFormatting sqref="E29:E38">
    <cfRule type="expression" dxfId="32" priority="14" stopIfTrue="1">
      <formula>(set_show_input_fields=1)</formula>
    </cfRule>
  </conditionalFormatting>
  <conditionalFormatting sqref="E43">
    <cfRule type="expression" dxfId="31" priority="13" stopIfTrue="1">
      <formula>(set_show_input_fields=1)</formula>
    </cfRule>
  </conditionalFormatting>
  <conditionalFormatting sqref="G29:G33">
    <cfRule type="expression" dxfId="30" priority="12" stopIfTrue="1">
      <formula>(set_show_input_fields=1)</formula>
    </cfRule>
  </conditionalFormatting>
  <conditionalFormatting sqref="F43">
    <cfRule type="expression" dxfId="29" priority="11" stopIfTrue="1">
      <formula>(set_show_input_fields=1)</formula>
    </cfRule>
  </conditionalFormatting>
  <conditionalFormatting sqref="G43">
    <cfRule type="expression" dxfId="28" priority="10" stopIfTrue="1">
      <formula>(set_show_input_fields=1)</formula>
    </cfRule>
  </conditionalFormatting>
  <conditionalFormatting sqref="F36">
    <cfRule type="expression" dxfId="27" priority="8" stopIfTrue="1">
      <formula>(set_show_input_fields=1)</formula>
    </cfRule>
  </conditionalFormatting>
  <conditionalFormatting sqref="G36">
    <cfRule type="expression" dxfId="26" priority="7" stopIfTrue="1">
      <formula>(set_show_input_fields=1)</formula>
    </cfRule>
  </conditionalFormatting>
  <conditionalFormatting sqref="D35">
    <cfRule type="expression" dxfId="25" priority="6" stopIfTrue="1">
      <formula>(set_show_input_fields=1)</formula>
    </cfRule>
  </conditionalFormatting>
  <conditionalFormatting sqref="F35">
    <cfRule type="expression" dxfId="24" priority="4" stopIfTrue="1">
      <formula>(set_show_input_fields=1)</formula>
    </cfRule>
  </conditionalFormatting>
  <conditionalFormatting sqref="G35">
    <cfRule type="expression" dxfId="23" priority="3" stopIfTrue="1">
      <formula>(set_show_input_fields=1)</formula>
    </cfRule>
  </conditionalFormatting>
  <conditionalFormatting sqref="F26">
    <cfRule type="expression" dxfId="22" priority="2" stopIfTrue="1">
      <formula>(set_show_input_fields=1)</formula>
    </cfRule>
  </conditionalFormatting>
  <conditionalFormatting sqref="D43">
    <cfRule type="expression" dxfId="21" priority="1" stopIfTrue="1">
      <formula>(set_show_input_fields=1)</formula>
    </cfRule>
  </conditionalFormatting>
  <pageMargins left="0.55118110236220474" right="0.19685039370078741" top="0.19685039370078741" bottom="0.27559055118110237" header="0.19685039370078741" footer="0.19685039370078741"/>
  <pageSetup paperSize="9" scale="57" fitToHeight="2" orientation="portrait" r:id="rId1"/>
  <headerFooter alignWithMargins="0">
    <oddHeader>&amp;R&amp;"Arial Cyr,полужирный"&amp;12Приложение 1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theme="3" tint="0.59999389629810485"/>
    <pageSetUpPr fitToPage="1"/>
  </sheetPr>
  <dimension ref="A1:AX217"/>
  <sheetViews>
    <sheetView zoomScale="70" zoomScaleNormal="70" workbookViewId="0">
      <pane xSplit="5" ySplit="16" topLeftCell="F99" activePane="bottomRight" state="frozen"/>
      <selection activeCell="C56" sqref="C56:W56"/>
      <selection pane="topRight" activeCell="C56" sqref="C56:W56"/>
      <selection pane="bottomLeft" activeCell="C56" sqref="C56:W56"/>
      <selection pane="bottomRight" activeCell="AN183" sqref="AN183"/>
    </sheetView>
  </sheetViews>
  <sheetFormatPr defaultRowHeight="13.5" outlineLevelRow="1"/>
  <cols>
    <col min="1" max="1" width="1.5703125" style="1" hidden="1" customWidth="1"/>
    <col min="2" max="2" width="1.7109375" style="1" hidden="1" customWidth="1"/>
    <col min="3" max="3" width="38.140625" style="1" customWidth="1"/>
    <col min="4" max="4" width="57.42578125" style="1" customWidth="1"/>
    <col min="5" max="5" width="16.42578125" style="89" customWidth="1"/>
    <col min="6" max="6" width="14" style="1" customWidth="1"/>
    <col min="7" max="8" width="13.5703125" style="1" customWidth="1"/>
    <col min="9" max="23" width="13.5703125" style="1" hidden="1" customWidth="1"/>
    <col min="24" max="24" width="15.85546875" style="1" hidden="1" customWidth="1"/>
    <col min="25" max="25" width="13.5703125" style="1" customWidth="1"/>
    <col min="26" max="26" width="16.28515625" style="1" customWidth="1"/>
    <col min="27" max="36" width="13.5703125" style="1" hidden="1" customWidth="1"/>
    <col min="37" max="37" width="13.5703125" style="1" customWidth="1"/>
    <col min="38" max="38" width="16.42578125" style="1" customWidth="1"/>
    <col min="39" max="39" width="13.5703125" style="1" customWidth="1"/>
    <col min="40" max="40" width="18" style="1" customWidth="1"/>
    <col min="41" max="41" width="14.85546875" style="298" hidden="1" customWidth="1"/>
    <col min="42" max="42" width="12.85546875" style="1" hidden="1" customWidth="1"/>
    <col min="43" max="43" width="19.42578125" style="1" hidden="1" customWidth="1"/>
    <col min="44" max="44" width="11.85546875" style="117" hidden="1" customWidth="1"/>
    <col min="45" max="45" width="12.42578125" style="117" hidden="1" customWidth="1"/>
    <col min="46" max="46" width="9.140625" style="1" customWidth="1"/>
    <col min="47" max="50" width="13.28515625" style="117" customWidth="1"/>
    <col min="51" max="16384" width="9.140625" style="1"/>
  </cols>
  <sheetData>
    <row r="1" spans="1:46" ht="5.25" hidden="1" customHeight="1" thickBot="1"/>
    <row r="2" spans="1:46" ht="50.25" hidden="1" customHeight="1" thickBot="1">
      <c r="A2" s="460" t="s">
        <v>10</v>
      </c>
      <c r="B2" s="461"/>
      <c r="C2" s="461"/>
      <c r="D2" s="461"/>
      <c r="E2" s="461"/>
      <c r="F2" s="461"/>
      <c r="G2" s="215"/>
      <c r="H2" s="215"/>
      <c r="I2" s="215"/>
      <c r="J2" s="215"/>
      <c r="K2" s="215"/>
      <c r="L2" s="215"/>
      <c r="M2" s="215"/>
      <c r="N2" s="215"/>
      <c r="O2" s="215"/>
      <c r="P2" s="215"/>
      <c r="Q2" s="215"/>
      <c r="R2" s="215"/>
      <c r="S2" s="215"/>
      <c r="T2" s="215"/>
      <c r="U2" s="215"/>
      <c r="V2" s="215"/>
      <c r="W2" s="215"/>
      <c r="X2" s="215"/>
      <c r="Y2" s="215"/>
      <c r="Z2" s="215"/>
      <c r="AA2" s="215"/>
      <c r="AB2" s="215"/>
      <c r="AC2" s="215"/>
      <c r="AD2" s="215"/>
      <c r="AE2" s="215"/>
      <c r="AF2" s="215"/>
      <c r="AG2" s="215"/>
      <c r="AH2" s="215"/>
      <c r="AI2" s="215"/>
      <c r="AJ2" s="215"/>
      <c r="AK2" s="215"/>
      <c r="AL2" s="215"/>
      <c r="AM2" s="215"/>
      <c r="AN2" s="215"/>
    </row>
    <row r="3" spans="1:46" ht="4.5" hidden="1" customHeight="1">
      <c r="A3" s="6"/>
      <c r="B3" s="6"/>
      <c r="C3" s="6"/>
      <c r="D3" s="6"/>
      <c r="E3" s="90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</row>
    <row r="4" spans="1:46" ht="14.25" customHeight="1">
      <c r="A4" s="10"/>
      <c r="B4" s="10"/>
      <c r="C4" s="129" t="s">
        <v>144</v>
      </c>
      <c r="D4" s="227" t="str">
        <f>'Титул '!G5</f>
        <v xml:space="preserve">куст №21б Приобского месторождения </v>
      </c>
      <c r="E4" s="318" t="s">
        <v>104</v>
      </c>
    </row>
    <row r="5" spans="1:46" ht="15">
      <c r="A5" s="10"/>
      <c r="B5" s="10"/>
      <c r="C5" s="129" t="s">
        <v>145</v>
      </c>
      <c r="D5" s="228" t="str">
        <f>'Титул '!C11</f>
        <v>не определен</v>
      </c>
      <c r="E5" s="319">
        <f>E7+E9+E11+E13</f>
        <v>822605364.81362069</v>
      </c>
      <c r="F5" s="1">
        <f>E5/1000-'Титул '!F52</f>
        <v>0</v>
      </c>
    </row>
    <row r="6" spans="1:46" ht="15" customHeight="1">
      <c r="A6" s="455"/>
      <c r="B6" s="456"/>
      <c r="C6" s="129" t="s">
        <v>146</v>
      </c>
      <c r="D6" s="228" t="str">
        <f>'Титул '!C12</f>
        <v>БУ-3000 ЭУК</v>
      </c>
      <c r="E6" s="73" t="s">
        <v>89</v>
      </c>
    </row>
    <row r="7" spans="1:46" ht="15" customHeight="1">
      <c r="A7" s="455"/>
      <c r="B7" s="456"/>
      <c r="C7" s="129" t="s">
        <v>14</v>
      </c>
      <c r="D7" s="178" t="s">
        <v>237</v>
      </c>
      <c r="E7" s="179">
        <f>AN41</f>
        <v>33924862</v>
      </c>
    </row>
    <row r="8" spans="1:46" ht="15" customHeight="1">
      <c r="A8" s="455"/>
      <c r="B8" s="456"/>
      <c r="C8" s="11" t="s">
        <v>98</v>
      </c>
      <c r="D8" s="178"/>
      <c r="E8" s="73" t="s">
        <v>90</v>
      </c>
    </row>
    <row r="9" spans="1:46" ht="15.75" customHeight="1">
      <c r="A9" s="455"/>
      <c r="B9" s="456"/>
      <c r="C9" s="129" t="s">
        <v>95</v>
      </c>
      <c r="D9" s="263" t="str">
        <f>'Титул '!C13</f>
        <v>да</v>
      </c>
      <c r="E9" s="179">
        <f>AN190</f>
        <v>493444609.44197565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</row>
    <row r="10" spans="1:46" ht="15" customHeight="1">
      <c r="A10" s="313"/>
      <c r="B10" s="314"/>
      <c r="C10" s="129" t="s">
        <v>96</v>
      </c>
      <c r="D10" s="263" t="str">
        <f>'Титул '!C14</f>
        <v>нет</v>
      </c>
      <c r="E10" s="73" t="s">
        <v>91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</row>
    <row r="11" spans="1:46" ht="17.25" customHeight="1">
      <c r="A11" s="313"/>
      <c r="B11" s="314"/>
      <c r="C11" s="129" t="s">
        <v>97</v>
      </c>
      <c r="D11" s="263" t="str">
        <f>'Титул '!C15</f>
        <v>нет</v>
      </c>
      <c r="E11" s="179">
        <f>AN206</f>
        <v>295235893.37164503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 t="s">
        <v>199</v>
      </c>
    </row>
    <row r="12" spans="1:46" ht="35.25" customHeight="1">
      <c r="A12" s="313"/>
      <c r="B12" s="314"/>
      <c r="C12" s="129" t="s">
        <v>125</v>
      </c>
      <c r="D12" s="320"/>
      <c r="E12" s="73" t="s">
        <v>129</v>
      </c>
      <c r="F12" s="73" t="s">
        <v>196</v>
      </c>
      <c r="G12" s="448" t="str">
        <f>'Титул '!B28</f>
        <v>Перв.скв. (тип скв)</v>
      </c>
      <c r="H12" s="449"/>
      <c r="I12" s="448" t="str">
        <f>'Титул '!B29</f>
        <v>ННС до 1300</v>
      </c>
      <c r="J12" s="449"/>
      <c r="K12" s="448" t="str">
        <f>'Титул '!B30</f>
        <v>ННС от 1300 до 1500</v>
      </c>
      <c r="L12" s="449"/>
      <c r="M12" s="448" t="str">
        <f>'Титул '!B31</f>
        <v>ННС от 1500 до 2000</v>
      </c>
      <c r="N12" s="449"/>
      <c r="O12" s="448" t="str">
        <f>'Титул '!B32</f>
        <v>ННС от 2000 до 2200</v>
      </c>
      <c r="P12" s="449"/>
      <c r="Q12" s="448" t="str">
        <f>'Титул '!B33</f>
        <v>ННС более 2200</v>
      </c>
      <c r="R12" s="449"/>
      <c r="S12" s="448" t="str">
        <f>'Титул '!B34</f>
        <v>Оценочная</v>
      </c>
      <c r="T12" s="449"/>
      <c r="U12" s="448" t="str">
        <f>'Титул '!B35</f>
        <v>ННС Юра &gt;800</v>
      </c>
      <c r="V12" s="449"/>
      <c r="W12" s="448" t="str">
        <f>'Титул '!B36</f>
        <v>ГС с пилотом</v>
      </c>
      <c r="X12" s="449"/>
      <c r="Y12" s="448" t="str">
        <f>'Титул '!B37</f>
        <v>ГС без пилота</v>
      </c>
      <c r="Z12" s="449"/>
      <c r="AA12" s="448" t="str">
        <f>'Титул '!B38</f>
        <v>ГС с пилотом и МСГРП</v>
      </c>
      <c r="AB12" s="449"/>
      <c r="AC12" s="448" t="str">
        <f>'Титул '!B39</f>
        <v>ГС Юра с пилотом</v>
      </c>
      <c r="AD12" s="449"/>
      <c r="AE12" s="448" t="str">
        <f>'Титул '!B40</f>
        <v xml:space="preserve">ГС Юра без пилота </v>
      </c>
      <c r="AF12" s="449"/>
      <c r="AG12" s="448" t="str">
        <f>'Титул '!B41</f>
        <v>ГС Юра с пилотом и МСГРП</v>
      </c>
      <c r="AH12" s="449"/>
      <c r="AI12" s="448" t="str">
        <f>'Титул '!B42</f>
        <v>Вод/з</v>
      </c>
      <c r="AJ12" s="449"/>
      <c r="AK12" s="448" t="str">
        <f>'Титул '!B43</f>
        <v>Посл.скв.</v>
      </c>
      <c r="AL12" s="449"/>
      <c r="AM12" s="448" t="s">
        <v>195</v>
      </c>
      <c r="AN12" s="449"/>
      <c r="AT12" s="2"/>
    </row>
    <row r="13" spans="1:46" ht="17.25" customHeight="1">
      <c r="A13" s="457"/>
      <c r="B13" s="456"/>
      <c r="C13" s="129" t="s">
        <v>102</v>
      </c>
      <c r="D13" s="222"/>
      <c r="E13" s="179">
        <f>AN212</f>
        <v>0</v>
      </c>
      <c r="F13" s="73" t="s">
        <v>194</v>
      </c>
      <c r="G13" s="448">
        <f>'Титул '!E28</f>
        <v>1</v>
      </c>
      <c r="H13" s="449"/>
      <c r="I13" s="448">
        <f>'Титул '!E29</f>
        <v>0</v>
      </c>
      <c r="J13" s="449"/>
      <c r="K13" s="452">
        <f>'Титул '!E30</f>
        <v>0</v>
      </c>
      <c r="L13" s="449"/>
      <c r="M13" s="448">
        <f>'Титул '!E31</f>
        <v>0</v>
      </c>
      <c r="N13" s="449"/>
      <c r="O13" s="448">
        <f>'Титул '!E32</f>
        <v>0</v>
      </c>
      <c r="P13" s="449"/>
      <c r="Q13" s="448">
        <f>'Титул '!E33</f>
        <v>0</v>
      </c>
      <c r="R13" s="449"/>
      <c r="S13" s="448">
        <f>'Титул '!E34</f>
        <v>0</v>
      </c>
      <c r="T13" s="449"/>
      <c r="U13" s="448">
        <f>'Титул '!E35</f>
        <v>0</v>
      </c>
      <c r="V13" s="449"/>
      <c r="W13" s="448">
        <f>'Титул '!E36</f>
        <v>0</v>
      </c>
      <c r="X13" s="449"/>
      <c r="Y13" s="448">
        <v>6</v>
      </c>
      <c r="Z13" s="449"/>
      <c r="AA13" s="448">
        <f>'Титул '!E38</f>
        <v>0</v>
      </c>
      <c r="AB13" s="449"/>
      <c r="AC13" s="448">
        <f>'Титул '!E39</f>
        <v>0</v>
      </c>
      <c r="AD13" s="449"/>
      <c r="AE13" s="448">
        <f>'Титул '!E40</f>
        <v>0</v>
      </c>
      <c r="AF13" s="449"/>
      <c r="AG13" s="448">
        <f>'Титул '!E41</f>
        <v>0</v>
      </c>
      <c r="AH13" s="449"/>
      <c r="AI13" s="448">
        <f>'Титул '!E42</f>
        <v>0</v>
      </c>
      <c r="AJ13" s="449"/>
      <c r="AK13" s="448">
        <f>'Титул '!E43</f>
        <v>1</v>
      </c>
      <c r="AL13" s="449"/>
      <c r="AM13" s="448">
        <f>SUM(G13:AL13)</f>
        <v>8</v>
      </c>
      <c r="AN13" s="449"/>
      <c r="AT13" s="2"/>
    </row>
    <row r="14" spans="1:46" ht="3.75" hidden="1" customHeight="1" thickBot="1">
      <c r="A14" s="12"/>
      <c r="B14" s="12"/>
      <c r="C14" s="128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</row>
    <row r="15" spans="1:46" ht="15" hidden="1">
      <c r="A15" s="458" t="s">
        <v>128</v>
      </c>
      <c r="B15" s="459"/>
      <c r="C15" s="459"/>
      <c r="D15" s="459"/>
      <c r="E15" s="459"/>
      <c r="F15" s="459"/>
      <c r="G15" s="215"/>
      <c r="H15" s="215"/>
      <c r="I15" s="215"/>
      <c r="J15" s="215"/>
      <c r="K15" s="215"/>
      <c r="L15" s="215"/>
      <c r="M15" s="215"/>
      <c r="N15" s="215"/>
      <c r="O15" s="215"/>
      <c r="P15" s="215"/>
      <c r="Q15" s="215"/>
      <c r="R15" s="215"/>
      <c r="S15" s="215"/>
      <c r="T15" s="215"/>
      <c r="U15" s="215"/>
      <c r="V15" s="215"/>
      <c r="W15" s="215"/>
      <c r="X15" s="215"/>
      <c r="Y15" s="215"/>
      <c r="Z15" s="215"/>
      <c r="AA15" s="215"/>
      <c r="AB15" s="215"/>
      <c r="AC15" s="215"/>
      <c r="AD15" s="215"/>
      <c r="AE15" s="215"/>
      <c r="AF15" s="215"/>
      <c r="AG15" s="215"/>
      <c r="AH15" s="215"/>
      <c r="AI15" s="215"/>
      <c r="AJ15" s="215"/>
      <c r="AK15" s="215"/>
      <c r="AL15" s="215"/>
      <c r="AM15" s="215"/>
      <c r="AN15" s="215"/>
    </row>
    <row r="16" spans="1:46" ht="33.75" customHeight="1" thickBot="1">
      <c r="A16" s="13" t="s">
        <v>18</v>
      </c>
      <c r="B16" s="14" t="s">
        <v>19</v>
      </c>
      <c r="C16" s="15" t="s">
        <v>5</v>
      </c>
      <c r="D16" s="16" t="s">
        <v>20</v>
      </c>
      <c r="E16" s="16" t="s">
        <v>21</v>
      </c>
      <c r="F16" s="16" t="s">
        <v>22</v>
      </c>
      <c r="G16" s="16" t="s">
        <v>198</v>
      </c>
      <c r="H16" s="16" t="s">
        <v>197</v>
      </c>
      <c r="I16" s="16" t="s">
        <v>198</v>
      </c>
      <c r="J16" s="16" t="s">
        <v>197</v>
      </c>
      <c r="K16" s="16" t="s">
        <v>198</v>
      </c>
      <c r="L16" s="16" t="s">
        <v>197</v>
      </c>
      <c r="M16" s="16" t="s">
        <v>198</v>
      </c>
      <c r="N16" s="16" t="s">
        <v>197</v>
      </c>
      <c r="O16" s="16" t="s">
        <v>198</v>
      </c>
      <c r="P16" s="16" t="s">
        <v>197</v>
      </c>
      <c r="Q16" s="16" t="s">
        <v>198</v>
      </c>
      <c r="R16" s="16" t="s">
        <v>197</v>
      </c>
      <c r="S16" s="16" t="s">
        <v>198</v>
      </c>
      <c r="T16" s="16" t="s">
        <v>197</v>
      </c>
      <c r="U16" s="16" t="s">
        <v>198</v>
      </c>
      <c r="V16" s="16" t="s">
        <v>197</v>
      </c>
      <c r="W16" s="16" t="s">
        <v>198</v>
      </c>
      <c r="X16" s="16" t="s">
        <v>197</v>
      </c>
      <c r="Y16" s="16" t="s">
        <v>198</v>
      </c>
      <c r="Z16" s="16" t="s">
        <v>197</v>
      </c>
      <c r="AA16" s="16" t="s">
        <v>198</v>
      </c>
      <c r="AB16" s="16" t="s">
        <v>197</v>
      </c>
      <c r="AC16" s="16" t="s">
        <v>198</v>
      </c>
      <c r="AD16" s="16" t="s">
        <v>197</v>
      </c>
      <c r="AE16" s="16" t="s">
        <v>198</v>
      </c>
      <c r="AF16" s="16" t="s">
        <v>197</v>
      </c>
      <c r="AG16" s="16" t="s">
        <v>198</v>
      </c>
      <c r="AH16" s="16" t="s">
        <v>197</v>
      </c>
      <c r="AI16" s="16" t="s">
        <v>198</v>
      </c>
      <c r="AJ16" s="16" t="s">
        <v>197</v>
      </c>
      <c r="AK16" s="16" t="s">
        <v>198</v>
      </c>
      <c r="AL16" s="16" t="s">
        <v>197</v>
      </c>
      <c r="AM16" s="16" t="s">
        <v>198</v>
      </c>
      <c r="AN16" s="16" t="s">
        <v>197</v>
      </c>
      <c r="AS16" s="117" t="s">
        <v>197</v>
      </c>
      <c r="AT16" s="2"/>
    </row>
    <row r="17" spans="1:46" ht="15" hidden="1" thickBot="1">
      <c r="A17" s="33"/>
      <c r="B17" s="41"/>
      <c r="C17" s="74"/>
      <c r="D17" s="74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5"/>
      <c r="AC17" s="75"/>
      <c r="AD17" s="75"/>
      <c r="AE17" s="75"/>
      <c r="AF17" s="75"/>
      <c r="AG17" s="75"/>
      <c r="AH17" s="75"/>
      <c r="AI17" s="75"/>
      <c r="AJ17" s="75"/>
      <c r="AK17" s="75"/>
      <c r="AL17" s="75"/>
      <c r="AM17" s="75"/>
      <c r="AN17" s="75">
        <v>0</v>
      </c>
      <c r="AS17" s="117">
        <v>0</v>
      </c>
    </row>
    <row r="18" spans="1:46" ht="15.75" thickBot="1">
      <c r="A18" s="33" t="s">
        <v>55</v>
      </c>
      <c r="B18" s="41"/>
      <c r="C18" s="453" t="s">
        <v>122</v>
      </c>
      <c r="D18" s="454"/>
      <c r="E18" s="454"/>
      <c r="F18" s="454"/>
      <c r="G18" s="446"/>
      <c r="H18" s="447"/>
      <c r="I18" s="447"/>
      <c r="J18" s="447"/>
      <c r="K18" s="446"/>
      <c r="L18" s="447"/>
      <c r="M18" s="447"/>
      <c r="N18" s="447"/>
      <c r="O18" s="446"/>
      <c r="P18" s="447"/>
      <c r="Q18" s="447"/>
      <c r="R18" s="447"/>
      <c r="S18" s="447"/>
      <c r="T18" s="447"/>
      <c r="U18" s="446"/>
      <c r="V18" s="447"/>
      <c r="W18" s="447"/>
      <c r="X18" s="447"/>
      <c r="Y18" s="446"/>
      <c r="Z18" s="447"/>
      <c r="AA18" s="447"/>
      <c r="AB18" s="447"/>
      <c r="AC18" s="446"/>
      <c r="AD18" s="447"/>
      <c r="AE18" s="447"/>
      <c r="AF18" s="447"/>
      <c r="AG18" s="446"/>
      <c r="AH18" s="447"/>
      <c r="AI18" s="447"/>
      <c r="AJ18" s="447"/>
      <c r="AK18" s="417"/>
      <c r="AL18" s="418"/>
      <c r="AM18" s="418"/>
      <c r="AN18" s="418"/>
      <c r="AT18" s="2"/>
    </row>
    <row r="19" spans="1:46" ht="15" hidden="1" outlineLevel="1">
      <c r="A19" s="28"/>
      <c r="B19" s="42"/>
      <c r="C19" s="182" t="str">
        <f>'Перв. скв '!C19</f>
        <v>не определен</v>
      </c>
      <c r="D19" s="100" t="s">
        <v>120</v>
      </c>
      <c r="E19" s="37"/>
      <c r="F19" s="37"/>
      <c r="G19" s="216"/>
      <c r="H19" s="216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  <c r="AF19" s="37"/>
      <c r="AG19" s="37"/>
      <c r="AH19" s="37"/>
      <c r="AI19" s="37"/>
      <c r="AJ19" s="37"/>
      <c r="AK19" s="37"/>
      <c r="AL19" s="37"/>
      <c r="AM19" s="37"/>
      <c r="AN19" s="37">
        <v>0</v>
      </c>
      <c r="AS19" s="117">
        <v>0</v>
      </c>
    </row>
    <row r="20" spans="1:46" ht="14.25" outlineLevel="1">
      <c r="A20" s="28"/>
      <c r="B20" s="42"/>
      <c r="C20" s="74"/>
      <c r="D20" s="264" t="str">
        <f>'Перв. скв '!D20</f>
        <v>Монтаж</v>
      </c>
      <c r="E20" s="265" t="str">
        <f>'Перв. скв '!E20</f>
        <v>не определен</v>
      </c>
      <c r="F20" s="321" t="str">
        <f>'Перв. скв '!F20</f>
        <v>опер.</v>
      </c>
      <c r="G20" s="316">
        <f>'Перв. скв '!$V20*G$13</f>
        <v>1</v>
      </c>
      <c r="H20" s="316">
        <f>'Перв. скв '!$W20*G$13</f>
        <v>9401938</v>
      </c>
      <c r="I20" s="316">
        <f>ННСдо1300!$V20*I$13</f>
        <v>0</v>
      </c>
      <c r="J20" s="316">
        <f>ННСдо1300!$W20*I$13</f>
        <v>0</v>
      </c>
      <c r="K20" s="316">
        <f>ННСот1300до1500!$V20*K$13</f>
        <v>0</v>
      </c>
      <c r="L20" s="316">
        <f>ННСот1300до1500!$W20*K$13</f>
        <v>0</v>
      </c>
      <c r="M20" s="316">
        <f>ННСот1500до2000!$V20*M$13</f>
        <v>0</v>
      </c>
      <c r="N20" s="316">
        <f>ННСот1500до2000!$W20*M$13</f>
        <v>0</v>
      </c>
      <c r="O20" s="316">
        <f>ННСот2000до2200!$V20*O$13</f>
        <v>0</v>
      </c>
      <c r="P20" s="316">
        <f>ННСот2000до2200!$W20*O$13</f>
        <v>0</v>
      </c>
      <c r="Q20" s="316">
        <f>ННСболее2200!$V20*Q$13</f>
        <v>0</v>
      </c>
      <c r="R20" s="316">
        <f>ННСболее2200!$W20*Q$13</f>
        <v>0</v>
      </c>
      <c r="S20" s="316">
        <f>Оценочная!$V20*S$13</f>
        <v>0</v>
      </c>
      <c r="T20" s="316">
        <f>Оценочная!$W20*S$13</f>
        <v>0</v>
      </c>
      <c r="U20" s="316">
        <f>'ННСЮра&gt;800'!$V20*U$13</f>
        <v>0</v>
      </c>
      <c r="V20" s="316">
        <f>'ННСЮра&gt;800'!$W20*U$13</f>
        <v>0</v>
      </c>
      <c r="W20" s="316">
        <f>'ГС пил'!V20*$W$13</f>
        <v>0</v>
      </c>
      <c r="X20" s="316">
        <f>'ГС пил'!W20*$W$13</f>
        <v>0</v>
      </c>
      <c r="Y20" s="316">
        <f>'ГС без пил'!$V20*Y$13</f>
        <v>0</v>
      </c>
      <c r="Z20" s="316">
        <f>'ГС без пил'!$W20*Y$13</f>
        <v>0</v>
      </c>
      <c r="AA20" s="316">
        <f>'ГС пил МСГРП'!$V20*AA$13</f>
        <v>0</v>
      </c>
      <c r="AB20" s="316">
        <f>'ГС пил МСГРП'!$W20*AA$13</f>
        <v>0</v>
      </c>
      <c r="AC20" s="316">
        <f>'ГСЮра пил'!$V20*AC$13</f>
        <v>0</v>
      </c>
      <c r="AD20" s="316">
        <f>'ГСЮра пил'!$W20*AC$13</f>
        <v>0</v>
      </c>
      <c r="AE20" s="316">
        <f>'ГСЮра без пил'!$V20*AE$13</f>
        <v>0</v>
      </c>
      <c r="AF20" s="316">
        <f>'ГСЮра без пил'!$W20*AE$13</f>
        <v>0</v>
      </c>
      <c r="AG20" s="316">
        <f>'ГСЮра пил МСГРП'!$V20*AG$13</f>
        <v>0</v>
      </c>
      <c r="AH20" s="316">
        <f>'ГСЮра пил МСГРП'!$W20*AG$13</f>
        <v>0</v>
      </c>
      <c r="AI20" s="316">
        <f>ВЗ!$V20*AI$13</f>
        <v>0</v>
      </c>
      <c r="AJ20" s="316">
        <f>ВЗ!$W20*AI$13</f>
        <v>0</v>
      </c>
      <c r="AK20" s="316">
        <f>'Посл. скв'!$V20*AK$13</f>
        <v>0</v>
      </c>
      <c r="AL20" s="316">
        <f>'Посл. скв'!$W20*AK$13</f>
        <v>0</v>
      </c>
      <c r="AM20" s="316">
        <f t="shared" ref="AM20:AN25" si="0">AK20+AI20+AG20+AE20+AC20+AA20+Y20+W20++U20+S20+Q20+M20+O20+K20+I20+G20</f>
        <v>1</v>
      </c>
      <c r="AN20" s="316">
        <f t="shared" si="0"/>
        <v>9401938</v>
      </c>
      <c r="AO20" s="298">
        <f>('[8]Куст №40А'!AD1998)*1000</f>
        <v>0</v>
      </c>
      <c r="AP20" s="117">
        <f t="shared" ref="AP20:AP31" si="1">AO20-AN20</f>
        <v>-9401938</v>
      </c>
      <c r="AR20" s="117">
        <f>AS20-AN20</f>
        <v>0</v>
      </c>
      <c r="AS20" s="117">
        <v>9401938</v>
      </c>
      <c r="AT20" s="2"/>
    </row>
    <row r="21" spans="1:46" ht="14.25" outlineLevel="1">
      <c r="A21" s="28"/>
      <c r="B21" s="42"/>
      <c r="C21" s="97"/>
      <c r="D21" s="264" t="str">
        <f>'Перв. скв '!D21</f>
        <v>Демонтаж</v>
      </c>
      <c r="E21" s="265" t="str">
        <f>'Перв. скв '!E21</f>
        <v>не определен</v>
      </c>
      <c r="F21" s="321" t="str">
        <f>'Перв. скв '!F21</f>
        <v>опер.</v>
      </c>
      <c r="G21" s="316">
        <f>'Перв. скв '!$V21*G$13</f>
        <v>0</v>
      </c>
      <c r="H21" s="316">
        <f>'Перв. скв '!$W21*G$13</f>
        <v>0</v>
      </c>
      <c r="I21" s="316">
        <f>ННСдо1300!$V21*I$13</f>
        <v>0</v>
      </c>
      <c r="J21" s="316">
        <f>ННСдо1300!$W21*I$13</f>
        <v>0</v>
      </c>
      <c r="K21" s="316">
        <f>ННСот1300до1500!$V21*K$13</f>
        <v>0</v>
      </c>
      <c r="L21" s="316">
        <f>ННСот1300до1500!$W21*K$13</f>
        <v>0</v>
      </c>
      <c r="M21" s="316">
        <f>ННСот1500до2000!$V21*M$13</f>
        <v>0</v>
      </c>
      <c r="N21" s="316">
        <f>ННСот1500до2000!$W21*M$13</f>
        <v>0</v>
      </c>
      <c r="O21" s="316">
        <f>ННСот2000до2200!$V21*O$13</f>
        <v>0</v>
      </c>
      <c r="P21" s="316">
        <f>ННСот2000до2200!$W21*O$13</f>
        <v>0</v>
      </c>
      <c r="Q21" s="316">
        <f>ННСболее2200!$V21*Q$13</f>
        <v>0</v>
      </c>
      <c r="R21" s="316">
        <f>ННСболее2200!$W21*Q$13</f>
        <v>0</v>
      </c>
      <c r="S21" s="316">
        <f>Оценочная!$V21*S$13</f>
        <v>0</v>
      </c>
      <c r="T21" s="316">
        <f>Оценочная!$W21*S$13</f>
        <v>0</v>
      </c>
      <c r="U21" s="316">
        <f>'ННСЮра&gt;800'!$V21*U$13</f>
        <v>0</v>
      </c>
      <c r="V21" s="316">
        <f>'ННСЮра&gt;800'!$W21*U$13</f>
        <v>0</v>
      </c>
      <c r="W21" s="316">
        <f>'ГС пил'!V21*$W$13</f>
        <v>0</v>
      </c>
      <c r="X21" s="316">
        <f>'ГС пил'!W21*$W$13</f>
        <v>0</v>
      </c>
      <c r="Y21" s="316">
        <f>'ГС без пил'!$V21*Y$13</f>
        <v>0</v>
      </c>
      <c r="Z21" s="316">
        <f>'ГС без пил'!$W21*Y$13</f>
        <v>0</v>
      </c>
      <c r="AA21" s="316">
        <f>'ГС пил МСГРП'!$V21*AA$13</f>
        <v>0</v>
      </c>
      <c r="AB21" s="316">
        <f>'ГС пил МСГРП'!$W21*AA$13</f>
        <v>0</v>
      </c>
      <c r="AC21" s="316">
        <f>'ГСЮра пил'!$V21*AC$13</f>
        <v>0</v>
      </c>
      <c r="AD21" s="316">
        <f>'ГСЮра пил'!$W21*AC$13</f>
        <v>0</v>
      </c>
      <c r="AE21" s="316">
        <f>'ГСЮра без пил'!$V21*AE$13</f>
        <v>0</v>
      </c>
      <c r="AF21" s="316">
        <f>'ГСЮра без пил'!$W21*AE$13</f>
        <v>0</v>
      </c>
      <c r="AG21" s="316">
        <f>'ГСЮра пил МСГРП'!$V21*AG$13</f>
        <v>0</v>
      </c>
      <c r="AH21" s="316">
        <f>'ГСЮра пил МСГРП'!$W21*AG$13</f>
        <v>0</v>
      </c>
      <c r="AI21" s="316">
        <f>ВЗ!$V21*AI$13</f>
        <v>0</v>
      </c>
      <c r="AJ21" s="316">
        <f>ВЗ!$W21*AI$13</f>
        <v>0</v>
      </c>
      <c r="AK21" s="316">
        <f>'Посл. скв'!$V21*AK$13</f>
        <v>1</v>
      </c>
      <c r="AL21" s="316">
        <f>'Посл. скв'!$W21*AK$13</f>
        <v>2344149</v>
      </c>
      <c r="AM21" s="316">
        <f t="shared" si="0"/>
        <v>1</v>
      </c>
      <c r="AN21" s="316">
        <f t="shared" si="0"/>
        <v>2344149</v>
      </c>
      <c r="AO21" s="298">
        <f>('[8]Куст №40А'!AD1999)*1000</f>
        <v>0</v>
      </c>
      <c r="AP21" s="117">
        <f t="shared" si="1"/>
        <v>-2344149</v>
      </c>
      <c r="AR21" s="117">
        <f t="shared" ref="AR21:AR84" si="2">AS21-AN21</f>
        <v>0</v>
      </c>
      <c r="AS21" s="117">
        <v>2344149</v>
      </c>
      <c r="AT21" s="2"/>
    </row>
    <row r="22" spans="1:46" ht="14.25" hidden="1" outlineLevel="1">
      <c r="A22" s="28"/>
      <c r="B22" s="42"/>
      <c r="C22" s="97"/>
      <c r="D22" s="264" t="str">
        <f>'Перв. скв '!D22</f>
        <v>Эксплуатация АВЭС</v>
      </c>
      <c r="E22" s="265" t="str">
        <f>'Перв. скв '!E22</f>
        <v>не определен</v>
      </c>
      <c r="F22" s="321" t="str">
        <f>'Перв. скв '!F22</f>
        <v>опер.</v>
      </c>
      <c r="G22" s="316">
        <f>'Перв. скв '!$V22*G$13</f>
        <v>0</v>
      </c>
      <c r="H22" s="316">
        <f>'Перв. скв '!$W22*G$13</f>
        <v>0</v>
      </c>
      <c r="I22" s="316">
        <f>ННСдо1300!$V22*I$13</f>
        <v>0</v>
      </c>
      <c r="J22" s="316">
        <f>ННСдо1300!$W22*I$13</f>
        <v>0</v>
      </c>
      <c r="K22" s="316">
        <f>ННСот1300до1500!$V22*K$13</f>
        <v>0</v>
      </c>
      <c r="L22" s="316">
        <f>ННСот1300до1500!$W22*K$13</f>
        <v>0</v>
      </c>
      <c r="M22" s="316">
        <f>ННСот1500до2000!$V22*M$13</f>
        <v>0</v>
      </c>
      <c r="N22" s="316">
        <f>ННСот1500до2000!$W22*M$13</f>
        <v>0</v>
      </c>
      <c r="O22" s="316">
        <f>ННСот2000до2200!$V22*O$13</f>
        <v>0</v>
      </c>
      <c r="P22" s="316">
        <f>ННСот2000до2200!$W22*O$13</f>
        <v>0</v>
      </c>
      <c r="Q22" s="316">
        <f>ННСболее2200!$V22*Q$13</f>
        <v>0</v>
      </c>
      <c r="R22" s="316">
        <f>ННСболее2200!$W22*Q$13</f>
        <v>0</v>
      </c>
      <c r="S22" s="316">
        <f>Оценочная!$V22*S$13</f>
        <v>0</v>
      </c>
      <c r="T22" s="316">
        <f>Оценочная!$W22*S$13</f>
        <v>0</v>
      </c>
      <c r="U22" s="316">
        <f>'ННСЮра&gt;800'!$V22*U$13</f>
        <v>0</v>
      </c>
      <c r="V22" s="316">
        <f>'ННСЮра&gt;800'!$W22*U$13</f>
        <v>0</v>
      </c>
      <c r="W22" s="316">
        <f>'ГС пил'!V22*$W$13</f>
        <v>0</v>
      </c>
      <c r="X22" s="316">
        <f>'ГС пил'!W22*$W$13</f>
        <v>0</v>
      </c>
      <c r="Y22" s="316">
        <f>'ГС без пил'!$V22*Y$13</f>
        <v>0</v>
      </c>
      <c r="Z22" s="316">
        <f>'ГС без пил'!$W22*Y$13</f>
        <v>0</v>
      </c>
      <c r="AA22" s="316">
        <f>'ГС пил МСГРП'!$V22*AA$13</f>
        <v>0</v>
      </c>
      <c r="AB22" s="316">
        <f>'ГС пил МСГРП'!$W22*AA$13</f>
        <v>0</v>
      </c>
      <c r="AC22" s="316">
        <f>'ГСЮра пил'!$V22*AC$13</f>
        <v>0</v>
      </c>
      <c r="AD22" s="316">
        <f>'ГСЮра пил'!$W22*AC$13</f>
        <v>0</v>
      </c>
      <c r="AE22" s="316">
        <f>'ГСЮра без пил'!$V22*AE$13</f>
        <v>0</v>
      </c>
      <c r="AF22" s="316">
        <f>'ГСЮра без пил'!$W22*AE$13</f>
        <v>0</v>
      </c>
      <c r="AG22" s="316">
        <f>'ГСЮра пил МСГРП'!$V22*AG$13</f>
        <v>0</v>
      </c>
      <c r="AH22" s="316">
        <f>'ГСЮра пил МСГРП'!$W22*AG$13</f>
        <v>0</v>
      </c>
      <c r="AI22" s="316">
        <f>ВЗ!$V22*AI$13</f>
        <v>0</v>
      </c>
      <c r="AJ22" s="316">
        <f>ВЗ!$W22*AI$13</f>
        <v>0</v>
      </c>
      <c r="AK22" s="316">
        <f>'Посл. скв'!$V22*AK$13</f>
        <v>0</v>
      </c>
      <c r="AL22" s="316">
        <f>'Посл. скв'!$W22*AK$13</f>
        <v>0</v>
      </c>
      <c r="AM22" s="316">
        <f t="shared" si="0"/>
        <v>0</v>
      </c>
      <c r="AN22" s="316">
        <f t="shared" si="0"/>
        <v>0</v>
      </c>
      <c r="AO22" s="298">
        <f>('[8]Куст №40А'!AD2000)*1000</f>
        <v>0</v>
      </c>
      <c r="AP22" s="117">
        <f t="shared" si="1"/>
        <v>0</v>
      </c>
      <c r="AR22" s="117">
        <f t="shared" si="2"/>
        <v>0</v>
      </c>
      <c r="AS22" s="117">
        <v>0</v>
      </c>
    </row>
    <row r="23" spans="1:46" ht="14.25" hidden="1" outlineLevel="1">
      <c r="A23" s="28"/>
      <c r="B23" s="42"/>
      <c r="C23" s="97"/>
      <c r="D23" s="264" t="str">
        <f>'Перв. скв '!D23</f>
        <v>Передислокация БУ в пределах м-я</v>
      </c>
      <c r="E23" s="265" t="str">
        <f>'Перв. скв '!E23</f>
        <v>не определен</v>
      </c>
      <c r="F23" s="321" t="str">
        <f>'Перв. скв '!F23</f>
        <v>опер.</v>
      </c>
      <c r="G23" s="316">
        <f>'Перв. скв '!$V23*G$13</f>
        <v>0</v>
      </c>
      <c r="H23" s="316">
        <f>'Перв. скв '!$W23*G$13</f>
        <v>0</v>
      </c>
      <c r="I23" s="316">
        <f>ННСдо1300!$V23*I$13</f>
        <v>0</v>
      </c>
      <c r="J23" s="316">
        <f>ННСдо1300!$W23*I$13</f>
        <v>0</v>
      </c>
      <c r="K23" s="316">
        <f>ННСот1300до1500!$V23*K$13</f>
        <v>0</v>
      </c>
      <c r="L23" s="316">
        <f>ННСот1300до1500!$W23*K$13</f>
        <v>0</v>
      </c>
      <c r="M23" s="316">
        <f>ННСот1500до2000!$V23*M$13</f>
        <v>0</v>
      </c>
      <c r="N23" s="316">
        <f>ННСот1500до2000!$W23*M$13</f>
        <v>0</v>
      </c>
      <c r="O23" s="316">
        <f>ННСот2000до2200!$V23*O$13</f>
        <v>0</v>
      </c>
      <c r="P23" s="316">
        <f>ННСот2000до2200!$W23*O$13</f>
        <v>0</v>
      </c>
      <c r="Q23" s="316">
        <f>ННСболее2200!$V23*Q$13</f>
        <v>0</v>
      </c>
      <c r="R23" s="316">
        <f>ННСболее2200!$W23*Q$13</f>
        <v>0</v>
      </c>
      <c r="S23" s="316">
        <f>Оценочная!$V23*S$13</f>
        <v>0</v>
      </c>
      <c r="T23" s="316">
        <f>Оценочная!$W23*S$13</f>
        <v>0</v>
      </c>
      <c r="U23" s="316">
        <f>'ННСЮра&gt;800'!$V23*U$13</f>
        <v>0</v>
      </c>
      <c r="V23" s="316">
        <f>'ННСЮра&gt;800'!$W23*U$13</f>
        <v>0</v>
      </c>
      <c r="W23" s="316">
        <f>'ГС пил'!V23*$W$13</f>
        <v>0</v>
      </c>
      <c r="X23" s="316">
        <f>'ГС пил'!W23*$W$13</f>
        <v>0</v>
      </c>
      <c r="Y23" s="316">
        <f>'ГС без пил'!$V23*Y$13</f>
        <v>0</v>
      </c>
      <c r="Z23" s="316">
        <f>'ГС без пил'!$W23*Y$13</f>
        <v>0</v>
      </c>
      <c r="AA23" s="316">
        <f>'ГС пил МСГРП'!$V23*AA$13</f>
        <v>0</v>
      </c>
      <c r="AB23" s="316">
        <f>'ГС пил МСГРП'!$W23*AA$13</f>
        <v>0</v>
      </c>
      <c r="AC23" s="316">
        <f>'ГСЮра пил'!$V23*AC$13</f>
        <v>0</v>
      </c>
      <c r="AD23" s="316">
        <f>'ГСЮра пил'!$W23*AC$13</f>
        <v>0</v>
      </c>
      <c r="AE23" s="316">
        <f>'ГСЮра без пил'!$V23*AE$13</f>
        <v>0</v>
      </c>
      <c r="AF23" s="316">
        <f>'ГСЮра без пил'!$W23*AE$13</f>
        <v>0</v>
      </c>
      <c r="AG23" s="316">
        <f>'ГСЮра пил МСГРП'!$V23*AG$13</f>
        <v>0</v>
      </c>
      <c r="AH23" s="316">
        <f>'ГСЮра пил МСГРП'!$W23*AG$13</f>
        <v>0</v>
      </c>
      <c r="AI23" s="316">
        <f>ВЗ!$V23*AI$13</f>
        <v>0</v>
      </c>
      <c r="AJ23" s="316">
        <f>ВЗ!$W23*AI$13</f>
        <v>0</v>
      </c>
      <c r="AK23" s="316">
        <f>'Посл. скв'!$V23*AK$13</f>
        <v>0</v>
      </c>
      <c r="AL23" s="316">
        <f>'Посл. скв'!$W23*AK$13</f>
        <v>0</v>
      </c>
      <c r="AM23" s="316">
        <f t="shared" si="0"/>
        <v>0</v>
      </c>
      <c r="AN23" s="316">
        <f t="shared" si="0"/>
        <v>0</v>
      </c>
      <c r="AO23" s="298">
        <f>('[8]Куст №40А'!AD2001)*1000</f>
        <v>0</v>
      </c>
      <c r="AP23" s="117">
        <f t="shared" si="1"/>
        <v>0</v>
      </c>
      <c r="AR23" s="117">
        <f t="shared" si="2"/>
        <v>693236</v>
      </c>
      <c r="AS23" s="117">
        <v>693236</v>
      </c>
    </row>
    <row r="24" spans="1:46" ht="14.25" outlineLevel="1">
      <c r="A24" s="28"/>
      <c r="B24" s="42"/>
      <c r="C24" s="97"/>
      <c r="D24" s="264" t="str">
        <f>'Перв. скв '!D24</f>
        <v>Передислокация БУ 250-500 км.</v>
      </c>
      <c r="E24" s="265" t="str">
        <f>'Перв. скв '!E24</f>
        <v>не определен</v>
      </c>
      <c r="F24" s="321" t="str">
        <f>'Перв. скв '!F24</f>
        <v>опер.</v>
      </c>
      <c r="G24" s="316">
        <f>'Перв. скв '!$V24*G$13</f>
        <v>1</v>
      </c>
      <c r="H24" s="316">
        <f>'Перв. скв '!$W24*G$13</f>
        <v>9837322</v>
      </c>
      <c r="I24" s="316">
        <f>ННСдо1300!$V24*I$13</f>
        <v>0</v>
      </c>
      <c r="J24" s="316">
        <f>ННСдо1300!$W24*I$13</f>
        <v>0</v>
      </c>
      <c r="K24" s="316">
        <f>ННСот1300до1500!$V24*K$13</f>
        <v>0</v>
      </c>
      <c r="L24" s="316">
        <f>ННСот1300до1500!$W24*K$13</f>
        <v>0</v>
      </c>
      <c r="M24" s="316">
        <f>ННСот1500до2000!$V24*M$13</f>
        <v>0</v>
      </c>
      <c r="N24" s="316">
        <f>ННСот1500до2000!$W24*M$13</f>
        <v>0</v>
      </c>
      <c r="O24" s="316">
        <f>ННСот2000до2200!$V24*O$13</f>
        <v>0</v>
      </c>
      <c r="P24" s="316">
        <f>ННСот2000до2200!$W24*O$13</f>
        <v>0</v>
      </c>
      <c r="Q24" s="316">
        <f>ННСболее2200!$V24*Q$13</f>
        <v>0</v>
      </c>
      <c r="R24" s="316">
        <f>ННСболее2200!$W24*Q$13</f>
        <v>0</v>
      </c>
      <c r="S24" s="316">
        <f>Оценочная!$V24*S$13</f>
        <v>0</v>
      </c>
      <c r="T24" s="316">
        <f>Оценочная!$W24*S$13</f>
        <v>0</v>
      </c>
      <c r="U24" s="316">
        <f>'ННСЮра&gt;800'!$V24*U$13</f>
        <v>0</v>
      </c>
      <c r="V24" s="316">
        <f>'ННСЮра&gt;800'!$W24*U$13</f>
        <v>0</v>
      </c>
      <c r="W24" s="316">
        <f>'ГС пил'!V24*$W$13</f>
        <v>0</v>
      </c>
      <c r="X24" s="316">
        <f>'ГС пил'!W24*$W$13</f>
        <v>0</v>
      </c>
      <c r="Y24" s="316">
        <f>'ГС без пил'!$V24*Y$13</f>
        <v>0</v>
      </c>
      <c r="Z24" s="316">
        <f>'ГС без пил'!$W24*Y$13</f>
        <v>0</v>
      </c>
      <c r="AA24" s="316">
        <f>'ГС пил МСГРП'!$V24*AA$13</f>
        <v>0</v>
      </c>
      <c r="AB24" s="316">
        <f>'ГС пил МСГРП'!$W24*AA$13</f>
        <v>0</v>
      </c>
      <c r="AC24" s="316">
        <f>'ГСЮра пил'!$V24*AC$13</f>
        <v>0</v>
      </c>
      <c r="AD24" s="316">
        <f>'ГСЮра пил'!$W24*AC$13</f>
        <v>0</v>
      </c>
      <c r="AE24" s="316">
        <f>'ГСЮра без пил'!$V24*AE$13</f>
        <v>0</v>
      </c>
      <c r="AF24" s="316">
        <f>'ГСЮра без пил'!$W24*AE$13</f>
        <v>0</v>
      </c>
      <c r="AG24" s="316">
        <f>'ГСЮра пил МСГРП'!$V24*AG$13</f>
        <v>0</v>
      </c>
      <c r="AH24" s="316">
        <f>'ГСЮра пил МСГРП'!$W24*AG$13</f>
        <v>0</v>
      </c>
      <c r="AI24" s="316">
        <f>ВЗ!$V24*AI$13</f>
        <v>0</v>
      </c>
      <c r="AJ24" s="316">
        <f>ВЗ!$W24*AI$13</f>
        <v>0</v>
      </c>
      <c r="AK24" s="316">
        <f>'Посл. скв'!$V24*AK$13</f>
        <v>0</v>
      </c>
      <c r="AL24" s="316">
        <f>'Посл. скв'!$W24*AK$13</f>
        <v>0</v>
      </c>
      <c r="AM24" s="316">
        <f t="shared" si="0"/>
        <v>1</v>
      </c>
      <c r="AN24" s="316">
        <f t="shared" si="0"/>
        <v>9837322</v>
      </c>
      <c r="AO24" s="298">
        <f>('[8]Куст №40А'!AD2002)*1000</f>
        <v>0</v>
      </c>
      <c r="AP24" s="117">
        <f t="shared" si="1"/>
        <v>-9837322</v>
      </c>
      <c r="AR24" s="117">
        <f t="shared" si="2"/>
        <v>-9837322</v>
      </c>
      <c r="AS24" s="117">
        <v>0</v>
      </c>
      <c r="AT24" s="2"/>
    </row>
    <row r="25" spans="1:46" ht="14.25" hidden="1" outlineLevel="1">
      <c r="A25" s="28"/>
      <c r="B25" s="42"/>
      <c r="C25" s="97"/>
      <c r="D25" s="264" t="str">
        <f>'Перв. скв '!D25</f>
        <v>Передислокация бр. бур в пределах м-я</v>
      </c>
      <c r="E25" s="265" t="str">
        <f>'Перв. скв '!E25</f>
        <v>не определен</v>
      </c>
      <c r="F25" s="321" t="str">
        <f>'Перв. скв '!F25</f>
        <v>опер.</v>
      </c>
      <c r="G25" s="316">
        <f>'Перв. скв '!$V25*G$13</f>
        <v>0</v>
      </c>
      <c r="H25" s="316">
        <f>'Перв. скв '!$W25*G$13</f>
        <v>0</v>
      </c>
      <c r="I25" s="316">
        <f>ННСдо1300!$V25*I$13</f>
        <v>0</v>
      </c>
      <c r="J25" s="316">
        <f>ННСдо1300!$W25*I$13</f>
        <v>0</v>
      </c>
      <c r="K25" s="316">
        <f>ННСот1300до1500!$V25*K$13</f>
        <v>0</v>
      </c>
      <c r="L25" s="316">
        <f>ННСот1300до1500!$W25*K$13</f>
        <v>0</v>
      </c>
      <c r="M25" s="316">
        <f>ННСот1500до2000!$V25*M$13</f>
        <v>0</v>
      </c>
      <c r="N25" s="316">
        <f>ННСот1500до2000!$W25*M$13</f>
        <v>0</v>
      </c>
      <c r="O25" s="316">
        <f>ННСот2000до2200!$V25*O$13</f>
        <v>0</v>
      </c>
      <c r="P25" s="316">
        <f>ННСот2000до2200!$W25*O$13</f>
        <v>0</v>
      </c>
      <c r="Q25" s="316">
        <f>ННСболее2200!$V25*Q$13</f>
        <v>0</v>
      </c>
      <c r="R25" s="316">
        <f>ННСболее2200!$W25*Q$13</f>
        <v>0</v>
      </c>
      <c r="S25" s="316">
        <f>Оценочная!$V25*S$13</f>
        <v>0</v>
      </c>
      <c r="T25" s="316">
        <f>Оценочная!$W25*S$13</f>
        <v>0</v>
      </c>
      <c r="U25" s="316">
        <f>'ННСЮра&gt;800'!$V25*U$13</f>
        <v>0</v>
      </c>
      <c r="V25" s="316">
        <f>'ННСЮра&gt;800'!$W25*U$13</f>
        <v>0</v>
      </c>
      <c r="W25" s="316">
        <f>'ГС пил'!V25*$W$13</f>
        <v>0</v>
      </c>
      <c r="X25" s="316">
        <f>'ГС пил'!W25*$W$13</f>
        <v>0</v>
      </c>
      <c r="Y25" s="316">
        <f>'ГС без пил'!$V25*Y$13</f>
        <v>0</v>
      </c>
      <c r="Z25" s="316">
        <f>'ГС без пил'!$W25*Y$13</f>
        <v>0</v>
      </c>
      <c r="AA25" s="316">
        <f>'ГС пил МСГРП'!$V25*AA$13</f>
        <v>0</v>
      </c>
      <c r="AB25" s="316">
        <f>'ГС пил МСГРП'!$W25*AA$13</f>
        <v>0</v>
      </c>
      <c r="AC25" s="316">
        <f>'ГСЮра пил'!$V25*AC$13</f>
        <v>0</v>
      </c>
      <c r="AD25" s="316">
        <f>'ГСЮра пил'!$W25*AC$13</f>
        <v>0</v>
      </c>
      <c r="AE25" s="316">
        <f>'ГСЮра без пил'!$V25*AE$13</f>
        <v>0</v>
      </c>
      <c r="AF25" s="316">
        <f>'ГСЮра без пил'!$W25*AE$13</f>
        <v>0</v>
      </c>
      <c r="AG25" s="316">
        <f>'ГСЮра пил МСГРП'!$V25*AG$13</f>
        <v>0</v>
      </c>
      <c r="AH25" s="316">
        <f>'ГСЮра пил МСГРП'!$W25*AG$13</f>
        <v>0</v>
      </c>
      <c r="AI25" s="316">
        <f>ВЗ!$V25*AI$13</f>
        <v>0</v>
      </c>
      <c r="AJ25" s="316">
        <f>ВЗ!$W25*AI$13</f>
        <v>0</v>
      </c>
      <c r="AK25" s="316">
        <f>'Посл. скв'!$V25*AK$13</f>
        <v>0</v>
      </c>
      <c r="AL25" s="316">
        <f>'Посл. скв'!$W25*AK$13</f>
        <v>0</v>
      </c>
      <c r="AM25" s="316">
        <f t="shared" si="0"/>
        <v>0</v>
      </c>
      <c r="AN25" s="316">
        <f t="shared" si="0"/>
        <v>0</v>
      </c>
      <c r="AO25" s="298">
        <f>('[8]Куст №40А'!AD2003)*1000</f>
        <v>0</v>
      </c>
      <c r="AP25" s="117">
        <f t="shared" si="1"/>
        <v>0</v>
      </c>
      <c r="AR25" s="117">
        <f t="shared" si="2"/>
        <v>130867</v>
      </c>
      <c r="AS25" s="117">
        <v>130867</v>
      </c>
    </row>
    <row r="26" spans="1:46" ht="14.25" outlineLevel="1">
      <c r="A26" s="28"/>
      <c r="B26" s="42"/>
      <c r="C26" s="97"/>
      <c r="D26" s="264" t="str">
        <f>'Перв. скв '!D26</f>
        <v>Передислокация бр. бур 250-500 км.</v>
      </c>
      <c r="E26" s="265" t="str">
        <f>'Перв. скв '!E26</f>
        <v>не определен</v>
      </c>
      <c r="F26" s="321" t="str">
        <f>'Перв. скв '!F26</f>
        <v>опер.</v>
      </c>
      <c r="G26" s="316">
        <f>'Перв. скв '!$V26*G$13</f>
        <v>1</v>
      </c>
      <c r="H26" s="316">
        <f>'Перв. скв '!$W26*G$13</f>
        <v>1788526</v>
      </c>
      <c r="I26" s="316">
        <f>ННСдо1300!$V26*I$13</f>
        <v>0</v>
      </c>
      <c r="J26" s="316">
        <f>ННСдо1300!$W26*I$13</f>
        <v>0</v>
      </c>
      <c r="K26" s="316">
        <f>ННСот1300до1500!$V26*K$13</f>
        <v>0</v>
      </c>
      <c r="L26" s="316">
        <f>ННСот1300до1500!$W26*K$13</f>
        <v>0</v>
      </c>
      <c r="M26" s="316">
        <f>ННСот1500до2000!$V26*M$13</f>
        <v>0</v>
      </c>
      <c r="N26" s="316">
        <f>ННСот1500до2000!$W26*M$13</f>
        <v>0</v>
      </c>
      <c r="O26" s="316">
        <f>ННСот2000до2200!$V26*O$13</f>
        <v>0</v>
      </c>
      <c r="P26" s="316">
        <f>ННСот2000до2200!$W26*O$13</f>
        <v>0</v>
      </c>
      <c r="Q26" s="316">
        <f>ННСболее2200!$V26*Q$13</f>
        <v>0</v>
      </c>
      <c r="R26" s="316">
        <f>ННСболее2200!$W26*Q$13</f>
        <v>0</v>
      </c>
      <c r="S26" s="316">
        <f>Оценочная!$V26*S$13</f>
        <v>0</v>
      </c>
      <c r="T26" s="316">
        <f>Оценочная!$W26*S$13</f>
        <v>0</v>
      </c>
      <c r="U26" s="316">
        <f>'ННСЮра&gt;800'!$V26*U$13</f>
        <v>0</v>
      </c>
      <c r="V26" s="316">
        <f>'ННСЮра&gt;800'!$W26*U$13</f>
        <v>0</v>
      </c>
      <c r="W26" s="316">
        <f>'ГС пил'!V26*$W$13</f>
        <v>0</v>
      </c>
      <c r="X26" s="316">
        <f>'ГС пил'!W26*$W$13</f>
        <v>0</v>
      </c>
      <c r="Y26" s="316">
        <f>'ГС без пил'!$V26*Y$13</f>
        <v>0</v>
      </c>
      <c r="Z26" s="316">
        <f>'ГС без пил'!$W26*Y$13</f>
        <v>0</v>
      </c>
      <c r="AA26" s="316">
        <f>'ГС пил МСГРП'!$V26*AA$13</f>
        <v>0</v>
      </c>
      <c r="AB26" s="316">
        <f>'ГС пил МСГРП'!$W26*AA$13</f>
        <v>0</v>
      </c>
      <c r="AC26" s="316">
        <f>'ГСЮра пил'!$V26*AC$13</f>
        <v>0</v>
      </c>
      <c r="AD26" s="316">
        <f>'ГСЮра пил'!$W26*AC$13</f>
        <v>0</v>
      </c>
      <c r="AE26" s="316">
        <f>'ГСЮра без пил'!$V26*AE$13</f>
        <v>0</v>
      </c>
      <c r="AF26" s="316">
        <f>'ГСЮра без пил'!$W26*AE$13</f>
        <v>0</v>
      </c>
      <c r="AG26" s="316">
        <f>'ГСЮра пил МСГРП'!$V26*AG$13</f>
        <v>0</v>
      </c>
      <c r="AH26" s="316">
        <f>'ГСЮра пил МСГРП'!$W26*AG$13</f>
        <v>0</v>
      </c>
      <c r="AI26" s="316">
        <f>ВЗ!$V26*AI$13</f>
        <v>0</v>
      </c>
      <c r="AJ26" s="316">
        <f>ВЗ!$W26*AI$13</f>
        <v>0</v>
      </c>
      <c r="AK26" s="316">
        <f>'Посл. скв'!$V26*AK$13</f>
        <v>0</v>
      </c>
      <c r="AL26" s="316">
        <f>'Посл. скв'!$W26*AK$13</f>
        <v>0</v>
      </c>
      <c r="AM26" s="316">
        <f t="shared" ref="AM26:AM39" si="3">AK26+AI26+AG26+AE26+AC26+AA26+Y26+W26++U26+S26+Q26+M26+O26+K26+I26+G26</f>
        <v>1</v>
      </c>
      <c r="AN26" s="316">
        <f t="shared" ref="AN26:AN39" si="4">AL26+AJ26+AH26+AF26+AD26+AB26+Z26+X26++V26+T26+R26+N26+P26+L26+J26+H26</f>
        <v>1788526</v>
      </c>
      <c r="AO26" s="298">
        <f>('[8]Куст №40А'!AD2004)*1000</f>
        <v>0</v>
      </c>
      <c r="AP26" s="117">
        <f t="shared" si="1"/>
        <v>-1788526</v>
      </c>
      <c r="AR26" s="117">
        <f t="shared" si="2"/>
        <v>-1788526</v>
      </c>
      <c r="AS26" s="117">
        <v>0</v>
      </c>
      <c r="AT26" s="2"/>
    </row>
    <row r="27" spans="1:46" ht="14.25" hidden="1" outlineLevel="1">
      <c r="A27" s="28"/>
      <c r="B27" s="42"/>
      <c r="C27" s="97"/>
      <c r="D27" s="264" t="str">
        <f>'Перв. скв '!D27</f>
        <v>Передислокация бригады ВМР в пределах м-я</v>
      </c>
      <c r="E27" s="265" t="str">
        <f>'Перв. скв '!E27</f>
        <v>не определен</v>
      </c>
      <c r="F27" s="321" t="str">
        <f>'Перв. скв '!F27</f>
        <v>опер.</v>
      </c>
      <c r="G27" s="316">
        <f>'Перв. скв '!$V27*G$13</f>
        <v>0</v>
      </c>
      <c r="H27" s="316">
        <f>'Перв. скв '!$W27*G$13</f>
        <v>0</v>
      </c>
      <c r="I27" s="316">
        <f>ННСдо1300!$V27*I$13</f>
        <v>0</v>
      </c>
      <c r="J27" s="316">
        <f>ННСдо1300!$W27*I$13</f>
        <v>0</v>
      </c>
      <c r="K27" s="316">
        <f>ННСот1300до1500!$V27*K$13</f>
        <v>0</v>
      </c>
      <c r="L27" s="316">
        <f>ННСот1300до1500!$W27*K$13</f>
        <v>0</v>
      </c>
      <c r="M27" s="316">
        <f>ННСот1500до2000!$V27*M$13</f>
        <v>0</v>
      </c>
      <c r="N27" s="316">
        <f>ННСот1500до2000!$W27*M$13</f>
        <v>0</v>
      </c>
      <c r="O27" s="316">
        <f>ННСот2000до2200!$V27*O$13</f>
        <v>0</v>
      </c>
      <c r="P27" s="316">
        <f>ННСот2000до2200!$W27*O$13</f>
        <v>0</v>
      </c>
      <c r="Q27" s="316">
        <f>ННСболее2200!$V27*Q$13</f>
        <v>0</v>
      </c>
      <c r="R27" s="316">
        <f>ННСболее2200!$W27*Q$13</f>
        <v>0</v>
      </c>
      <c r="S27" s="316">
        <f>Оценочная!$V27*S$13</f>
        <v>0</v>
      </c>
      <c r="T27" s="316">
        <f>Оценочная!$W27*S$13</f>
        <v>0</v>
      </c>
      <c r="U27" s="316">
        <f>'ННСЮра&gt;800'!$V27*U$13</f>
        <v>0</v>
      </c>
      <c r="V27" s="316">
        <f>'ННСЮра&gt;800'!$W27*U$13</f>
        <v>0</v>
      </c>
      <c r="W27" s="316">
        <f>'ГС пил'!V27*$W$13</f>
        <v>0</v>
      </c>
      <c r="X27" s="316">
        <f>'ГС пил'!W27*$W$13</f>
        <v>0</v>
      </c>
      <c r="Y27" s="316">
        <f>'ГС без пил'!$V27*Y$13</f>
        <v>0</v>
      </c>
      <c r="Z27" s="316">
        <f>'ГС без пил'!$W27*Y$13</f>
        <v>0</v>
      </c>
      <c r="AA27" s="316">
        <f>'ГС пил МСГРП'!$V27*AA$13</f>
        <v>0</v>
      </c>
      <c r="AB27" s="316">
        <f>'ГС пил МСГРП'!$W27*AA$13</f>
        <v>0</v>
      </c>
      <c r="AC27" s="316">
        <f>'ГСЮра пил'!$V27*AC$13</f>
        <v>0</v>
      </c>
      <c r="AD27" s="316">
        <f>'ГСЮра пил'!$W27*AC$13</f>
        <v>0</v>
      </c>
      <c r="AE27" s="316">
        <f>'ГСЮра без пил'!$V27*AE$13</f>
        <v>0</v>
      </c>
      <c r="AF27" s="316">
        <f>'ГСЮра без пил'!$W27*AE$13</f>
        <v>0</v>
      </c>
      <c r="AG27" s="316">
        <f>'ГСЮра пил МСГРП'!$V27*AG$13</f>
        <v>0</v>
      </c>
      <c r="AH27" s="316">
        <f>'ГСЮра пил МСГРП'!$W27*AG$13</f>
        <v>0</v>
      </c>
      <c r="AI27" s="316">
        <f>ВЗ!$V27*AI$13</f>
        <v>0</v>
      </c>
      <c r="AJ27" s="316">
        <f>ВЗ!$W27*AI$13</f>
        <v>0</v>
      </c>
      <c r="AK27" s="316">
        <f>'Посл. скв'!$V27*AK$13</f>
        <v>0</v>
      </c>
      <c r="AL27" s="316">
        <f>'Посл. скв'!$W27*AK$13</f>
        <v>0</v>
      </c>
      <c r="AM27" s="316">
        <f t="shared" si="3"/>
        <v>0</v>
      </c>
      <c r="AN27" s="316">
        <f t="shared" si="4"/>
        <v>0</v>
      </c>
      <c r="AO27" s="298">
        <f>('[8]Куст №40А'!AD2005)*1000</f>
        <v>0</v>
      </c>
      <c r="AP27" s="117">
        <f t="shared" si="1"/>
        <v>0</v>
      </c>
      <c r="AR27" s="117">
        <f t="shared" si="2"/>
        <v>130867</v>
      </c>
      <c r="AS27" s="117">
        <v>130867</v>
      </c>
    </row>
    <row r="28" spans="1:46" ht="14.25" outlineLevel="1">
      <c r="A28" s="28"/>
      <c r="B28" s="42"/>
      <c r="C28" s="97"/>
      <c r="D28" s="264" t="str">
        <f>'Перв. скв '!D28</f>
        <v>Передислокация бригады ВМР 250-500 км.</v>
      </c>
      <c r="E28" s="265" t="str">
        <f>'Перв. скв '!E28</f>
        <v>не определен</v>
      </c>
      <c r="F28" s="321" t="str">
        <f>'Перв. скв '!F28</f>
        <v>опер.</v>
      </c>
      <c r="G28" s="316">
        <f>'Перв. скв '!$V28*G$13</f>
        <v>2</v>
      </c>
      <c r="H28" s="316">
        <f>'Перв. скв '!$W28*G$13</f>
        <v>3577052</v>
      </c>
      <c r="I28" s="316">
        <f>ННСдо1300!$V28*I$13</f>
        <v>0</v>
      </c>
      <c r="J28" s="316">
        <f>ННСдо1300!$W28*I$13</f>
        <v>0</v>
      </c>
      <c r="K28" s="316">
        <f>ННСот1300до1500!$V28*K$13</f>
        <v>0</v>
      </c>
      <c r="L28" s="316">
        <f>ННСот1300до1500!$W28*K$13</f>
        <v>0</v>
      </c>
      <c r="M28" s="316">
        <f>ННСот1500до2000!$V28*M$13</f>
        <v>0</v>
      </c>
      <c r="N28" s="316">
        <f>ННСот1500до2000!$W28*M$13</f>
        <v>0</v>
      </c>
      <c r="O28" s="316">
        <f>ННСот2000до2200!$V28*O$13</f>
        <v>0</v>
      </c>
      <c r="P28" s="316">
        <f>ННСот2000до2200!$W28*O$13</f>
        <v>0</v>
      </c>
      <c r="Q28" s="316">
        <f>ННСболее2200!$V28*Q$13</f>
        <v>0</v>
      </c>
      <c r="R28" s="316">
        <f>ННСболее2200!$W28*Q$13</f>
        <v>0</v>
      </c>
      <c r="S28" s="316">
        <f>Оценочная!$V28*S$13</f>
        <v>0</v>
      </c>
      <c r="T28" s="316">
        <f>Оценочная!$W28*S$13</f>
        <v>0</v>
      </c>
      <c r="U28" s="316">
        <f>'ННСЮра&gt;800'!$V28*U$13</f>
        <v>0</v>
      </c>
      <c r="V28" s="316">
        <f>'ННСЮра&gt;800'!$W28*U$13</f>
        <v>0</v>
      </c>
      <c r="W28" s="316">
        <f>'ГС пил'!V28*$W$13</f>
        <v>0</v>
      </c>
      <c r="X28" s="316">
        <f>'ГС пил'!W28*$W$13</f>
        <v>0</v>
      </c>
      <c r="Y28" s="316">
        <f>'ГС без пил'!$V28*Y$13</f>
        <v>0</v>
      </c>
      <c r="Z28" s="316">
        <f>'ГС без пил'!$W28*Y$13</f>
        <v>0</v>
      </c>
      <c r="AA28" s="316">
        <f>'ГС пил МСГРП'!$V28*AA$13</f>
        <v>0</v>
      </c>
      <c r="AB28" s="316">
        <f>'ГС пил МСГРП'!$W28*AA$13</f>
        <v>0</v>
      </c>
      <c r="AC28" s="316">
        <f>'ГСЮра пил'!$V28*AC$13</f>
        <v>0</v>
      </c>
      <c r="AD28" s="316">
        <f>'ГСЮра пил'!$W28*AC$13</f>
        <v>0</v>
      </c>
      <c r="AE28" s="316">
        <f>'ГСЮра без пил'!$V28*AE$13</f>
        <v>0</v>
      </c>
      <c r="AF28" s="316">
        <f>'ГСЮра без пил'!$W28*AE$13</f>
        <v>0</v>
      </c>
      <c r="AG28" s="316">
        <f>'ГСЮра пил МСГРП'!$V28*AG$13</f>
        <v>0</v>
      </c>
      <c r="AH28" s="316">
        <f>'ГСЮра пил МСГРП'!$W28*AG$13</f>
        <v>0</v>
      </c>
      <c r="AI28" s="316">
        <f>ВЗ!$V28*AI$13</f>
        <v>0</v>
      </c>
      <c r="AJ28" s="316">
        <f>ВЗ!$W28*AI$13</f>
        <v>0</v>
      </c>
      <c r="AK28" s="316">
        <f>'Посл. скв'!$V28*AK$13</f>
        <v>2</v>
      </c>
      <c r="AL28" s="316">
        <f>'Посл. скв'!$W28*AK$13</f>
        <v>3577052</v>
      </c>
      <c r="AM28" s="316">
        <f t="shared" si="3"/>
        <v>4</v>
      </c>
      <c r="AN28" s="316">
        <f t="shared" si="4"/>
        <v>7154104</v>
      </c>
      <c r="AO28" s="298">
        <f>('[8]Куст №40А'!AD2006)*1000</f>
        <v>0</v>
      </c>
      <c r="AP28" s="117">
        <f t="shared" si="1"/>
        <v>-7154104</v>
      </c>
      <c r="AR28" s="117">
        <f t="shared" si="2"/>
        <v>-7154104</v>
      </c>
      <c r="AS28" s="117">
        <v>0</v>
      </c>
      <c r="AT28" s="2"/>
    </row>
    <row r="29" spans="1:46" ht="14.25" hidden="1" outlineLevel="1">
      <c r="A29" s="28"/>
      <c r="B29" s="42"/>
      <c r="C29" s="97"/>
      <c r="D29" s="264" t="str">
        <f>'Перв. скв '!D29</f>
        <v>Передвижка 5 м.</v>
      </c>
      <c r="E29" s="265" t="str">
        <f>'Перв. скв '!E29</f>
        <v>не определен</v>
      </c>
      <c r="F29" s="321" t="str">
        <f>'Перв. скв '!F29</f>
        <v>опер.</v>
      </c>
      <c r="G29" s="316">
        <f>'Перв. скв '!$V29*G$13</f>
        <v>0</v>
      </c>
      <c r="H29" s="316">
        <f>'Перв. скв '!$W29*G$13</f>
        <v>0</v>
      </c>
      <c r="I29" s="316">
        <f>ННСдо1300!$V29*I$13</f>
        <v>0</v>
      </c>
      <c r="J29" s="316">
        <f>ННСдо1300!$W29*I$13</f>
        <v>0</v>
      </c>
      <c r="K29" s="316">
        <f>ННСот1300до1500!$V29*K$13</f>
        <v>0</v>
      </c>
      <c r="L29" s="316">
        <f>ННСот1300до1500!$W29*K$13</f>
        <v>0</v>
      </c>
      <c r="M29" s="316">
        <f>ННСот1500до2000!$V29*M$13</f>
        <v>0</v>
      </c>
      <c r="N29" s="316">
        <f>ННСот1500до2000!$W29*M$13</f>
        <v>0</v>
      </c>
      <c r="O29" s="316">
        <f>ННСот2000до2200!$V29*O$13</f>
        <v>0</v>
      </c>
      <c r="P29" s="316">
        <f>ННСот2000до2200!$W29*O$13</f>
        <v>0</v>
      </c>
      <c r="Q29" s="316">
        <f>ННСболее2200!$V29*Q$13</f>
        <v>0</v>
      </c>
      <c r="R29" s="316">
        <f>ННСболее2200!$W29*Q$13</f>
        <v>0</v>
      </c>
      <c r="S29" s="316">
        <f>Оценочная!$V29*S$13</f>
        <v>0</v>
      </c>
      <c r="T29" s="316">
        <f>Оценочная!$W29*S$13</f>
        <v>0</v>
      </c>
      <c r="U29" s="316">
        <f>'ННСЮра&gt;800'!$V29*U$13</f>
        <v>0</v>
      </c>
      <c r="V29" s="316">
        <f>'ННСЮра&gt;800'!$W29*U$13</f>
        <v>0</v>
      </c>
      <c r="W29" s="316">
        <f>'ГС пил'!V29*$W$13</f>
        <v>0</v>
      </c>
      <c r="X29" s="316">
        <f>'ГС пил'!W29*$W$13</f>
        <v>0</v>
      </c>
      <c r="Y29" s="316">
        <f>'ГС без пил'!$V29*Y$13</f>
        <v>0</v>
      </c>
      <c r="Z29" s="316">
        <f>'ГС без пил'!$W29*Y$13</f>
        <v>0</v>
      </c>
      <c r="AA29" s="316">
        <f>'ГС пил МСГРП'!$V29*AA$13</f>
        <v>0</v>
      </c>
      <c r="AB29" s="316">
        <f>'ГС пил МСГРП'!$W29*AA$13</f>
        <v>0</v>
      </c>
      <c r="AC29" s="316">
        <f>'ГСЮра пил'!$V29*AC$13</f>
        <v>0</v>
      </c>
      <c r="AD29" s="316">
        <f>'ГСЮра пил'!$W29*AC$13</f>
        <v>0</v>
      </c>
      <c r="AE29" s="316">
        <f>'ГСЮра без пил'!$V29*AE$13</f>
        <v>0</v>
      </c>
      <c r="AF29" s="316">
        <f>'ГСЮра без пил'!$W29*AE$13</f>
        <v>0</v>
      </c>
      <c r="AG29" s="316">
        <f>'ГСЮра пил МСГРП'!$V29*AG$13</f>
        <v>0</v>
      </c>
      <c r="AH29" s="316">
        <f>'ГСЮра пил МСГРП'!$W29*AG$13</f>
        <v>0</v>
      </c>
      <c r="AI29" s="316">
        <f>ВЗ!$V29*AI$13</f>
        <v>0</v>
      </c>
      <c r="AJ29" s="316">
        <f>ВЗ!$W29*AI$13</f>
        <v>0</v>
      </c>
      <c r="AK29" s="316">
        <f>'Посл. скв'!$V29*AK$13</f>
        <v>0</v>
      </c>
      <c r="AL29" s="316">
        <f>'Посл. скв'!$W29*AK$13</f>
        <v>0</v>
      </c>
      <c r="AM29" s="316">
        <f t="shared" si="3"/>
        <v>0</v>
      </c>
      <c r="AN29" s="316">
        <f t="shared" si="4"/>
        <v>0</v>
      </c>
      <c r="AO29" s="298">
        <f>('[8]Куст №40А'!AD2007)*1000</f>
        <v>0</v>
      </c>
      <c r="AP29" s="117">
        <f t="shared" si="1"/>
        <v>0</v>
      </c>
      <c r="AQ29" s="117"/>
      <c r="AR29" s="117">
        <f t="shared" si="2"/>
        <v>0</v>
      </c>
      <c r="AS29" s="117">
        <v>0</v>
      </c>
    </row>
    <row r="30" spans="1:46" ht="14.25" outlineLevel="1">
      <c r="A30" s="28"/>
      <c r="B30" s="42"/>
      <c r="C30" s="97"/>
      <c r="D30" s="264" t="str">
        <f>'Перв. скв '!D30</f>
        <v>Передвижка 9 м.</v>
      </c>
      <c r="E30" s="265" t="str">
        <f>'Перв. скв '!E30</f>
        <v>не определен</v>
      </c>
      <c r="F30" s="321" t="str">
        <f>'Перв. скв '!F30</f>
        <v>опер.</v>
      </c>
      <c r="G30" s="316">
        <f>'Перв. скв '!$V30*G$13</f>
        <v>0</v>
      </c>
      <c r="H30" s="316">
        <f>'Перв. скв '!$W30*G$13</f>
        <v>0</v>
      </c>
      <c r="I30" s="316">
        <f>ННСдо1300!$V30*I$13</f>
        <v>0</v>
      </c>
      <c r="J30" s="316">
        <f>ННСдо1300!$W30*I$13</f>
        <v>0</v>
      </c>
      <c r="K30" s="316">
        <f>ННСот1300до1500!$V30*K$13</f>
        <v>0</v>
      </c>
      <c r="L30" s="316">
        <f>ННСот1300до1500!$W30*K$13</f>
        <v>0</v>
      </c>
      <c r="M30" s="316">
        <f>ННСот1500до2000!$V30*M$13</f>
        <v>0</v>
      </c>
      <c r="N30" s="316">
        <f>ННСот1500до2000!$W30*M$13</f>
        <v>0</v>
      </c>
      <c r="O30" s="316">
        <f>ННСот2000до2200!$V30*O$13</f>
        <v>0</v>
      </c>
      <c r="P30" s="316">
        <f>ННСот2000до2200!$W30*O$13</f>
        <v>0</v>
      </c>
      <c r="Q30" s="316">
        <f>ННСболее2200!$V30*Q$13</f>
        <v>0</v>
      </c>
      <c r="R30" s="316">
        <f>ННСболее2200!$W30*Q$13</f>
        <v>0</v>
      </c>
      <c r="S30" s="316">
        <f>Оценочная!$V30*S$13</f>
        <v>0</v>
      </c>
      <c r="T30" s="316">
        <f>Оценочная!$W30*S$13</f>
        <v>0</v>
      </c>
      <c r="U30" s="316">
        <f>'ННСЮра&gt;800'!$V30*U$13</f>
        <v>0</v>
      </c>
      <c r="V30" s="316">
        <f>'ННСЮра&gt;800'!$W30*U$13</f>
        <v>0</v>
      </c>
      <c r="W30" s="316">
        <f>'ГС пил'!V30*$W$13</f>
        <v>0</v>
      </c>
      <c r="X30" s="316">
        <f>'ГС пил'!W30*$W$13</f>
        <v>0</v>
      </c>
      <c r="Y30" s="316">
        <f>'ГС без пил'!$V30*Y$13</f>
        <v>6</v>
      </c>
      <c r="Z30" s="316">
        <f>'ГС без пил'!$W30*Y$13</f>
        <v>1592190</v>
      </c>
      <c r="AA30" s="316">
        <f>'ГС пил МСГРП'!$V30*AA$13</f>
        <v>0</v>
      </c>
      <c r="AB30" s="316">
        <f>'ГС пил МСГРП'!$W30*AA$13</f>
        <v>0</v>
      </c>
      <c r="AC30" s="316">
        <f>'ГСЮра пил'!$V30*AC$13</f>
        <v>0</v>
      </c>
      <c r="AD30" s="316">
        <f>'ГСЮра пил'!$W30*AC$13</f>
        <v>0</v>
      </c>
      <c r="AE30" s="316">
        <f>'ГСЮра без пил'!$V30*AE$13</f>
        <v>0</v>
      </c>
      <c r="AF30" s="316">
        <f>'ГСЮра без пил'!$W30*AE$13</f>
        <v>0</v>
      </c>
      <c r="AG30" s="316">
        <f>'ГСЮра пил МСГРП'!$V30*AG$13</f>
        <v>0</v>
      </c>
      <c r="AH30" s="316">
        <f>'ГСЮра пил МСГРП'!$W30*AG$13</f>
        <v>0</v>
      </c>
      <c r="AI30" s="316">
        <f>ВЗ!$V30*AI$13</f>
        <v>0</v>
      </c>
      <c r="AJ30" s="316">
        <f>ВЗ!$W30*AI$13</f>
        <v>0</v>
      </c>
      <c r="AK30" s="316">
        <f>'Посл. скв'!$V30*AK$13</f>
        <v>0</v>
      </c>
      <c r="AL30" s="316">
        <f>'Посл. скв'!$W30*AK$13</f>
        <v>0</v>
      </c>
      <c r="AM30" s="316">
        <f t="shared" si="3"/>
        <v>6</v>
      </c>
      <c r="AN30" s="316">
        <f t="shared" si="4"/>
        <v>1592190</v>
      </c>
      <c r="AO30" s="298">
        <f>('[8]Куст №40А'!AD2008)*1000</f>
        <v>1532030.0000000002</v>
      </c>
      <c r="AP30" s="117">
        <f t="shared" si="1"/>
        <v>-60159.999999999767</v>
      </c>
      <c r="AR30" s="117">
        <f t="shared" si="2"/>
        <v>0</v>
      </c>
      <c r="AS30" s="117">
        <v>1592190</v>
      </c>
      <c r="AT30" s="2"/>
    </row>
    <row r="31" spans="1:46" ht="14.25" outlineLevel="1">
      <c r="A31" s="28"/>
      <c r="B31" s="42"/>
      <c r="C31" s="97"/>
      <c r="D31" s="264" t="str">
        <f>'Перв. скв '!D31</f>
        <v>Передвижка 18 м.</v>
      </c>
      <c r="E31" s="265" t="str">
        <f>'Перв. скв '!E31</f>
        <v>не определен</v>
      </c>
      <c r="F31" s="321" t="str">
        <f>'Перв. скв '!F31</f>
        <v>опер.</v>
      </c>
      <c r="G31" s="316">
        <f>'Перв. скв '!$V31*G$13</f>
        <v>0</v>
      </c>
      <c r="H31" s="316">
        <f>'Перв. скв '!$W31*G$13</f>
        <v>0</v>
      </c>
      <c r="I31" s="316">
        <f>ННСдо1300!$V31*I$13</f>
        <v>0</v>
      </c>
      <c r="J31" s="316">
        <f>ННСдо1300!$W31*I$13</f>
        <v>0</v>
      </c>
      <c r="K31" s="316">
        <f>ННСот1300до1500!$V31*K$13</f>
        <v>0</v>
      </c>
      <c r="L31" s="316">
        <f>ННСот1300до1500!$W31*K$13</f>
        <v>0</v>
      </c>
      <c r="M31" s="316">
        <f>ННСот1500до2000!$V31*M$13</f>
        <v>0</v>
      </c>
      <c r="N31" s="316">
        <f>ННСот1500до2000!$W31*M$13</f>
        <v>0</v>
      </c>
      <c r="O31" s="316">
        <f>ННСот2000до2200!$V31*O$13</f>
        <v>0</v>
      </c>
      <c r="P31" s="316">
        <f>ННСот2000до2200!$W31*O$13</f>
        <v>0</v>
      </c>
      <c r="Q31" s="316">
        <f>ННСболее2200!$V31*Q$13</f>
        <v>0</v>
      </c>
      <c r="R31" s="316">
        <f>ННСболее2200!$W31*Q$13</f>
        <v>0</v>
      </c>
      <c r="S31" s="316">
        <f>Оценочная!$V31*S$13</f>
        <v>0</v>
      </c>
      <c r="T31" s="316">
        <f>Оценочная!$W31*S$13</f>
        <v>0</v>
      </c>
      <c r="U31" s="316">
        <f>'ННСЮра&gt;800'!$V31*U$13</f>
        <v>0</v>
      </c>
      <c r="V31" s="316">
        <f>'ННСЮра&gt;800'!$W31*U$13</f>
        <v>0</v>
      </c>
      <c r="W31" s="316">
        <f>'ГС пил'!V31*$W$13</f>
        <v>0</v>
      </c>
      <c r="X31" s="316">
        <f>'ГС пил'!W31*$W$13</f>
        <v>0</v>
      </c>
      <c r="Y31" s="316">
        <f>'ГС без пил'!$V31*Y$13</f>
        <v>0</v>
      </c>
      <c r="Z31" s="316">
        <f>'ГС без пил'!$W31*Y$13</f>
        <v>0</v>
      </c>
      <c r="AA31" s="316">
        <f>'ГС пил МСГРП'!$V31*AA$13</f>
        <v>0</v>
      </c>
      <c r="AB31" s="316">
        <f>'ГС пил МСГРП'!$W31*AA$13</f>
        <v>0</v>
      </c>
      <c r="AC31" s="316">
        <f>'ГСЮра пил'!$V31*AC$13</f>
        <v>0</v>
      </c>
      <c r="AD31" s="316">
        <f>'ГСЮра пил'!$W31*AC$13</f>
        <v>0</v>
      </c>
      <c r="AE31" s="316">
        <f>'ГСЮра без пил'!$V31*AE$13</f>
        <v>0</v>
      </c>
      <c r="AF31" s="316">
        <f>'ГСЮра без пил'!$W31*AE$13</f>
        <v>0</v>
      </c>
      <c r="AG31" s="316">
        <f>'ГСЮра пил МСГРП'!$V31*AG$13</f>
        <v>0</v>
      </c>
      <c r="AH31" s="316">
        <f>'ГСЮра пил МСГРП'!$W31*AG$13</f>
        <v>0</v>
      </c>
      <c r="AI31" s="316">
        <f>ВЗ!$V31*AI$13</f>
        <v>0</v>
      </c>
      <c r="AJ31" s="316">
        <f>ВЗ!$W31*AI$13</f>
        <v>0</v>
      </c>
      <c r="AK31" s="316">
        <f>'Посл. скв'!$V31*AK$13</f>
        <v>1</v>
      </c>
      <c r="AL31" s="316">
        <f>'Посл. скв'!$W31*AK$13</f>
        <v>406328</v>
      </c>
      <c r="AM31" s="316">
        <f t="shared" si="3"/>
        <v>1</v>
      </c>
      <c r="AN31" s="316">
        <f t="shared" si="4"/>
        <v>406328</v>
      </c>
      <c r="AO31" s="298">
        <f>('[8]Куст №40А'!AD2009)*1000</f>
        <v>813354</v>
      </c>
      <c r="AP31" s="117">
        <f t="shared" si="1"/>
        <v>407026</v>
      </c>
      <c r="AR31" s="117">
        <f t="shared" si="2"/>
        <v>0</v>
      </c>
      <c r="AS31" s="117">
        <v>406328</v>
      </c>
      <c r="AT31" s="2"/>
    </row>
    <row r="32" spans="1:46" ht="14.25" hidden="1" outlineLevel="1">
      <c r="A32" s="28"/>
      <c r="B32" s="42"/>
      <c r="C32" s="97"/>
      <c r="D32" s="264" t="str">
        <f>'Перв. скв '!D32</f>
        <v>Передвижка 25 м.</v>
      </c>
      <c r="E32" s="265" t="str">
        <f>'Перв. скв '!E32</f>
        <v>не определен</v>
      </c>
      <c r="F32" s="321" t="str">
        <f>'Перв. скв '!F32</f>
        <v>опер.</v>
      </c>
      <c r="G32" s="316">
        <f>'Перв. скв '!$V32*G$13</f>
        <v>0</v>
      </c>
      <c r="H32" s="316">
        <f>'Перв. скв '!$W32*G$13</f>
        <v>0</v>
      </c>
      <c r="I32" s="316">
        <f>ННСдо1300!$V32*I$13</f>
        <v>0</v>
      </c>
      <c r="J32" s="316">
        <f>ННСдо1300!$W32*I$13</f>
        <v>0</v>
      </c>
      <c r="K32" s="316">
        <f>ННСот1300до1500!$V32*K$13</f>
        <v>0</v>
      </c>
      <c r="L32" s="316">
        <f>ННСот1300до1500!$W32*K$13</f>
        <v>0</v>
      </c>
      <c r="M32" s="316">
        <f>ННСот1500до2000!$V32*M$13</f>
        <v>0</v>
      </c>
      <c r="N32" s="316">
        <f>ННСот1500до2000!$W32*M$13</f>
        <v>0</v>
      </c>
      <c r="O32" s="316">
        <f>ННСот2000до2200!$V32*O$13</f>
        <v>0</v>
      </c>
      <c r="P32" s="316">
        <f>ННСот2000до2200!$W32*O$13</f>
        <v>0</v>
      </c>
      <c r="Q32" s="316">
        <f>ННСболее2200!$V32*Q$13</f>
        <v>0</v>
      </c>
      <c r="R32" s="316">
        <f>ННСболее2200!$W32*Q$13</f>
        <v>0</v>
      </c>
      <c r="S32" s="316">
        <f>Оценочная!$V32*S$13</f>
        <v>0</v>
      </c>
      <c r="T32" s="316">
        <f>Оценочная!$W32*S$13</f>
        <v>0</v>
      </c>
      <c r="U32" s="316">
        <f>'ННСЮра&gt;800'!$V32*U$13</f>
        <v>0</v>
      </c>
      <c r="V32" s="316">
        <f>'ННСЮра&gt;800'!$W32*U$13</f>
        <v>0</v>
      </c>
      <c r="W32" s="316">
        <f>'ГС пил'!V32*$W$13</f>
        <v>0</v>
      </c>
      <c r="X32" s="316">
        <f>'ГС пил'!W32*$W$13</f>
        <v>0</v>
      </c>
      <c r="Y32" s="316">
        <f>'ГС без пил'!$V32*Y$13</f>
        <v>0</v>
      </c>
      <c r="Z32" s="316">
        <f>'ГС без пил'!$W32*Y$13</f>
        <v>0</v>
      </c>
      <c r="AA32" s="316">
        <f>'ГС пил МСГРП'!$V32*AA$13</f>
        <v>0</v>
      </c>
      <c r="AB32" s="316">
        <f>'ГС пил МСГРП'!$W32*AA$13</f>
        <v>0</v>
      </c>
      <c r="AC32" s="316">
        <f>'ГСЮра пил'!$V32*AC$13</f>
        <v>0</v>
      </c>
      <c r="AD32" s="316">
        <f>'ГСЮра пил'!$W32*AC$13</f>
        <v>0</v>
      </c>
      <c r="AE32" s="316">
        <f>'ГСЮра без пил'!$V32*AE$13</f>
        <v>0</v>
      </c>
      <c r="AF32" s="316">
        <f>'ГСЮра без пил'!$W32*AE$13</f>
        <v>0</v>
      </c>
      <c r="AG32" s="316">
        <f>'ГСЮра пил МСГРП'!$V32*AG$13</f>
        <v>0</v>
      </c>
      <c r="AH32" s="316">
        <f>'ГСЮра пил МСГРП'!$W32*AG$13</f>
        <v>0</v>
      </c>
      <c r="AI32" s="316">
        <f>ВЗ!$V32*AI$13</f>
        <v>0</v>
      </c>
      <c r="AJ32" s="316">
        <f>ВЗ!$W32*AI$13</f>
        <v>0</v>
      </c>
      <c r="AK32" s="316">
        <f>'Посл. скв'!$V32*AK$13</f>
        <v>0</v>
      </c>
      <c r="AL32" s="316">
        <f>'Посл. скв'!$W32*AK$13</f>
        <v>0</v>
      </c>
      <c r="AM32" s="316">
        <f t="shared" si="3"/>
        <v>0</v>
      </c>
      <c r="AN32" s="316">
        <f t="shared" si="4"/>
        <v>0</v>
      </c>
      <c r="AO32" s="298">
        <f>('[8]Куст №40А'!AD2010)*1000</f>
        <v>0</v>
      </c>
      <c r="AP32" s="117">
        <f>AO32-AN32</f>
        <v>0</v>
      </c>
      <c r="AR32" s="117">
        <f t="shared" si="2"/>
        <v>0</v>
      </c>
      <c r="AS32" s="117">
        <v>0</v>
      </c>
    </row>
    <row r="33" spans="1:50" ht="14.25" hidden="1" outlineLevel="1">
      <c r="A33" s="28"/>
      <c r="B33" s="42"/>
      <c r="C33" s="97"/>
      <c r="D33" s="264" t="str">
        <f>'Перв. скв '!D33</f>
        <v>Передвижка 50 м.</v>
      </c>
      <c r="E33" s="265" t="str">
        <f>'Перв. скв '!E33</f>
        <v>не определен</v>
      </c>
      <c r="F33" s="321" t="str">
        <f>'Перв. скв '!F33</f>
        <v>опер.</v>
      </c>
      <c r="G33" s="316">
        <f>'Перв. скв '!$V33*G$13</f>
        <v>0</v>
      </c>
      <c r="H33" s="316">
        <f>'Перв. скв '!$W33*G$13</f>
        <v>0</v>
      </c>
      <c r="I33" s="316">
        <f>ННСдо1300!$V33*I$13</f>
        <v>0</v>
      </c>
      <c r="J33" s="316">
        <f>ННСдо1300!$W33*I$13</f>
        <v>0</v>
      </c>
      <c r="K33" s="316">
        <f>ННСот1300до1500!$V33*K$13</f>
        <v>0</v>
      </c>
      <c r="L33" s="316">
        <f>ННСот1300до1500!$W33*K$13</f>
        <v>0</v>
      </c>
      <c r="M33" s="316">
        <f>ННСот1500до2000!$V33*M$13</f>
        <v>0</v>
      </c>
      <c r="N33" s="316">
        <f>ННСот1500до2000!$W33*M$13</f>
        <v>0</v>
      </c>
      <c r="O33" s="316">
        <f>ННСот2000до2200!$V33*O$13</f>
        <v>0</v>
      </c>
      <c r="P33" s="316">
        <f>ННСот2000до2200!$W33*O$13</f>
        <v>0</v>
      </c>
      <c r="Q33" s="316">
        <f>ННСболее2200!$V33*Q$13</f>
        <v>0</v>
      </c>
      <c r="R33" s="316">
        <f>ННСболее2200!$W33*Q$13</f>
        <v>0</v>
      </c>
      <c r="S33" s="316">
        <f>Оценочная!$V33*S$13</f>
        <v>0</v>
      </c>
      <c r="T33" s="316">
        <f>Оценочная!$W33*S$13</f>
        <v>0</v>
      </c>
      <c r="U33" s="316">
        <f>'ННСЮра&gt;800'!$V33*U$13</f>
        <v>0</v>
      </c>
      <c r="V33" s="316">
        <f>'ННСЮра&gt;800'!$W33*U$13</f>
        <v>0</v>
      </c>
      <c r="W33" s="316">
        <f>'ГС пил'!V33*$W$13</f>
        <v>0</v>
      </c>
      <c r="X33" s="316">
        <f>'ГС пил'!W33*$W$13</f>
        <v>0</v>
      </c>
      <c r="Y33" s="316">
        <f>'ГС без пил'!$V33*Y$13</f>
        <v>0</v>
      </c>
      <c r="Z33" s="316">
        <f>'ГС без пил'!$W33*Y$13</f>
        <v>0</v>
      </c>
      <c r="AA33" s="316">
        <f>'ГС пил МСГРП'!$V33*AA$13</f>
        <v>0</v>
      </c>
      <c r="AB33" s="316">
        <f>'ГС пил МСГРП'!$W33*AA$13</f>
        <v>0</v>
      </c>
      <c r="AC33" s="316">
        <f>'ГСЮра пил'!$V33*AC$13</f>
        <v>0</v>
      </c>
      <c r="AD33" s="316">
        <f>'ГСЮра пил'!$W33*AC$13</f>
        <v>0</v>
      </c>
      <c r="AE33" s="316">
        <f>'ГСЮра без пил'!$V33*AE$13</f>
        <v>0</v>
      </c>
      <c r="AF33" s="316">
        <f>'ГСЮра без пил'!$W33*AE$13</f>
        <v>0</v>
      </c>
      <c r="AG33" s="316">
        <f>'ГСЮра пил МСГРП'!$V33*AG$13</f>
        <v>0</v>
      </c>
      <c r="AH33" s="316">
        <f>'ГСЮра пил МСГРП'!$W33*AG$13</f>
        <v>0</v>
      </c>
      <c r="AI33" s="316">
        <f>ВЗ!$V33*AI$13</f>
        <v>0</v>
      </c>
      <c r="AJ33" s="316">
        <f>ВЗ!$W33*AI$13</f>
        <v>0</v>
      </c>
      <c r="AK33" s="316">
        <f>'Посл. скв'!$V33*AK$13</f>
        <v>0</v>
      </c>
      <c r="AL33" s="316">
        <f>'Посл. скв'!$W33*AK$13</f>
        <v>0</v>
      </c>
      <c r="AM33" s="316">
        <f t="shared" si="3"/>
        <v>0</v>
      </c>
      <c r="AN33" s="316">
        <f t="shared" si="4"/>
        <v>0</v>
      </c>
      <c r="AO33" s="298">
        <f>('[8]Куст №40А'!AD2011)*1000</f>
        <v>0</v>
      </c>
      <c r="AP33" s="117">
        <f t="shared" ref="AP33:AP40" si="5">AO33-AN33</f>
        <v>0</v>
      </c>
      <c r="AR33" s="117">
        <f t="shared" si="2"/>
        <v>0</v>
      </c>
      <c r="AS33" s="117">
        <v>0</v>
      </c>
    </row>
    <row r="34" spans="1:50" ht="14.25" outlineLevel="1">
      <c r="A34" s="28"/>
      <c r="B34" s="42"/>
      <c r="C34" s="97"/>
      <c r="D34" s="264" t="str">
        <f>'Перв. скв '!D34</f>
        <v>Сдвижка 25 м.</v>
      </c>
      <c r="E34" s="265" t="str">
        <f>'Перв. скв '!E34</f>
        <v>не определен</v>
      </c>
      <c r="F34" s="321" t="str">
        <f>'Перв. скв '!F34</f>
        <v>опер.</v>
      </c>
      <c r="G34" s="316">
        <f>'Перв. скв '!$V34*G$13</f>
        <v>0</v>
      </c>
      <c r="H34" s="316">
        <f>'Перв. скв '!$W34*G$13</f>
        <v>0</v>
      </c>
      <c r="I34" s="316">
        <f>ННСдо1300!$V34*I$13</f>
        <v>0</v>
      </c>
      <c r="J34" s="316">
        <f>ННСдо1300!$W34*I$13</f>
        <v>0</v>
      </c>
      <c r="K34" s="316">
        <f>ННСот1300до1500!$V34*K$13</f>
        <v>0</v>
      </c>
      <c r="L34" s="316">
        <f>ННСот1300до1500!$W34*K$13</f>
        <v>0</v>
      </c>
      <c r="M34" s="316">
        <f>ННСот1500до2000!$V34*M$13</f>
        <v>0</v>
      </c>
      <c r="N34" s="316">
        <f>ННСот1500до2000!$W34*M$13</f>
        <v>0</v>
      </c>
      <c r="O34" s="316">
        <f>ННСот2000до2200!$V34*O$13</f>
        <v>0</v>
      </c>
      <c r="P34" s="316">
        <f>ННСот2000до2200!$W34*O$13</f>
        <v>0</v>
      </c>
      <c r="Q34" s="316">
        <f>ННСболее2200!$V34*Q$13</f>
        <v>0</v>
      </c>
      <c r="R34" s="316">
        <f>ННСболее2200!$W34*Q$13</f>
        <v>0</v>
      </c>
      <c r="S34" s="316">
        <f>Оценочная!$V34*S$13</f>
        <v>0</v>
      </c>
      <c r="T34" s="316">
        <f>Оценочная!$W34*S$13</f>
        <v>0</v>
      </c>
      <c r="U34" s="316">
        <f>'ННСЮра&gt;800'!$V34*U$13</f>
        <v>0</v>
      </c>
      <c r="V34" s="316">
        <f>'ННСЮра&gt;800'!$W34*U$13</f>
        <v>0</v>
      </c>
      <c r="W34" s="316">
        <f>'ГС пил'!V34*$W$13</f>
        <v>0</v>
      </c>
      <c r="X34" s="316">
        <f>'ГС пил'!W34*$W$13</f>
        <v>0</v>
      </c>
      <c r="Y34" s="316">
        <f>'ГС без пил'!$V34*Y$13</f>
        <v>0</v>
      </c>
      <c r="Z34" s="316">
        <f>'ГС без пил'!$W34*Y$13</f>
        <v>0</v>
      </c>
      <c r="AA34" s="316">
        <f>'ГС пил МСГРП'!$V34*AA$13</f>
        <v>0</v>
      </c>
      <c r="AB34" s="316">
        <f>'ГС пил МСГРП'!$W34*AA$13</f>
        <v>0</v>
      </c>
      <c r="AC34" s="316">
        <f>'ГСЮра пил'!$V34*AC$13</f>
        <v>0</v>
      </c>
      <c r="AD34" s="316">
        <f>'ГСЮра пил'!$W34*AC$13</f>
        <v>0</v>
      </c>
      <c r="AE34" s="316">
        <f>'ГСЮра без пил'!$V34*AE$13</f>
        <v>0</v>
      </c>
      <c r="AF34" s="316">
        <f>'ГСЮра без пил'!$W34*AE$13</f>
        <v>0</v>
      </c>
      <c r="AG34" s="316">
        <f>'ГСЮра пил МСГРП'!$V34*AG$13</f>
        <v>0</v>
      </c>
      <c r="AH34" s="316">
        <f>'ГСЮра пил МСГРП'!$W34*AG$13</f>
        <v>0</v>
      </c>
      <c r="AI34" s="316">
        <f>ВЗ!$V34*AI$13</f>
        <v>0</v>
      </c>
      <c r="AJ34" s="316">
        <f>ВЗ!$W34*AI$13</f>
        <v>0</v>
      </c>
      <c r="AK34" s="316">
        <f>'Посл. скв'!$V34*AK$13</f>
        <v>1</v>
      </c>
      <c r="AL34" s="316">
        <f>'Посл. скв'!$W34*AK$13</f>
        <v>291019</v>
      </c>
      <c r="AM34" s="316">
        <f t="shared" si="3"/>
        <v>1</v>
      </c>
      <c r="AN34" s="316">
        <f t="shared" si="4"/>
        <v>291019</v>
      </c>
      <c r="AO34" s="298">
        <f>('[8]Куст №40А'!AD2012)*1000</f>
        <v>0</v>
      </c>
      <c r="AP34" s="117">
        <f t="shared" si="5"/>
        <v>-291019</v>
      </c>
      <c r="AR34" s="117">
        <f t="shared" si="2"/>
        <v>0</v>
      </c>
      <c r="AS34" s="117">
        <v>291019</v>
      </c>
      <c r="AT34" s="2"/>
    </row>
    <row r="35" spans="1:50" ht="14.25" outlineLevel="1">
      <c r="A35" s="28"/>
      <c r="B35" s="42"/>
      <c r="C35" s="97"/>
      <c r="D35" s="264" t="str">
        <f>'Перв. скв '!D35</f>
        <v>Пуско-наладочные работы</v>
      </c>
      <c r="E35" s="265" t="str">
        <f>'Перв. скв '!E35</f>
        <v>не определен</v>
      </c>
      <c r="F35" s="321" t="str">
        <f>'Перв. скв '!F35</f>
        <v>опер.</v>
      </c>
      <c r="G35" s="316">
        <f>'Перв. скв '!$V35*G$13</f>
        <v>1</v>
      </c>
      <c r="H35" s="316">
        <f>'Перв. скв '!$W35*G$13</f>
        <v>633406</v>
      </c>
      <c r="I35" s="316">
        <f>ННСдо1300!$V35*I$13</f>
        <v>0</v>
      </c>
      <c r="J35" s="316">
        <f>ННСдо1300!$W35*I$13</f>
        <v>0</v>
      </c>
      <c r="K35" s="316">
        <f>ННСот1300до1500!$V35*K$13</f>
        <v>0</v>
      </c>
      <c r="L35" s="316">
        <f>ННСот1300до1500!$W35*K$13</f>
        <v>0</v>
      </c>
      <c r="M35" s="316">
        <f>ННСот1500до2000!$V35*M$13</f>
        <v>0</v>
      </c>
      <c r="N35" s="316">
        <f>ННСот1500до2000!$W35*M$13</f>
        <v>0</v>
      </c>
      <c r="O35" s="316">
        <f>ННСот2000до2200!$V35*O$13</f>
        <v>0</v>
      </c>
      <c r="P35" s="316">
        <f>ННСот2000до2200!$W35*O$13</f>
        <v>0</v>
      </c>
      <c r="Q35" s="316">
        <f>ННСболее2200!$V35*Q$13</f>
        <v>0</v>
      </c>
      <c r="R35" s="316">
        <f>ННСболее2200!$W35*Q$13</f>
        <v>0</v>
      </c>
      <c r="S35" s="316">
        <f>Оценочная!$V35*S$13</f>
        <v>0</v>
      </c>
      <c r="T35" s="316">
        <f>Оценочная!$W35*S$13</f>
        <v>0</v>
      </c>
      <c r="U35" s="316">
        <f>'ННСЮра&gt;800'!$V35*U$13</f>
        <v>0</v>
      </c>
      <c r="V35" s="316">
        <f>'ННСЮра&gt;800'!$W35*U$13</f>
        <v>0</v>
      </c>
      <c r="W35" s="316">
        <f>'ГС пил'!V35*$W$13</f>
        <v>0</v>
      </c>
      <c r="X35" s="316">
        <f>'ГС пил'!W35*$W$13</f>
        <v>0</v>
      </c>
      <c r="Y35" s="316">
        <f>'ГС без пил'!$V35*Y$13</f>
        <v>0</v>
      </c>
      <c r="Z35" s="316">
        <f>'ГС без пил'!$W35*Y$13</f>
        <v>0</v>
      </c>
      <c r="AA35" s="316">
        <f>'ГС пил МСГРП'!$V35*AA$13</f>
        <v>0</v>
      </c>
      <c r="AB35" s="316">
        <f>'ГС пил МСГРП'!$W35*AA$13</f>
        <v>0</v>
      </c>
      <c r="AC35" s="316">
        <f>'ГСЮра пил'!$V35*AC$13</f>
        <v>0</v>
      </c>
      <c r="AD35" s="316">
        <f>'ГСЮра пил'!$W35*AC$13</f>
        <v>0</v>
      </c>
      <c r="AE35" s="316">
        <f>'ГСЮра без пил'!$V35*AE$13</f>
        <v>0</v>
      </c>
      <c r="AF35" s="316">
        <f>'ГСЮра без пил'!$W35*AE$13</f>
        <v>0</v>
      </c>
      <c r="AG35" s="316">
        <f>'ГСЮра пил МСГРП'!$V35*AG$13</f>
        <v>0</v>
      </c>
      <c r="AH35" s="316">
        <f>'ГСЮра пил МСГРП'!$W35*AG$13</f>
        <v>0</v>
      </c>
      <c r="AI35" s="316">
        <f>ВЗ!$V35*AI$13</f>
        <v>0</v>
      </c>
      <c r="AJ35" s="316">
        <f>ВЗ!$W35*AI$13</f>
        <v>0</v>
      </c>
      <c r="AK35" s="316">
        <f>'Посл. скв'!$V35*AK$13</f>
        <v>0</v>
      </c>
      <c r="AL35" s="316">
        <f>'Посл. скв'!$W35*AK$13</f>
        <v>0</v>
      </c>
      <c r="AM35" s="316">
        <f t="shared" si="3"/>
        <v>1</v>
      </c>
      <c r="AN35" s="316">
        <f t="shared" si="4"/>
        <v>633406</v>
      </c>
      <c r="AO35" s="298">
        <f>('[8]Куст №40А'!AD2013)*1000</f>
        <v>0</v>
      </c>
      <c r="AP35" s="117">
        <f t="shared" si="5"/>
        <v>-633406</v>
      </c>
      <c r="AR35" s="117">
        <f t="shared" si="2"/>
        <v>0</v>
      </c>
      <c r="AS35" s="117">
        <v>633406</v>
      </c>
      <c r="AT35" s="2"/>
    </row>
    <row r="36" spans="1:50" ht="15" outlineLevel="1" thickBot="1">
      <c r="A36" s="28"/>
      <c r="B36" s="42"/>
      <c r="C36" s="97"/>
      <c r="D36" s="264" t="str">
        <f>'Перв. скв '!D36</f>
        <v>Артезианская скважина</v>
      </c>
      <c r="E36" s="265" t="str">
        <f>'Перв. скв '!E36</f>
        <v>не определен</v>
      </c>
      <c r="F36" s="321" t="str">
        <f>'Перв. скв '!F36</f>
        <v>опер.</v>
      </c>
      <c r="G36" s="316">
        <f>'Перв. скв '!$V36*G$13</f>
        <v>1</v>
      </c>
      <c r="H36" s="316">
        <f>'Перв. скв '!$W36*G$13</f>
        <v>475880</v>
      </c>
      <c r="I36" s="316">
        <f>ННСдо1300!$V36*I$13</f>
        <v>0</v>
      </c>
      <c r="J36" s="316">
        <f>ННСдо1300!$W36*I$13</f>
        <v>0</v>
      </c>
      <c r="K36" s="316">
        <f>ННСот1300до1500!$V36*K$13</f>
        <v>0</v>
      </c>
      <c r="L36" s="316">
        <f>ННСот1300до1500!$W36*K$13</f>
        <v>0</v>
      </c>
      <c r="M36" s="316">
        <f>ННСот1500до2000!$V36*M$13</f>
        <v>0</v>
      </c>
      <c r="N36" s="316">
        <f>ННСот1500до2000!$W36*M$13</f>
        <v>0</v>
      </c>
      <c r="O36" s="316">
        <f>ННСот2000до2200!$V36*O$13</f>
        <v>0</v>
      </c>
      <c r="P36" s="316">
        <f>ННСот2000до2200!$W36*O$13</f>
        <v>0</v>
      </c>
      <c r="Q36" s="316">
        <f>ННСболее2200!$V36*Q$13</f>
        <v>0</v>
      </c>
      <c r="R36" s="316">
        <f>ННСболее2200!$W36*Q$13</f>
        <v>0</v>
      </c>
      <c r="S36" s="316">
        <f>Оценочная!$V36*S$13</f>
        <v>0</v>
      </c>
      <c r="T36" s="316">
        <f>Оценочная!$W36*S$13</f>
        <v>0</v>
      </c>
      <c r="U36" s="316">
        <f>'ННСЮра&gt;800'!$V36*U$13</f>
        <v>0</v>
      </c>
      <c r="V36" s="316">
        <f>'ННСЮра&gt;800'!$W36*U$13</f>
        <v>0</v>
      </c>
      <c r="W36" s="316">
        <f>'ГС пил'!V36*$W$13</f>
        <v>0</v>
      </c>
      <c r="X36" s="316">
        <f>'ГС пил'!W36*$W$13</f>
        <v>0</v>
      </c>
      <c r="Y36" s="316">
        <f>'ГС без пил'!$V36*Y$13</f>
        <v>0</v>
      </c>
      <c r="Z36" s="316">
        <f>'ГС без пил'!$W36*Y$13</f>
        <v>0</v>
      </c>
      <c r="AA36" s="316">
        <f>'ГС пил МСГРП'!$V36*AA$13</f>
        <v>0</v>
      </c>
      <c r="AB36" s="316">
        <f>'ГС пил МСГРП'!$W36*AA$13</f>
        <v>0</v>
      </c>
      <c r="AC36" s="316">
        <f>'ГСЮра пил'!$V36*AC$13</f>
        <v>0</v>
      </c>
      <c r="AD36" s="316">
        <f>'ГСЮра пил'!$W36*AC$13</f>
        <v>0</v>
      </c>
      <c r="AE36" s="316">
        <f>'ГСЮра без пил'!$V36*AE$13</f>
        <v>0</v>
      </c>
      <c r="AF36" s="316">
        <f>'ГСЮра без пил'!$W36*AE$13</f>
        <v>0</v>
      </c>
      <c r="AG36" s="316">
        <f>'ГСЮра пил МСГРП'!$V36*AG$13</f>
        <v>0</v>
      </c>
      <c r="AH36" s="316">
        <f>'ГСЮра пил МСГРП'!$W36*AG$13</f>
        <v>0</v>
      </c>
      <c r="AI36" s="316">
        <f>ВЗ!$V36*AI$13</f>
        <v>0</v>
      </c>
      <c r="AJ36" s="316">
        <f>ВЗ!$W36*AI$13</f>
        <v>0</v>
      </c>
      <c r="AK36" s="316">
        <f>'Посл. скв'!$V36*AK$13</f>
        <v>0</v>
      </c>
      <c r="AL36" s="316">
        <f>'Посл. скв'!$W36*AK$13</f>
        <v>0</v>
      </c>
      <c r="AM36" s="316">
        <f>AK36+AI36+AG36+AE36+AC36+AA36+Y36+W36++U36+S36+Q36+M36+O36+K36+I36+G36</f>
        <v>1</v>
      </c>
      <c r="AN36" s="316">
        <f>AL36+AJ36+AH36+AF36+AD36+AB36+Z36+X36++V36+T36+R36+N36+P36+L36+J36+H36</f>
        <v>475880</v>
      </c>
      <c r="AO36" s="298">
        <f>('[8]Куст №40А'!AD2014)*1000</f>
        <v>0</v>
      </c>
      <c r="AP36" s="117">
        <f t="shared" si="5"/>
        <v>-475880</v>
      </c>
      <c r="AR36" s="117">
        <f t="shared" si="2"/>
        <v>0</v>
      </c>
      <c r="AS36" s="117">
        <v>475880</v>
      </c>
      <c r="AT36" s="2"/>
    </row>
    <row r="37" spans="1:50" ht="15" hidden="1" outlineLevel="1" thickBot="1">
      <c r="A37" s="28"/>
      <c r="B37" s="42"/>
      <c r="C37" s="97"/>
      <c r="D37" s="264" t="str">
        <f>'Перв. скв '!D37</f>
        <v>Авиапревозки</v>
      </c>
      <c r="E37" s="265" t="str">
        <f>'Перв. скв '!E37</f>
        <v>не определен</v>
      </c>
      <c r="F37" s="321" t="str">
        <f>'Перв. скв '!F37</f>
        <v>опер.</v>
      </c>
      <c r="G37" s="316">
        <f>'Перв. скв '!$V37*G$13</f>
        <v>0</v>
      </c>
      <c r="H37" s="316">
        <f>'Перв. скв '!$W37*G$13</f>
        <v>0</v>
      </c>
      <c r="I37" s="316">
        <f>ННСдо1300!$V37*I$13</f>
        <v>0</v>
      </c>
      <c r="J37" s="316">
        <f>ННСдо1300!$W37*I$13</f>
        <v>0</v>
      </c>
      <c r="K37" s="316">
        <f>ННСот1300до1500!$V37*K$13</f>
        <v>0</v>
      </c>
      <c r="L37" s="316">
        <f>ННСот1300до1500!$W37*K$13</f>
        <v>0</v>
      </c>
      <c r="M37" s="316">
        <f>ННСот1500до2000!$V37*M$13</f>
        <v>0</v>
      </c>
      <c r="N37" s="316">
        <f>ННСот1500до2000!$W37*M$13</f>
        <v>0</v>
      </c>
      <c r="O37" s="316">
        <f>ННСот2000до2200!$V37*O$13</f>
        <v>0</v>
      </c>
      <c r="P37" s="316">
        <f>ННСот2000до2200!$W37*O$13</f>
        <v>0</v>
      </c>
      <c r="Q37" s="316">
        <f>ННСболее2200!$V37*Q$13</f>
        <v>0</v>
      </c>
      <c r="R37" s="316">
        <f>ННСболее2200!$W37*Q$13</f>
        <v>0</v>
      </c>
      <c r="S37" s="316">
        <f>Оценочная!$V37*S$13</f>
        <v>0</v>
      </c>
      <c r="T37" s="316">
        <f>Оценочная!$W37*S$13</f>
        <v>0</v>
      </c>
      <c r="U37" s="316">
        <f>'ННСЮра&gt;800'!$V37*U$13</f>
        <v>0</v>
      </c>
      <c r="V37" s="316">
        <f>'ННСЮра&gt;800'!$W37*U$13</f>
        <v>0</v>
      </c>
      <c r="W37" s="316">
        <f>'ГС пил'!V37*$W$13</f>
        <v>0</v>
      </c>
      <c r="X37" s="316">
        <f>'ГС пил'!W37*$W$13</f>
        <v>0</v>
      </c>
      <c r="Y37" s="316">
        <f>'ГС без пил'!$V37*Y$13</f>
        <v>0</v>
      </c>
      <c r="Z37" s="316">
        <f>'ГС без пил'!$W37*Y$13</f>
        <v>0</v>
      </c>
      <c r="AA37" s="316">
        <f>'ГС пил МСГРП'!$V37*AA$13</f>
        <v>0</v>
      </c>
      <c r="AB37" s="316">
        <f>'ГС пил МСГРП'!$W37*AA$13</f>
        <v>0</v>
      </c>
      <c r="AC37" s="316">
        <f>'ГСЮра пил'!$V37*AC$13</f>
        <v>0</v>
      </c>
      <c r="AD37" s="316">
        <f>'ГСЮра пил'!$W37*AC$13</f>
        <v>0</v>
      </c>
      <c r="AE37" s="316">
        <f>'ГСЮра без пил'!$V37*AE$13</f>
        <v>0</v>
      </c>
      <c r="AF37" s="316">
        <f>'ГСЮра без пил'!$W37*AE$13</f>
        <v>0</v>
      </c>
      <c r="AG37" s="316">
        <f>'ГСЮра пил МСГРП'!$V37*AG$13</f>
        <v>0</v>
      </c>
      <c r="AH37" s="316">
        <f>'ГСЮра пил МСГРП'!$W37*AG$13</f>
        <v>0</v>
      </c>
      <c r="AI37" s="316">
        <f>ВЗ!$V37*AI$13</f>
        <v>0</v>
      </c>
      <c r="AJ37" s="316">
        <f>ВЗ!$W37*AI$13</f>
        <v>0</v>
      </c>
      <c r="AK37" s="316">
        <f>'Посл. скв'!$V37*AK$13</f>
        <v>0</v>
      </c>
      <c r="AL37" s="316">
        <f>'Посл. скв'!$W37*AK$13</f>
        <v>0</v>
      </c>
      <c r="AM37" s="316">
        <f t="shared" si="3"/>
        <v>0</v>
      </c>
      <c r="AN37" s="316">
        <f t="shared" si="4"/>
        <v>0</v>
      </c>
      <c r="AO37" s="298">
        <f>('[8]Куст №40А'!AD2015)*1000</f>
        <v>1441559.875</v>
      </c>
      <c r="AP37" s="117">
        <f t="shared" si="5"/>
        <v>1441559.875</v>
      </c>
      <c r="AR37" s="117">
        <f t="shared" si="2"/>
        <v>0</v>
      </c>
      <c r="AS37" s="117">
        <v>0</v>
      </c>
    </row>
    <row r="38" spans="1:50" ht="15" hidden="1" outlineLevel="1" thickBot="1">
      <c r="A38" s="28"/>
      <c r="B38" s="42"/>
      <c r="C38" s="97"/>
      <c r="D38" s="264" t="str">
        <f>'Перв. скв '!D38</f>
        <v>Мобилизация и монтаж энергокомплекса</v>
      </c>
      <c r="E38" s="265" t="str">
        <f>'Перв. скв '!E38</f>
        <v>не определен</v>
      </c>
      <c r="F38" s="321" t="str">
        <f>'Перв. скв '!F38</f>
        <v>опер.</v>
      </c>
      <c r="G38" s="316">
        <f>'Перв. скв '!$V38*G$13</f>
        <v>0</v>
      </c>
      <c r="H38" s="316">
        <f>'Перв. скв '!$W38*G$13</f>
        <v>0</v>
      </c>
      <c r="I38" s="316">
        <f>ННСдо1300!$V38*I$13</f>
        <v>0</v>
      </c>
      <c r="J38" s="316">
        <f>ННСдо1300!$W38*I$13</f>
        <v>0</v>
      </c>
      <c r="K38" s="316">
        <f>ННСот1300до1500!$V38*K$13</f>
        <v>0</v>
      </c>
      <c r="L38" s="316">
        <f>ННСот1300до1500!$W38*K$13</f>
        <v>0</v>
      </c>
      <c r="M38" s="316">
        <f>ННСот1500до2000!$V38*M$13</f>
        <v>0</v>
      </c>
      <c r="N38" s="316">
        <f>ННСот1500до2000!$W38*M$13</f>
        <v>0</v>
      </c>
      <c r="O38" s="316">
        <f>ННСот2000до2200!$V38*O$13</f>
        <v>0</v>
      </c>
      <c r="P38" s="316">
        <f>ННСот2000до2200!$W38*O$13</f>
        <v>0</v>
      </c>
      <c r="Q38" s="316">
        <f>ННСболее2200!$V38*Q$13</f>
        <v>0</v>
      </c>
      <c r="R38" s="316">
        <f>ННСболее2200!$W38*Q$13</f>
        <v>0</v>
      </c>
      <c r="S38" s="316">
        <f>Оценочная!$V38*S$13</f>
        <v>0</v>
      </c>
      <c r="T38" s="316">
        <f>Оценочная!$W38*S$13</f>
        <v>0</v>
      </c>
      <c r="U38" s="316">
        <f>'ННСЮра&gt;800'!$V38*U$13</f>
        <v>0</v>
      </c>
      <c r="V38" s="316">
        <f>'ННСЮра&gt;800'!$W38*U$13</f>
        <v>0</v>
      </c>
      <c r="W38" s="316">
        <f>'ГС пил'!V38*$W$13</f>
        <v>0</v>
      </c>
      <c r="X38" s="316">
        <f>'ГС пил'!W38*$W$13</f>
        <v>0</v>
      </c>
      <c r="Y38" s="316">
        <f>'ГС без пил'!$V38*Y$13</f>
        <v>0</v>
      </c>
      <c r="Z38" s="316">
        <f>'ГС без пил'!$W38*Y$13</f>
        <v>0</v>
      </c>
      <c r="AA38" s="316">
        <f>'ГС пил МСГРП'!$V38*AA$13</f>
        <v>0</v>
      </c>
      <c r="AB38" s="316">
        <f>'ГС пил МСГРП'!$W38*AA$13</f>
        <v>0</v>
      </c>
      <c r="AC38" s="316">
        <f>'ГСЮра пил'!$V38*AC$13</f>
        <v>0</v>
      </c>
      <c r="AD38" s="316">
        <f>'ГСЮра пил'!$W38*AC$13</f>
        <v>0</v>
      </c>
      <c r="AE38" s="316">
        <f>'ГСЮра без пил'!$V38*AE$13</f>
        <v>0</v>
      </c>
      <c r="AF38" s="316">
        <f>'ГСЮра без пил'!$W38*AE$13</f>
        <v>0</v>
      </c>
      <c r="AG38" s="316">
        <f>'ГСЮра пил МСГРП'!$V38*AG$13</f>
        <v>0</v>
      </c>
      <c r="AH38" s="316">
        <f>'ГСЮра пил МСГРП'!$W38*AG$13</f>
        <v>0</v>
      </c>
      <c r="AI38" s="316">
        <f>ВЗ!$V38*AI$13</f>
        <v>0</v>
      </c>
      <c r="AJ38" s="316">
        <f>ВЗ!$W38*AI$13</f>
        <v>0</v>
      </c>
      <c r="AK38" s="316">
        <f>'Посл. скв'!$V38*AK$13</f>
        <v>0</v>
      </c>
      <c r="AL38" s="316">
        <f>'Посл. скв'!$W38*AK$13</f>
        <v>0</v>
      </c>
      <c r="AM38" s="316">
        <f t="shared" si="3"/>
        <v>0</v>
      </c>
      <c r="AN38" s="316">
        <f t="shared" si="4"/>
        <v>0</v>
      </c>
      <c r="AO38" s="298">
        <f>('[8]Куст №40А'!AD2016)*1000</f>
        <v>0</v>
      </c>
      <c r="AP38" s="117">
        <f t="shared" si="5"/>
        <v>0</v>
      </c>
      <c r="AR38" s="117">
        <f t="shared" si="2"/>
        <v>0</v>
      </c>
      <c r="AS38" s="117">
        <v>0</v>
      </c>
    </row>
    <row r="39" spans="1:50" ht="14.25" hidden="1" customHeight="1" outlineLevel="1">
      <c r="A39" s="322"/>
      <c r="B39" s="323"/>
      <c r="C39" s="97"/>
      <c r="D39" s="264" t="str">
        <f>'Перв. скв '!D39</f>
        <v>Завоз и монтаж верхнего силового привода</v>
      </c>
      <c r="E39" s="265" t="str">
        <f>'Перв. скв '!E39</f>
        <v>не определен</v>
      </c>
      <c r="F39" s="321" t="str">
        <f>'Перв. скв '!F39</f>
        <v>опер.</v>
      </c>
      <c r="G39" s="316">
        <f>'Перв. скв '!$V39*G$13</f>
        <v>0</v>
      </c>
      <c r="H39" s="316">
        <f>'Перв. скв '!$W39*G$13</f>
        <v>0</v>
      </c>
      <c r="I39" s="316">
        <f>ННСдо1300!$V39*I$13</f>
        <v>0</v>
      </c>
      <c r="J39" s="316">
        <f>ННСдо1300!$W39*I$13</f>
        <v>0</v>
      </c>
      <c r="K39" s="316">
        <f>ННСот1300до1500!$V39*K$13</f>
        <v>0</v>
      </c>
      <c r="L39" s="316">
        <f>ННСот1300до1500!$W39*K$13</f>
        <v>0</v>
      </c>
      <c r="M39" s="316">
        <f>ННСот1500до2000!$V39*M$13</f>
        <v>0</v>
      </c>
      <c r="N39" s="316">
        <f>ННСот1500до2000!$W39*M$13</f>
        <v>0</v>
      </c>
      <c r="O39" s="316">
        <f>ННСот2000до2200!$V39*O$13</f>
        <v>0</v>
      </c>
      <c r="P39" s="316">
        <f>ННСот2000до2200!$W39*O$13</f>
        <v>0</v>
      </c>
      <c r="Q39" s="316">
        <f>ННСболее2200!$V39*Q$13</f>
        <v>0</v>
      </c>
      <c r="R39" s="316">
        <f>ННСболее2200!$W39*Q$13</f>
        <v>0</v>
      </c>
      <c r="S39" s="316">
        <f>Оценочная!$V39*S$13</f>
        <v>0</v>
      </c>
      <c r="T39" s="316">
        <f>Оценочная!$W39*S$13</f>
        <v>0</v>
      </c>
      <c r="U39" s="316">
        <f>'ННСЮра&gt;800'!$V39*U$13</f>
        <v>0</v>
      </c>
      <c r="V39" s="316">
        <f>'ННСЮра&gt;800'!$W39*U$13</f>
        <v>0</v>
      </c>
      <c r="W39" s="316">
        <f>'ГС пил'!V39*$W$13</f>
        <v>0</v>
      </c>
      <c r="X39" s="316">
        <f>'ГС пил'!W39*$W$13</f>
        <v>0</v>
      </c>
      <c r="Y39" s="316">
        <f>'ГС без пил'!$V39*Y$13</f>
        <v>0</v>
      </c>
      <c r="Z39" s="316">
        <f>'ГС без пил'!$W39*Y$13</f>
        <v>0</v>
      </c>
      <c r="AA39" s="316">
        <f>'ГС пил МСГРП'!$V39*AA$13</f>
        <v>0</v>
      </c>
      <c r="AB39" s="316">
        <f>'ГС пил МСГРП'!$W39*AA$13</f>
        <v>0</v>
      </c>
      <c r="AC39" s="316">
        <f>'ГСЮра пил'!$V39*AC$13</f>
        <v>0</v>
      </c>
      <c r="AD39" s="316">
        <f>'ГСЮра пил'!$W39*AC$13</f>
        <v>0</v>
      </c>
      <c r="AE39" s="316">
        <f>'ГСЮра без пил'!$V39*AE$13</f>
        <v>0</v>
      </c>
      <c r="AF39" s="316">
        <f>'ГСЮра без пил'!$W39*AE$13</f>
        <v>0</v>
      </c>
      <c r="AG39" s="316">
        <f>'ГСЮра пил МСГРП'!$V39*AG$13</f>
        <v>0</v>
      </c>
      <c r="AH39" s="316">
        <f>'ГСЮра пил МСГРП'!$W39*AG$13</f>
        <v>0</v>
      </c>
      <c r="AI39" s="316">
        <f>ВЗ!$V39*AI$13</f>
        <v>0</v>
      </c>
      <c r="AJ39" s="316">
        <f>ВЗ!$W39*AI$13</f>
        <v>0</v>
      </c>
      <c r="AK39" s="316">
        <f>'Посл. скв'!$V39*AK$13</f>
        <v>0</v>
      </c>
      <c r="AL39" s="316">
        <f>'Посл. скв'!$W39*AK$13</f>
        <v>0</v>
      </c>
      <c r="AM39" s="316">
        <f t="shared" si="3"/>
        <v>0</v>
      </c>
      <c r="AN39" s="316">
        <f t="shared" si="4"/>
        <v>0</v>
      </c>
      <c r="AO39" s="298">
        <f>('[8]Куст №40А'!AD2017)*1000</f>
        <v>0</v>
      </c>
      <c r="AP39" s="117">
        <f t="shared" si="5"/>
        <v>0</v>
      </c>
      <c r="AQ39" s="298"/>
      <c r="AR39" s="117">
        <f t="shared" si="2"/>
        <v>0</v>
      </c>
      <c r="AS39" s="117">
        <v>0</v>
      </c>
    </row>
    <row r="40" spans="1:50" ht="15" hidden="1" outlineLevel="1" thickBot="1">
      <c r="A40" s="324"/>
      <c r="B40" s="325"/>
      <c r="C40" s="104"/>
      <c r="D40" s="264" t="str">
        <f>'Перв. скв '!D40</f>
        <v>Завоз и монтаж новой насосной группы</v>
      </c>
      <c r="E40" s="265" t="str">
        <f>'Перв. скв '!E40</f>
        <v>не определен</v>
      </c>
      <c r="F40" s="321" t="str">
        <f>'Перв. скв '!F40</f>
        <v>опер.</v>
      </c>
      <c r="G40" s="316">
        <f>'Перв. скв '!$V40*G$13</f>
        <v>0</v>
      </c>
      <c r="H40" s="316">
        <f>'Перв. скв '!$W40*G$13</f>
        <v>0</v>
      </c>
      <c r="I40" s="316">
        <f>ННСдо1300!$V40*I$13</f>
        <v>0</v>
      </c>
      <c r="J40" s="316">
        <f>ННСдо1300!$W40*I$13</f>
        <v>0</v>
      </c>
      <c r="K40" s="316">
        <f>ННСот1300до1500!$V40*K$13</f>
        <v>0</v>
      </c>
      <c r="L40" s="316">
        <f>ННСот1300до1500!$W40*K$13</f>
        <v>0</v>
      </c>
      <c r="M40" s="316">
        <f>ННСот1500до2000!$V40*M$13</f>
        <v>0</v>
      </c>
      <c r="N40" s="316">
        <f>ННСот1500до2000!$W40*M$13</f>
        <v>0</v>
      </c>
      <c r="O40" s="316">
        <f>ННСот2000до2200!$V40*O$13</f>
        <v>0</v>
      </c>
      <c r="P40" s="316">
        <f>ННСот2000до2200!$W40*O$13</f>
        <v>0</v>
      </c>
      <c r="Q40" s="316">
        <f>ННСболее2200!$V40*Q$13</f>
        <v>0</v>
      </c>
      <c r="R40" s="316">
        <f>ННСболее2200!$W40*Q$13</f>
        <v>0</v>
      </c>
      <c r="S40" s="316">
        <f>Оценочная!$V40*S$13</f>
        <v>0</v>
      </c>
      <c r="T40" s="316">
        <f>Оценочная!$W40*S$13</f>
        <v>0</v>
      </c>
      <c r="U40" s="316">
        <f>'ННСЮра&gt;800'!$V40*U$13</f>
        <v>0</v>
      </c>
      <c r="V40" s="316">
        <f>'ННСЮра&gt;800'!$W40*U$13</f>
        <v>0</v>
      </c>
      <c r="W40" s="316">
        <f>'ГС пил'!V40*$W$13</f>
        <v>0</v>
      </c>
      <c r="X40" s="316">
        <f>'ГС пил'!W40*$W$13</f>
        <v>0</v>
      </c>
      <c r="Y40" s="316">
        <f>'ГС без пил'!$V40*Y$13</f>
        <v>0</v>
      </c>
      <c r="Z40" s="316">
        <f>'ГС без пил'!$W40*Y$13</f>
        <v>0</v>
      </c>
      <c r="AA40" s="316">
        <f>'ГС пил МСГРП'!$V40*AA$13</f>
        <v>0</v>
      </c>
      <c r="AB40" s="316">
        <f>'ГС пил МСГРП'!$W40*AA$13</f>
        <v>0</v>
      </c>
      <c r="AC40" s="316">
        <f>'ГСЮра пил'!$V40*AC$13</f>
        <v>0</v>
      </c>
      <c r="AD40" s="316">
        <f>'ГСЮра пил'!$W40*AC$13</f>
        <v>0</v>
      </c>
      <c r="AE40" s="316">
        <f>'ГСЮра без пил'!$V40*AE$13</f>
        <v>0</v>
      </c>
      <c r="AF40" s="316">
        <f>'ГСЮра без пил'!$W40*AE$13</f>
        <v>0</v>
      </c>
      <c r="AG40" s="316">
        <f>'ГСЮра пил МСГРП'!$V40*AG$13</f>
        <v>0</v>
      </c>
      <c r="AH40" s="316">
        <f>'ГСЮра пил МСГРП'!$W40*AG$13</f>
        <v>0</v>
      </c>
      <c r="AI40" s="316">
        <f>ВЗ!$V40*AI$13</f>
        <v>0</v>
      </c>
      <c r="AJ40" s="316">
        <f>ВЗ!$W40*AI$13</f>
        <v>0</v>
      </c>
      <c r="AK40" s="316">
        <f>'Посл. скв'!$V40*AK$13</f>
        <v>0</v>
      </c>
      <c r="AL40" s="316">
        <f>'Посл. скв'!$W40*AK$13</f>
        <v>0</v>
      </c>
      <c r="AM40" s="316">
        <f>AK40+AI40+AG40+AE40+AC40+AA40+Y40+W40++U40+S40+Q40+M40+O40+K40+I40+G40</f>
        <v>0</v>
      </c>
      <c r="AN40" s="316">
        <f>AL40+AJ40+AH40+AF40+AD40+AB40+Z40+X40++V40+T40+R40+N40+P40+L40+J40+H40</f>
        <v>0</v>
      </c>
      <c r="AO40" s="298">
        <f>('[8]Куст №40А'!AD2018)*1000</f>
        <v>0</v>
      </c>
      <c r="AP40" s="117">
        <f t="shared" si="5"/>
        <v>0</v>
      </c>
      <c r="AR40" s="117">
        <f t="shared" si="2"/>
        <v>0</v>
      </c>
      <c r="AS40" s="117">
        <v>0</v>
      </c>
    </row>
    <row r="41" spans="1:50" ht="17.25" collapsed="1" thickBot="1">
      <c r="A41" s="8"/>
      <c r="B41" s="4"/>
      <c r="C41" s="56" t="s">
        <v>82</v>
      </c>
      <c r="D41" s="69"/>
      <c r="E41" s="110"/>
      <c r="F41" s="110"/>
      <c r="G41" s="220"/>
      <c r="H41" s="220">
        <f>SUM(H20:H40)</f>
        <v>25714124</v>
      </c>
      <c r="I41" s="220"/>
      <c r="J41" s="220">
        <f t="shared" ref="J41:AN41" si="6">SUM(J20:J40)</f>
        <v>0</v>
      </c>
      <c r="K41" s="220"/>
      <c r="L41" s="220">
        <f t="shared" si="6"/>
        <v>0</v>
      </c>
      <c r="M41" s="220"/>
      <c r="N41" s="220">
        <f t="shared" si="6"/>
        <v>0</v>
      </c>
      <c r="O41" s="220"/>
      <c r="P41" s="220">
        <f t="shared" si="6"/>
        <v>0</v>
      </c>
      <c r="Q41" s="220"/>
      <c r="R41" s="220">
        <f t="shared" si="6"/>
        <v>0</v>
      </c>
      <c r="S41" s="220"/>
      <c r="T41" s="220">
        <f t="shared" si="6"/>
        <v>0</v>
      </c>
      <c r="U41" s="220"/>
      <c r="V41" s="220">
        <f t="shared" si="6"/>
        <v>0</v>
      </c>
      <c r="W41" s="220"/>
      <c r="X41" s="220">
        <f t="shared" si="6"/>
        <v>0</v>
      </c>
      <c r="Y41" s="220"/>
      <c r="Z41" s="220">
        <f t="shared" si="6"/>
        <v>1592190</v>
      </c>
      <c r="AA41" s="220"/>
      <c r="AB41" s="220">
        <f t="shared" si="6"/>
        <v>0</v>
      </c>
      <c r="AC41" s="220"/>
      <c r="AD41" s="220">
        <f t="shared" si="6"/>
        <v>0</v>
      </c>
      <c r="AE41" s="220"/>
      <c r="AF41" s="220">
        <f t="shared" si="6"/>
        <v>0</v>
      </c>
      <c r="AG41" s="220"/>
      <c r="AH41" s="220">
        <f t="shared" si="6"/>
        <v>0</v>
      </c>
      <c r="AI41" s="220"/>
      <c r="AJ41" s="220">
        <f t="shared" si="6"/>
        <v>0</v>
      </c>
      <c r="AK41" s="220"/>
      <c r="AL41" s="220">
        <f t="shared" si="6"/>
        <v>6618548</v>
      </c>
      <c r="AM41" s="221"/>
      <c r="AN41" s="221">
        <f t="shared" si="6"/>
        <v>33924862</v>
      </c>
      <c r="AP41" s="117"/>
      <c r="AQ41" s="117"/>
      <c r="AR41" s="117">
        <f t="shared" si="2"/>
        <v>-17824982</v>
      </c>
      <c r="AS41" s="117">
        <v>16099880</v>
      </c>
      <c r="AT41" s="2"/>
      <c r="AW41" s="420"/>
    </row>
    <row r="42" spans="1:50" s="68" customFormat="1" ht="15.75" hidden="1" thickBot="1">
      <c r="A42" s="62"/>
      <c r="B42" s="63"/>
      <c r="C42" s="64"/>
      <c r="D42" s="65"/>
      <c r="E42" s="91"/>
      <c r="F42" s="317"/>
      <c r="G42" s="326"/>
      <c r="H42" s="326"/>
      <c r="I42" s="317"/>
      <c r="J42" s="317"/>
      <c r="K42" s="317"/>
      <c r="L42" s="317"/>
      <c r="M42" s="317"/>
      <c r="N42" s="317"/>
      <c r="O42" s="317"/>
      <c r="P42" s="317"/>
      <c r="Q42" s="317"/>
      <c r="R42" s="317"/>
      <c r="S42" s="317"/>
      <c r="T42" s="317"/>
      <c r="U42" s="317"/>
      <c r="V42" s="317"/>
      <c r="W42" s="317"/>
      <c r="X42" s="317"/>
      <c r="Y42" s="317"/>
      <c r="Z42" s="317"/>
      <c r="AA42" s="317"/>
      <c r="AB42" s="317"/>
      <c r="AC42" s="317"/>
      <c r="AD42" s="317"/>
      <c r="AE42" s="317"/>
      <c r="AF42" s="317"/>
      <c r="AG42" s="317"/>
      <c r="AH42" s="317"/>
      <c r="AI42" s="317"/>
      <c r="AJ42" s="317"/>
      <c r="AK42" s="317"/>
      <c r="AL42" s="317"/>
      <c r="AM42" s="317"/>
      <c r="AN42" s="317">
        <v>0</v>
      </c>
      <c r="AO42" s="308"/>
      <c r="AR42" s="117">
        <f t="shared" si="2"/>
        <v>0</v>
      </c>
      <c r="AS42" s="420">
        <v>0</v>
      </c>
      <c r="AU42" s="420"/>
      <c r="AV42" s="420"/>
      <c r="AW42" s="117"/>
      <c r="AX42" s="117"/>
    </row>
    <row r="43" spans="1:50" ht="15" customHeight="1" thickBot="1">
      <c r="A43" s="24"/>
      <c r="B43" s="45"/>
      <c r="C43" s="446" t="s">
        <v>123</v>
      </c>
      <c r="D43" s="447"/>
      <c r="E43" s="447"/>
      <c r="F43" s="447"/>
      <c r="G43" s="446"/>
      <c r="H43" s="447"/>
      <c r="I43" s="447"/>
      <c r="J43" s="447"/>
      <c r="K43" s="446"/>
      <c r="L43" s="447"/>
      <c r="M43" s="447"/>
      <c r="N43" s="447"/>
      <c r="O43" s="446"/>
      <c r="P43" s="447"/>
      <c r="Q43" s="447"/>
      <c r="R43" s="447"/>
      <c r="S43" s="447"/>
      <c r="T43" s="447"/>
      <c r="U43" s="446"/>
      <c r="V43" s="447"/>
      <c r="W43" s="447"/>
      <c r="X43" s="447"/>
      <c r="Y43" s="446"/>
      <c r="Z43" s="447"/>
      <c r="AA43" s="447"/>
      <c r="AB43" s="447"/>
      <c r="AC43" s="446"/>
      <c r="AD43" s="447"/>
      <c r="AE43" s="447"/>
      <c r="AF43" s="447"/>
      <c r="AG43" s="446"/>
      <c r="AH43" s="447"/>
      <c r="AI43" s="447"/>
      <c r="AJ43" s="447"/>
      <c r="AK43" s="417"/>
      <c r="AL43" s="418"/>
      <c r="AM43" s="418"/>
      <c r="AN43" s="418"/>
      <c r="AR43" s="117">
        <f t="shared" si="2"/>
        <v>0</v>
      </c>
      <c r="AT43" s="2"/>
    </row>
    <row r="44" spans="1:50" ht="15" hidden="1" customHeight="1" outlineLevel="1">
      <c r="A44" s="71"/>
      <c r="B44" s="94"/>
      <c r="C44" s="182" t="str">
        <f>'Перв. скв '!C44</f>
        <v>не определен</v>
      </c>
      <c r="D44" s="100" t="s">
        <v>120</v>
      </c>
      <c r="E44" s="101"/>
      <c r="F44" s="54"/>
      <c r="G44" s="217"/>
      <c r="H44" s="217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  <c r="AA44" s="54"/>
      <c r="AB44" s="54"/>
      <c r="AC44" s="54"/>
      <c r="AD44" s="54"/>
      <c r="AE44" s="54"/>
      <c r="AF44" s="54"/>
      <c r="AG44" s="54"/>
      <c r="AH44" s="54"/>
      <c r="AI44" s="54"/>
      <c r="AJ44" s="54"/>
      <c r="AK44" s="54"/>
      <c r="AL44" s="54"/>
      <c r="AM44" s="54"/>
      <c r="AN44" s="54">
        <v>0</v>
      </c>
      <c r="AR44" s="117">
        <f t="shared" si="2"/>
        <v>0</v>
      </c>
      <c r="AS44" s="117">
        <v>0</v>
      </c>
    </row>
    <row r="45" spans="1:50" ht="14.25" hidden="1" customHeight="1" outlineLevel="1">
      <c r="A45" s="327"/>
      <c r="B45" s="328"/>
      <c r="C45" s="103" t="s">
        <v>148</v>
      </c>
      <c r="D45" s="264" t="str">
        <f>'Перв. скв '!D45</f>
        <v>Фиксированная ставка за скважину с отходом до 1300 м.</v>
      </c>
      <c r="E45" s="265" t="str">
        <f>'Перв. скв '!E45</f>
        <v>не определен</v>
      </c>
      <c r="F45" s="321" t="str">
        <f>'Перв. скв '!F45</f>
        <v>скв.</v>
      </c>
      <c r="G45" s="316">
        <f>'Перв. скв '!$V45*G$13</f>
        <v>0</v>
      </c>
      <c r="H45" s="316">
        <f>'Перв. скв '!$W45*G$13</f>
        <v>0</v>
      </c>
      <c r="I45" s="316">
        <f>ННСдо1300!$V45*I$13</f>
        <v>0</v>
      </c>
      <c r="J45" s="316">
        <f>ННСдо1300!$W45*I$13</f>
        <v>0</v>
      </c>
      <c r="K45" s="316">
        <f>ННСот1300до1500!$V45*K$13</f>
        <v>0</v>
      </c>
      <c r="L45" s="316">
        <f>ННСот1300до1500!$W45*K$13</f>
        <v>0</v>
      </c>
      <c r="M45" s="316">
        <f>ННСот1500до2000!$V45*M$13</f>
        <v>0</v>
      </c>
      <c r="N45" s="316">
        <f>ННСот1500до2000!$W45*M$13</f>
        <v>0</v>
      </c>
      <c r="O45" s="316">
        <f>ННСот2000до2200!$V45*O$13</f>
        <v>0</v>
      </c>
      <c r="P45" s="316">
        <f>ННСот2000до2200!$W45*O$13</f>
        <v>0</v>
      </c>
      <c r="Q45" s="316">
        <f>ННСболее2200!$V45*Q$13</f>
        <v>0</v>
      </c>
      <c r="R45" s="316">
        <f>ННСболее2200!$W45*Q$13</f>
        <v>0</v>
      </c>
      <c r="S45" s="316">
        <f>Оценочная!$V45*S$13</f>
        <v>0</v>
      </c>
      <c r="T45" s="316">
        <f>Оценочная!$W45*S$13</f>
        <v>0</v>
      </c>
      <c r="U45" s="316">
        <f>'ННСЮра&gt;800'!$V45*U$13</f>
        <v>0</v>
      </c>
      <c r="V45" s="316">
        <f>'ННСЮра&gt;800'!$W45*U$13</f>
        <v>0</v>
      </c>
      <c r="W45" s="316">
        <f>'ГС пил'!V45*$W$13</f>
        <v>0</v>
      </c>
      <c r="X45" s="316">
        <f>'ГС пил'!W45*$W$13</f>
        <v>0</v>
      </c>
      <c r="Y45" s="316">
        <f>'ГС без пил'!$V45*Y$13</f>
        <v>0</v>
      </c>
      <c r="Z45" s="316">
        <f>'ГС без пил'!$W45*Y$13</f>
        <v>0</v>
      </c>
      <c r="AA45" s="316">
        <f>'ГС пил МСГРП'!$V45*AA$13</f>
        <v>0</v>
      </c>
      <c r="AB45" s="316">
        <f>'ГС пил МСГРП'!$W45*AA$13</f>
        <v>0</v>
      </c>
      <c r="AC45" s="316">
        <f>'ГСЮра пил'!$V45*AC$13</f>
        <v>0</v>
      </c>
      <c r="AD45" s="316">
        <f>'ГСЮра пил'!$W45*AC$13</f>
        <v>0</v>
      </c>
      <c r="AE45" s="316">
        <f>'ГСЮра без пил'!$V45*AE$13</f>
        <v>0</v>
      </c>
      <c r="AF45" s="316">
        <f>'ГСЮра без пил'!$W45*AE$13</f>
        <v>0</v>
      </c>
      <c r="AG45" s="316">
        <f>'ГСЮра пил МСГРП'!$V45*AG$13</f>
        <v>0</v>
      </c>
      <c r="AH45" s="316">
        <f>'ГСЮра пил МСГРП'!$W45*AG$13</f>
        <v>0</v>
      </c>
      <c r="AI45" s="316">
        <f>ВЗ!$V45*AI$13</f>
        <v>0</v>
      </c>
      <c r="AJ45" s="316">
        <f>ВЗ!$W45*AI$13</f>
        <v>0</v>
      </c>
      <c r="AK45" s="316">
        <f>'Посл. скв'!$V45*AK$13</f>
        <v>0</v>
      </c>
      <c r="AL45" s="316">
        <f>'Посл. скв'!$W45*AK$13</f>
        <v>0</v>
      </c>
      <c r="AM45" s="316">
        <f>AK45+AI45+AG45+AE45+AC45+AA45+Y45+W45++U45+S45+Q45+M45+O45+K45+I45+G45</f>
        <v>0</v>
      </c>
      <c r="AN45" s="316">
        <f>AL45+AJ45+AH45+AF45+AD45+AB45+Z45+X45++V45+T45+R45+N45+P45+L45+J45+H45</f>
        <v>0</v>
      </c>
      <c r="AO45" s="298">
        <f>('[8]Куст №40А'!$AD$170)*1000</f>
        <v>33813075</v>
      </c>
      <c r="AP45" s="117">
        <f t="shared" ref="AP45:AP55" si="7">AO45-AN45</f>
        <v>33813075</v>
      </c>
      <c r="AR45" s="117">
        <f t="shared" si="2"/>
        <v>0</v>
      </c>
      <c r="AS45" s="117">
        <v>0</v>
      </c>
    </row>
    <row r="46" spans="1:50" ht="14.25" hidden="1" customHeight="1" outlineLevel="1">
      <c r="A46" s="327"/>
      <c r="B46" s="328"/>
      <c r="C46" s="103"/>
      <c r="D46" s="264" t="str">
        <f>'Перв. скв '!D46</f>
        <v>Фиксированная ставка за скважину с отходом от 1300 до 1500 м.</v>
      </c>
      <c r="E46" s="265" t="str">
        <f>'Перв. скв '!E46</f>
        <v>не определен</v>
      </c>
      <c r="F46" s="321" t="str">
        <f>'Перв. скв '!F46</f>
        <v>скв.</v>
      </c>
      <c r="G46" s="316">
        <f>'Перв. скв '!$V46*G$13</f>
        <v>0</v>
      </c>
      <c r="H46" s="316">
        <f>'Перв. скв '!$W46*G$13</f>
        <v>0</v>
      </c>
      <c r="I46" s="316">
        <f>ННСдо1300!$V46*I$13</f>
        <v>0</v>
      </c>
      <c r="J46" s="316">
        <f>ННСдо1300!$W46*I$13</f>
        <v>0</v>
      </c>
      <c r="K46" s="316">
        <f>ННСот1300до1500!$V46*K$13</f>
        <v>0</v>
      </c>
      <c r="L46" s="316">
        <f>ННСот1300до1500!$W46*K$13</f>
        <v>0</v>
      </c>
      <c r="M46" s="316">
        <f>ННСот1500до2000!$V46*M$13</f>
        <v>0</v>
      </c>
      <c r="N46" s="316">
        <f>ННСот1500до2000!$W46*M$13</f>
        <v>0</v>
      </c>
      <c r="O46" s="316">
        <f>ННСот2000до2200!$V46*O$13</f>
        <v>0</v>
      </c>
      <c r="P46" s="316">
        <f>ННСот2000до2200!$W46*O$13</f>
        <v>0</v>
      </c>
      <c r="Q46" s="316">
        <f>ННСболее2200!$V46*Q$13</f>
        <v>0</v>
      </c>
      <c r="R46" s="316">
        <f>ННСболее2200!$W46*Q$13</f>
        <v>0</v>
      </c>
      <c r="S46" s="316">
        <f>Оценочная!$V46*S$13</f>
        <v>0</v>
      </c>
      <c r="T46" s="316">
        <f>Оценочная!$W46*S$13</f>
        <v>0</v>
      </c>
      <c r="U46" s="316">
        <f>'ННСЮра&gt;800'!$V46*U$13</f>
        <v>0</v>
      </c>
      <c r="V46" s="316">
        <f>'ННСЮра&gt;800'!$W46*U$13</f>
        <v>0</v>
      </c>
      <c r="W46" s="316">
        <f>'ГС пил'!V46*$W$13</f>
        <v>0</v>
      </c>
      <c r="X46" s="316">
        <f>'ГС пил'!W46*$W$13</f>
        <v>0</v>
      </c>
      <c r="Y46" s="316">
        <f>'ГС без пил'!$V46*Y$13</f>
        <v>0</v>
      </c>
      <c r="Z46" s="316">
        <f>'ГС без пил'!$W46*Y$13</f>
        <v>0</v>
      </c>
      <c r="AA46" s="316">
        <f>'ГС пил МСГРП'!$V46*AA$13</f>
        <v>0</v>
      </c>
      <c r="AB46" s="316">
        <f>'ГС пил МСГРП'!$W46*AA$13</f>
        <v>0</v>
      </c>
      <c r="AC46" s="316">
        <f>'ГСЮра пил'!$V46*AC$13</f>
        <v>0</v>
      </c>
      <c r="AD46" s="316">
        <f>'ГСЮра пил'!$W46*AC$13</f>
        <v>0</v>
      </c>
      <c r="AE46" s="316">
        <f>'ГСЮра без пил'!$V46*AE$13</f>
        <v>0</v>
      </c>
      <c r="AF46" s="316">
        <f>'ГСЮра без пил'!$W46*AE$13</f>
        <v>0</v>
      </c>
      <c r="AG46" s="316">
        <f>'ГСЮра пил МСГРП'!$V46*AG$13</f>
        <v>0</v>
      </c>
      <c r="AH46" s="316">
        <f>'ГСЮра пил МСГРП'!$W46*AG$13</f>
        <v>0</v>
      </c>
      <c r="AI46" s="316">
        <f>ВЗ!$V46*AI$13</f>
        <v>0</v>
      </c>
      <c r="AJ46" s="316">
        <f>ВЗ!$W46*AI$13</f>
        <v>0</v>
      </c>
      <c r="AK46" s="316">
        <f>'Посл. скв'!$V46*AK$13</f>
        <v>0</v>
      </c>
      <c r="AL46" s="316">
        <f>'Посл. скв'!$W46*AK$13</f>
        <v>0</v>
      </c>
      <c r="AM46" s="316">
        <f t="shared" ref="AM46:AN49" si="8">AK46+AI46+AG46+AE46+AC46+AA46+Y46+W46++U46+S46+Q46+M46+O46+K46+I46+G46</f>
        <v>0</v>
      </c>
      <c r="AN46" s="316">
        <f t="shared" si="8"/>
        <v>0</v>
      </c>
      <c r="AO46" s="298">
        <f>('[8]Куст №40А'!$AD$445)*1000</f>
        <v>16666394</v>
      </c>
      <c r="AP46" s="117">
        <f t="shared" si="7"/>
        <v>16666394</v>
      </c>
      <c r="AR46" s="117">
        <f t="shared" si="2"/>
        <v>0</v>
      </c>
      <c r="AS46" s="117">
        <v>0</v>
      </c>
    </row>
    <row r="47" spans="1:50" ht="14.25" hidden="1" customHeight="1" outlineLevel="1">
      <c r="A47" s="327"/>
      <c r="B47" s="328"/>
      <c r="C47" s="103"/>
      <c r="D47" s="264" t="str">
        <f>'Перв. скв '!D47</f>
        <v>Фиксированная ставка за скважину с отходом от 1500 до 2000 м.</v>
      </c>
      <c r="E47" s="265" t="str">
        <f>'Перв. скв '!E47</f>
        <v>не определен</v>
      </c>
      <c r="F47" s="321" t="str">
        <f>'Перв. скв '!F47</f>
        <v>скв.</v>
      </c>
      <c r="G47" s="316">
        <f>'Перв. скв '!$V47*G$13</f>
        <v>0</v>
      </c>
      <c r="H47" s="316">
        <f>'Перв. скв '!$W47*G$13</f>
        <v>0</v>
      </c>
      <c r="I47" s="316">
        <f>ННСдо1300!$V47*I$13</f>
        <v>0</v>
      </c>
      <c r="J47" s="316">
        <f>ННСдо1300!$W47*I$13</f>
        <v>0</v>
      </c>
      <c r="K47" s="316">
        <f>ННСот1300до1500!$V47*K$13</f>
        <v>0</v>
      </c>
      <c r="L47" s="316">
        <f>ННСот1300до1500!$W47*K$13</f>
        <v>0</v>
      </c>
      <c r="M47" s="316">
        <f>ННСот1500до2000!$V47*M$13</f>
        <v>0</v>
      </c>
      <c r="N47" s="316">
        <f>ННСот1500до2000!$W47*M$13</f>
        <v>0</v>
      </c>
      <c r="O47" s="316">
        <f>ННСот2000до2200!$V47*O$13</f>
        <v>0</v>
      </c>
      <c r="P47" s="316">
        <f>ННСот2000до2200!$W47*O$13</f>
        <v>0</v>
      </c>
      <c r="Q47" s="316">
        <f>ННСболее2200!$V47*Q$13</f>
        <v>0</v>
      </c>
      <c r="R47" s="316">
        <f>ННСболее2200!$W47*Q$13</f>
        <v>0</v>
      </c>
      <c r="S47" s="316">
        <f>Оценочная!$V47*S$13</f>
        <v>0</v>
      </c>
      <c r="T47" s="316">
        <f>Оценочная!$W47*S$13</f>
        <v>0</v>
      </c>
      <c r="U47" s="316">
        <f>'ННСЮра&gt;800'!$V47*U$13</f>
        <v>0</v>
      </c>
      <c r="V47" s="316">
        <f>'ННСЮра&gt;800'!$W47*U$13</f>
        <v>0</v>
      </c>
      <c r="W47" s="316">
        <f>'ГС пил'!V47*$W$13</f>
        <v>0</v>
      </c>
      <c r="X47" s="316">
        <f>'ГС пил'!W47*$W$13</f>
        <v>0</v>
      </c>
      <c r="Y47" s="316">
        <f>'ГС без пил'!$V47*Y$13</f>
        <v>0</v>
      </c>
      <c r="Z47" s="316">
        <f>'ГС без пил'!$W47*Y$13</f>
        <v>0</v>
      </c>
      <c r="AA47" s="316">
        <f>'ГС пил МСГРП'!$V47*AA$13</f>
        <v>0</v>
      </c>
      <c r="AB47" s="316">
        <f>'ГС пил МСГРП'!$W47*AA$13</f>
        <v>0</v>
      </c>
      <c r="AC47" s="316">
        <f>'ГСЮра пил'!$V47*AC$13</f>
        <v>0</v>
      </c>
      <c r="AD47" s="316">
        <f>'ГСЮра пил'!$W47*AC$13</f>
        <v>0</v>
      </c>
      <c r="AE47" s="316">
        <f>'ГСЮра без пил'!$V47*AE$13</f>
        <v>0</v>
      </c>
      <c r="AF47" s="316">
        <f>'ГСЮра без пил'!$W47*AE$13</f>
        <v>0</v>
      </c>
      <c r="AG47" s="316">
        <f>'ГСЮра пил МСГРП'!$V47*AG$13</f>
        <v>0</v>
      </c>
      <c r="AH47" s="316">
        <f>'ГСЮра пил МСГРП'!$W47*AG$13</f>
        <v>0</v>
      </c>
      <c r="AI47" s="316">
        <f>ВЗ!$V47*AI$13</f>
        <v>0</v>
      </c>
      <c r="AJ47" s="316">
        <f>ВЗ!$W47*AI$13</f>
        <v>0</v>
      </c>
      <c r="AK47" s="316">
        <f>'Посл. скв'!$V47*AK$13</f>
        <v>0</v>
      </c>
      <c r="AL47" s="316">
        <f>'Посл. скв'!$W47*AK$13</f>
        <v>0</v>
      </c>
      <c r="AM47" s="316">
        <f t="shared" si="8"/>
        <v>0</v>
      </c>
      <c r="AN47" s="316">
        <f t="shared" si="8"/>
        <v>0</v>
      </c>
      <c r="AO47" s="298">
        <f>('[8]Куст №40А'!$AD$720)*1000</f>
        <v>0</v>
      </c>
      <c r="AP47" s="117">
        <f t="shared" si="7"/>
        <v>0</v>
      </c>
      <c r="AR47" s="117">
        <f t="shared" si="2"/>
        <v>0</v>
      </c>
      <c r="AS47" s="117">
        <v>0</v>
      </c>
    </row>
    <row r="48" spans="1:50" ht="14.25" hidden="1" customHeight="1" outlineLevel="1">
      <c r="A48" s="327"/>
      <c r="B48" s="328"/>
      <c r="C48" s="103"/>
      <c r="D48" s="264" t="str">
        <f>'Перв. скв '!D48</f>
        <v>Фиксированная ставка за скважину с отходом от 2000 до 2200 м.</v>
      </c>
      <c r="E48" s="265" t="str">
        <f>'Перв. скв '!E48</f>
        <v>не определен</v>
      </c>
      <c r="F48" s="321" t="str">
        <f>'Перв. скв '!F48</f>
        <v>скв.</v>
      </c>
      <c r="G48" s="316">
        <f>'Перв. скв '!$V48*G$13</f>
        <v>0</v>
      </c>
      <c r="H48" s="316">
        <f>'Перв. скв '!$W48*G$13</f>
        <v>0</v>
      </c>
      <c r="I48" s="316">
        <f>ННСдо1300!$V48*I$13</f>
        <v>0</v>
      </c>
      <c r="J48" s="316">
        <f>ННСдо1300!$W48*I$13</f>
        <v>0</v>
      </c>
      <c r="K48" s="316">
        <f>ННСот1300до1500!$V48*K$13</f>
        <v>0</v>
      </c>
      <c r="L48" s="316">
        <f>ННСот1300до1500!$W48*K$13</f>
        <v>0</v>
      </c>
      <c r="M48" s="316">
        <f>ННСот1500до2000!$V48*M$13</f>
        <v>0</v>
      </c>
      <c r="N48" s="316">
        <f>ННСот1500до2000!$W48*M$13</f>
        <v>0</v>
      </c>
      <c r="O48" s="316">
        <f>ННСот2000до2200!$V48*O$13</f>
        <v>0</v>
      </c>
      <c r="P48" s="316">
        <f>ННСот2000до2200!$W48*O$13</f>
        <v>0</v>
      </c>
      <c r="Q48" s="316">
        <f>ННСболее2200!$V48*Q$13</f>
        <v>0</v>
      </c>
      <c r="R48" s="316">
        <f>ННСболее2200!$W48*Q$13</f>
        <v>0</v>
      </c>
      <c r="S48" s="316">
        <f>Оценочная!$V48*S$13</f>
        <v>0</v>
      </c>
      <c r="T48" s="316">
        <f>Оценочная!$W48*S$13</f>
        <v>0</v>
      </c>
      <c r="U48" s="316">
        <f>'ННСЮра&gt;800'!$V48*U$13</f>
        <v>0</v>
      </c>
      <c r="V48" s="316">
        <f>'ННСЮра&gt;800'!$W48*U$13</f>
        <v>0</v>
      </c>
      <c r="W48" s="316">
        <f>'ГС пил'!V48*$W$13</f>
        <v>0</v>
      </c>
      <c r="X48" s="316">
        <f>'ГС пил'!W48*$W$13</f>
        <v>0</v>
      </c>
      <c r="Y48" s="316">
        <f>'ГС без пил'!$V48*Y$13</f>
        <v>0</v>
      </c>
      <c r="Z48" s="316">
        <f>'ГС без пил'!$W48*Y$13</f>
        <v>0</v>
      </c>
      <c r="AA48" s="316">
        <f>'ГС пил МСГРП'!$V48*AA$13</f>
        <v>0</v>
      </c>
      <c r="AB48" s="316">
        <f>'ГС пил МСГРП'!$W48*AA$13</f>
        <v>0</v>
      </c>
      <c r="AC48" s="316">
        <f>'ГСЮра пил'!$V48*AC$13</f>
        <v>0</v>
      </c>
      <c r="AD48" s="316">
        <f>'ГСЮра пил'!$W48*AC$13</f>
        <v>0</v>
      </c>
      <c r="AE48" s="316">
        <f>'ГСЮра без пил'!$V48*AE$13</f>
        <v>0</v>
      </c>
      <c r="AF48" s="316">
        <f>'ГСЮра без пил'!$W48*AE$13</f>
        <v>0</v>
      </c>
      <c r="AG48" s="316">
        <f>'ГСЮра пил МСГРП'!$V48*AG$13</f>
        <v>0</v>
      </c>
      <c r="AH48" s="316">
        <f>'ГСЮра пил МСГРП'!$W48*AG$13</f>
        <v>0</v>
      </c>
      <c r="AI48" s="316">
        <f>ВЗ!$V48*AI$13</f>
        <v>0</v>
      </c>
      <c r="AJ48" s="316">
        <f>ВЗ!$W48*AI$13</f>
        <v>0</v>
      </c>
      <c r="AK48" s="316">
        <f>'Посл. скв'!$V48*AK$13</f>
        <v>0</v>
      </c>
      <c r="AL48" s="316">
        <f>'Посл. скв'!$W48*AK$13</f>
        <v>0</v>
      </c>
      <c r="AM48" s="316">
        <f t="shared" si="8"/>
        <v>0</v>
      </c>
      <c r="AN48" s="316">
        <f t="shared" si="8"/>
        <v>0</v>
      </c>
      <c r="AO48" s="298">
        <f>('[8]Куст №40А'!$AD$994)*1000</f>
        <v>0</v>
      </c>
      <c r="AP48" s="117">
        <f t="shared" si="7"/>
        <v>0</v>
      </c>
      <c r="AR48" s="117">
        <f t="shared" si="2"/>
        <v>0</v>
      </c>
      <c r="AS48" s="117">
        <v>0</v>
      </c>
    </row>
    <row r="49" spans="1:46" ht="14.25" hidden="1" customHeight="1" outlineLevel="1">
      <c r="A49" s="327"/>
      <c r="B49" s="328"/>
      <c r="C49" s="103"/>
      <c r="D49" s="264" t="str">
        <f>'Перв. скв '!D49</f>
        <v>Фиксированная ставка за скважину с отходом более 2200 м.</v>
      </c>
      <c r="E49" s="265" t="str">
        <f>'Перв. скв '!E49</f>
        <v>не определен</v>
      </c>
      <c r="F49" s="321" t="str">
        <f>'Перв. скв '!F49</f>
        <v>скв.</v>
      </c>
      <c r="G49" s="316">
        <f>'Перв. скв '!$V49*G$13</f>
        <v>0</v>
      </c>
      <c r="H49" s="316">
        <f>'Перв. скв '!$W49*G$13</f>
        <v>0</v>
      </c>
      <c r="I49" s="316">
        <f>ННСдо1300!$V49*I$13</f>
        <v>0</v>
      </c>
      <c r="J49" s="316">
        <f>ННСдо1300!$W49*I$13</f>
        <v>0</v>
      </c>
      <c r="K49" s="316">
        <f>ННСот1300до1500!$V49*K$13</f>
        <v>0</v>
      </c>
      <c r="L49" s="316">
        <f>ННСот1300до1500!$W49*K$13</f>
        <v>0</v>
      </c>
      <c r="M49" s="316">
        <f>ННСот1500до2000!$V49*M$13</f>
        <v>0</v>
      </c>
      <c r="N49" s="316">
        <f>ННСот1500до2000!$W49*M$13</f>
        <v>0</v>
      </c>
      <c r="O49" s="316">
        <f>ННСот2000до2200!$V49*O$13</f>
        <v>0</v>
      </c>
      <c r="P49" s="316">
        <f>ННСот2000до2200!$W49*O$13</f>
        <v>0</v>
      </c>
      <c r="Q49" s="316">
        <f>ННСболее2200!$V49*Q$13</f>
        <v>0</v>
      </c>
      <c r="R49" s="316">
        <f>ННСболее2200!$W49*Q$13</f>
        <v>0</v>
      </c>
      <c r="S49" s="316">
        <f>Оценочная!$V49*S$13</f>
        <v>0</v>
      </c>
      <c r="T49" s="316">
        <f>Оценочная!$W49*S$13</f>
        <v>0</v>
      </c>
      <c r="U49" s="316">
        <f>'ННСЮра&gt;800'!$V49*U$13</f>
        <v>0</v>
      </c>
      <c r="V49" s="316">
        <f>'ННСЮра&gt;800'!$W49*U$13</f>
        <v>0</v>
      </c>
      <c r="W49" s="316">
        <f>'ГС пил'!V49*$W$13</f>
        <v>0</v>
      </c>
      <c r="X49" s="316">
        <f>'ГС пил'!W49*$W$13</f>
        <v>0</v>
      </c>
      <c r="Y49" s="316">
        <f>'ГС без пил'!$V49*Y$13</f>
        <v>0</v>
      </c>
      <c r="Z49" s="316">
        <f>'ГС без пил'!$W49*Y$13</f>
        <v>0</v>
      </c>
      <c r="AA49" s="316">
        <f>'ГС пил МСГРП'!$V49*AA$13</f>
        <v>0</v>
      </c>
      <c r="AB49" s="316">
        <f>'ГС пил МСГРП'!$W49*AA$13</f>
        <v>0</v>
      </c>
      <c r="AC49" s="316">
        <f>'ГСЮра пил'!$V49*AC$13</f>
        <v>0</v>
      </c>
      <c r="AD49" s="316">
        <f>'ГСЮра пил'!$W49*AC$13</f>
        <v>0</v>
      </c>
      <c r="AE49" s="316">
        <f>'ГСЮра без пил'!$V49*AE$13</f>
        <v>0</v>
      </c>
      <c r="AF49" s="316">
        <f>'ГСЮра без пил'!$W49*AE$13</f>
        <v>0</v>
      </c>
      <c r="AG49" s="316">
        <f>'ГСЮра пил МСГРП'!$V49*AG$13</f>
        <v>0</v>
      </c>
      <c r="AH49" s="316">
        <f>'ГСЮра пил МСГРП'!$W49*AG$13</f>
        <v>0</v>
      </c>
      <c r="AI49" s="316">
        <f>ВЗ!$V49*AI$13</f>
        <v>0</v>
      </c>
      <c r="AJ49" s="316">
        <f>ВЗ!$W49*AI$13</f>
        <v>0</v>
      </c>
      <c r="AK49" s="316">
        <f>'Посл. скв'!$V49*AK$13</f>
        <v>0</v>
      </c>
      <c r="AL49" s="316">
        <f>'Посл. скв'!$W49*AK$13</f>
        <v>0</v>
      </c>
      <c r="AM49" s="316">
        <f t="shared" si="8"/>
        <v>0</v>
      </c>
      <c r="AN49" s="316">
        <f t="shared" si="8"/>
        <v>0</v>
      </c>
      <c r="AO49" s="298">
        <f>('[8]Куст №40А'!$AD$1268)*1000</f>
        <v>0</v>
      </c>
      <c r="AP49" s="117">
        <f t="shared" si="7"/>
        <v>0</v>
      </c>
      <c r="AR49" s="117">
        <f t="shared" si="2"/>
        <v>0</v>
      </c>
      <c r="AS49" s="117">
        <v>0</v>
      </c>
    </row>
    <row r="50" spans="1:46" ht="14.25" customHeight="1" outlineLevel="1">
      <c r="A50" s="327"/>
      <c r="B50" s="328"/>
      <c r="C50" s="97"/>
      <c r="D50" s="264" t="str">
        <f>'Перв. скв '!D50</f>
        <v>Расчет объема капитальных вложений по ГС</v>
      </c>
      <c r="E50" s="265" t="str">
        <f>'Перв. скв '!E50</f>
        <v>не определен</v>
      </c>
      <c r="F50" s="321" t="str">
        <f>'Перв. скв '!F50</f>
        <v>сут.</v>
      </c>
      <c r="G50" s="316">
        <f>'Перв. скв '!$V50*G$13</f>
        <v>1</v>
      </c>
      <c r="H50" s="316">
        <f>'Перв. скв '!$W50*G$13</f>
        <v>31646673.313999999</v>
      </c>
      <c r="I50" s="316">
        <f>ННСдо1300!$V50*I$13</f>
        <v>0</v>
      </c>
      <c r="J50" s="316">
        <f>ННСдо1300!$W50*I$13</f>
        <v>0</v>
      </c>
      <c r="K50" s="316">
        <f>ННСот1300до1500!$V50*K$13</f>
        <v>0</v>
      </c>
      <c r="L50" s="316">
        <f>ННСот1300до1500!$W50*K$13</f>
        <v>0</v>
      </c>
      <c r="M50" s="316">
        <f>ННСот1500до2000!$V50*M$13</f>
        <v>0</v>
      </c>
      <c r="N50" s="316">
        <f>ННСот1500до2000!$W50*M$13</f>
        <v>0</v>
      </c>
      <c r="O50" s="316">
        <f>ННСот2000до2200!$V50*O$13</f>
        <v>0</v>
      </c>
      <c r="P50" s="316">
        <f>ННСот2000до2200!$W50*O$13</f>
        <v>0</v>
      </c>
      <c r="Q50" s="316">
        <f>ННСболее2200!$V50*Q$13</f>
        <v>0</v>
      </c>
      <c r="R50" s="316">
        <f>ННСболее2200!$W50*Q$13</f>
        <v>0</v>
      </c>
      <c r="S50" s="316">
        <f>Оценочная!$V50*S$13</f>
        <v>0</v>
      </c>
      <c r="T50" s="316">
        <f>Оценочная!$W50*S$13</f>
        <v>0</v>
      </c>
      <c r="U50" s="316">
        <f>'ННСЮра&gt;800'!$V50*U$13</f>
        <v>0</v>
      </c>
      <c r="V50" s="316">
        <f>'ННСЮра&gt;800'!$W50*U$13</f>
        <v>0</v>
      </c>
      <c r="W50" s="316">
        <f>'ГС пил'!V50*$W$13</f>
        <v>0</v>
      </c>
      <c r="X50" s="316">
        <f>'ГС пил'!W50*$W$13</f>
        <v>0</v>
      </c>
      <c r="Y50" s="316">
        <f>'ГС без пил'!$V50*Y$13</f>
        <v>6</v>
      </c>
      <c r="Z50" s="316">
        <f>'ГС без пил'!$W50*Y$13</f>
        <v>168266778</v>
      </c>
      <c r="AA50" s="316">
        <f>'ГС пил МСГРП'!$V50*AA$13</f>
        <v>0</v>
      </c>
      <c r="AB50" s="316">
        <f>'ГС пил МСГРП'!$W50*AA$13</f>
        <v>0</v>
      </c>
      <c r="AC50" s="316">
        <f>'ГСЮра пил'!$V50*AC$13</f>
        <v>0</v>
      </c>
      <c r="AD50" s="316">
        <f>'ГСЮра пил'!$W50*AC$13</f>
        <v>0</v>
      </c>
      <c r="AE50" s="316">
        <f>'ГСЮра без пил'!$V50*AE$13</f>
        <v>0</v>
      </c>
      <c r="AF50" s="316">
        <f>'ГСЮра без пил'!$W50*AE$13</f>
        <v>0</v>
      </c>
      <c r="AG50" s="316">
        <f>'ГСЮра пил МСГРП'!$V50*AG$13</f>
        <v>0</v>
      </c>
      <c r="AH50" s="316">
        <f>'ГСЮра пил МСГРП'!$W50*AG$13</f>
        <v>0</v>
      </c>
      <c r="AI50" s="316">
        <f>ВЗ!$V50*AI$13</f>
        <v>0</v>
      </c>
      <c r="AJ50" s="316">
        <f>ВЗ!$W50*AI$13</f>
        <v>0</v>
      </c>
      <c r="AK50" s="316">
        <f>'Посл. скв'!$V50*AK$13</f>
        <v>1</v>
      </c>
      <c r="AL50" s="316">
        <f>'Посл. скв'!$W50*AK$13</f>
        <v>31646673.313999999</v>
      </c>
      <c r="AM50" s="316">
        <f t="shared" ref="AM50:AN55" si="9">AK50+AI50+AG50+AE50+AC50+AA50+Y50+W50++U50+S50+Q50+M50+O50+K50+I50+G50</f>
        <v>8</v>
      </c>
      <c r="AN50" s="316">
        <f t="shared" si="9"/>
        <v>231560124.62800002</v>
      </c>
      <c r="AO50" s="298">
        <f>('[8]Куст №40А'!$AD$1542)*1000</f>
        <v>0</v>
      </c>
      <c r="AP50" s="117">
        <f t="shared" si="7"/>
        <v>-231560124.62800002</v>
      </c>
      <c r="AR50" s="117">
        <f t="shared" si="2"/>
        <v>0</v>
      </c>
      <c r="AS50" s="117">
        <v>231560124.62800002</v>
      </c>
      <c r="AT50" s="2"/>
    </row>
    <row r="51" spans="1:46" ht="13.5" customHeight="1" outlineLevel="1">
      <c r="A51" s="327"/>
      <c r="B51" s="328"/>
      <c r="C51" s="72"/>
      <c r="D51" s="264" t="str">
        <f>'Перв. скв '!D51</f>
        <v>Переработка бурового шлама</v>
      </c>
      <c r="E51" s="265" t="str">
        <f>'Перв. скв '!E51</f>
        <v>не определен</v>
      </c>
      <c r="F51" s="321" t="str">
        <f>'Перв. скв '!F51</f>
        <v>скв.</v>
      </c>
      <c r="G51" s="316">
        <f>'Перв. скв '!$V51*G$13</f>
        <v>810.39</v>
      </c>
      <c r="H51" s="316">
        <f>'Перв. скв '!$W51*G$13</f>
        <v>2325008.91</v>
      </c>
      <c r="I51" s="316">
        <f>ННСдо1300!$V51*I$13</f>
        <v>0</v>
      </c>
      <c r="J51" s="316">
        <f>ННСдо1300!$W51*I$13</f>
        <v>0</v>
      </c>
      <c r="K51" s="316">
        <f>ННСот1300до1500!$V51*K$13</f>
        <v>0</v>
      </c>
      <c r="L51" s="316">
        <f>ННСот1300до1500!$W51*K$13</f>
        <v>0</v>
      </c>
      <c r="M51" s="316">
        <f>ННСот1500до2000!$V51*M$13</f>
        <v>0</v>
      </c>
      <c r="N51" s="316">
        <f>ННСот1500до2000!$W51*M$13</f>
        <v>0</v>
      </c>
      <c r="O51" s="316">
        <f>ННСот2000до2200!$V51*O$13</f>
        <v>0</v>
      </c>
      <c r="P51" s="316">
        <f>ННСот2000до2200!$W51*O$13</f>
        <v>0</v>
      </c>
      <c r="Q51" s="316">
        <f>ННСболее2200!$V51*Q$13</f>
        <v>0</v>
      </c>
      <c r="R51" s="316">
        <f>ННСболее2200!$W51*Q$13</f>
        <v>0</v>
      </c>
      <c r="S51" s="316">
        <f>Оценочная!$V51*S$13</f>
        <v>0</v>
      </c>
      <c r="T51" s="316">
        <f>Оценочная!$W51*S$13</f>
        <v>0</v>
      </c>
      <c r="U51" s="316">
        <f>'ННСЮра&gt;800'!$V51*U$13</f>
        <v>0</v>
      </c>
      <c r="V51" s="316">
        <f>'ННСЮра&gt;800'!$W51*U$13</f>
        <v>0</v>
      </c>
      <c r="W51" s="316">
        <f>'ГС пил'!V51*$W$13</f>
        <v>0</v>
      </c>
      <c r="X51" s="316">
        <f>'ГС пил'!W51*$W$13</f>
        <v>0</v>
      </c>
      <c r="Y51" s="316">
        <f>'ГС без пил'!$V51*Y$13</f>
        <v>4157.6400000000003</v>
      </c>
      <c r="Z51" s="316">
        <f>'ГС без пил'!$W51*Y$13</f>
        <v>11928269.16</v>
      </c>
      <c r="AA51" s="316">
        <f>'ГС пил МСГРП'!$V51*AA$13</f>
        <v>0</v>
      </c>
      <c r="AB51" s="316">
        <f>'ГС пил МСГРП'!$W51*AA$13</f>
        <v>0</v>
      </c>
      <c r="AC51" s="316">
        <f>'ГСЮра пил'!$V51*AC$13</f>
        <v>0</v>
      </c>
      <c r="AD51" s="316">
        <f>'ГСЮра пил'!$W51*AC$13</f>
        <v>0</v>
      </c>
      <c r="AE51" s="316">
        <f>'ГСЮра без пил'!$V51*AE$13</f>
        <v>0</v>
      </c>
      <c r="AF51" s="316">
        <f>'ГСЮра без пил'!$W51*AE$13</f>
        <v>0</v>
      </c>
      <c r="AG51" s="316">
        <f>'ГСЮра пил МСГРП'!$V51*AG$13</f>
        <v>0</v>
      </c>
      <c r="AH51" s="316">
        <f>'ГСЮра пил МСГРП'!$W51*AG$13</f>
        <v>0</v>
      </c>
      <c r="AI51" s="316">
        <f>ВЗ!$V51*AI$13</f>
        <v>0</v>
      </c>
      <c r="AJ51" s="316">
        <f>ВЗ!$W51*AI$13</f>
        <v>0</v>
      </c>
      <c r="AK51" s="316">
        <f>'Посл. скв'!$V51*AK$13</f>
        <v>810.39</v>
      </c>
      <c r="AL51" s="316">
        <f>'Посл. скв'!$W51*AK$13</f>
        <v>2325008.91</v>
      </c>
      <c r="AM51" s="316">
        <f t="shared" si="9"/>
        <v>5778.420000000001</v>
      </c>
      <c r="AN51" s="316">
        <f t="shared" si="9"/>
        <v>16578286.98</v>
      </c>
      <c r="AO51" s="298">
        <f>('[8]Куст №40А'!$AD$1818)*1000</f>
        <v>10206000</v>
      </c>
      <c r="AP51" s="117">
        <f t="shared" si="7"/>
        <v>-6372286.9800000004</v>
      </c>
      <c r="AR51" s="117">
        <f t="shared" si="2"/>
        <v>0</v>
      </c>
      <c r="AS51" s="117">
        <v>16578286.98</v>
      </c>
      <c r="AT51" s="2"/>
    </row>
    <row r="52" spans="1:46" ht="13.5" customHeight="1" outlineLevel="1">
      <c r="A52" s="327"/>
      <c r="B52" s="328"/>
      <c r="C52" s="72"/>
      <c r="D52" s="264" t="str">
        <f>'Перв. скв '!D52</f>
        <v>Нефть</v>
      </c>
      <c r="E52" s="265" t="str">
        <f>'Перв. скв '!E52</f>
        <v>не определен</v>
      </c>
      <c r="F52" s="321" t="str">
        <f>'Перв. скв '!F52</f>
        <v>шт.</v>
      </c>
      <c r="G52" s="316">
        <f>'Перв. скв '!$V52*G$13</f>
        <v>1</v>
      </c>
      <c r="H52" s="316">
        <f>'Перв. скв '!$W52*G$13</f>
        <v>166946</v>
      </c>
      <c r="I52" s="316">
        <f>ННСдо1300!$V52*I$13</f>
        <v>0</v>
      </c>
      <c r="J52" s="316">
        <f>ННСдо1300!$W52*I$13</f>
        <v>0</v>
      </c>
      <c r="K52" s="316">
        <f>ННСот1300до1500!$V52*K$13</f>
        <v>0</v>
      </c>
      <c r="L52" s="316">
        <f>ННСот1300до1500!$W52*K$13</f>
        <v>0</v>
      </c>
      <c r="M52" s="316">
        <f>ННСот1500до2000!$V52*M$13</f>
        <v>0</v>
      </c>
      <c r="N52" s="316">
        <f>ННСот1500до2000!$W52*M$13</f>
        <v>0</v>
      </c>
      <c r="O52" s="316">
        <f>ННСот2000до2200!$V52*O$13</f>
        <v>0</v>
      </c>
      <c r="P52" s="316">
        <f>ННСот2000до2200!$W52*O$13</f>
        <v>0</v>
      </c>
      <c r="Q52" s="316">
        <f>ННСболее2200!$V52*Q$13</f>
        <v>0</v>
      </c>
      <c r="R52" s="316">
        <f>ННСболее2200!$W52*Q$13</f>
        <v>0</v>
      </c>
      <c r="S52" s="316">
        <f>Оценочная!$V52*S$13</f>
        <v>0</v>
      </c>
      <c r="T52" s="316">
        <f>Оценочная!$W52*S$13</f>
        <v>0</v>
      </c>
      <c r="U52" s="316">
        <f>'ННСЮра&gt;800'!$V52*U$13</f>
        <v>0</v>
      </c>
      <c r="V52" s="316">
        <f>'ННСЮра&gt;800'!$W52*U$13</f>
        <v>0</v>
      </c>
      <c r="W52" s="316">
        <f>'ГС пил'!V52*$W$13</f>
        <v>0</v>
      </c>
      <c r="X52" s="316">
        <f>'ГС пил'!W52*$W$13</f>
        <v>0</v>
      </c>
      <c r="Y52" s="316">
        <f>'ГС без пил'!$V52*Y$13</f>
        <v>6</v>
      </c>
      <c r="Z52" s="316">
        <f>'ГС без пил'!$W52*Y$13</f>
        <v>1001676</v>
      </c>
      <c r="AA52" s="316">
        <f>'ГС пил МСГРП'!$V52*AA$13</f>
        <v>0</v>
      </c>
      <c r="AB52" s="316">
        <f>'ГС пил МСГРП'!$W52*AA$13</f>
        <v>0</v>
      </c>
      <c r="AC52" s="316">
        <f>'ГСЮра пил'!$V52*AC$13</f>
        <v>0</v>
      </c>
      <c r="AD52" s="316">
        <f>'ГСЮра пил'!$W52*AC$13</f>
        <v>0</v>
      </c>
      <c r="AE52" s="316">
        <f>'ГСЮра без пил'!$V52*AE$13</f>
        <v>0</v>
      </c>
      <c r="AF52" s="316">
        <f>'ГСЮра без пил'!$W52*AE$13</f>
        <v>0</v>
      </c>
      <c r="AG52" s="316">
        <f>'ГСЮра пил МСГРП'!$V52*AG$13</f>
        <v>0</v>
      </c>
      <c r="AH52" s="316">
        <f>'ГСЮра пил МСГРП'!$W52*AG$13</f>
        <v>0</v>
      </c>
      <c r="AI52" s="316">
        <f>ВЗ!$V52*AI$13</f>
        <v>0</v>
      </c>
      <c r="AJ52" s="316">
        <f>ВЗ!$W52*AI$13</f>
        <v>0</v>
      </c>
      <c r="AK52" s="316">
        <f>'Посл. скв'!$V52*AK$13</f>
        <v>1</v>
      </c>
      <c r="AL52" s="316">
        <f>'Посл. скв'!$W52*AK$13</f>
        <v>166946</v>
      </c>
      <c r="AM52" s="316">
        <f t="shared" si="9"/>
        <v>8</v>
      </c>
      <c r="AN52" s="316">
        <f t="shared" si="9"/>
        <v>1335568</v>
      </c>
      <c r="AO52" s="298">
        <f>('[8]Куст №40А'!$AD$1819)*1000</f>
        <v>1315174</v>
      </c>
      <c r="AP52" s="117">
        <f t="shared" si="7"/>
        <v>-20394</v>
      </c>
      <c r="AR52" s="117">
        <f t="shared" si="2"/>
        <v>0</v>
      </c>
      <c r="AS52" s="117">
        <v>1335568</v>
      </c>
      <c r="AT52" s="2"/>
    </row>
    <row r="53" spans="1:46" ht="13.5" customHeight="1" outlineLevel="1">
      <c r="A53" s="327"/>
      <c r="B53" s="328"/>
      <c r="C53" s="72"/>
      <c r="D53" s="264" t="str">
        <f>'Перв. скв '!D53</f>
        <v>Эксплуатация верхнего привода</v>
      </c>
      <c r="E53" s="265" t="str">
        <f>'Перв. скв '!E53</f>
        <v>не определен</v>
      </c>
      <c r="F53" s="321" t="str">
        <f>'Перв. скв '!F53</f>
        <v>опер.</v>
      </c>
      <c r="G53" s="316">
        <f>'Перв. скв '!$V53*G$13</f>
        <v>45</v>
      </c>
      <c r="H53" s="316">
        <f>'Перв. скв '!$W53*G$13</f>
        <v>3327390</v>
      </c>
      <c r="I53" s="316">
        <f>ННСдо1300!$V53*I$13</f>
        <v>0</v>
      </c>
      <c r="J53" s="316">
        <f>ННСдо1300!$W53*I$13</f>
        <v>0</v>
      </c>
      <c r="K53" s="316">
        <f>ННСот1300до1500!$V53*K$13</f>
        <v>0</v>
      </c>
      <c r="L53" s="316">
        <f>ННСот1300до1500!$W53*K$13</f>
        <v>0</v>
      </c>
      <c r="M53" s="316">
        <f>ННСот1500до2000!$V53*M$13</f>
        <v>0</v>
      </c>
      <c r="N53" s="316">
        <f>ННСот1500до2000!$W53*M$13</f>
        <v>0</v>
      </c>
      <c r="O53" s="316">
        <f>ННСот2000до2200!$V53*O$13</f>
        <v>0</v>
      </c>
      <c r="P53" s="316">
        <f>ННСот2000до2200!$W53*O$13</f>
        <v>0</v>
      </c>
      <c r="Q53" s="316">
        <f>ННСболее2200!$V53*Q$13</f>
        <v>0</v>
      </c>
      <c r="R53" s="316">
        <f>ННСболее2200!$W53*Q$13</f>
        <v>0</v>
      </c>
      <c r="S53" s="316">
        <f>Оценочная!$V53*S$13</f>
        <v>0</v>
      </c>
      <c r="T53" s="316">
        <f>Оценочная!$W53*S$13</f>
        <v>0</v>
      </c>
      <c r="U53" s="316">
        <f>'ННСЮра&gt;800'!$V53*U$13</f>
        <v>0</v>
      </c>
      <c r="V53" s="316">
        <f>'ННСЮра&gt;800'!$W53*U$13</f>
        <v>0</v>
      </c>
      <c r="W53" s="316">
        <f>'ГС пил'!V53*$W$13</f>
        <v>0</v>
      </c>
      <c r="X53" s="316">
        <f>'ГС пил'!W53*$W$13</f>
        <v>0</v>
      </c>
      <c r="Y53" s="316">
        <f>'ГС без пил'!$V53*Y$13</f>
        <v>180</v>
      </c>
      <c r="Z53" s="316">
        <f>'ГС без пил'!$W53*Y$13</f>
        <v>13309560</v>
      </c>
      <c r="AA53" s="316">
        <f>'ГС пил МСГРП'!$V53*AA$13</f>
        <v>0</v>
      </c>
      <c r="AB53" s="316">
        <f>'ГС пил МСГРП'!$W53*AA$13</f>
        <v>0</v>
      </c>
      <c r="AC53" s="316">
        <f>'ГСЮра пил'!$V53*AC$13</f>
        <v>0</v>
      </c>
      <c r="AD53" s="316">
        <f>'ГСЮра пил'!$W53*AC$13</f>
        <v>0</v>
      </c>
      <c r="AE53" s="316">
        <f>'ГСЮра без пил'!$V53*AE$13</f>
        <v>0</v>
      </c>
      <c r="AF53" s="316">
        <f>'ГСЮра без пил'!$W53*AE$13</f>
        <v>0</v>
      </c>
      <c r="AG53" s="316">
        <f>'ГСЮра пил МСГРП'!$V53*AG$13</f>
        <v>0</v>
      </c>
      <c r="AH53" s="316">
        <f>'ГСЮра пил МСГРП'!$W53*AG$13</f>
        <v>0</v>
      </c>
      <c r="AI53" s="316">
        <f>ВЗ!$V53*AI$13</f>
        <v>0</v>
      </c>
      <c r="AJ53" s="316">
        <f>ВЗ!$W53*AI$13</f>
        <v>0</v>
      </c>
      <c r="AK53" s="316">
        <f>'Посл. скв'!$V53*AK$13</f>
        <v>45</v>
      </c>
      <c r="AL53" s="316">
        <f>'Посл. скв'!$W53*AK$13</f>
        <v>3327390</v>
      </c>
      <c r="AM53" s="316">
        <f t="shared" si="9"/>
        <v>270</v>
      </c>
      <c r="AN53" s="316">
        <f t="shared" si="9"/>
        <v>19964340</v>
      </c>
      <c r="AO53" s="298">
        <f>('[8]Куст №40А'!$AD$1820)*1000</f>
        <v>0</v>
      </c>
      <c r="AP53" s="117">
        <f t="shared" si="7"/>
        <v>-19964340</v>
      </c>
      <c r="AR53" s="117">
        <f t="shared" si="2"/>
        <v>0</v>
      </c>
      <c r="AS53" s="117">
        <v>19964340</v>
      </c>
      <c r="AT53" s="2"/>
    </row>
    <row r="54" spans="1:46" ht="13.5" customHeight="1" outlineLevel="1" thickBot="1">
      <c r="A54" s="327"/>
      <c r="B54" s="328"/>
      <c r="C54" s="72"/>
      <c r="D54" s="264" t="str">
        <f>'Перв. скв '!D54</f>
        <v>Эксплуатация системы очистки</v>
      </c>
      <c r="E54" s="265" t="str">
        <f>'Перв. скв '!E54</f>
        <v>не определен</v>
      </c>
      <c r="F54" s="321" t="str">
        <f>'Перв. скв '!F54</f>
        <v>опер.</v>
      </c>
      <c r="G54" s="316">
        <f>'Перв. скв '!$V54*G$13</f>
        <v>45</v>
      </c>
      <c r="H54" s="316">
        <f>'Перв. скв '!$W54*G$13</f>
        <v>1565820</v>
      </c>
      <c r="I54" s="316">
        <f>ННСдо1300!$V54*I$13</f>
        <v>0</v>
      </c>
      <c r="J54" s="316">
        <f>ННСдо1300!$W54*I$13</f>
        <v>0</v>
      </c>
      <c r="K54" s="316">
        <f>ННСот1300до1500!$V54*K$13</f>
        <v>0</v>
      </c>
      <c r="L54" s="316">
        <f>ННСот1300до1500!$W54*K$13</f>
        <v>0</v>
      </c>
      <c r="M54" s="316">
        <f>ННСот1500до2000!$V54*M$13</f>
        <v>0</v>
      </c>
      <c r="N54" s="316">
        <f>ННСот1500до2000!$W54*M$13</f>
        <v>0</v>
      </c>
      <c r="O54" s="316">
        <f>ННСот2000до2200!$V54*O$13</f>
        <v>0</v>
      </c>
      <c r="P54" s="316">
        <f>ННСот2000до2200!$W54*O$13</f>
        <v>0</v>
      </c>
      <c r="Q54" s="316">
        <f>ННСболее2200!$V54*Q$13</f>
        <v>0</v>
      </c>
      <c r="R54" s="316">
        <f>ННСболее2200!$W54*Q$13</f>
        <v>0</v>
      </c>
      <c r="S54" s="316">
        <f>Оценочная!$V54*S$13</f>
        <v>0</v>
      </c>
      <c r="T54" s="316">
        <f>Оценочная!$W54*S$13</f>
        <v>0</v>
      </c>
      <c r="U54" s="316">
        <f>'ННСЮра&gt;800'!$V54*U$13</f>
        <v>0</v>
      </c>
      <c r="V54" s="316">
        <f>'ННСЮра&gt;800'!$W54*U$13</f>
        <v>0</v>
      </c>
      <c r="W54" s="316">
        <f>'ГС пил'!V54*$W$13</f>
        <v>0</v>
      </c>
      <c r="X54" s="316">
        <f>'ГС пил'!W54*$W$13</f>
        <v>0</v>
      </c>
      <c r="Y54" s="316">
        <f>'ГС без пил'!$V54*Y$13</f>
        <v>180</v>
      </c>
      <c r="Z54" s="316">
        <f>'ГС без пил'!$W54*Y$13</f>
        <v>6263280</v>
      </c>
      <c r="AA54" s="316">
        <f>'ГС пил МСГРП'!$V54*AA$13</f>
        <v>0</v>
      </c>
      <c r="AB54" s="316">
        <f>'ГС пил МСГРП'!$W54*AA$13</f>
        <v>0</v>
      </c>
      <c r="AC54" s="316">
        <f>'ГСЮра пил'!$V54*AC$13</f>
        <v>0</v>
      </c>
      <c r="AD54" s="316">
        <f>'ГСЮра пил'!$W54*AC$13</f>
        <v>0</v>
      </c>
      <c r="AE54" s="316">
        <f>'ГСЮра без пил'!$V54*AE$13</f>
        <v>0</v>
      </c>
      <c r="AF54" s="316">
        <f>'ГСЮра без пил'!$W54*AE$13</f>
        <v>0</v>
      </c>
      <c r="AG54" s="316">
        <f>'ГСЮра пил МСГРП'!$V54*AG$13</f>
        <v>0</v>
      </c>
      <c r="AH54" s="316">
        <f>'ГСЮра пил МСГРП'!$W54*AG$13</f>
        <v>0</v>
      </c>
      <c r="AI54" s="316">
        <f>ВЗ!$V54*AI$13</f>
        <v>0</v>
      </c>
      <c r="AJ54" s="316">
        <f>ВЗ!$W54*AI$13</f>
        <v>0</v>
      </c>
      <c r="AK54" s="316">
        <f>'Посл. скв'!$V54*AK$13</f>
        <v>45</v>
      </c>
      <c r="AL54" s="316">
        <f>'Посл. скв'!$W54*AK$13</f>
        <v>1565820</v>
      </c>
      <c r="AM54" s="316">
        <f t="shared" si="9"/>
        <v>270</v>
      </c>
      <c r="AN54" s="316">
        <f t="shared" si="9"/>
        <v>9394920</v>
      </c>
      <c r="AO54" s="298">
        <f>('[8]Куст №40А'!$AD$1821)*1000</f>
        <v>0</v>
      </c>
      <c r="AP54" s="117">
        <f t="shared" si="7"/>
        <v>-9394920</v>
      </c>
      <c r="AR54" s="117">
        <f t="shared" si="2"/>
        <v>0</v>
      </c>
      <c r="AS54" s="117">
        <v>9394920</v>
      </c>
      <c r="AT54" s="2"/>
    </row>
    <row r="55" spans="1:46" ht="15" hidden="1" customHeight="1" outlineLevel="1" thickBot="1">
      <c r="A55" s="327"/>
      <c r="B55" s="329"/>
      <c r="C55" s="72"/>
      <c r="D55" s="264" t="str">
        <f>'Перв. скв '!D55</f>
        <v>Бурение по суточной ставке (геологическая нагрузка)</v>
      </c>
      <c r="E55" s="265" t="str">
        <f>'Перв. скв '!E55</f>
        <v>не определен</v>
      </c>
      <c r="F55" s="321" t="str">
        <f>'Перв. скв '!F55</f>
        <v>опер.</v>
      </c>
      <c r="G55" s="316">
        <f>'Перв. скв '!$V55*G$13</f>
        <v>0</v>
      </c>
      <c r="H55" s="316">
        <f>'Перв. скв '!$W55*G$13</f>
        <v>0</v>
      </c>
      <c r="I55" s="316">
        <f>ННСдо1300!$V55*I$13</f>
        <v>0</v>
      </c>
      <c r="J55" s="316">
        <f>ННСдо1300!$W55*I$13</f>
        <v>0</v>
      </c>
      <c r="K55" s="316">
        <f>ННСот1300до1500!$V55*K$13</f>
        <v>0</v>
      </c>
      <c r="L55" s="316">
        <f>ННСот1300до1500!$W55*K$13</f>
        <v>0</v>
      </c>
      <c r="M55" s="316">
        <f>ННСот1500до2000!$V55*M$13</f>
        <v>0</v>
      </c>
      <c r="N55" s="316">
        <f>ННСот1500до2000!$W55*M$13</f>
        <v>0</v>
      </c>
      <c r="O55" s="316">
        <f>ННСот2000до2200!$V55*O$13</f>
        <v>0</v>
      </c>
      <c r="P55" s="316">
        <f>ННСот2000до2200!$W55*O$13</f>
        <v>0</v>
      </c>
      <c r="Q55" s="316">
        <f>ННСболее2200!$V55*Q$13</f>
        <v>0</v>
      </c>
      <c r="R55" s="316">
        <f>ННСболее2200!$W55*Q$13</f>
        <v>0</v>
      </c>
      <c r="S55" s="316">
        <f>Оценочная!$V55*S$13</f>
        <v>0</v>
      </c>
      <c r="T55" s="316">
        <f>Оценочная!$W55*S$13</f>
        <v>0</v>
      </c>
      <c r="U55" s="316">
        <f>'ННСЮра&gt;800'!$V55*U$13</f>
        <v>0</v>
      </c>
      <c r="V55" s="316">
        <f>'ННСЮра&gt;800'!$W55*U$13</f>
        <v>0</v>
      </c>
      <c r="W55" s="316">
        <f>'ГС пил'!V55*$W$13</f>
        <v>0</v>
      </c>
      <c r="X55" s="316">
        <f>'ГС пил'!W55*$W$13</f>
        <v>0</v>
      </c>
      <c r="Y55" s="316">
        <f>'ГС без пил'!$V55*Y$13</f>
        <v>0</v>
      </c>
      <c r="Z55" s="316">
        <f>'ГС без пил'!$W55*Y$13</f>
        <v>0</v>
      </c>
      <c r="AA55" s="316">
        <f>'ГС пил МСГРП'!$V55*AA$13</f>
        <v>0</v>
      </c>
      <c r="AB55" s="316">
        <f>'ГС пил МСГРП'!$W55*AA$13</f>
        <v>0</v>
      </c>
      <c r="AC55" s="316">
        <f>'ГСЮра пил'!$V55*AC$13</f>
        <v>0</v>
      </c>
      <c r="AD55" s="316">
        <f>'ГСЮра пил'!$W55*AC$13</f>
        <v>0</v>
      </c>
      <c r="AE55" s="316">
        <f>'ГСЮра без пил'!$V55*AE$13</f>
        <v>0</v>
      </c>
      <c r="AF55" s="316">
        <f>'ГСЮра без пил'!$W55*AE$13</f>
        <v>0</v>
      </c>
      <c r="AG55" s="316">
        <f>'ГСЮра пил МСГРП'!$V55*AG$13</f>
        <v>0</v>
      </c>
      <c r="AH55" s="316">
        <f>'ГСЮра пил МСГРП'!$W55*AG$13</f>
        <v>0</v>
      </c>
      <c r="AI55" s="316">
        <f>ВЗ!$V55*AI$13</f>
        <v>0</v>
      </c>
      <c r="AJ55" s="316">
        <f>ВЗ!$W55*AI$13</f>
        <v>0</v>
      </c>
      <c r="AK55" s="316">
        <f>'Посл. скв'!$V55*AK$13</f>
        <v>0</v>
      </c>
      <c r="AL55" s="316">
        <f>'Посл. скв'!$W55*AK$13</f>
        <v>0</v>
      </c>
      <c r="AM55" s="316">
        <f t="shared" si="9"/>
        <v>0</v>
      </c>
      <c r="AN55" s="316">
        <f t="shared" si="9"/>
        <v>0</v>
      </c>
      <c r="AO55" s="298">
        <f>('[8]Куст №40А'!$AD$1817)*1000</f>
        <v>0</v>
      </c>
      <c r="AP55" s="117">
        <f t="shared" si="7"/>
        <v>0</v>
      </c>
      <c r="AR55" s="117">
        <f t="shared" si="2"/>
        <v>0</v>
      </c>
      <c r="AS55" s="117">
        <v>0</v>
      </c>
    </row>
    <row r="56" spans="1:46" ht="14.25" customHeight="1" collapsed="1">
      <c r="A56" s="330"/>
      <c r="B56" s="331"/>
      <c r="C56" s="446" t="s">
        <v>31</v>
      </c>
      <c r="D56" s="447"/>
      <c r="E56" s="447"/>
      <c r="F56" s="447"/>
      <c r="G56" s="446"/>
      <c r="H56" s="447"/>
      <c r="I56" s="447"/>
      <c r="J56" s="447"/>
      <c r="K56" s="446"/>
      <c r="L56" s="447"/>
      <c r="M56" s="447"/>
      <c r="N56" s="447"/>
      <c r="O56" s="446"/>
      <c r="P56" s="447"/>
      <c r="Q56" s="447"/>
      <c r="R56" s="447"/>
      <c r="S56" s="447"/>
      <c r="T56" s="447"/>
      <c r="U56" s="446"/>
      <c r="V56" s="447"/>
      <c r="W56" s="447"/>
      <c r="X56" s="447"/>
      <c r="Y56" s="446"/>
      <c r="Z56" s="447"/>
      <c r="AA56" s="447"/>
      <c r="AB56" s="447"/>
      <c r="AC56" s="446"/>
      <c r="AD56" s="447"/>
      <c r="AE56" s="447"/>
      <c r="AF56" s="447"/>
      <c r="AG56" s="446"/>
      <c r="AH56" s="447"/>
      <c r="AI56" s="447"/>
      <c r="AJ56" s="447"/>
      <c r="AK56" s="417"/>
      <c r="AL56" s="418"/>
      <c r="AM56" s="418"/>
      <c r="AN56" s="418"/>
      <c r="AR56" s="117">
        <f t="shared" si="2"/>
        <v>0</v>
      </c>
      <c r="AT56" s="2"/>
    </row>
    <row r="57" spans="1:46" ht="13.5" hidden="1" customHeight="1" outlineLevel="1">
      <c r="A57" s="330"/>
      <c r="B57" s="331"/>
      <c r="C57" s="182">
        <f>'Перв. скв '!C57</f>
        <v>0</v>
      </c>
      <c r="D57" s="100" t="s">
        <v>120</v>
      </c>
      <c r="E57" s="92"/>
      <c r="F57" s="50"/>
      <c r="G57" s="120"/>
      <c r="H57" s="12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  <c r="AA57" s="50"/>
      <c r="AB57" s="50"/>
      <c r="AC57" s="50"/>
      <c r="AD57" s="50"/>
      <c r="AE57" s="50"/>
      <c r="AF57" s="50"/>
      <c r="AG57" s="50"/>
      <c r="AH57" s="50"/>
      <c r="AI57" s="50"/>
      <c r="AJ57" s="50"/>
      <c r="AK57" s="50"/>
      <c r="AL57" s="50"/>
      <c r="AM57" s="50"/>
      <c r="AN57" s="50">
        <v>0</v>
      </c>
      <c r="AR57" s="117">
        <f t="shared" si="2"/>
        <v>0</v>
      </c>
      <c r="AS57" s="117">
        <v>0</v>
      </c>
    </row>
    <row r="58" spans="1:46" ht="13.5" customHeight="1" outlineLevel="1" thickBot="1">
      <c r="A58" s="322"/>
      <c r="B58" s="323"/>
      <c r="C58" s="332" t="s">
        <v>148</v>
      </c>
      <c r="D58" s="264" t="str">
        <f>'Перв. скв '!D58</f>
        <v>550 мм долото для бурения под направление (долото+сервис)</v>
      </c>
      <c r="E58" s="265">
        <f>'Перв. скв '!E58</f>
        <v>0</v>
      </c>
      <c r="F58" s="321" t="str">
        <f>'Перв. скв '!F58</f>
        <v xml:space="preserve">м </v>
      </c>
      <c r="G58" s="316">
        <f>'Перв. скв '!$V58*G$13</f>
        <v>5500</v>
      </c>
      <c r="H58" s="316">
        <f>'Перв. скв '!$W58*G$13</f>
        <v>495000</v>
      </c>
      <c r="I58" s="316">
        <f>ННСдо1300!$V58*I$13</f>
        <v>0</v>
      </c>
      <c r="J58" s="316">
        <f>ННСдо1300!$W58*I$13</f>
        <v>0</v>
      </c>
      <c r="K58" s="316">
        <f>ННСот1300до1500!$V58*K$13</f>
        <v>0</v>
      </c>
      <c r="L58" s="316">
        <f>ННСот1300до1500!$W58*K$13</f>
        <v>0</v>
      </c>
      <c r="M58" s="316">
        <f>ННСот1500до2000!$V58*M$13</f>
        <v>0</v>
      </c>
      <c r="N58" s="316">
        <f>ННСот1500до2000!$W58*M$13</f>
        <v>0</v>
      </c>
      <c r="O58" s="316">
        <f>ННСот2000до2200!$V58*O$13</f>
        <v>0</v>
      </c>
      <c r="P58" s="316">
        <f>ННСот2000до2200!$W58*O$13</f>
        <v>0</v>
      </c>
      <c r="Q58" s="316">
        <f>ННСболее2200!$V58*Q$13</f>
        <v>0</v>
      </c>
      <c r="R58" s="316">
        <f>ННСболее2200!$W58*Q$13</f>
        <v>0</v>
      </c>
      <c r="S58" s="316">
        <f>Оценочная!$V58*S$13</f>
        <v>0</v>
      </c>
      <c r="T58" s="316">
        <f>Оценочная!$W58*S$13</f>
        <v>0</v>
      </c>
      <c r="U58" s="316">
        <f>'ННСЮра&gt;800'!$V58*U$13</f>
        <v>0</v>
      </c>
      <c r="V58" s="316">
        <f>'ННСЮра&gt;800'!$W58*U$13</f>
        <v>0</v>
      </c>
      <c r="W58" s="316">
        <f>'ГС пил'!V58*$W$13</f>
        <v>0</v>
      </c>
      <c r="X58" s="316">
        <f>'ГС пил'!W58*$W$13</f>
        <v>0</v>
      </c>
      <c r="Y58" s="316">
        <f>'ГС без пил'!$V58*Y$13</f>
        <v>24000</v>
      </c>
      <c r="Z58" s="316">
        <f>'ГС без пил'!$W58*Y$13</f>
        <v>2160000</v>
      </c>
      <c r="AA58" s="316">
        <f>'ГС пил МСГРП'!$V58*AA$13</f>
        <v>0</v>
      </c>
      <c r="AB58" s="316">
        <f>'ГС пил МСГРП'!$W58*AA$13</f>
        <v>0</v>
      </c>
      <c r="AC58" s="316">
        <f>'ГСЮра пил'!$V58*AC$13</f>
        <v>0</v>
      </c>
      <c r="AD58" s="316">
        <f>'ГСЮра пил'!$W58*AC$13</f>
        <v>0</v>
      </c>
      <c r="AE58" s="316">
        <f>'ГСЮра без пил'!$V58*AE$13</f>
        <v>0</v>
      </c>
      <c r="AF58" s="316">
        <f>'ГСЮра без пил'!$W58*AE$13</f>
        <v>0</v>
      </c>
      <c r="AG58" s="316">
        <f>'ГСЮра пил МСГРП'!$V58*AG$13</f>
        <v>0</v>
      </c>
      <c r="AH58" s="316">
        <f>'ГСЮра пил МСГРП'!$W58*AG$13</f>
        <v>0</v>
      </c>
      <c r="AI58" s="316">
        <f>ВЗ!$V58*AI$13</f>
        <v>0</v>
      </c>
      <c r="AJ58" s="316">
        <f>ВЗ!$W58*AI$13</f>
        <v>0</v>
      </c>
      <c r="AK58" s="316">
        <f>'Посл. скв'!$V58*AK$13</f>
        <v>5500</v>
      </c>
      <c r="AL58" s="316">
        <f>'Посл. скв'!$W58*AK$13</f>
        <v>495000</v>
      </c>
      <c r="AM58" s="316">
        <f>AK58+AI58+AG58+AE58+AC58+AA58+Y58+W58++U58+S58+Q58+M58+O58+K58+I58+G58</f>
        <v>35000</v>
      </c>
      <c r="AN58" s="316">
        <f>AL58+AJ58+AH58+AF58+AD58+AB58+Z58+X58++V58+T58+R58+N58+P58+L58+J58+H58</f>
        <v>3150000</v>
      </c>
      <c r="AP58" s="117">
        <f>'[8]Куст №40А'!$AD$1878*1000</f>
        <v>3118500.0000000005</v>
      </c>
      <c r="AR58" s="117">
        <f t="shared" si="2"/>
        <v>0</v>
      </c>
      <c r="AS58" s="117">
        <v>3150000</v>
      </c>
      <c r="AT58" s="2"/>
    </row>
    <row r="59" spans="1:46" ht="13.5" hidden="1" customHeight="1" outlineLevel="1">
      <c r="A59" s="322"/>
      <c r="B59" s="323"/>
      <c r="C59" s="332"/>
      <c r="D59" s="264" t="str">
        <f>'Перв. скв '!D59</f>
        <v>393,7 мм долото для бурения под направление (долото+сервис)</v>
      </c>
      <c r="E59" s="265">
        <f>'Перв. скв '!E59</f>
        <v>0</v>
      </c>
      <c r="F59" s="321" t="str">
        <f>'Перв. скв '!F59</f>
        <v xml:space="preserve">м </v>
      </c>
      <c r="G59" s="316">
        <f>'Перв. скв '!$V59*G$13</f>
        <v>0</v>
      </c>
      <c r="H59" s="316">
        <f>'Перв. скв '!$W59*G$13</f>
        <v>0</v>
      </c>
      <c r="I59" s="316">
        <f>ННСдо1300!$V59*I$13</f>
        <v>0</v>
      </c>
      <c r="J59" s="316">
        <f>ННСдо1300!$W59*I$13</f>
        <v>0</v>
      </c>
      <c r="K59" s="316">
        <f>ННСот1300до1500!$V59*K$13</f>
        <v>0</v>
      </c>
      <c r="L59" s="316">
        <f>ННСот1300до1500!$W59*K$13</f>
        <v>0</v>
      </c>
      <c r="M59" s="316">
        <f>ННСот1500до2000!$V59*M$13</f>
        <v>0</v>
      </c>
      <c r="N59" s="316">
        <f>ННСот1500до2000!$W59*M$13</f>
        <v>0</v>
      </c>
      <c r="O59" s="316">
        <f>ННСот2000до2200!$V59*O$13</f>
        <v>0</v>
      </c>
      <c r="P59" s="316">
        <f>ННСот2000до2200!$W59*O$13</f>
        <v>0</v>
      </c>
      <c r="Q59" s="316">
        <f>ННСболее2200!$V59*Q$13</f>
        <v>0</v>
      </c>
      <c r="R59" s="316">
        <f>ННСболее2200!$W59*Q$13</f>
        <v>0</v>
      </c>
      <c r="S59" s="316">
        <f>Оценочная!$V59*S$13</f>
        <v>0</v>
      </c>
      <c r="T59" s="316">
        <f>Оценочная!$W59*S$13</f>
        <v>0</v>
      </c>
      <c r="U59" s="316">
        <f>'ННСЮра&gt;800'!$V59*U$13</f>
        <v>0</v>
      </c>
      <c r="V59" s="316">
        <f>'ННСЮра&gt;800'!$W59*U$13</f>
        <v>0</v>
      </c>
      <c r="W59" s="316">
        <f>'ГС пил'!V59*$W$13</f>
        <v>0</v>
      </c>
      <c r="X59" s="316">
        <f>'ГС пил'!W59*$W$13</f>
        <v>0</v>
      </c>
      <c r="Y59" s="316">
        <f>'ГС без пил'!$V59*Y$13</f>
        <v>0</v>
      </c>
      <c r="Z59" s="316">
        <f>'ГС без пил'!$W59*Y$13</f>
        <v>0</v>
      </c>
      <c r="AA59" s="316">
        <f>'ГС пил МСГРП'!$V59*AA$13</f>
        <v>0</v>
      </c>
      <c r="AB59" s="316">
        <f>'ГС пил МСГРП'!$W59*AA$13</f>
        <v>0</v>
      </c>
      <c r="AC59" s="316">
        <f>'ГСЮра пил'!$V59*AC$13</f>
        <v>0</v>
      </c>
      <c r="AD59" s="316">
        <f>'ГСЮра пил'!$W59*AC$13</f>
        <v>0</v>
      </c>
      <c r="AE59" s="316">
        <f>'ГСЮра без пил'!$V59*AE$13</f>
        <v>0</v>
      </c>
      <c r="AF59" s="316">
        <f>'ГСЮра без пил'!$W59*AE$13</f>
        <v>0</v>
      </c>
      <c r="AG59" s="316">
        <f>'ГСЮра пил МСГРП'!$V59*AG$13</f>
        <v>0</v>
      </c>
      <c r="AH59" s="316">
        <f>'ГСЮра пил МСГРП'!$W59*AG$13</f>
        <v>0</v>
      </c>
      <c r="AI59" s="316">
        <f>ВЗ!$V59*AI$13</f>
        <v>0</v>
      </c>
      <c r="AJ59" s="316">
        <f>ВЗ!$W59*AI$13</f>
        <v>0</v>
      </c>
      <c r="AK59" s="316">
        <f>'Посл. скв'!$V59*AK$13</f>
        <v>0</v>
      </c>
      <c r="AL59" s="316">
        <f>'Посл. скв'!$W59*AK$13</f>
        <v>0</v>
      </c>
      <c r="AM59" s="316">
        <f t="shared" ref="AM59:AM64" si="10">AK59+AI59+AG59+AE59+AC59+AA59+Y59+W59++U59+S59+Q59+M59+O59+K59+I59+G59</f>
        <v>0</v>
      </c>
      <c r="AN59" s="316">
        <f t="shared" ref="AN59:AN64" si="11">AL59+AJ59+AH59+AF59+AD59+AB59+Z59+X59++V59+T59+R59+N59+P59+L59+J59+H59</f>
        <v>0</v>
      </c>
      <c r="AP59" s="117">
        <f>SUM(AN58:AN64)</f>
        <v>3150000</v>
      </c>
      <c r="AQ59" s="117">
        <f>AP59-AP58</f>
        <v>31499.999999999534</v>
      </c>
      <c r="AR59" s="117">
        <f t="shared" si="2"/>
        <v>0</v>
      </c>
      <c r="AS59" s="117">
        <v>0</v>
      </c>
    </row>
    <row r="60" spans="1:46" ht="13.5" hidden="1" customHeight="1" outlineLevel="1">
      <c r="A60" s="322"/>
      <c r="B60" s="323"/>
      <c r="C60" s="332"/>
      <c r="D60" s="264" t="str">
        <f>'Перв. скв '!D60</f>
        <v>295,3 мм долото для бурения под кондуктор (долото+сервис)</v>
      </c>
      <c r="E60" s="265">
        <f>'Перв. скв '!E60</f>
        <v>0</v>
      </c>
      <c r="F60" s="321" t="str">
        <f>'Перв. скв '!F60</f>
        <v xml:space="preserve">м </v>
      </c>
      <c r="G60" s="316">
        <f>'Перв. скв '!$V60*G$13</f>
        <v>0</v>
      </c>
      <c r="H60" s="316">
        <f>'Перв. скв '!$W60*G$13</f>
        <v>0</v>
      </c>
      <c r="I60" s="316">
        <f>ННСдо1300!$V60*I$13</f>
        <v>0</v>
      </c>
      <c r="J60" s="316">
        <f>ННСдо1300!$W60*I$13</f>
        <v>0</v>
      </c>
      <c r="K60" s="316">
        <f>ННСот1300до1500!$V60*K$13</f>
        <v>0</v>
      </c>
      <c r="L60" s="316">
        <f>ННСот1300до1500!$W60*K$13</f>
        <v>0</v>
      </c>
      <c r="M60" s="316">
        <f>ННСот1500до2000!$V60*M$13</f>
        <v>0</v>
      </c>
      <c r="N60" s="316">
        <f>ННСот1500до2000!$W60*M$13</f>
        <v>0</v>
      </c>
      <c r="O60" s="316">
        <f>ННСот2000до2200!$V60*O$13</f>
        <v>0</v>
      </c>
      <c r="P60" s="316">
        <f>ННСот2000до2200!$W60*O$13</f>
        <v>0</v>
      </c>
      <c r="Q60" s="316">
        <f>ННСболее2200!$V60*Q$13</f>
        <v>0</v>
      </c>
      <c r="R60" s="316">
        <f>ННСболее2200!$W60*Q$13</f>
        <v>0</v>
      </c>
      <c r="S60" s="316">
        <f>Оценочная!$V60*S$13</f>
        <v>0</v>
      </c>
      <c r="T60" s="316">
        <f>Оценочная!$W60*S$13</f>
        <v>0</v>
      </c>
      <c r="U60" s="316">
        <f>'ННСЮра&gt;800'!$V60*U$13</f>
        <v>0</v>
      </c>
      <c r="V60" s="316">
        <f>'ННСЮра&gt;800'!$W60*U$13</f>
        <v>0</v>
      </c>
      <c r="W60" s="316">
        <f>'ГС пил'!V60*$W$13</f>
        <v>0</v>
      </c>
      <c r="X60" s="316">
        <f>'ГС пил'!W60*$W$13</f>
        <v>0</v>
      </c>
      <c r="Y60" s="316">
        <f>'ГС без пил'!$V60*Y$13</f>
        <v>0</v>
      </c>
      <c r="Z60" s="316">
        <f>'ГС без пил'!$W60*Y$13</f>
        <v>0</v>
      </c>
      <c r="AA60" s="316">
        <f>'ГС пил МСГРП'!$V60*AA$13</f>
        <v>0</v>
      </c>
      <c r="AB60" s="316">
        <f>'ГС пил МСГРП'!$W60*AA$13</f>
        <v>0</v>
      </c>
      <c r="AC60" s="316">
        <f>'ГСЮра пил'!$V60*AC$13</f>
        <v>0</v>
      </c>
      <c r="AD60" s="316">
        <f>'ГСЮра пил'!$W60*AC$13</f>
        <v>0</v>
      </c>
      <c r="AE60" s="316">
        <f>'ГСЮра без пил'!$V60*AE$13</f>
        <v>0</v>
      </c>
      <c r="AF60" s="316">
        <f>'ГСЮра без пил'!$W60*AE$13</f>
        <v>0</v>
      </c>
      <c r="AG60" s="316">
        <f>'ГСЮра пил МСГРП'!$V60*AG$13</f>
        <v>0</v>
      </c>
      <c r="AH60" s="316">
        <f>'ГСЮра пил МСГРП'!$W60*AG$13</f>
        <v>0</v>
      </c>
      <c r="AI60" s="316">
        <f>ВЗ!$V60*AI$13</f>
        <v>0</v>
      </c>
      <c r="AJ60" s="316">
        <f>ВЗ!$W60*AI$13</f>
        <v>0</v>
      </c>
      <c r="AK60" s="316">
        <f>'Посл. скв'!$V60*AK$13</f>
        <v>0</v>
      </c>
      <c r="AL60" s="316">
        <f>'Посл. скв'!$W60*AK$13</f>
        <v>0</v>
      </c>
      <c r="AM60" s="316">
        <f t="shared" si="10"/>
        <v>0</v>
      </c>
      <c r="AN60" s="316">
        <f t="shared" si="11"/>
        <v>0</v>
      </c>
      <c r="AP60" s="117" t="b">
        <f>AP58=AP59</f>
        <v>0</v>
      </c>
      <c r="AR60" s="117">
        <f t="shared" si="2"/>
        <v>0</v>
      </c>
      <c r="AS60" s="117">
        <v>0</v>
      </c>
    </row>
    <row r="61" spans="1:46" ht="13.5" hidden="1" customHeight="1" outlineLevel="1">
      <c r="A61" s="322"/>
      <c r="B61" s="323"/>
      <c r="C61" s="332"/>
      <c r="D61" s="264" t="str">
        <f>'Перв. скв '!D61</f>
        <v>220,7 мм долото для бурения эксплуатационную колонну (долото+сервис)</v>
      </c>
      <c r="E61" s="265">
        <f>'Перв. скв '!E61</f>
        <v>0</v>
      </c>
      <c r="F61" s="321" t="str">
        <f>'Перв. скв '!F61</f>
        <v xml:space="preserve">м </v>
      </c>
      <c r="G61" s="316">
        <f>'Перв. скв '!$V61*G$13</f>
        <v>0</v>
      </c>
      <c r="H61" s="316">
        <f>'Перв. скв '!$W61*G$13</f>
        <v>0</v>
      </c>
      <c r="I61" s="316">
        <f>ННСдо1300!$V61*I$13</f>
        <v>0</v>
      </c>
      <c r="J61" s="316">
        <f>ННСдо1300!$W61*I$13</f>
        <v>0</v>
      </c>
      <c r="K61" s="316">
        <f>ННСот1300до1500!$V61*K$13</f>
        <v>0</v>
      </c>
      <c r="L61" s="316">
        <f>ННСот1300до1500!$W61*K$13</f>
        <v>0</v>
      </c>
      <c r="M61" s="316">
        <f>ННСот1500до2000!$V61*M$13</f>
        <v>0</v>
      </c>
      <c r="N61" s="316">
        <f>ННСот1500до2000!$W61*M$13</f>
        <v>0</v>
      </c>
      <c r="O61" s="316">
        <f>ННСот2000до2200!$V61*O$13</f>
        <v>0</v>
      </c>
      <c r="P61" s="316">
        <f>ННСот2000до2200!$W61*O$13</f>
        <v>0</v>
      </c>
      <c r="Q61" s="316">
        <f>ННСболее2200!$V61*Q$13</f>
        <v>0</v>
      </c>
      <c r="R61" s="316">
        <f>ННСболее2200!$W61*Q$13</f>
        <v>0</v>
      </c>
      <c r="S61" s="316">
        <f>Оценочная!$V61*S$13</f>
        <v>0</v>
      </c>
      <c r="T61" s="316">
        <f>Оценочная!$W61*S$13</f>
        <v>0</v>
      </c>
      <c r="U61" s="316">
        <f>'ННСЮра&gt;800'!$V61*U$13</f>
        <v>0</v>
      </c>
      <c r="V61" s="316">
        <f>'ННСЮра&gt;800'!$W61*U$13</f>
        <v>0</v>
      </c>
      <c r="W61" s="316">
        <f>'ГС пил'!V61*$W$13</f>
        <v>0</v>
      </c>
      <c r="X61" s="316">
        <f>'ГС пил'!W61*$W$13</f>
        <v>0</v>
      </c>
      <c r="Y61" s="316">
        <f>'ГС без пил'!$V61*Y$13</f>
        <v>0</v>
      </c>
      <c r="Z61" s="316">
        <f>'ГС без пил'!$W61*Y$13</f>
        <v>0</v>
      </c>
      <c r="AA61" s="316">
        <f>'ГС пил МСГРП'!$V61*AA$13</f>
        <v>0</v>
      </c>
      <c r="AB61" s="316">
        <f>'ГС пил МСГРП'!$W61*AA$13</f>
        <v>0</v>
      </c>
      <c r="AC61" s="316">
        <f>'ГСЮра пил'!$V61*AC$13</f>
        <v>0</v>
      </c>
      <c r="AD61" s="316">
        <f>'ГСЮра пил'!$W61*AC$13</f>
        <v>0</v>
      </c>
      <c r="AE61" s="316">
        <f>'ГСЮра без пил'!$V61*AE$13</f>
        <v>0</v>
      </c>
      <c r="AF61" s="316">
        <f>'ГСЮра без пил'!$W61*AE$13</f>
        <v>0</v>
      </c>
      <c r="AG61" s="316">
        <f>'ГСЮра пил МСГРП'!$V61*AG$13</f>
        <v>0</v>
      </c>
      <c r="AH61" s="316">
        <f>'ГСЮра пил МСГРП'!$W61*AG$13</f>
        <v>0</v>
      </c>
      <c r="AI61" s="316">
        <f>ВЗ!$V61*AI$13</f>
        <v>0</v>
      </c>
      <c r="AJ61" s="316">
        <f>ВЗ!$W61*AI$13</f>
        <v>0</v>
      </c>
      <c r="AK61" s="316">
        <f>'Посл. скв'!$V61*AK$13</f>
        <v>0</v>
      </c>
      <c r="AL61" s="316">
        <f>'Посл. скв'!$W61*AK$13</f>
        <v>0</v>
      </c>
      <c r="AM61" s="316">
        <f t="shared" si="10"/>
        <v>0</v>
      </c>
      <c r="AN61" s="316">
        <f t="shared" si="11"/>
        <v>0</v>
      </c>
      <c r="AR61" s="117">
        <f t="shared" si="2"/>
        <v>0</v>
      </c>
      <c r="AS61" s="117">
        <v>0</v>
      </c>
    </row>
    <row r="62" spans="1:46" ht="13.5" hidden="1" customHeight="1" outlineLevel="1">
      <c r="A62" s="322"/>
      <c r="B62" s="323"/>
      <c r="C62" s="332"/>
      <c r="D62" s="264" t="str">
        <f>'Перв. скв '!D62</f>
        <v>155,6 мм долото для бурения под хвостовик (долото+сервис)</v>
      </c>
      <c r="E62" s="265">
        <f>'Перв. скв '!E62</f>
        <v>0</v>
      </c>
      <c r="F62" s="321" t="str">
        <f>'Перв. скв '!F62</f>
        <v xml:space="preserve">м </v>
      </c>
      <c r="G62" s="316">
        <f>'Перв. скв '!$V62*G$13</f>
        <v>0</v>
      </c>
      <c r="H62" s="316">
        <f>'Перв. скв '!$W62*G$13</f>
        <v>0</v>
      </c>
      <c r="I62" s="316">
        <f>ННСдо1300!$V62*I$13</f>
        <v>0</v>
      </c>
      <c r="J62" s="316">
        <f>ННСдо1300!$W62*I$13</f>
        <v>0</v>
      </c>
      <c r="K62" s="316">
        <f>ННСот1300до1500!$V62*K$13</f>
        <v>0</v>
      </c>
      <c r="L62" s="316">
        <f>ННСот1300до1500!$W62*K$13</f>
        <v>0</v>
      </c>
      <c r="M62" s="316">
        <f>ННСот1500до2000!$V62*M$13</f>
        <v>0</v>
      </c>
      <c r="N62" s="316">
        <f>ННСот1500до2000!$W62*M$13</f>
        <v>0</v>
      </c>
      <c r="O62" s="316">
        <f>ННСот2000до2200!$V62*O$13</f>
        <v>0</v>
      </c>
      <c r="P62" s="316">
        <f>ННСот2000до2200!$W62*O$13</f>
        <v>0</v>
      </c>
      <c r="Q62" s="316">
        <f>ННСболее2200!$V62*Q$13</f>
        <v>0</v>
      </c>
      <c r="R62" s="316">
        <f>ННСболее2200!$W62*Q$13</f>
        <v>0</v>
      </c>
      <c r="S62" s="316">
        <f>Оценочная!$V62*S$13</f>
        <v>0</v>
      </c>
      <c r="T62" s="316">
        <f>Оценочная!$W62*S$13</f>
        <v>0</v>
      </c>
      <c r="U62" s="316">
        <f>'ННСЮра&gt;800'!$V62*U$13</f>
        <v>0</v>
      </c>
      <c r="V62" s="316">
        <f>'ННСЮра&gt;800'!$W62*U$13</f>
        <v>0</v>
      </c>
      <c r="W62" s="316">
        <f>'ГС пил'!V62*$W$13</f>
        <v>0</v>
      </c>
      <c r="X62" s="316">
        <f>'ГС пил'!W62*$W$13</f>
        <v>0</v>
      </c>
      <c r="Y62" s="316">
        <f>'ГС без пил'!$V62*Y$13</f>
        <v>0</v>
      </c>
      <c r="Z62" s="316">
        <f>'ГС без пил'!$W62*Y$13</f>
        <v>0</v>
      </c>
      <c r="AA62" s="316">
        <f>'ГС пил МСГРП'!$V62*AA$13</f>
        <v>0</v>
      </c>
      <c r="AB62" s="316">
        <f>'ГС пил МСГРП'!$W62*AA$13</f>
        <v>0</v>
      </c>
      <c r="AC62" s="316">
        <f>'ГСЮра пил'!$V62*AC$13</f>
        <v>0</v>
      </c>
      <c r="AD62" s="316">
        <f>'ГСЮра пил'!$W62*AC$13</f>
        <v>0</v>
      </c>
      <c r="AE62" s="316">
        <f>'ГСЮра без пил'!$V62*AE$13</f>
        <v>0</v>
      </c>
      <c r="AF62" s="316">
        <f>'ГСЮра без пил'!$W62*AE$13</f>
        <v>0</v>
      </c>
      <c r="AG62" s="316">
        <f>'ГСЮра пил МСГРП'!$V62*AG$13</f>
        <v>0</v>
      </c>
      <c r="AH62" s="316">
        <f>'ГСЮра пил МСГРП'!$W62*AG$13</f>
        <v>0</v>
      </c>
      <c r="AI62" s="316">
        <f>ВЗ!$V62*AI$13</f>
        <v>0</v>
      </c>
      <c r="AJ62" s="316">
        <f>ВЗ!$W62*AI$13</f>
        <v>0</v>
      </c>
      <c r="AK62" s="316">
        <f>'Посл. скв'!$V62*AK$13</f>
        <v>0</v>
      </c>
      <c r="AL62" s="316">
        <f>'Посл. скв'!$W62*AK$13</f>
        <v>0</v>
      </c>
      <c r="AM62" s="316">
        <f t="shared" si="10"/>
        <v>0</v>
      </c>
      <c r="AN62" s="316">
        <f t="shared" si="11"/>
        <v>0</v>
      </c>
      <c r="AR62" s="117">
        <f t="shared" si="2"/>
        <v>0</v>
      </c>
      <c r="AS62" s="117">
        <v>0</v>
      </c>
    </row>
    <row r="63" spans="1:46" ht="13.5" hidden="1" customHeight="1" outlineLevel="1">
      <c r="A63" s="322"/>
      <c r="B63" s="323"/>
      <c r="C63" s="332"/>
      <c r="D63" s="264" t="str">
        <f>'Перв. скв '!D63</f>
        <v>_________  мм долото для бурения (долото+сервис)</v>
      </c>
      <c r="E63" s="265">
        <f>'Перв. скв '!E63</f>
        <v>0</v>
      </c>
      <c r="F63" s="321" t="str">
        <f>'Перв. скв '!F63</f>
        <v xml:space="preserve">м </v>
      </c>
      <c r="G63" s="316">
        <f>'Перв. скв '!$V63*G$13</f>
        <v>0</v>
      </c>
      <c r="H63" s="316">
        <f>'Перв. скв '!$W63*G$13</f>
        <v>0</v>
      </c>
      <c r="I63" s="316">
        <f>ННСдо1300!$V63*I$13</f>
        <v>0</v>
      </c>
      <c r="J63" s="316">
        <f>ННСдо1300!$W63*I$13</f>
        <v>0</v>
      </c>
      <c r="K63" s="316">
        <f>ННСот1300до1500!$V63*K$13</f>
        <v>0</v>
      </c>
      <c r="L63" s="316">
        <f>ННСот1300до1500!$W63*K$13</f>
        <v>0</v>
      </c>
      <c r="M63" s="316">
        <f>ННСот1500до2000!$V63*M$13</f>
        <v>0</v>
      </c>
      <c r="N63" s="316">
        <f>ННСот1500до2000!$W63*M$13</f>
        <v>0</v>
      </c>
      <c r="O63" s="316">
        <f>ННСот2000до2200!$V63*O$13</f>
        <v>0</v>
      </c>
      <c r="P63" s="316">
        <f>ННСот2000до2200!$W63*O$13</f>
        <v>0</v>
      </c>
      <c r="Q63" s="316">
        <f>ННСболее2200!$V63*Q$13</f>
        <v>0</v>
      </c>
      <c r="R63" s="316">
        <f>ННСболее2200!$W63*Q$13</f>
        <v>0</v>
      </c>
      <c r="S63" s="316">
        <f>Оценочная!$V63*S$13</f>
        <v>0</v>
      </c>
      <c r="T63" s="316">
        <f>Оценочная!$W63*S$13</f>
        <v>0</v>
      </c>
      <c r="U63" s="316">
        <f>'ННСЮра&gt;800'!$V63*U$13</f>
        <v>0</v>
      </c>
      <c r="V63" s="316">
        <f>'ННСЮра&gt;800'!$W63*U$13</f>
        <v>0</v>
      </c>
      <c r="W63" s="316">
        <f>'ГС пил'!V63*$W$13</f>
        <v>0</v>
      </c>
      <c r="X63" s="316">
        <f>'ГС пил'!W63*$W$13</f>
        <v>0</v>
      </c>
      <c r="Y63" s="316">
        <f>'ГС без пил'!$V63*Y$13</f>
        <v>0</v>
      </c>
      <c r="Z63" s="316">
        <f>'ГС без пил'!$W63*Y$13</f>
        <v>0</v>
      </c>
      <c r="AA63" s="316">
        <f>'ГС пил МСГРП'!$V63*AA$13</f>
        <v>0</v>
      </c>
      <c r="AB63" s="316">
        <f>'ГС пил МСГРП'!$W63*AA$13</f>
        <v>0</v>
      </c>
      <c r="AC63" s="316">
        <f>'ГСЮра пил'!$V63*AC$13</f>
        <v>0</v>
      </c>
      <c r="AD63" s="316">
        <f>'ГСЮра пил'!$W63*AC$13</f>
        <v>0</v>
      </c>
      <c r="AE63" s="316">
        <f>'ГСЮра без пил'!$V63*AE$13</f>
        <v>0</v>
      </c>
      <c r="AF63" s="316">
        <f>'ГСЮра без пил'!$W63*AE$13</f>
        <v>0</v>
      </c>
      <c r="AG63" s="316">
        <f>'ГСЮра пил МСГРП'!$V63*AG$13</f>
        <v>0</v>
      </c>
      <c r="AH63" s="316">
        <f>'ГСЮра пил МСГРП'!$W63*AG$13</f>
        <v>0</v>
      </c>
      <c r="AI63" s="316">
        <f>ВЗ!$V63*AI$13</f>
        <v>0</v>
      </c>
      <c r="AJ63" s="316">
        <f>ВЗ!$W63*AI$13</f>
        <v>0</v>
      </c>
      <c r="AK63" s="316">
        <f>'Посл. скв'!$V63*AK$13</f>
        <v>0</v>
      </c>
      <c r="AL63" s="316">
        <f>'Посл. скв'!$W63*AK$13</f>
        <v>0</v>
      </c>
      <c r="AM63" s="316">
        <f t="shared" si="10"/>
        <v>0</v>
      </c>
      <c r="AN63" s="316">
        <f t="shared" si="11"/>
        <v>0</v>
      </c>
      <c r="AR63" s="117">
        <f t="shared" si="2"/>
        <v>0</v>
      </c>
      <c r="AS63" s="117">
        <v>0</v>
      </c>
    </row>
    <row r="64" spans="1:46" ht="13.5" hidden="1" customHeight="1" outlineLevel="1" thickBot="1">
      <c r="A64" s="333"/>
      <c r="B64" s="325"/>
      <c r="C64" s="332"/>
      <c r="D64" s="264" t="str">
        <f>'Перв. скв '!D64</f>
        <v>Расширитель раздвижной</v>
      </c>
      <c r="E64" s="265">
        <f>'Перв. скв '!E64</f>
        <v>0</v>
      </c>
      <c r="F64" s="321" t="str">
        <f>'Перв. скв '!F64</f>
        <v xml:space="preserve">м </v>
      </c>
      <c r="G64" s="316">
        <f>'Перв. скв '!$V64*G$13</f>
        <v>0</v>
      </c>
      <c r="H64" s="316">
        <f>'Перв. скв '!$W64*G$13</f>
        <v>0</v>
      </c>
      <c r="I64" s="316">
        <f>ННСдо1300!$V64*I$13</f>
        <v>0</v>
      </c>
      <c r="J64" s="316">
        <f>ННСдо1300!$W64*I$13</f>
        <v>0</v>
      </c>
      <c r="K64" s="316">
        <f>ННСот1300до1500!$V64*K$13</f>
        <v>0</v>
      </c>
      <c r="L64" s="316">
        <f>ННСот1300до1500!$W64*K$13</f>
        <v>0</v>
      </c>
      <c r="M64" s="316">
        <f>ННСот1500до2000!$V64*M$13</f>
        <v>0</v>
      </c>
      <c r="N64" s="316">
        <f>ННСот1500до2000!$W64*M$13</f>
        <v>0</v>
      </c>
      <c r="O64" s="316">
        <f>ННСот2000до2200!$V64*O$13</f>
        <v>0</v>
      </c>
      <c r="P64" s="316">
        <f>ННСот2000до2200!$W64*O$13</f>
        <v>0</v>
      </c>
      <c r="Q64" s="316">
        <f>ННСболее2200!$V64*Q$13</f>
        <v>0</v>
      </c>
      <c r="R64" s="316">
        <f>ННСболее2200!$W64*Q$13</f>
        <v>0</v>
      </c>
      <c r="S64" s="316">
        <f>Оценочная!$V64*S$13</f>
        <v>0</v>
      </c>
      <c r="T64" s="316">
        <f>Оценочная!$W64*S$13</f>
        <v>0</v>
      </c>
      <c r="U64" s="316">
        <f>'ННСЮра&gt;800'!$V64*U$13</f>
        <v>0</v>
      </c>
      <c r="V64" s="316">
        <f>'ННСЮра&gt;800'!$W64*U$13</f>
        <v>0</v>
      </c>
      <c r="W64" s="316">
        <f>'ГС пил'!V64*$W$13</f>
        <v>0</v>
      </c>
      <c r="X64" s="316">
        <f>'ГС пил'!W64*$W$13</f>
        <v>0</v>
      </c>
      <c r="Y64" s="316">
        <f>'ГС без пил'!$V64*Y$13</f>
        <v>0</v>
      </c>
      <c r="Z64" s="316">
        <f>'ГС без пил'!$W64*Y$13</f>
        <v>0</v>
      </c>
      <c r="AA64" s="316">
        <f>'ГС пил МСГРП'!$V64*AA$13</f>
        <v>0</v>
      </c>
      <c r="AB64" s="316">
        <f>'ГС пил МСГРП'!$W64*AA$13</f>
        <v>0</v>
      </c>
      <c r="AC64" s="316">
        <f>'ГСЮра пил'!$V64*AC$13</f>
        <v>0</v>
      </c>
      <c r="AD64" s="316">
        <f>'ГСЮра пил'!$W64*AC$13</f>
        <v>0</v>
      </c>
      <c r="AE64" s="316">
        <f>'ГСЮра без пил'!$V64*AE$13</f>
        <v>0</v>
      </c>
      <c r="AF64" s="316">
        <f>'ГСЮра без пил'!$W64*AE$13</f>
        <v>0</v>
      </c>
      <c r="AG64" s="316">
        <f>'ГСЮра пил МСГРП'!$V64*AG$13</f>
        <v>0</v>
      </c>
      <c r="AH64" s="316">
        <f>'ГСЮра пил МСГРП'!$W64*AG$13</f>
        <v>0</v>
      </c>
      <c r="AI64" s="316">
        <f>ВЗ!$V64*AI$13</f>
        <v>0</v>
      </c>
      <c r="AJ64" s="316">
        <f>ВЗ!$W64*AI$13</f>
        <v>0</v>
      </c>
      <c r="AK64" s="316">
        <f>'Посл. скв'!$V64*AK$13</f>
        <v>0</v>
      </c>
      <c r="AL64" s="316">
        <f>'Посл. скв'!$W64*AK$13</f>
        <v>0</v>
      </c>
      <c r="AM64" s="316">
        <f t="shared" si="10"/>
        <v>0</v>
      </c>
      <c r="AN64" s="316">
        <f t="shared" si="11"/>
        <v>0</v>
      </c>
      <c r="AR64" s="117">
        <f t="shared" si="2"/>
        <v>0</v>
      </c>
      <c r="AS64" s="117">
        <v>0</v>
      </c>
    </row>
    <row r="65" spans="1:46" ht="15.75" customHeight="1" collapsed="1" thickBot="1">
      <c r="A65" s="45"/>
      <c r="B65" s="48"/>
      <c r="C65" s="446" t="s">
        <v>147</v>
      </c>
      <c r="D65" s="447"/>
      <c r="E65" s="447"/>
      <c r="F65" s="447"/>
      <c r="G65" s="418"/>
      <c r="H65" s="418"/>
      <c r="I65" s="215"/>
      <c r="J65" s="215"/>
      <c r="K65" s="215"/>
      <c r="L65" s="215"/>
      <c r="M65" s="215"/>
      <c r="N65" s="215"/>
      <c r="O65" s="215"/>
      <c r="P65" s="215"/>
      <c r="Q65" s="215"/>
      <c r="R65" s="215"/>
      <c r="S65" s="215"/>
      <c r="T65" s="215"/>
      <c r="U65" s="215"/>
      <c r="V65" s="215"/>
      <c r="W65" s="215"/>
      <c r="X65" s="215"/>
      <c r="Y65" s="418"/>
      <c r="Z65" s="418"/>
      <c r="AA65" s="215"/>
      <c r="AB65" s="215"/>
      <c r="AC65" s="215"/>
      <c r="AD65" s="215"/>
      <c r="AE65" s="215"/>
      <c r="AF65" s="215"/>
      <c r="AG65" s="215"/>
      <c r="AH65" s="215"/>
      <c r="AI65" s="215"/>
      <c r="AJ65" s="215"/>
      <c r="AK65" s="418"/>
      <c r="AL65" s="418"/>
      <c r="AM65" s="418"/>
      <c r="AN65" s="418"/>
      <c r="AR65" s="117">
        <f t="shared" si="2"/>
        <v>0</v>
      </c>
      <c r="AT65" s="2"/>
    </row>
    <row r="66" spans="1:46" ht="15" hidden="1" outlineLevel="1">
      <c r="A66" s="334"/>
      <c r="B66" s="331"/>
      <c r="C66" s="182">
        <f>'Перв. скв '!C66</f>
        <v>0</v>
      </c>
      <c r="D66" s="100" t="s">
        <v>120</v>
      </c>
      <c r="E66" s="50"/>
      <c r="F66" s="50"/>
      <c r="G66" s="120"/>
      <c r="H66" s="12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  <c r="AA66" s="50"/>
      <c r="AB66" s="50"/>
      <c r="AC66" s="50"/>
      <c r="AD66" s="50"/>
      <c r="AE66" s="50"/>
      <c r="AF66" s="50"/>
      <c r="AG66" s="50"/>
      <c r="AH66" s="50"/>
      <c r="AI66" s="50"/>
      <c r="AJ66" s="50"/>
      <c r="AK66" s="50"/>
      <c r="AL66" s="50"/>
      <c r="AM66" s="50"/>
      <c r="AN66" s="50">
        <v>0</v>
      </c>
      <c r="AR66" s="117">
        <f t="shared" si="2"/>
        <v>0</v>
      </c>
      <c r="AS66" s="117">
        <v>0</v>
      </c>
    </row>
    <row r="67" spans="1:46" ht="14.25" hidden="1" outlineLevel="1">
      <c r="A67" s="327"/>
      <c r="B67" s="323"/>
      <c r="C67" s="335" t="s">
        <v>148</v>
      </c>
      <c r="D67" s="264" t="str">
        <f>'Перв. скв '!D67</f>
        <v>Фиксированная ставка за скважину с отходом до 1300 м.</v>
      </c>
      <c r="E67" s="265">
        <f>'Перв. скв '!E67</f>
        <v>0</v>
      </c>
      <c r="F67" s="321" t="str">
        <f>'Перв. скв '!F67</f>
        <v>скв.</v>
      </c>
      <c r="G67" s="316">
        <f>'Перв. скв '!$V67*G$13</f>
        <v>0</v>
      </c>
      <c r="H67" s="316">
        <f>'Перв. скв '!$W67*G$13</f>
        <v>0</v>
      </c>
      <c r="I67" s="316">
        <f>ННСдо1300!$V67*I$13</f>
        <v>0</v>
      </c>
      <c r="J67" s="316">
        <f>ННСдо1300!$W67*I$13</f>
        <v>0</v>
      </c>
      <c r="K67" s="316">
        <f>ННСот1300до1500!$V67*K$13</f>
        <v>0</v>
      </c>
      <c r="L67" s="316">
        <f>ННСот1300до1500!$W67*K$13</f>
        <v>0</v>
      </c>
      <c r="M67" s="316">
        <f>ННСот1500до2000!$V67*M$13</f>
        <v>0</v>
      </c>
      <c r="N67" s="316">
        <f>ННСот1500до2000!$W67*M$13</f>
        <v>0</v>
      </c>
      <c r="O67" s="316">
        <f>ННСот2000до2200!$V67*O$13</f>
        <v>0</v>
      </c>
      <c r="P67" s="316">
        <f>ННСот2000до2200!$W67*O$13</f>
        <v>0</v>
      </c>
      <c r="Q67" s="316">
        <f>ННСболее2200!$V67*Q$13</f>
        <v>0</v>
      </c>
      <c r="R67" s="316">
        <f>ННСболее2200!$W67*Q$13</f>
        <v>0</v>
      </c>
      <c r="S67" s="316">
        <f>Оценочная!$V67*S$13</f>
        <v>0</v>
      </c>
      <c r="T67" s="316">
        <f>Оценочная!$W67*S$13</f>
        <v>0</v>
      </c>
      <c r="U67" s="316">
        <f>'ННСЮра&gt;800'!$V67*U$13</f>
        <v>0</v>
      </c>
      <c r="V67" s="316">
        <f>'ННСЮра&gt;800'!$W67*U$13</f>
        <v>0</v>
      </c>
      <c r="W67" s="316">
        <f>'ГС пил'!V67*$W$13</f>
        <v>0</v>
      </c>
      <c r="X67" s="316">
        <f>'ГС пил'!W67*$W$13</f>
        <v>0</v>
      </c>
      <c r="Y67" s="316">
        <f>'ГС без пил'!$V67*Y$13</f>
        <v>0</v>
      </c>
      <c r="Z67" s="316">
        <f>'ГС без пил'!$W67*Y$13</f>
        <v>0</v>
      </c>
      <c r="AA67" s="316">
        <f>'ГС пил МСГРП'!$V67*AA$13</f>
        <v>0</v>
      </c>
      <c r="AB67" s="316">
        <f>'ГС пил МСГРП'!$W67*AA$13</f>
        <v>0</v>
      </c>
      <c r="AC67" s="316">
        <f>'ГСЮра пил'!$V67*AC$13</f>
        <v>0</v>
      </c>
      <c r="AD67" s="316">
        <f>'ГСЮра пил'!$W67*AC$13</f>
        <v>0</v>
      </c>
      <c r="AE67" s="316">
        <f>'ГСЮра без пил'!$V67*AE$13</f>
        <v>0</v>
      </c>
      <c r="AF67" s="316">
        <f>'ГСЮра без пил'!$W67*AE$13</f>
        <v>0</v>
      </c>
      <c r="AG67" s="316">
        <f>'ГСЮра пил МСГРП'!$V67*AG$13</f>
        <v>0</v>
      </c>
      <c r="AH67" s="316">
        <f>'ГСЮра пил МСГРП'!$W67*AG$13</f>
        <v>0</v>
      </c>
      <c r="AI67" s="316">
        <f>ВЗ!$V67*AI$13</f>
        <v>0</v>
      </c>
      <c r="AJ67" s="316">
        <f>ВЗ!$W67*AI$13</f>
        <v>0</v>
      </c>
      <c r="AK67" s="316">
        <f>'Посл. скв'!$V67*AK$13</f>
        <v>0</v>
      </c>
      <c r="AL67" s="316">
        <f>'Посл. скв'!$W67*AK$13</f>
        <v>0</v>
      </c>
      <c r="AM67" s="316">
        <f>AK67+AI67+AG67+AE67+AC67+AA67+Y67+W67++U67+S67+Q67+M67+O67+K67+I67+G67</f>
        <v>0</v>
      </c>
      <c r="AN67" s="316">
        <f>AL67+AJ67+AH67+AF67+AD67+AB67+Z67+X67++V67+T67+R67+N67+P67+L67+J67+H67</f>
        <v>0</v>
      </c>
      <c r="AO67" s="298">
        <f>('[8]Куст №40А'!$AD$206)*1000</f>
        <v>8750000</v>
      </c>
      <c r="AP67" s="117">
        <f t="shared" ref="AP67:AP72" si="12">AO67-AN67</f>
        <v>8750000</v>
      </c>
      <c r="AR67" s="117">
        <f t="shared" si="2"/>
        <v>0</v>
      </c>
      <c r="AS67" s="117">
        <v>0</v>
      </c>
    </row>
    <row r="68" spans="1:46" ht="14.25" hidden="1" outlineLevel="1">
      <c r="A68" s="327"/>
      <c r="B68" s="323"/>
      <c r="C68" s="335"/>
      <c r="D68" s="264" t="str">
        <f>'Перв. скв '!D68</f>
        <v>Фиксированная ставка за скважину с отходом от 1300 до 1500 м.</v>
      </c>
      <c r="E68" s="265">
        <f>'Перв. скв '!E68</f>
        <v>0</v>
      </c>
      <c r="F68" s="321" t="str">
        <f>'Перв. скв '!F68</f>
        <v>скв.</v>
      </c>
      <c r="G68" s="316">
        <f>'Перв. скв '!$V68*G$13</f>
        <v>0</v>
      </c>
      <c r="H68" s="316">
        <f>'Перв. скв '!$W68*G$13</f>
        <v>0</v>
      </c>
      <c r="I68" s="316">
        <f>ННСдо1300!$V68*I$13</f>
        <v>0</v>
      </c>
      <c r="J68" s="316">
        <f>ННСдо1300!$W68*I$13</f>
        <v>0</v>
      </c>
      <c r="K68" s="316">
        <f>ННСот1300до1500!$V68*K$13</f>
        <v>0</v>
      </c>
      <c r="L68" s="316">
        <f>ННСот1300до1500!$W68*K$13</f>
        <v>0</v>
      </c>
      <c r="M68" s="316">
        <f>ННСот1500до2000!$V68*M$13</f>
        <v>0</v>
      </c>
      <c r="N68" s="316">
        <f>ННСот1500до2000!$W68*M$13</f>
        <v>0</v>
      </c>
      <c r="O68" s="316">
        <f>ННСот2000до2200!$V68*O$13</f>
        <v>0</v>
      </c>
      <c r="P68" s="316">
        <f>ННСот2000до2200!$W68*O$13</f>
        <v>0</v>
      </c>
      <c r="Q68" s="316">
        <f>ННСболее2200!$V68*Q$13</f>
        <v>0</v>
      </c>
      <c r="R68" s="316">
        <f>ННСболее2200!$W68*Q$13</f>
        <v>0</v>
      </c>
      <c r="S68" s="316">
        <f>Оценочная!$V68*S$13</f>
        <v>0</v>
      </c>
      <c r="T68" s="316">
        <f>Оценочная!$W68*S$13</f>
        <v>0</v>
      </c>
      <c r="U68" s="316">
        <f>'ННСЮра&gt;800'!$V68*U$13</f>
        <v>0</v>
      </c>
      <c r="V68" s="316">
        <f>'ННСЮра&gt;800'!$W68*U$13</f>
        <v>0</v>
      </c>
      <c r="W68" s="316">
        <f>'ГС пил'!V68*$W$13</f>
        <v>0</v>
      </c>
      <c r="X68" s="316">
        <f>'ГС пил'!W68*$W$13</f>
        <v>0</v>
      </c>
      <c r="Y68" s="316">
        <f>'ГС без пил'!$V68*Y$13</f>
        <v>0</v>
      </c>
      <c r="Z68" s="316">
        <f>'ГС без пил'!$W68*Y$13</f>
        <v>0</v>
      </c>
      <c r="AA68" s="316">
        <f>'ГС пил МСГРП'!$V68*AA$13</f>
        <v>0</v>
      </c>
      <c r="AB68" s="316">
        <f>'ГС пил МСГРП'!$W68*AA$13</f>
        <v>0</v>
      </c>
      <c r="AC68" s="316">
        <f>'ГСЮра пил'!$V68*AC$13</f>
        <v>0</v>
      </c>
      <c r="AD68" s="316">
        <f>'ГСЮра пил'!$W68*AC$13</f>
        <v>0</v>
      </c>
      <c r="AE68" s="316">
        <f>'ГСЮра без пил'!$V68*AE$13</f>
        <v>0</v>
      </c>
      <c r="AF68" s="316">
        <f>'ГСЮра без пил'!$W68*AE$13</f>
        <v>0</v>
      </c>
      <c r="AG68" s="316">
        <f>'ГСЮра пил МСГРП'!$V68*AG$13</f>
        <v>0</v>
      </c>
      <c r="AH68" s="316">
        <f>'ГСЮра пил МСГРП'!$W68*AG$13</f>
        <v>0</v>
      </c>
      <c r="AI68" s="316">
        <f>ВЗ!$V68*AI$13</f>
        <v>0</v>
      </c>
      <c r="AJ68" s="316">
        <f>ВЗ!$W68*AI$13</f>
        <v>0</v>
      </c>
      <c r="AK68" s="316">
        <f>'Посл. скв'!$V68*AK$13</f>
        <v>0</v>
      </c>
      <c r="AL68" s="316">
        <f>'Посл. скв'!$W68*AK$13</f>
        <v>0</v>
      </c>
      <c r="AM68" s="316">
        <f t="shared" ref="AM68:AM77" si="13">AK68+AI68+AG68+AE68+AC68+AA68+Y68+W68++U68+S68+Q68+M68+O68+K68+I68+G68</f>
        <v>0</v>
      </c>
      <c r="AN68" s="316">
        <f t="shared" ref="AN68:AN77" si="14">AL68+AJ68+AH68+AF68+AD68+AB68+Z68+X68++V68+T68+R68+N68+P68+L68+J68+H68</f>
        <v>0</v>
      </c>
      <c r="AO68" s="298">
        <f>('[8]Куст №40А'!$AD$481)*1000</f>
        <v>3922852</v>
      </c>
      <c r="AP68" s="117">
        <f t="shared" si="12"/>
        <v>3922852</v>
      </c>
      <c r="AR68" s="117">
        <f t="shared" si="2"/>
        <v>0</v>
      </c>
      <c r="AS68" s="117">
        <v>0</v>
      </c>
    </row>
    <row r="69" spans="1:46" ht="14.25" hidden="1" outlineLevel="1">
      <c r="A69" s="327"/>
      <c r="B69" s="323"/>
      <c r="C69" s="335"/>
      <c r="D69" s="264" t="str">
        <f>'Перв. скв '!D69</f>
        <v>Фиксированная ставка за скважину с отходом от 1500 до 2000 м.</v>
      </c>
      <c r="E69" s="265">
        <f>'Перв. скв '!E69</f>
        <v>0</v>
      </c>
      <c r="F69" s="321" t="str">
        <f>'Перв. скв '!F69</f>
        <v>скв.</v>
      </c>
      <c r="G69" s="316">
        <f>'Перв. скв '!$V69*G$13</f>
        <v>0</v>
      </c>
      <c r="H69" s="316">
        <f>'Перв. скв '!$W69*G$13</f>
        <v>0</v>
      </c>
      <c r="I69" s="316">
        <f>ННСдо1300!$V69*I$13</f>
        <v>0</v>
      </c>
      <c r="J69" s="316">
        <f>ННСдо1300!$W69*I$13</f>
        <v>0</v>
      </c>
      <c r="K69" s="316">
        <f>ННСот1300до1500!$V69*K$13</f>
        <v>0</v>
      </c>
      <c r="L69" s="316">
        <f>ННСот1300до1500!$W69*K$13</f>
        <v>0</v>
      </c>
      <c r="M69" s="316">
        <f>ННСот1500до2000!$V69*M$13</f>
        <v>0</v>
      </c>
      <c r="N69" s="316">
        <f>ННСот1500до2000!$W69*M$13</f>
        <v>0</v>
      </c>
      <c r="O69" s="316">
        <f>ННСот2000до2200!$V69*O$13</f>
        <v>0</v>
      </c>
      <c r="P69" s="316">
        <f>ННСот2000до2200!$W69*O$13</f>
        <v>0</v>
      </c>
      <c r="Q69" s="316">
        <f>ННСболее2200!$V69*Q$13</f>
        <v>0</v>
      </c>
      <c r="R69" s="316">
        <f>ННСболее2200!$W69*Q$13</f>
        <v>0</v>
      </c>
      <c r="S69" s="316">
        <f>Оценочная!$V69*S$13</f>
        <v>0</v>
      </c>
      <c r="T69" s="316">
        <f>Оценочная!$W69*S$13</f>
        <v>0</v>
      </c>
      <c r="U69" s="316">
        <f>'ННСЮра&gt;800'!$V69*U$13</f>
        <v>0</v>
      </c>
      <c r="V69" s="316">
        <f>'ННСЮра&gt;800'!$W69*U$13</f>
        <v>0</v>
      </c>
      <c r="W69" s="316">
        <f>'ГС пил'!V69*$W$13</f>
        <v>0</v>
      </c>
      <c r="X69" s="316">
        <f>'ГС пил'!W69*$W$13</f>
        <v>0</v>
      </c>
      <c r="Y69" s="316">
        <f>'ГС без пил'!$V69*Y$13</f>
        <v>0</v>
      </c>
      <c r="Z69" s="316">
        <f>'ГС без пил'!$W69*Y$13</f>
        <v>0</v>
      </c>
      <c r="AA69" s="316">
        <f>'ГС пил МСГРП'!$V69*AA$13</f>
        <v>0</v>
      </c>
      <c r="AB69" s="316">
        <f>'ГС пил МСГРП'!$W69*AA$13</f>
        <v>0</v>
      </c>
      <c r="AC69" s="316">
        <f>'ГСЮра пил'!$V69*AC$13</f>
        <v>0</v>
      </c>
      <c r="AD69" s="316">
        <f>'ГСЮра пил'!$W69*AC$13</f>
        <v>0</v>
      </c>
      <c r="AE69" s="316">
        <f>'ГСЮра без пил'!$V69*AE$13</f>
        <v>0</v>
      </c>
      <c r="AF69" s="316">
        <f>'ГСЮра без пил'!$W69*AE$13</f>
        <v>0</v>
      </c>
      <c r="AG69" s="316">
        <f>'ГСЮра пил МСГРП'!$V69*AG$13</f>
        <v>0</v>
      </c>
      <c r="AH69" s="316">
        <f>'ГСЮра пил МСГРП'!$W69*AG$13</f>
        <v>0</v>
      </c>
      <c r="AI69" s="316">
        <f>ВЗ!$V69*AI$13</f>
        <v>0</v>
      </c>
      <c r="AJ69" s="316">
        <f>ВЗ!$W69*AI$13</f>
        <v>0</v>
      </c>
      <c r="AK69" s="316">
        <f>'Посл. скв'!$V69*AK$13</f>
        <v>0</v>
      </c>
      <c r="AL69" s="316">
        <f>'Посл. скв'!$W69*AK$13</f>
        <v>0</v>
      </c>
      <c r="AM69" s="316">
        <f t="shared" si="13"/>
        <v>0</v>
      </c>
      <c r="AN69" s="316">
        <f t="shared" si="14"/>
        <v>0</v>
      </c>
      <c r="AO69" s="298">
        <f>('[8]Куст №40А'!$AD$756)*1000</f>
        <v>0</v>
      </c>
      <c r="AP69" s="117">
        <f t="shared" si="12"/>
        <v>0</v>
      </c>
      <c r="AR69" s="117">
        <f t="shared" si="2"/>
        <v>0</v>
      </c>
      <c r="AS69" s="117">
        <v>0</v>
      </c>
    </row>
    <row r="70" spans="1:46" ht="14.25" hidden="1" outlineLevel="1">
      <c r="A70" s="327"/>
      <c r="B70" s="323"/>
      <c r="C70" s="335"/>
      <c r="D70" s="264" t="str">
        <f>'Перв. скв '!D70</f>
        <v>Фиксированная ставка за скважину с отходом от 2000 до 2200 м.</v>
      </c>
      <c r="E70" s="265">
        <f>'Перв. скв '!E70</f>
        <v>0</v>
      </c>
      <c r="F70" s="321" t="str">
        <f>'Перв. скв '!F70</f>
        <v>скв.</v>
      </c>
      <c r="G70" s="316">
        <f>'Перв. скв '!$V70*G$13</f>
        <v>0</v>
      </c>
      <c r="H70" s="316">
        <f>'Перв. скв '!$W70*G$13</f>
        <v>0</v>
      </c>
      <c r="I70" s="316">
        <f>ННСдо1300!$V70*I$13</f>
        <v>0</v>
      </c>
      <c r="J70" s="316">
        <f>ННСдо1300!$W70*I$13</f>
        <v>0</v>
      </c>
      <c r="K70" s="316">
        <f>ННСот1300до1500!$V70*K$13</f>
        <v>0</v>
      </c>
      <c r="L70" s="316">
        <f>ННСот1300до1500!$W70*K$13</f>
        <v>0</v>
      </c>
      <c r="M70" s="316">
        <f>ННСот1500до2000!$V70*M$13</f>
        <v>0</v>
      </c>
      <c r="N70" s="316">
        <f>ННСот1500до2000!$W70*M$13</f>
        <v>0</v>
      </c>
      <c r="O70" s="316">
        <f>ННСот2000до2200!$V70*O$13</f>
        <v>0</v>
      </c>
      <c r="P70" s="316">
        <f>ННСот2000до2200!$W70*O$13</f>
        <v>0</v>
      </c>
      <c r="Q70" s="316">
        <f>ННСболее2200!$V70*Q$13</f>
        <v>0</v>
      </c>
      <c r="R70" s="316">
        <f>ННСболее2200!$W70*Q$13</f>
        <v>0</v>
      </c>
      <c r="S70" s="316">
        <f>Оценочная!$V70*S$13</f>
        <v>0</v>
      </c>
      <c r="T70" s="316">
        <f>Оценочная!$W70*S$13</f>
        <v>0</v>
      </c>
      <c r="U70" s="316">
        <f>'ННСЮра&gt;800'!$V70*U$13</f>
        <v>0</v>
      </c>
      <c r="V70" s="316">
        <f>'ННСЮра&gt;800'!$W70*U$13</f>
        <v>0</v>
      </c>
      <c r="W70" s="316">
        <f>'ГС пил'!V70*$W$13</f>
        <v>0</v>
      </c>
      <c r="X70" s="316">
        <f>'ГС пил'!W70*$W$13</f>
        <v>0</v>
      </c>
      <c r="Y70" s="316">
        <f>'ГС без пил'!$V70*Y$13</f>
        <v>0</v>
      </c>
      <c r="Z70" s="316">
        <f>'ГС без пил'!$W70*Y$13</f>
        <v>0</v>
      </c>
      <c r="AA70" s="316">
        <f>'ГС пил МСГРП'!$V70*AA$13</f>
        <v>0</v>
      </c>
      <c r="AB70" s="316">
        <f>'ГС пил МСГРП'!$W70*AA$13</f>
        <v>0</v>
      </c>
      <c r="AC70" s="316">
        <f>'ГСЮра пил'!$V70*AC$13</f>
        <v>0</v>
      </c>
      <c r="AD70" s="316">
        <f>'ГСЮра пил'!$W70*AC$13</f>
        <v>0</v>
      </c>
      <c r="AE70" s="316">
        <f>'ГСЮра без пил'!$V70*AE$13</f>
        <v>0</v>
      </c>
      <c r="AF70" s="316">
        <f>'ГСЮра без пил'!$W70*AE$13</f>
        <v>0</v>
      </c>
      <c r="AG70" s="316">
        <f>'ГСЮра пил МСГРП'!$V70*AG$13</f>
        <v>0</v>
      </c>
      <c r="AH70" s="316">
        <f>'ГСЮра пил МСГРП'!$W70*AG$13</f>
        <v>0</v>
      </c>
      <c r="AI70" s="316">
        <f>ВЗ!$V70*AI$13</f>
        <v>0</v>
      </c>
      <c r="AJ70" s="316">
        <f>ВЗ!$W70*AI$13</f>
        <v>0</v>
      </c>
      <c r="AK70" s="316">
        <f>'Посл. скв'!$V70*AK$13</f>
        <v>0</v>
      </c>
      <c r="AL70" s="316">
        <f>'Посл. скв'!$W70*AK$13</f>
        <v>0</v>
      </c>
      <c r="AM70" s="316">
        <f t="shared" si="13"/>
        <v>0</v>
      </c>
      <c r="AN70" s="316">
        <f t="shared" si="14"/>
        <v>0</v>
      </c>
      <c r="AO70" s="298">
        <f>('[8]Куст №40А'!$AD$1030)*1000</f>
        <v>0</v>
      </c>
      <c r="AP70" s="117">
        <f t="shared" si="12"/>
        <v>0</v>
      </c>
      <c r="AR70" s="117">
        <f t="shared" si="2"/>
        <v>0</v>
      </c>
      <c r="AS70" s="117">
        <v>0</v>
      </c>
    </row>
    <row r="71" spans="1:46" ht="14.25" hidden="1" outlineLevel="1">
      <c r="A71" s="327"/>
      <c r="B71" s="323"/>
      <c r="C71" s="335"/>
      <c r="D71" s="264" t="str">
        <f>'Перв. скв '!D71</f>
        <v>Фиксированная ставка за скважину с отходом более 2200 м.</v>
      </c>
      <c r="E71" s="265">
        <f>'Перв. скв '!E71</f>
        <v>0</v>
      </c>
      <c r="F71" s="321" t="str">
        <f>'Перв. скв '!F71</f>
        <v>скв.</v>
      </c>
      <c r="G71" s="316">
        <f>'Перв. скв '!$V71*G$13</f>
        <v>0</v>
      </c>
      <c r="H71" s="316">
        <f>'Перв. скв '!$W71*G$13</f>
        <v>0</v>
      </c>
      <c r="I71" s="316">
        <f>ННСдо1300!$V71*I$13</f>
        <v>0</v>
      </c>
      <c r="J71" s="316">
        <f>ННСдо1300!$W71*I$13</f>
        <v>0</v>
      </c>
      <c r="K71" s="316">
        <f>ННСот1300до1500!$V71*K$13</f>
        <v>0</v>
      </c>
      <c r="L71" s="316">
        <f>ННСот1300до1500!$W71*K$13</f>
        <v>0</v>
      </c>
      <c r="M71" s="316">
        <f>ННСот1500до2000!$V71*M$13</f>
        <v>0</v>
      </c>
      <c r="N71" s="316">
        <f>ННСот1500до2000!$W71*M$13</f>
        <v>0</v>
      </c>
      <c r="O71" s="316">
        <f>ННСот2000до2200!$V71*O$13</f>
        <v>0</v>
      </c>
      <c r="P71" s="316">
        <f>ННСот2000до2200!$W71*O$13</f>
        <v>0</v>
      </c>
      <c r="Q71" s="316">
        <f>ННСболее2200!$V71*Q$13</f>
        <v>0</v>
      </c>
      <c r="R71" s="316">
        <f>ННСболее2200!$W71*Q$13</f>
        <v>0</v>
      </c>
      <c r="S71" s="316">
        <f>Оценочная!$V71*S$13</f>
        <v>0</v>
      </c>
      <c r="T71" s="316">
        <f>Оценочная!$W71*S$13</f>
        <v>0</v>
      </c>
      <c r="U71" s="316">
        <f>'ННСЮра&gt;800'!$V71*U$13</f>
        <v>0</v>
      </c>
      <c r="V71" s="316">
        <f>'ННСЮра&gt;800'!$W71*U$13</f>
        <v>0</v>
      </c>
      <c r="W71" s="316">
        <f>'ГС пил'!V71*$W$13</f>
        <v>0</v>
      </c>
      <c r="X71" s="316">
        <f>'ГС пил'!W71*$W$13</f>
        <v>0</v>
      </c>
      <c r="Y71" s="316">
        <f>'ГС без пил'!$V71*Y$13</f>
        <v>0</v>
      </c>
      <c r="Z71" s="316">
        <f>'ГС без пил'!$W71*Y$13</f>
        <v>0</v>
      </c>
      <c r="AA71" s="316">
        <f>'ГС пил МСГРП'!$V71*AA$13</f>
        <v>0</v>
      </c>
      <c r="AB71" s="316">
        <f>'ГС пил МСГРП'!$W71*AA$13</f>
        <v>0</v>
      </c>
      <c r="AC71" s="316">
        <f>'ГСЮра пил'!$V71*AC$13</f>
        <v>0</v>
      </c>
      <c r="AD71" s="316">
        <f>'ГСЮра пил'!$W71*AC$13</f>
        <v>0</v>
      </c>
      <c r="AE71" s="316">
        <f>'ГСЮра без пил'!$V71*AE$13</f>
        <v>0</v>
      </c>
      <c r="AF71" s="316">
        <f>'ГСЮра без пил'!$W71*AE$13</f>
        <v>0</v>
      </c>
      <c r="AG71" s="316">
        <f>'ГСЮра пил МСГРП'!$V71*AG$13</f>
        <v>0</v>
      </c>
      <c r="AH71" s="316">
        <f>'ГСЮра пил МСГРП'!$W71*AG$13</f>
        <v>0</v>
      </c>
      <c r="AI71" s="316">
        <f>ВЗ!$V71*AI$13</f>
        <v>0</v>
      </c>
      <c r="AJ71" s="316">
        <f>ВЗ!$W71*AI$13</f>
        <v>0</v>
      </c>
      <c r="AK71" s="316">
        <f>'Посл. скв'!$V71*AK$13</f>
        <v>0</v>
      </c>
      <c r="AL71" s="316">
        <f>'Посл. скв'!$W71*AK$13</f>
        <v>0</v>
      </c>
      <c r="AM71" s="316">
        <f t="shared" si="13"/>
        <v>0</v>
      </c>
      <c r="AN71" s="316">
        <f t="shared" si="14"/>
        <v>0</v>
      </c>
      <c r="AO71" s="298">
        <f>('[8]Куст №40А'!$AD$1304)*1000</f>
        <v>0</v>
      </c>
      <c r="AP71" s="117">
        <f t="shared" si="12"/>
        <v>0</v>
      </c>
      <c r="AR71" s="117">
        <f t="shared" si="2"/>
        <v>0</v>
      </c>
      <c r="AS71" s="117">
        <v>0</v>
      </c>
    </row>
    <row r="72" spans="1:46" ht="14.25" outlineLevel="1">
      <c r="A72" s="327"/>
      <c r="B72" s="323"/>
      <c r="C72" s="335"/>
      <c r="D72" s="264" t="str">
        <f>'Перв. скв '!D72</f>
        <v>Фиксированная ставка за горизонтальную скважину</v>
      </c>
      <c r="E72" s="265">
        <f>'Перв. скв '!E72</f>
        <v>0</v>
      </c>
      <c r="F72" s="321" t="str">
        <f>'Перв. скв '!F72</f>
        <v>скв.</v>
      </c>
      <c r="G72" s="316">
        <f>'Перв. скв '!$V72*G$13</f>
        <v>1</v>
      </c>
      <c r="H72" s="316">
        <f>'Перв. скв '!$W72*G$13</f>
        <v>8986126</v>
      </c>
      <c r="I72" s="316">
        <f>ННСдо1300!$V72*I$13</f>
        <v>0</v>
      </c>
      <c r="J72" s="316">
        <f>ННСдо1300!$W72*I$13</f>
        <v>0</v>
      </c>
      <c r="K72" s="316">
        <f>ННСот1300до1500!$V72*K$13</f>
        <v>0</v>
      </c>
      <c r="L72" s="316">
        <f>ННСот1300до1500!$W72*K$13</f>
        <v>0</v>
      </c>
      <c r="M72" s="316">
        <f>ННСот1500до2000!$V72*M$13</f>
        <v>0</v>
      </c>
      <c r="N72" s="316">
        <f>ННСот1500до2000!$W72*M$13</f>
        <v>0</v>
      </c>
      <c r="O72" s="316">
        <f>ННСот2000до2200!$V72*O$13</f>
        <v>0</v>
      </c>
      <c r="P72" s="316">
        <f>ННСот2000до2200!$W72*O$13</f>
        <v>0</v>
      </c>
      <c r="Q72" s="316">
        <f>ННСболее2200!$V72*Q$13</f>
        <v>0</v>
      </c>
      <c r="R72" s="316">
        <f>ННСболее2200!$W72*Q$13</f>
        <v>0</v>
      </c>
      <c r="S72" s="316">
        <f>Оценочная!$V72*S$13</f>
        <v>0</v>
      </c>
      <c r="T72" s="316">
        <f>Оценочная!$W72*S$13</f>
        <v>0</v>
      </c>
      <c r="U72" s="316">
        <f>'ННСЮра&gt;800'!$V72*U$13</f>
        <v>0</v>
      </c>
      <c r="V72" s="316">
        <f>'ННСЮра&gt;800'!$W72*U$13</f>
        <v>0</v>
      </c>
      <c r="W72" s="316">
        <f>'ГС пил'!V72*$W$13</f>
        <v>0</v>
      </c>
      <c r="X72" s="316">
        <f>'ГС пил'!W72*$W$13</f>
        <v>0</v>
      </c>
      <c r="Y72" s="316">
        <f>'ГС без пил'!$V72*Y$13</f>
        <v>6</v>
      </c>
      <c r="Z72" s="316">
        <f>'ГС без пил'!$W72*Y$13</f>
        <v>39518202</v>
      </c>
      <c r="AA72" s="316">
        <f>'ГС пил МСГРП'!$V72*AA$13</f>
        <v>0</v>
      </c>
      <c r="AB72" s="316">
        <f>'ГС пил МСГРП'!$W72*AA$13</f>
        <v>0</v>
      </c>
      <c r="AC72" s="316">
        <f>'ГСЮра пил'!$V72*AC$13</f>
        <v>0</v>
      </c>
      <c r="AD72" s="316">
        <f>'ГСЮра пил'!$W72*AC$13</f>
        <v>0</v>
      </c>
      <c r="AE72" s="316">
        <f>'ГСЮра без пил'!$V72*AE$13</f>
        <v>0</v>
      </c>
      <c r="AF72" s="316">
        <f>'ГСЮра без пил'!$W72*AE$13</f>
        <v>0</v>
      </c>
      <c r="AG72" s="316">
        <f>'ГСЮра пил МСГРП'!$V72*AG$13</f>
        <v>0</v>
      </c>
      <c r="AH72" s="316">
        <f>'ГСЮра пил МСГРП'!$W72*AG$13</f>
        <v>0</v>
      </c>
      <c r="AI72" s="316">
        <f>ВЗ!$V72*AI$13</f>
        <v>0</v>
      </c>
      <c r="AJ72" s="316">
        <f>ВЗ!$W72*AI$13</f>
        <v>0</v>
      </c>
      <c r="AK72" s="316">
        <f>'Посл. скв'!$V72*AK$13</f>
        <v>1</v>
      </c>
      <c r="AL72" s="316">
        <f>'Посл. скв'!$W72*AK$13</f>
        <v>8986126</v>
      </c>
      <c r="AM72" s="316">
        <f t="shared" si="13"/>
        <v>8</v>
      </c>
      <c r="AN72" s="316">
        <f t="shared" si="14"/>
        <v>57490454</v>
      </c>
      <c r="AO72" s="298">
        <f>('[8]Куст №40А'!$AD$1578)*1000</f>
        <v>0</v>
      </c>
      <c r="AP72" s="117">
        <f t="shared" si="12"/>
        <v>-57490454</v>
      </c>
      <c r="AR72" s="117">
        <f t="shared" si="2"/>
        <v>0</v>
      </c>
      <c r="AS72" s="117">
        <v>57490454</v>
      </c>
      <c r="AT72" s="2"/>
    </row>
    <row r="73" spans="1:46" ht="14.25" hidden="1" customHeight="1" outlineLevel="1">
      <c r="A73" s="327"/>
      <c r="B73" s="323"/>
      <c r="C73" s="335"/>
      <c r="D73" s="264">
        <f>'Перв. скв '!D73</f>
        <v>0</v>
      </c>
      <c r="E73" s="265">
        <f>'Перв. скв '!E73</f>
        <v>0</v>
      </c>
      <c r="F73" s="321" t="str">
        <f>'Перв. скв '!F73</f>
        <v>сут</v>
      </c>
      <c r="G73" s="316">
        <f>'Перв. скв '!$V73*G$13</f>
        <v>0</v>
      </c>
      <c r="H73" s="316">
        <f>'Перв. скв '!$W73*G$13</f>
        <v>0</v>
      </c>
      <c r="I73" s="316">
        <f>ННСдо1300!$V73*I$13</f>
        <v>0</v>
      </c>
      <c r="J73" s="316">
        <f>ННСдо1300!$W73*I$13</f>
        <v>0</v>
      </c>
      <c r="K73" s="316">
        <f>ННСот1300до1500!$V73*K$13</f>
        <v>0</v>
      </c>
      <c r="L73" s="316">
        <f>ННСот1300до1500!$W73*K$13</f>
        <v>0</v>
      </c>
      <c r="M73" s="316">
        <f>ННСот1500до2000!$V73*M$13</f>
        <v>0</v>
      </c>
      <c r="N73" s="316">
        <f>ННСот1500до2000!$W73*M$13</f>
        <v>0</v>
      </c>
      <c r="O73" s="316">
        <f>ННСот2000до2200!$V73*O$13</f>
        <v>0</v>
      </c>
      <c r="P73" s="316">
        <f>ННСот2000до2200!$W73*O$13</f>
        <v>0</v>
      </c>
      <c r="Q73" s="316">
        <f>ННСболее2200!$V73*Q$13</f>
        <v>0</v>
      </c>
      <c r="R73" s="316">
        <f>ННСболее2200!$W73*Q$13</f>
        <v>0</v>
      </c>
      <c r="S73" s="316">
        <f>Оценочная!$V73*S$13</f>
        <v>0</v>
      </c>
      <c r="T73" s="316">
        <f>Оценочная!$W73*S$13</f>
        <v>0</v>
      </c>
      <c r="U73" s="316">
        <f>'ННСЮра&gt;800'!$V73*U$13</f>
        <v>0</v>
      </c>
      <c r="V73" s="316">
        <f>'ННСЮра&gt;800'!$W73*U$13</f>
        <v>0</v>
      </c>
      <c r="W73" s="316">
        <f>'ГС пил'!V73*$W$13</f>
        <v>0</v>
      </c>
      <c r="X73" s="316">
        <f>'ГС пил'!W73*$W$13</f>
        <v>0</v>
      </c>
      <c r="Y73" s="316">
        <f>'ГС без пил'!$V73*Y$13</f>
        <v>0</v>
      </c>
      <c r="Z73" s="316">
        <f>'ГС без пил'!$W73*Y$13</f>
        <v>0</v>
      </c>
      <c r="AA73" s="316">
        <f>'ГС пил МСГРП'!$V73*AA$13</f>
        <v>0</v>
      </c>
      <c r="AB73" s="316">
        <f>'ГС пил МСГРП'!$W73*AA$13</f>
        <v>0</v>
      </c>
      <c r="AC73" s="316">
        <f>'ГСЮра пил'!$V73*AC$13</f>
        <v>0</v>
      </c>
      <c r="AD73" s="316">
        <f>'ГСЮра пил'!$W73*AC$13</f>
        <v>0</v>
      </c>
      <c r="AE73" s="316">
        <f>'ГСЮра без пил'!$V73*AE$13</f>
        <v>0</v>
      </c>
      <c r="AF73" s="316">
        <f>'ГСЮра без пил'!$W73*AE$13</f>
        <v>0</v>
      </c>
      <c r="AG73" s="316">
        <f>'ГСЮра пил МСГРП'!$V73*AG$13</f>
        <v>0</v>
      </c>
      <c r="AH73" s="316">
        <f>'ГСЮра пил МСГРП'!$W73*AG$13</f>
        <v>0</v>
      </c>
      <c r="AI73" s="316">
        <f>ВЗ!$V73*AI$13</f>
        <v>0</v>
      </c>
      <c r="AJ73" s="316">
        <f>ВЗ!$W73*AI$13</f>
        <v>0</v>
      </c>
      <c r="AK73" s="316">
        <f>'Посл. скв'!$V73*AK$13</f>
        <v>0</v>
      </c>
      <c r="AL73" s="316">
        <f>'Посл. скв'!$W73*AK$13</f>
        <v>0</v>
      </c>
      <c r="AM73" s="316">
        <f t="shared" si="13"/>
        <v>0</v>
      </c>
      <c r="AN73" s="316">
        <f t="shared" si="14"/>
        <v>0</v>
      </c>
      <c r="AR73" s="117">
        <f t="shared" si="2"/>
        <v>0</v>
      </c>
      <c r="AS73" s="117">
        <v>0</v>
      </c>
    </row>
    <row r="74" spans="1:46" ht="14.25" hidden="1" customHeight="1" outlineLevel="1">
      <c r="A74" s="327"/>
      <c r="B74" s="323"/>
      <c r="C74" s="335"/>
      <c r="D74" s="264">
        <f>'Перв. скв '!D74</f>
        <v>0</v>
      </c>
      <c r="E74" s="265">
        <f>'Перв. скв '!E74</f>
        <v>0</v>
      </c>
      <c r="F74" s="321" t="str">
        <f>'Перв. скв '!F74</f>
        <v>сут</v>
      </c>
      <c r="G74" s="316">
        <f>'Перв. скв '!$V74*G$13</f>
        <v>0</v>
      </c>
      <c r="H74" s="316">
        <f>'Перв. скв '!$W74*G$13</f>
        <v>0</v>
      </c>
      <c r="I74" s="316">
        <f>ННСдо1300!$V74*I$13</f>
        <v>0</v>
      </c>
      <c r="J74" s="316">
        <f>ННСдо1300!$W74*I$13</f>
        <v>0</v>
      </c>
      <c r="K74" s="316">
        <f>ННСот1300до1500!$V74*K$13</f>
        <v>0</v>
      </c>
      <c r="L74" s="316">
        <f>ННСот1300до1500!$W74*K$13</f>
        <v>0</v>
      </c>
      <c r="M74" s="316">
        <f>ННСот1500до2000!$V74*M$13</f>
        <v>0</v>
      </c>
      <c r="N74" s="316">
        <f>ННСот1500до2000!$W74*M$13</f>
        <v>0</v>
      </c>
      <c r="O74" s="316">
        <f>ННСот2000до2200!$V74*O$13</f>
        <v>0</v>
      </c>
      <c r="P74" s="316">
        <f>ННСот2000до2200!$W74*O$13</f>
        <v>0</v>
      </c>
      <c r="Q74" s="316">
        <f>ННСболее2200!$V74*Q$13</f>
        <v>0</v>
      </c>
      <c r="R74" s="316">
        <f>ННСболее2200!$W74*Q$13</f>
        <v>0</v>
      </c>
      <c r="S74" s="316">
        <f>Оценочная!$V74*S$13</f>
        <v>0</v>
      </c>
      <c r="T74" s="316">
        <f>Оценочная!$W74*S$13</f>
        <v>0</v>
      </c>
      <c r="U74" s="316">
        <f>'ННСЮра&gt;800'!$V74*U$13</f>
        <v>0</v>
      </c>
      <c r="V74" s="316">
        <f>'ННСЮра&gt;800'!$W74*U$13</f>
        <v>0</v>
      </c>
      <c r="W74" s="316">
        <f>'ГС пил'!V74*$W$13</f>
        <v>0</v>
      </c>
      <c r="X74" s="316">
        <f>'ГС пил'!W74*$W$13</f>
        <v>0</v>
      </c>
      <c r="Y74" s="316">
        <f>'ГС без пил'!$V74*Y$13</f>
        <v>0</v>
      </c>
      <c r="Z74" s="316">
        <f>'ГС без пил'!$W74*Y$13</f>
        <v>0</v>
      </c>
      <c r="AA74" s="316">
        <f>'ГС пил МСГРП'!$V74*AA$13</f>
        <v>0</v>
      </c>
      <c r="AB74" s="316">
        <f>'ГС пил МСГРП'!$W74*AA$13</f>
        <v>0</v>
      </c>
      <c r="AC74" s="316">
        <f>'ГСЮра пил'!$V74*AC$13</f>
        <v>0</v>
      </c>
      <c r="AD74" s="316">
        <f>'ГСЮра пил'!$W74*AC$13</f>
        <v>0</v>
      </c>
      <c r="AE74" s="316">
        <f>'ГСЮра без пил'!$V74*AE$13</f>
        <v>0</v>
      </c>
      <c r="AF74" s="316">
        <f>'ГСЮра без пил'!$W74*AE$13</f>
        <v>0</v>
      </c>
      <c r="AG74" s="316">
        <f>'ГСЮра пил МСГРП'!$V74*AG$13</f>
        <v>0</v>
      </c>
      <c r="AH74" s="316">
        <f>'ГСЮра пил МСГРП'!$W74*AG$13</f>
        <v>0</v>
      </c>
      <c r="AI74" s="316">
        <f>ВЗ!$V74*AI$13</f>
        <v>0</v>
      </c>
      <c r="AJ74" s="316">
        <f>ВЗ!$W74*AI$13</f>
        <v>0</v>
      </c>
      <c r="AK74" s="316">
        <f>'Посл. скв'!$V74*AK$13</f>
        <v>0</v>
      </c>
      <c r="AL74" s="316">
        <f>'Посл. скв'!$W74*AK$13</f>
        <v>0</v>
      </c>
      <c r="AM74" s="316">
        <f t="shared" si="13"/>
        <v>0</v>
      </c>
      <c r="AN74" s="316">
        <f t="shared" si="14"/>
        <v>0</v>
      </c>
      <c r="AR74" s="117">
        <f t="shared" si="2"/>
        <v>0</v>
      </c>
      <c r="AS74" s="117">
        <v>0</v>
      </c>
    </row>
    <row r="75" spans="1:46" ht="14.25" hidden="1" customHeight="1" outlineLevel="1">
      <c r="A75" s="327"/>
      <c r="B75" s="323"/>
      <c r="C75" s="335"/>
      <c r="D75" s="264">
        <f>'Перв. скв '!D75</f>
        <v>0</v>
      </c>
      <c r="E75" s="265">
        <f>'Перв. скв '!E75</f>
        <v>0</v>
      </c>
      <c r="F75" s="321" t="str">
        <f>'Перв. скв '!F75</f>
        <v>сут</v>
      </c>
      <c r="G75" s="316">
        <f>'Перв. скв '!$V75*G$13</f>
        <v>0</v>
      </c>
      <c r="H75" s="316">
        <f>'Перв. скв '!$W75*G$13</f>
        <v>0</v>
      </c>
      <c r="I75" s="316">
        <f>ННСдо1300!$V75*I$13</f>
        <v>0</v>
      </c>
      <c r="J75" s="316">
        <f>ННСдо1300!$W75*I$13</f>
        <v>0</v>
      </c>
      <c r="K75" s="316">
        <f>ННСот1300до1500!$V75*K$13</f>
        <v>0</v>
      </c>
      <c r="L75" s="316">
        <f>ННСот1300до1500!$W75*K$13</f>
        <v>0</v>
      </c>
      <c r="M75" s="316">
        <f>ННСот1500до2000!$V75*M$13</f>
        <v>0</v>
      </c>
      <c r="N75" s="316">
        <f>ННСот1500до2000!$W75*M$13</f>
        <v>0</v>
      </c>
      <c r="O75" s="316">
        <f>ННСот2000до2200!$V75*O$13</f>
        <v>0</v>
      </c>
      <c r="P75" s="316">
        <f>ННСот2000до2200!$W75*O$13</f>
        <v>0</v>
      </c>
      <c r="Q75" s="316">
        <f>ННСболее2200!$V75*Q$13</f>
        <v>0</v>
      </c>
      <c r="R75" s="316">
        <f>ННСболее2200!$W75*Q$13</f>
        <v>0</v>
      </c>
      <c r="S75" s="316">
        <f>Оценочная!$V75*S$13</f>
        <v>0</v>
      </c>
      <c r="T75" s="316">
        <f>Оценочная!$W75*S$13</f>
        <v>0</v>
      </c>
      <c r="U75" s="316">
        <f>'ННСЮра&gt;800'!$V75*U$13</f>
        <v>0</v>
      </c>
      <c r="V75" s="316">
        <f>'ННСЮра&gt;800'!$W75*U$13</f>
        <v>0</v>
      </c>
      <c r="W75" s="316">
        <f>'ГС пил'!V75*$W$13</f>
        <v>0</v>
      </c>
      <c r="X75" s="316">
        <f>'ГС пил'!W75*$W$13</f>
        <v>0</v>
      </c>
      <c r="Y75" s="316">
        <f>'ГС без пил'!$V75*Y$13</f>
        <v>0</v>
      </c>
      <c r="Z75" s="316">
        <f>'ГС без пил'!$W75*Y$13</f>
        <v>0</v>
      </c>
      <c r="AA75" s="316">
        <f>'ГС пил МСГРП'!$V75*AA$13</f>
        <v>0</v>
      </c>
      <c r="AB75" s="316">
        <f>'ГС пил МСГРП'!$W75*AA$13</f>
        <v>0</v>
      </c>
      <c r="AC75" s="316">
        <f>'ГСЮра пил'!$V75*AC$13</f>
        <v>0</v>
      </c>
      <c r="AD75" s="316">
        <f>'ГСЮра пил'!$W75*AC$13</f>
        <v>0</v>
      </c>
      <c r="AE75" s="316">
        <f>'ГСЮра без пил'!$V75*AE$13</f>
        <v>0</v>
      </c>
      <c r="AF75" s="316">
        <f>'ГСЮра без пил'!$W75*AE$13</f>
        <v>0</v>
      </c>
      <c r="AG75" s="316">
        <f>'ГСЮра пил МСГРП'!$V75*AG$13</f>
        <v>0</v>
      </c>
      <c r="AH75" s="316">
        <f>'ГСЮра пил МСГРП'!$W75*AG$13</f>
        <v>0</v>
      </c>
      <c r="AI75" s="316">
        <f>ВЗ!$V75*AI$13</f>
        <v>0</v>
      </c>
      <c r="AJ75" s="316">
        <f>ВЗ!$W75*AI$13</f>
        <v>0</v>
      </c>
      <c r="AK75" s="316">
        <f>'Посл. скв'!$V75*AK$13</f>
        <v>0</v>
      </c>
      <c r="AL75" s="316">
        <f>'Посл. скв'!$W75*AK$13</f>
        <v>0</v>
      </c>
      <c r="AM75" s="316">
        <f t="shared" si="13"/>
        <v>0</v>
      </c>
      <c r="AN75" s="316">
        <f t="shared" si="14"/>
        <v>0</v>
      </c>
      <c r="AR75" s="117">
        <f t="shared" si="2"/>
        <v>0</v>
      </c>
      <c r="AS75" s="117">
        <v>0</v>
      </c>
    </row>
    <row r="76" spans="1:46" ht="14.25" hidden="1" customHeight="1" outlineLevel="1">
      <c r="A76" s="327"/>
      <c r="B76" s="323"/>
      <c r="C76" s="335"/>
      <c r="D76" s="264" t="str">
        <f>'Перв. скв '!D76</f>
        <v xml:space="preserve">Мобилизация на объект работ </v>
      </c>
      <c r="E76" s="265">
        <f>'Перв. скв '!E76</f>
        <v>0</v>
      </c>
      <c r="F76" s="321" t="str">
        <f>'Перв. скв '!F76</f>
        <v>опер.</v>
      </c>
      <c r="G76" s="316">
        <f>'Перв. скв '!$V76*G$13</f>
        <v>0</v>
      </c>
      <c r="H76" s="316">
        <f>'Перв. скв '!$W76*G$13</f>
        <v>0</v>
      </c>
      <c r="I76" s="316">
        <f>ННСдо1300!$V76*I$13</f>
        <v>0</v>
      </c>
      <c r="J76" s="316">
        <f>ННСдо1300!$W76*I$13</f>
        <v>0</v>
      </c>
      <c r="K76" s="316">
        <f>ННСот1300до1500!$V76*K$13</f>
        <v>0</v>
      </c>
      <c r="L76" s="316">
        <f>ННСот1300до1500!$W76*K$13</f>
        <v>0</v>
      </c>
      <c r="M76" s="316">
        <f>ННСот1500до2000!$V76*M$13</f>
        <v>0</v>
      </c>
      <c r="N76" s="316">
        <f>ННСот1500до2000!$W76*M$13</f>
        <v>0</v>
      </c>
      <c r="O76" s="316">
        <f>ННСот2000до2200!$V76*O$13</f>
        <v>0</v>
      </c>
      <c r="P76" s="316">
        <f>ННСот2000до2200!$W76*O$13</f>
        <v>0</v>
      </c>
      <c r="Q76" s="316">
        <f>ННСболее2200!$V76*Q$13</f>
        <v>0</v>
      </c>
      <c r="R76" s="316">
        <f>ННСболее2200!$W76*Q$13</f>
        <v>0</v>
      </c>
      <c r="S76" s="316">
        <f>Оценочная!$V76*S$13</f>
        <v>0</v>
      </c>
      <c r="T76" s="316">
        <f>Оценочная!$W76*S$13</f>
        <v>0</v>
      </c>
      <c r="U76" s="316">
        <f>'ННСЮра&gt;800'!$V76*U$13</f>
        <v>0</v>
      </c>
      <c r="V76" s="316">
        <f>'ННСЮра&gt;800'!$W76*U$13</f>
        <v>0</v>
      </c>
      <c r="W76" s="316">
        <f>'ГС пил'!V76*$W$13</f>
        <v>0</v>
      </c>
      <c r="X76" s="316">
        <f>'ГС пил'!W76*$W$13</f>
        <v>0</v>
      </c>
      <c r="Y76" s="316">
        <f>'ГС без пил'!$V76*Y$13</f>
        <v>0</v>
      </c>
      <c r="Z76" s="316">
        <f>'ГС без пил'!$W76*Y$13</f>
        <v>0</v>
      </c>
      <c r="AA76" s="316">
        <f>'ГС пил МСГРП'!$V76*AA$13</f>
        <v>0</v>
      </c>
      <c r="AB76" s="316">
        <f>'ГС пил МСГРП'!$W76*AA$13</f>
        <v>0</v>
      </c>
      <c r="AC76" s="316">
        <f>'ГСЮра пил'!$V76*AC$13</f>
        <v>0</v>
      </c>
      <c r="AD76" s="316">
        <f>'ГСЮра пил'!$W76*AC$13</f>
        <v>0</v>
      </c>
      <c r="AE76" s="316">
        <f>'ГСЮра без пил'!$V76*AE$13</f>
        <v>0</v>
      </c>
      <c r="AF76" s="316">
        <f>'ГСЮра без пил'!$W76*AE$13</f>
        <v>0</v>
      </c>
      <c r="AG76" s="316">
        <f>'ГСЮра пил МСГРП'!$V76*AG$13</f>
        <v>0</v>
      </c>
      <c r="AH76" s="316">
        <f>'ГСЮра пил МСГРП'!$W76*AG$13</f>
        <v>0</v>
      </c>
      <c r="AI76" s="316">
        <f>ВЗ!$V76*AI$13</f>
        <v>0</v>
      </c>
      <c r="AJ76" s="316">
        <f>ВЗ!$W76*AI$13</f>
        <v>0</v>
      </c>
      <c r="AK76" s="316">
        <f>'Посл. скв'!$V76*AK$13</f>
        <v>0</v>
      </c>
      <c r="AL76" s="316">
        <f>'Посл. скв'!$W76*AK$13</f>
        <v>0</v>
      </c>
      <c r="AM76" s="316">
        <f t="shared" si="13"/>
        <v>0</v>
      </c>
      <c r="AN76" s="316">
        <f t="shared" si="14"/>
        <v>0</v>
      </c>
      <c r="AR76" s="117">
        <f t="shared" si="2"/>
        <v>0</v>
      </c>
      <c r="AS76" s="117">
        <v>0</v>
      </c>
    </row>
    <row r="77" spans="1:46" ht="15" hidden="1" customHeight="1" outlineLevel="1" thickBot="1">
      <c r="A77" s="327"/>
      <c r="B77" s="323"/>
      <c r="C77" s="335"/>
      <c r="D77" s="264" t="str">
        <f>'Перв. скв '!D77</f>
        <v xml:space="preserve">Демобилизация </v>
      </c>
      <c r="E77" s="265">
        <f>'Перв. скв '!E77</f>
        <v>0</v>
      </c>
      <c r="F77" s="321" t="str">
        <f>'Перв. скв '!F77</f>
        <v>опер.</v>
      </c>
      <c r="G77" s="316">
        <f>'Перв. скв '!$V77*G$13</f>
        <v>0</v>
      </c>
      <c r="H77" s="316">
        <f>'Перв. скв '!$W77*G$13</f>
        <v>0</v>
      </c>
      <c r="I77" s="316">
        <f>ННСдо1300!$V77*I$13</f>
        <v>0</v>
      </c>
      <c r="J77" s="316">
        <f>ННСдо1300!$W77*I$13</f>
        <v>0</v>
      </c>
      <c r="K77" s="316">
        <f>ННСот1300до1500!$V77*K$13</f>
        <v>0</v>
      </c>
      <c r="L77" s="316">
        <f>ННСот1300до1500!$W77*K$13</f>
        <v>0</v>
      </c>
      <c r="M77" s="316">
        <f>ННСот1500до2000!$V77*M$13</f>
        <v>0</v>
      </c>
      <c r="N77" s="316">
        <f>ННСот1500до2000!$W77*M$13</f>
        <v>0</v>
      </c>
      <c r="O77" s="316">
        <f>ННСот2000до2200!$V77*O$13</f>
        <v>0</v>
      </c>
      <c r="P77" s="316">
        <f>ННСот2000до2200!$W77*O$13</f>
        <v>0</v>
      </c>
      <c r="Q77" s="316">
        <f>ННСболее2200!$V77*Q$13</f>
        <v>0</v>
      </c>
      <c r="R77" s="316">
        <f>ННСболее2200!$W77*Q$13</f>
        <v>0</v>
      </c>
      <c r="S77" s="316">
        <f>Оценочная!$V77*S$13</f>
        <v>0</v>
      </c>
      <c r="T77" s="316">
        <f>Оценочная!$W77*S$13</f>
        <v>0</v>
      </c>
      <c r="U77" s="316">
        <f>'ННСЮра&gt;800'!$V77*U$13</f>
        <v>0</v>
      </c>
      <c r="V77" s="316">
        <f>'ННСЮра&gt;800'!$W77*U$13</f>
        <v>0</v>
      </c>
      <c r="W77" s="316">
        <f>'ГС пил'!V77*$W$13</f>
        <v>0</v>
      </c>
      <c r="X77" s="316">
        <f>'ГС пил'!W77*$W$13</f>
        <v>0</v>
      </c>
      <c r="Y77" s="316">
        <f>'ГС без пил'!$V77*Y$13</f>
        <v>0</v>
      </c>
      <c r="Z77" s="316">
        <f>'ГС без пил'!$W77*Y$13</f>
        <v>0</v>
      </c>
      <c r="AA77" s="316">
        <f>'ГС пил МСГРП'!$V77*AA$13</f>
        <v>0</v>
      </c>
      <c r="AB77" s="316">
        <f>'ГС пил МСГРП'!$W77*AA$13</f>
        <v>0</v>
      </c>
      <c r="AC77" s="316">
        <f>'ГСЮра пил'!$V77*AC$13</f>
        <v>0</v>
      </c>
      <c r="AD77" s="316">
        <f>'ГСЮра пил'!$W77*AC$13</f>
        <v>0</v>
      </c>
      <c r="AE77" s="316">
        <f>'ГСЮра без пил'!$V77*AE$13</f>
        <v>0</v>
      </c>
      <c r="AF77" s="316">
        <f>'ГСЮра без пил'!$W77*AE$13</f>
        <v>0</v>
      </c>
      <c r="AG77" s="316">
        <f>'ГСЮра пил МСГРП'!$V77*AG$13</f>
        <v>0</v>
      </c>
      <c r="AH77" s="316">
        <f>'ГСЮра пил МСГРП'!$W77*AG$13</f>
        <v>0</v>
      </c>
      <c r="AI77" s="316">
        <f>ВЗ!$V77*AI$13</f>
        <v>0</v>
      </c>
      <c r="AJ77" s="316">
        <f>ВЗ!$W77*AI$13</f>
        <v>0</v>
      </c>
      <c r="AK77" s="316">
        <f>'Посл. скв'!$V77*AK$13</f>
        <v>0</v>
      </c>
      <c r="AL77" s="316">
        <f>'Посл. скв'!$W77*AK$13</f>
        <v>0</v>
      </c>
      <c r="AM77" s="316">
        <f t="shared" si="13"/>
        <v>0</v>
      </c>
      <c r="AN77" s="316">
        <f t="shared" si="14"/>
        <v>0</v>
      </c>
      <c r="AR77" s="117">
        <f t="shared" si="2"/>
        <v>0</v>
      </c>
      <c r="AS77" s="117">
        <v>0</v>
      </c>
    </row>
    <row r="78" spans="1:46" ht="15" hidden="1" customHeight="1" outlineLevel="1">
      <c r="A78" s="334"/>
      <c r="B78" s="331"/>
      <c r="C78" s="182">
        <f>'Перв. скв '!C78</f>
        <v>0</v>
      </c>
      <c r="D78" s="100" t="s">
        <v>120</v>
      </c>
      <c r="E78" s="50"/>
      <c r="F78" s="50"/>
      <c r="G78" s="120"/>
      <c r="H78" s="120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  <c r="AA78" s="50"/>
      <c r="AB78" s="50"/>
      <c r="AC78" s="50"/>
      <c r="AD78" s="50"/>
      <c r="AE78" s="50"/>
      <c r="AF78" s="50"/>
      <c r="AG78" s="50"/>
      <c r="AH78" s="50"/>
      <c r="AI78" s="50"/>
      <c r="AJ78" s="50"/>
      <c r="AK78" s="50"/>
      <c r="AL78" s="50"/>
      <c r="AM78" s="50"/>
      <c r="AN78" s="50">
        <v>0</v>
      </c>
      <c r="AR78" s="117">
        <f t="shared" si="2"/>
        <v>0</v>
      </c>
      <c r="AS78" s="117">
        <v>0</v>
      </c>
    </row>
    <row r="79" spans="1:46" ht="14.25" hidden="1" customHeight="1" outlineLevel="1">
      <c r="A79" s="327"/>
      <c r="B79" s="323"/>
      <c r="C79" s="335" t="s">
        <v>148</v>
      </c>
      <c r="D79" s="264" t="str">
        <f>'Перв. скв '!D79</f>
        <v>Операционная ставка в режиме работы</v>
      </c>
      <c r="E79" s="265">
        <f>'Перв. скв '!E79</f>
        <v>0</v>
      </c>
      <c r="F79" s="321" t="str">
        <f>'Перв. скв '!F79</f>
        <v>сут</v>
      </c>
      <c r="G79" s="316">
        <f>'Перв. скв '!$V79*G$13</f>
        <v>0</v>
      </c>
      <c r="H79" s="316">
        <f>'Перв. скв '!$W79*G$13</f>
        <v>0</v>
      </c>
      <c r="I79" s="316">
        <f>ННСдо1300!$V79*I$13</f>
        <v>0</v>
      </c>
      <c r="J79" s="316">
        <f>ННСдо1300!$W79*I$13</f>
        <v>0</v>
      </c>
      <c r="K79" s="316">
        <f>ННСот1300до1500!$V79*K$13</f>
        <v>0</v>
      </c>
      <c r="L79" s="316">
        <f>ННСот1300до1500!$W79*K$13</f>
        <v>0</v>
      </c>
      <c r="M79" s="316">
        <f>ННСот1500до2000!$V79*M$13</f>
        <v>0</v>
      </c>
      <c r="N79" s="316">
        <f>ННСот1500до2000!$W79*M$13</f>
        <v>0</v>
      </c>
      <c r="O79" s="316">
        <f>ННСот2000до2200!$V79*O$13</f>
        <v>0</v>
      </c>
      <c r="P79" s="316">
        <f>ННСот2000до2200!$W79*O$13</f>
        <v>0</v>
      </c>
      <c r="Q79" s="316">
        <f>ННСболее2200!$V79*Q$13</f>
        <v>0</v>
      </c>
      <c r="R79" s="316">
        <f>ННСболее2200!$W79*Q$13</f>
        <v>0</v>
      </c>
      <c r="S79" s="316">
        <f>Оценочная!$V79*S$13</f>
        <v>0</v>
      </c>
      <c r="T79" s="316">
        <f>Оценочная!$W79*S$13</f>
        <v>0</v>
      </c>
      <c r="U79" s="316">
        <f>'ННСЮра&gt;800'!$V79*U$13</f>
        <v>0</v>
      </c>
      <c r="V79" s="316">
        <f>'ННСЮра&gt;800'!$W79*U$13</f>
        <v>0</v>
      </c>
      <c r="W79" s="316">
        <f>'ГС пил'!V79*$W$13</f>
        <v>0</v>
      </c>
      <c r="X79" s="316">
        <f>'ГС пил'!W79*$W$13</f>
        <v>0</v>
      </c>
      <c r="Y79" s="316">
        <f>'ГС без пил'!$V79*Y$13</f>
        <v>0</v>
      </c>
      <c r="Z79" s="316">
        <f>'ГС без пил'!$W79*Y$13</f>
        <v>0</v>
      </c>
      <c r="AA79" s="316">
        <f>'ГС пил МСГРП'!$V79*AA$13</f>
        <v>0</v>
      </c>
      <c r="AB79" s="316">
        <f>'ГС пил МСГРП'!$W79*AA$13</f>
        <v>0</v>
      </c>
      <c r="AC79" s="316">
        <f>'ГСЮра пил'!$V79*AC$13</f>
        <v>0</v>
      </c>
      <c r="AD79" s="316">
        <f>'ГСЮра пил'!$W79*AC$13</f>
        <v>0</v>
      </c>
      <c r="AE79" s="316">
        <f>'ГСЮра без пил'!$V79*AE$13</f>
        <v>0</v>
      </c>
      <c r="AF79" s="316">
        <f>'ГСЮра без пил'!$W79*AE$13</f>
        <v>0</v>
      </c>
      <c r="AG79" s="316">
        <f>'ГСЮра пил МСГРП'!$V79*AG$13</f>
        <v>0</v>
      </c>
      <c r="AH79" s="316">
        <f>'ГСЮра пил МСГРП'!$W79*AG$13</f>
        <v>0</v>
      </c>
      <c r="AI79" s="316">
        <f>ВЗ!$V79*AI$13</f>
        <v>0</v>
      </c>
      <c r="AJ79" s="316">
        <f>ВЗ!$W79*AI$13</f>
        <v>0</v>
      </c>
      <c r="AK79" s="316">
        <f>'Посл. скв'!$V79*AK$13</f>
        <v>40.5</v>
      </c>
      <c r="AL79" s="316">
        <f>'Посл. скв'!$W79*AK$13</f>
        <v>0</v>
      </c>
      <c r="AM79" s="316">
        <f>AK79+AI79+AG79+AE79+AC79+AA79+Y79+W79+U79+S79+Q79+M79+O79+K79+I79+G79</f>
        <v>40.5</v>
      </c>
      <c r="AN79" s="316">
        <f>AL79+AJ79+AH79+AF79+AD79+AB79+Z79+X79+V79+T79+R79+N79+P79+L79+J79+H79</f>
        <v>0</v>
      </c>
      <c r="AR79" s="117">
        <f t="shared" si="2"/>
        <v>0</v>
      </c>
      <c r="AS79" s="117">
        <v>0</v>
      </c>
    </row>
    <row r="80" spans="1:46" ht="14.25" hidden="1" customHeight="1" outlineLevel="1">
      <c r="A80" s="327"/>
      <c r="B80" s="323"/>
      <c r="C80" s="332"/>
      <c r="D80" s="264" t="str">
        <f>'Перв. скв '!D80</f>
        <v>Операционная ставка в режиме ожидания</v>
      </c>
      <c r="E80" s="265">
        <f>'Перв. скв '!E80</f>
        <v>0</v>
      </c>
      <c r="F80" s="321" t="str">
        <f>'Перв. скв '!F80</f>
        <v>сут</v>
      </c>
      <c r="G80" s="316">
        <f>'Перв. скв '!$V80*G$13</f>
        <v>0</v>
      </c>
      <c r="H80" s="316">
        <f>'Перв. скв '!$W80*G$13</f>
        <v>0</v>
      </c>
      <c r="I80" s="316">
        <f>ННСдо1300!$V80*I$13</f>
        <v>0</v>
      </c>
      <c r="J80" s="316">
        <f>ННСдо1300!$W80*I$13</f>
        <v>0</v>
      </c>
      <c r="K80" s="316">
        <f>ННСот1300до1500!$V80*K$13</f>
        <v>0</v>
      </c>
      <c r="L80" s="316">
        <f>ННСот1300до1500!$W80*K$13</f>
        <v>0</v>
      </c>
      <c r="M80" s="316">
        <f>ННСот1500до2000!$V80*M$13</f>
        <v>0</v>
      </c>
      <c r="N80" s="316">
        <f>ННСот1500до2000!$W80*M$13</f>
        <v>0</v>
      </c>
      <c r="O80" s="316">
        <f>ННСот2000до2200!$V80*O$13</f>
        <v>0</v>
      </c>
      <c r="P80" s="316">
        <f>ННСот2000до2200!$W80*O$13</f>
        <v>0</v>
      </c>
      <c r="Q80" s="316">
        <f>ННСболее2200!$V80*Q$13</f>
        <v>0</v>
      </c>
      <c r="R80" s="316">
        <f>ННСболее2200!$W80*Q$13</f>
        <v>0</v>
      </c>
      <c r="S80" s="316">
        <f>Оценочная!$V80*S$13</f>
        <v>0</v>
      </c>
      <c r="T80" s="316">
        <f>Оценочная!$W80*S$13</f>
        <v>0</v>
      </c>
      <c r="U80" s="316">
        <f>'ННСЮра&gt;800'!$V80*U$13</f>
        <v>0</v>
      </c>
      <c r="V80" s="316">
        <f>'ННСЮра&gt;800'!$W80*U$13</f>
        <v>0</v>
      </c>
      <c r="W80" s="316">
        <f>'ГС пил'!V80*$W$13</f>
        <v>0</v>
      </c>
      <c r="X80" s="316">
        <f>'ГС пил'!W80*$W$13</f>
        <v>0</v>
      </c>
      <c r="Y80" s="316">
        <f>'ГС без пил'!$V80*Y$13</f>
        <v>0</v>
      </c>
      <c r="Z80" s="316">
        <f>'ГС без пил'!$W80*Y$13</f>
        <v>0</v>
      </c>
      <c r="AA80" s="316">
        <f>'ГС пил МСГРП'!$V80*AA$13</f>
        <v>0</v>
      </c>
      <c r="AB80" s="316">
        <f>'ГС пил МСГРП'!$W80*AA$13</f>
        <v>0</v>
      </c>
      <c r="AC80" s="316">
        <f>'ГСЮра пил'!$V80*AC$13</f>
        <v>0</v>
      </c>
      <c r="AD80" s="316">
        <f>'ГСЮра пил'!$W80*AC$13</f>
        <v>0</v>
      </c>
      <c r="AE80" s="316">
        <f>'ГСЮра без пил'!$V80*AE$13</f>
        <v>0</v>
      </c>
      <c r="AF80" s="316">
        <f>'ГСЮра без пил'!$W80*AE$13</f>
        <v>0</v>
      </c>
      <c r="AG80" s="316">
        <f>'ГСЮра пил МСГРП'!$V80*AG$13</f>
        <v>0</v>
      </c>
      <c r="AH80" s="316">
        <f>'ГСЮра пил МСГРП'!$W80*AG$13</f>
        <v>0</v>
      </c>
      <c r="AI80" s="316">
        <f>ВЗ!$V80*AI$13</f>
        <v>0</v>
      </c>
      <c r="AJ80" s="316">
        <f>ВЗ!$W80*AI$13</f>
        <v>0</v>
      </c>
      <c r="AK80" s="316">
        <f>'Посл. скв'!$V80*AK$13</f>
        <v>4.5</v>
      </c>
      <c r="AL80" s="316">
        <f>'Посл. скв'!$W80*AK$13</f>
        <v>0</v>
      </c>
      <c r="AM80" s="316">
        <f t="shared" ref="AM80:AM85" si="15">AK80+AI80+AG80+AE80+AC80+AA80+Y80+W80+U80+S80+Q80+M80+O80+K80+I80+G80</f>
        <v>4.5</v>
      </c>
      <c r="AN80" s="316">
        <f t="shared" ref="AN80:AN85" si="16">AL80+AJ80+AH80+AF80+AD80+AB80+Z80+X80+V80+T80+R80+N80+P80+L80+J80+H80</f>
        <v>0</v>
      </c>
      <c r="AR80" s="117">
        <f t="shared" si="2"/>
        <v>0</v>
      </c>
      <c r="AS80" s="117">
        <v>0</v>
      </c>
    </row>
    <row r="81" spans="1:46" ht="14.25" hidden="1" customHeight="1" outlineLevel="1">
      <c r="A81" s="327"/>
      <c r="B81" s="323"/>
      <c r="C81" s="332"/>
      <c r="D81" s="264" t="str">
        <f>'Перв. скв '!D81</f>
        <v>Гамма -каротаж и сопротивление в режиме записи</v>
      </c>
      <c r="E81" s="265">
        <f>'Перв. скв '!E81</f>
        <v>0</v>
      </c>
      <c r="F81" s="321" t="str">
        <f>'Перв. скв '!F81</f>
        <v>сут</v>
      </c>
      <c r="G81" s="316">
        <f>'Перв. скв '!$V81*G$13</f>
        <v>0</v>
      </c>
      <c r="H81" s="316">
        <f>'Перв. скв '!$W81*G$13</f>
        <v>0</v>
      </c>
      <c r="I81" s="316">
        <f>ННСдо1300!$V81*I$13</f>
        <v>0</v>
      </c>
      <c r="J81" s="316">
        <f>ННСдо1300!$W81*I$13</f>
        <v>0</v>
      </c>
      <c r="K81" s="316">
        <f>ННСот1300до1500!$V81*K$13</f>
        <v>0</v>
      </c>
      <c r="L81" s="316">
        <f>ННСот1300до1500!$W81*K$13</f>
        <v>0</v>
      </c>
      <c r="M81" s="316">
        <f>ННСот1500до2000!$V81*M$13</f>
        <v>0</v>
      </c>
      <c r="N81" s="316">
        <f>ННСот1500до2000!$W81*M$13</f>
        <v>0</v>
      </c>
      <c r="O81" s="316">
        <f>ННСот2000до2200!$V81*O$13</f>
        <v>0</v>
      </c>
      <c r="P81" s="316">
        <f>ННСот2000до2200!$W81*O$13</f>
        <v>0</v>
      </c>
      <c r="Q81" s="316">
        <f>ННСболее2200!$V81*Q$13</f>
        <v>0</v>
      </c>
      <c r="R81" s="316">
        <f>ННСболее2200!$W81*Q$13</f>
        <v>0</v>
      </c>
      <c r="S81" s="316">
        <f>Оценочная!$V81*S$13</f>
        <v>0</v>
      </c>
      <c r="T81" s="316">
        <f>Оценочная!$W81*S$13</f>
        <v>0</v>
      </c>
      <c r="U81" s="316">
        <f>'ННСЮра&gt;800'!$V81*U$13</f>
        <v>0</v>
      </c>
      <c r="V81" s="316">
        <f>'ННСЮра&gt;800'!$W81*U$13</f>
        <v>0</v>
      </c>
      <c r="W81" s="316">
        <f>'ГС пил'!V81*$W$13</f>
        <v>0</v>
      </c>
      <c r="X81" s="316">
        <f>'ГС пил'!W81*$W$13</f>
        <v>0</v>
      </c>
      <c r="Y81" s="316">
        <f>'ГС без пил'!$V81*Y$13</f>
        <v>0</v>
      </c>
      <c r="Z81" s="316">
        <f>'ГС без пил'!$W81*Y$13</f>
        <v>0</v>
      </c>
      <c r="AA81" s="316">
        <f>'ГС пил МСГРП'!$V81*AA$13</f>
        <v>0</v>
      </c>
      <c r="AB81" s="316">
        <f>'ГС пил МСГРП'!$W81*AA$13</f>
        <v>0</v>
      </c>
      <c r="AC81" s="316">
        <f>'ГСЮра пил'!$V81*AC$13</f>
        <v>0</v>
      </c>
      <c r="AD81" s="316">
        <f>'ГСЮра пил'!$W81*AC$13</f>
        <v>0</v>
      </c>
      <c r="AE81" s="316">
        <f>'ГСЮра без пил'!$V81*AE$13</f>
        <v>0</v>
      </c>
      <c r="AF81" s="316">
        <f>'ГСЮра без пил'!$W81*AE$13</f>
        <v>0</v>
      </c>
      <c r="AG81" s="316">
        <f>'ГСЮра пил МСГРП'!$V81*AG$13</f>
        <v>0</v>
      </c>
      <c r="AH81" s="316">
        <f>'ГСЮра пил МСГРП'!$W81*AG$13</f>
        <v>0</v>
      </c>
      <c r="AI81" s="316">
        <f>ВЗ!$V81*AI$13</f>
        <v>0</v>
      </c>
      <c r="AJ81" s="316">
        <f>ВЗ!$W81*AI$13</f>
        <v>0</v>
      </c>
      <c r="AK81" s="316">
        <f>'Посл. скв'!$V81*AK$13</f>
        <v>0</v>
      </c>
      <c r="AL81" s="316">
        <f>'Посл. скв'!$W81*AK$13</f>
        <v>0</v>
      </c>
      <c r="AM81" s="316">
        <f t="shared" si="15"/>
        <v>0</v>
      </c>
      <c r="AN81" s="316">
        <f t="shared" si="16"/>
        <v>0</v>
      </c>
      <c r="AR81" s="117">
        <f t="shared" si="2"/>
        <v>0</v>
      </c>
      <c r="AS81" s="117">
        <v>0</v>
      </c>
    </row>
    <row r="82" spans="1:46" ht="14.25" hidden="1" customHeight="1" outlineLevel="1">
      <c r="A82" s="327"/>
      <c r="B82" s="323"/>
      <c r="C82" s="332"/>
      <c r="D82" s="264" t="str">
        <f>'Перв. скв '!D82</f>
        <v>Гамма -каротаж и сопротивление в режиме реального времени</v>
      </c>
      <c r="E82" s="265">
        <f>'Перв. скв '!E82</f>
        <v>0</v>
      </c>
      <c r="F82" s="321" t="str">
        <f>'Перв. скв '!F82</f>
        <v>сут</v>
      </c>
      <c r="G82" s="316">
        <f>'Перв. скв '!$V82*G$13</f>
        <v>0</v>
      </c>
      <c r="H82" s="316">
        <f>'Перв. скв '!$W82*G$13</f>
        <v>0</v>
      </c>
      <c r="I82" s="316">
        <f>ННСдо1300!$V82*I$13</f>
        <v>0</v>
      </c>
      <c r="J82" s="316">
        <f>ННСдо1300!$W82*I$13</f>
        <v>0</v>
      </c>
      <c r="K82" s="316">
        <f>ННСот1300до1500!$V82*K$13</f>
        <v>0</v>
      </c>
      <c r="L82" s="316">
        <f>ННСот1300до1500!$W82*K$13</f>
        <v>0</v>
      </c>
      <c r="M82" s="316">
        <f>ННСот1500до2000!$V82*M$13</f>
        <v>0</v>
      </c>
      <c r="N82" s="316">
        <f>ННСот1500до2000!$W82*M$13</f>
        <v>0</v>
      </c>
      <c r="O82" s="316">
        <f>ННСот2000до2200!$V82*O$13</f>
        <v>0</v>
      </c>
      <c r="P82" s="316">
        <f>ННСот2000до2200!$W82*O$13</f>
        <v>0</v>
      </c>
      <c r="Q82" s="316">
        <f>ННСболее2200!$V82*Q$13</f>
        <v>0</v>
      </c>
      <c r="R82" s="316">
        <f>ННСболее2200!$W82*Q$13</f>
        <v>0</v>
      </c>
      <c r="S82" s="316">
        <f>Оценочная!$V82*S$13</f>
        <v>0</v>
      </c>
      <c r="T82" s="316">
        <f>Оценочная!$W82*S$13</f>
        <v>0</v>
      </c>
      <c r="U82" s="316">
        <f>'ННСЮра&gt;800'!$V82*U$13</f>
        <v>0</v>
      </c>
      <c r="V82" s="316">
        <f>'ННСЮра&gt;800'!$W82*U$13</f>
        <v>0</v>
      </c>
      <c r="W82" s="316">
        <f>'ГС пил'!V82*$W$13</f>
        <v>0</v>
      </c>
      <c r="X82" s="316">
        <f>'ГС пил'!W82*$W$13</f>
        <v>0</v>
      </c>
      <c r="Y82" s="316">
        <f>'ГС без пил'!$V82*Y$13</f>
        <v>0</v>
      </c>
      <c r="Z82" s="316">
        <f>'ГС без пил'!$W82*Y$13</f>
        <v>0</v>
      </c>
      <c r="AA82" s="316">
        <f>'ГС пил МСГРП'!$V82*AA$13</f>
        <v>0</v>
      </c>
      <c r="AB82" s="316">
        <f>'ГС пил МСГРП'!$W82*AA$13</f>
        <v>0</v>
      </c>
      <c r="AC82" s="316">
        <f>'ГСЮра пил'!$V82*AC$13</f>
        <v>0</v>
      </c>
      <c r="AD82" s="316">
        <f>'ГСЮра пил'!$W82*AC$13</f>
        <v>0</v>
      </c>
      <c r="AE82" s="316">
        <f>'ГСЮра без пил'!$V82*AE$13</f>
        <v>0</v>
      </c>
      <c r="AF82" s="316">
        <f>'ГСЮра без пил'!$W82*AE$13</f>
        <v>0</v>
      </c>
      <c r="AG82" s="316">
        <f>'ГСЮра пил МСГРП'!$V82*AG$13</f>
        <v>0</v>
      </c>
      <c r="AH82" s="316">
        <f>'ГСЮра пил МСГРП'!$W82*AG$13</f>
        <v>0</v>
      </c>
      <c r="AI82" s="316">
        <f>ВЗ!$V82*AI$13</f>
        <v>0</v>
      </c>
      <c r="AJ82" s="316">
        <f>ВЗ!$W82*AI$13</f>
        <v>0</v>
      </c>
      <c r="AK82" s="316">
        <f>'Посл. скв'!$V82*AK$13</f>
        <v>0</v>
      </c>
      <c r="AL82" s="316">
        <f>'Посл. скв'!$W82*AK$13</f>
        <v>0</v>
      </c>
      <c r="AM82" s="316">
        <f t="shared" si="15"/>
        <v>0</v>
      </c>
      <c r="AN82" s="316">
        <f t="shared" si="16"/>
        <v>0</v>
      </c>
      <c r="AR82" s="117">
        <f t="shared" si="2"/>
        <v>0</v>
      </c>
      <c r="AS82" s="117">
        <v>0</v>
      </c>
    </row>
    <row r="83" spans="1:46" ht="14.25" hidden="1" customHeight="1" outlineLevel="1">
      <c r="A83" s="327"/>
      <c r="B83" s="323"/>
      <c r="C83" s="332"/>
      <c r="D83" s="264" t="str">
        <f>'Перв. скв '!D83</f>
        <v>Гамма -каротаж в режиме записи</v>
      </c>
      <c r="E83" s="265">
        <f>'Перв. скв '!E83</f>
        <v>0</v>
      </c>
      <c r="F83" s="321" t="str">
        <f>'Перв. скв '!F83</f>
        <v>сут</v>
      </c>
      <c r="G83" s="316">
        <f>'Перв. скв '!$V83*G$13</f>
        <v>0</v>
      </c>
      <c r="H83" s="316">
        <f>'Перв. скв '!$W83*G$13</f>
        <v>0</v>
      </c>
      <c r="I83" s="316">
        <f>ННСдо1300!$V83*I$13</f>
        <v>0</v>
      </c>
      <c r="J83" s="316">
        <f>ННСдо1300!$W83*I$13</f>
        <v>0</v>
      </c>
      <c r="K83" s="316">
        <f>ННСот1300до1500!$V83*K$13</f>
        <v>0</v>
      </c>
      <c r="L83" s="316">
        <f>ННСот1300до1500!$W83*K$13</f>
        <v>0</v>
      </c>
      <c r="M83" s="316">
        <f>ННСот1500до2000!$V83*M$13</f>
        <v>0</v>
      </c>
      <c r="N83" s="316">
        <f>ННСот1500до2000!$W83*M$13</f>
        <v>0</v>
      </c>
      <c r="O83" s="316">
        <f>ННСот2000до2200!$V83*O$13</f>
        <v>0</v>
      </c>
      <c r="P83" s="316">
        <f>ННСот2000до2200!$W83*O$13</f>
        <v>0</v>
      </c>
      <c r="Q83" s="316">
        <f>ННСболее2200!$V83*Q$13</f>
        <v>0</v>
      </c>
      <c r="R83" s="316">
        <f>ННСболее2200!$W83*Q$13</f>
        <v>0</v>
      </c>
      <c r="S83" s="316">
        <f>Оценочная!$V83*S$13</f>
        <v>0</v>
      </c>
      <c r="T83" s="316">
        <f>Оценочная!$W83*S$13</f>
        <v>0</v>
      </c>
      <c r="U83" s="316">
        <f>'ННСЮра&gt;800'!$V83*U$13</f>
        <v>0</v>
      </c>
      <c r="V83" s="316">
        <f>'ННСЮра&gt;800'!$W83*U$13</f>
        <v>0</v>
      </c>
      <c r="W83" s="316">
        <f>'ГС пил'!V83*$W$13</f>
        <v>0</v>
      </c>
      <c r="X83" s="316">
        <f>'ГС пил'!W83*$W$13</f>
        <v>0</v>
      </c>
      <c r="Y83" s="316">
        <f>'ГС без пил'!$V83*Y$13</f>
        <v>0</v>
      </c>
      <c r="Z83" s="316">
        <f>'ГС без пил'!$W83*Y$13</f>
        <v>0</v>
      </c>
      <c r="AA83" s="316">
        <f>'ГС пил МСГРП'!$V83*AA$13</f>
        <v>0</v>
      </c>
      <c r="AB83" s="316">
        <f>'ГС пил МСГРП'!$W83*AA$13</f>
        <v>0</v>
      </c>
      <c r="AC83" s="316">
        <f>'ГСЮра пил'!$V83*AC$13</f>
        <v>0</v>
      </c>
      <c r="AD83" s="316">
        <f>'ГСЮра пил'!$W83*AC$13</f>
        <v>0</v>
      </c>
      <c r="AE83" s="316">
        <f>'ГСЮра без пил'!$V83*AE$13</f>
        <v>0</v>
      </c>
      <c r="AF83" s="316">
        <f>'ГСЮра без пил'!$W83*AE$13</f>
        <v>0</v>
      </c>
      <c r="AG83" s="316">
        <f>'ГСЮра пил МСГРП'!$V83*AG$13</f>
        <v>0</v>
      </c>
      <c r="AH83" s="316">
        <f>'ГСЮра пил МСГРП'!$W83*AG$13</f>
        <v>0</v>
      </c>
      <c r="AI83" s="316">
        <f>ВЗ!$V83*AI$13</f>
        <v>0</v>
      </c>
      <c r="AJ83" s="316">
        <f>ВЗ!$W83*AI$13</f>
        <v>0</v>
      </c>
      <c r="AK83" s="316">
        <f>'Посл. скв'!$V83*AK$13</f>
        <v>0</v>
      </c>
      <c r="AL83" s="316">
        <f>'Посл. скв'!$W83*AK$13</f>
        <v>0</v>
      </c>
      <c r="AM83" s="316">
        <f t="shared" si="15"/>
        <v>0</v>
      </c>
      <c r="AN83" s="316">
        <f t="shared" si="16"/>
        <v>0</v>
      </c>
      <c r="AR83" s="117">
        <f t="shared" si="2"/>
        <v>0</v>
      </c>
      <c r="AS83" s="117">
        <v>0</v>
      </c>
    </row>
    <row r="84" spans="1:46" ht="14.25" hidden="1" customHeight="1" outlineLevel="1">
      <c r="A84" s="327"/>
      <c r="B84" s="323"/>
      <c r="C84" s="332"/>
      <c r="D84" s="264" t="str">
        <f>'Перв. скв '!D84</f>
        <v>Гамма -каротаж в режиме реального времени</v>
      </c>
      <c r="E84" s="265">
        <f>'Перв. скв '!E84</f>
        <v>0</v>
      </c>
      <c r="F84" s="321" t="str">
        <f>'Перв. скв '!F84</f>
        <v>сут</v>
      </c>
      <c r="G84" s="316">
        <f>'Перв. скв '!$V84*G$13</f>
        <v>0</v>
      </c>
      <c r="H84" s="316">
        <f>'Перв. скв '!$W84*G$13</f>
        <v>0</v>
      </c>
      <c r="I84" s="316">
        <f>ННСдо1300!$V84*I$13</f>
        <v>0</v>
      </c>
      <c r="J84" s="316">
        <f>ННСдо1300!$W84*I$13</f>
        <v>0</v>
      </c>
      <c r="K84" s="316">
        <f>ННСот1300до1500!$V84*K$13</f>
        <v>0</v>
      </c>
      <c r="L84" s="316">
        <f>ННСот1300до1500!$W84*K$13</f>
        <v>0</v>
      </c>
      <c r="M84" s="316">
        <f>ННСот1500до2000!$V84*M$13</f>
        <v>0</v>
      </c>
      <c r="N84" s="316">
        <f>ННСот1500до2000!$W84*M$13</f>
        <v>0</v>
      </c>
      <c r="O84" s="316">
        <f>ННСот2000до2200!$V84*O$13</f>
        <v>0</v>
      </c>
      <c r="P84" s="316">
        <f>ННСот2000до2200!$W84*O$13</f>
        <v>0</v>
      </c>
      <c r="Q84" s="316">
        <f>ННСболее2200!$V84*Q$13</f>
        <v>0</v>
      </c>
      <c r="R84" s="316">
        <f>ННСболее2200!$W84*Q$13</f>
        <v>0</v>
      </c>
      <c r="S84" s="316">
        <f>Оценочная!$V84*S$13</f>
        <v>0</v>
      </c>
      <c r="T84" s="316">
        <f>Оценочная!$W84*S$13</f>
        <v>0</v>
      </c>
      <c r="U84" s="316">
        <f>'ННСЮра&gt;800'!$V84*U$13</f>
        <v>0</v>
      </c>
      <c r="V84" s="316">
        <f>'ННСЮра&gt;800'!$W84*U$13</f>
        <v>0</v>
      </c>
      <c r="W84" s="316">
        <f>'ГС пил'!V84*$W$13</f>
        <v>0</v>
      </c>
      <c r="X84" s="316">
        <f>'ГС пил'!W84*$W$13</f>
        <v>0</v>
      </c>
      <c r="Y84" s="316">
        <f>'ГС без пил'!$V84*Y$13</f>
        <v>0</v>
      </c>
      <c r="Z84" s="316">
        <f>'ГС без пил'!$W84*Y$13</f>
        <v>0</v>
      </c>
      <c r="AA84" s="316">
        <f>'ГС пил МСГРП'!$V84*AA$13</f>
        <v>0</v>
      </c>
      <c r="AB84" s="316">
        <f>'ГС пил МСГРП'!$W84*AA$13</f>
        <v>0</v>
      </c>
      <c r="AC84" s="316">
        <f>'ГСЮра пил'!$V84*AC$13</f>
        <v>0</v>
      </c>
      <c r="AD84" s="316">
        <f>'ГСЮра пил'!$W84*AC$13</f>
        <v>0</v>
      </c>
      <c r="AE84" s="316">
        <f>'ГСЮра без пил'!$V84*AE$13</f>
        <v>0</v>
      </c>
      <c r="AF84" s="316">
        <f>'ГСЮра без пил'!$W84*AE$13</f>
        <v>0</v>
      </c>
      <c r="AG84" s="316">
        <f>'ГСЮра пил МСГРП'!$V84*AG$13</f>
        <v>0</v>
      </c>
      <c r="AH84" s="316">
        <f>'ГСЮра пил МСГРП'!$W84*AG$13</f>
        <v>0</v>
      </c>
      <c r="AI84" s="316">
        <f>ВЗ!$V84*AI$13</f>
        <v>0</v>
      </c>
      <c r="AJ84" s="316">
        <f>ВЗ!$W84*AI$13</f>
        <v>0</v>
      </c>
      <c r="AK84" s="316">
        <f>'Посл. скв'!$V84*AK$13</f>
        <v>0</v>
      </c>
      <c r="AL84" s="316">
        <f>'Посл. скв'!$W84*AK$13</f>
        <v>0</v>
      </c>
      <c r="AM84" s="316">
        <f t="shared" si="15"/>
        <v>0</v>
      </c>
      <c r="AN84" s="316">
        <f t="shared" si="16"/>
        <v>0</v>
      </c>
      <c r="AR84" s="117">
        <f t="shared" si="2"/>
        <v>0</v>
      </c>
      <c r="AS84" s="117">
        <v>0</v>
      </c>
    </row>
    <row r="85" spans="1:46" ht="14.25" hidden="1" customHeight="1" outlineLevel="1">
      <c r="A85" s="327"/>
      <c r="B85" s="323"/>
      <c r="C85" s="332"/>
      <c r="D85" s="264" t="str">
        <f>'Перв. скв '!D85</f>
        <v>Услуги персонала телеметрического и технологического сопровождения</v>
      </c>
      <c r="E85" s="265">
        <f>'Перв. скв '!E85</f>
        <v>0</v>
      </c>
      <c r="F85" s="321" t="str">
        <f>'Перв. скв '!F85</f>
        <v>сут</v>
      </c>
      <c r="G85" s="316">
        <f>'Перв. скв '!$V85*G$13</f>
        <v>0</v>
      </c>
      <c r="H85" s="316">
        <f>'Перв. скв '!$W85*G$13</f>
        <v>0</v>
      </c>
      <c r="I85" s="316">
        <f>ННСдо1300!$V85*I$13</f>
        <v>0</v>
      </c>
      <c r="J85" s="316">
        <f>ННСдо1300!$W85*I$13</f>
        <v>0</v>
      </c>
      <c r="K85" s="316">
        <f>ННСот1300до1500!$V85*K$13</f>
        <v>0</v>
      </c>
      <c r="L85" s="316">
        <f>ННСот1300до1500!$W85*K$13</f>
        <v>0</v>
      </c>
      <c r="M85" s="316">
        <f>ННСот1500до2000!$V85*M$13</f>
        <v>0</v>
      </c>
      <c r="N85" s="316">
        <f>ННСот1500до2000!$W85*M$13</f>
        <v>0</v>
      </c>
      <c r="O85" s="316">
        <f>ННСот2000до2200!$V85*O$13</f>
        <v>0</v>
      </c>
      <c r="P85" s="316">
        <f>ННСот2000до2200!$W85*O$13</f>
        <v>0</v>
      </c>
      <c r="Q85" s="316">
        <f>ННСболее2200!$V85*Q$13</f>
        <v>0</v>
      </c>
      <c r="R85" s="316">
        <f>ННСболее2200!$W85*Q$13</f>
        <v>0</v>
      </c>
      <c r="S85" s="316">
        <f>Оценочная!$V85*S$13</f>
        <v>0</v>
      </c>
      <c r="T85" s="316">
        <f>Оценочная!$W85*S$13</f>
        <v>0</v>
      </c>
      <c r="U85" s="316">
        <f>'ННСЮра&gt;800'!$V85*U$13</f>
        <v>0</v>
      </c>
      <c r="V85" s="316">
        <f>'ННСЮра&gt;800'!$W85*U$13</f>
        <v>0</v>
      </c>
      <c r="W85" s="316">
        <f>'ГС пил'!V85*$W$13</f>
        <v>0</v>
      </c>
      <c r="X85" s="316">
        <f>'ГС пил'!W85*$W$13</f>
        <v>0</v>
      </c>
      <c r="Y85" s="316">
        <f>'ГС без пил'!$V85*Y$13</f>
        <v>0</v>
      </c>
      <c r="Z85" s="316">
        <f>'ГС без пил'!$W85*Y$13</f>
        <v>0</v>
      </c>
      <c r="AA85" s="316">
        <f>'ГС пил МСГРП'!$V85*AA$13</f>
        <v>0</v>
      </c>
      <c r="AB85" s="316">
        <f>'ГС пил МСГРП'!$W85*AA$13</f>
        <v>0</v>
      </c>
      <c r="AC85" s="316">
        <f>'ГСЮра пил'!$V85*AC$13</f>
        <v>0</v>
      </c>
      <c r="AD85" s="316">
        <f>'ГСЮра пил'!$W85*AC$13</f>
        <v>0</v>
      </c>
      <c r="AE85" s="316">
        <f>'ГСЮра без пил'!$V85*AE$13</f>
        <v>0</v>
      </c>
      <c r="AF85" s="316">
        <f>'ГСЮра без пил'!$W85*AE$13</f>
        <v>0</v>
      </c>
      <c r="AG85" s="316">
        <f>'ГСЮра пил МСГРП'!$V85*AG$13</f>
        <v>0</v>
      </c>
      <c r="AH85" s="316">
        <f>'ГСЮра пил МСГРП'!$W85*AG$13</f>
        <v>0</v>
      </c>
      <c r="AI85" s="316">
        <f>ВЗ!$V85*AI$13</f>
        <v>0</v>
      </c>
      <c r="AJ85" s="316">
        <f>ВЗ!$W85*AI$13</f>
        <v>0</v>
      </c>
      <c r="AK85" s="316">
        <f>'Посл. скв'!$V85*AK$13</f>
        <v>0</v>
      </c>
      <c r="AL85" s="316">
        <f>'Посл. скв'!$W85*AK$13</f>
        <v>0</v>
      </c>
      <c r="AM85" s="316">
        <f t="shared" si="15"/>
        <v>0</v>
      </c>
      <c r="AN85" s="316">
        <f t="shared" si="16"/>
        <v>0</v>
      </c>
      <c r="AR85" s="117">
        <f t="shared" ref="AR85:AR148" si="17">AS85-AN85</f>
        <v>0</v>
      </c>
      <c r="AS85" s="117">
        <v>0</v>
      </c>
    </row>
    <row r="86" spans="1:46" ht="15" collapsed="1" thickBot="1">
      <c r="A86" s="333"/>
      <c r="B86" s="325"/>
      <c r="C86" s="446" t="s">
        <v>30</v>
      </c>
      <c r="D86" s="447"/>
      <c r="E86" s="447"/>
      <c r="F86" s="447"/>
      <c r="G86" s="446"/>
      <c r="H86" s="447"/>
      <c r="I86" s="447"/>
      <c r="J86" s="447"/>
      <c r="K86" s="446"/>
      <c r="L86" s="447"/>
      <c r="M86" s="447"/>
      <c r="N86" s="447"/>
      <c r="O86" s="446"/>
      <c r="P86" s="447"/>
      <c r="Q86" s="447"/>
      <c r="R86" s="447"/>
      <c r="S86" s="447"/>
      <c r="T86" s="447"/>
      <c r="U86" s="446"/>
      <c r="V86" s="447"/>
      <c r="W86" s="447"/>
      <c r="X86" s="447"/>
      <c r="Y86" s="446"/>
      <c r="Z86" s="447"/>
      <c r="AA86" s="447"/>
      <c r="AB86" s="447"/>
      <c r="AC86" s="446"/>
      <c r="AD86" s="447"/>
      <c r="AE86" s="447"/>
      <c r="AF86" s="447"/>
      <c r="AG86" s="446"/>
      <c r="AH86" s="447"/>
      <c r="AI86" s="447"/>
      <c r="AJ86" s="447"/>
      <c r="AK86" s="417"/>
      <c r="AL86" s="418"/>
      <c r="AM86" s="418"/>
      <c r="AN86" s="418"/>
      <c r="AR86" s="117">
        <f t="shared" si="17"/>
        <v>0</v>
      </c>
      <c r="AT86" s="2"/>
    </row>
    <row r="87" spans="1:46" ht="15" hidden="1" outlineLevel="1">
      <c r="A87" s="330"/>
      <c r="B87" s="331"/>
      <c r="C87" s="182">
        <f>'Перв. скв '!C87</f>
        <v>0</v>
      </c>
      <c r="D87" s="100" t="s">
        <v>120</v>
      </c>
      <c r="E87" s="50"/>
      <c r="F87" s="50"/>
      <c r="G87" s="120"/>
      <c r="H87" s="120"/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  <c r="AA87" s="50"/>
      <c r="AB87" s="50"/>
      <c r="AC87" s="50"/>
      <c r="AD87" s="50"/>
      <c r="AE87" s="50"/>
      <c r="AF87" s="50"/>
      <c r="AG87" s="50"/>
      <c r="AH87" s="50"/>
      <c r="AI87" s="50"/>
      <c r="AJ87" s="50"/>
      <c r="AK87" s="50"/>
      <c r="AL87" s="50"/>
      <c r="AM87" s="50"/>
      <c r="AN87" s="50">
        <v>0</v>
      </c>
      <c r="AR87" s="117">
        <f t="shared" si="17"/>
        <v>0</v>
      </c>
      <c r="AS87" s="117">
        <v>0</v>
      </c>
    </row>
    <row r="88" spans="1:46" ht="14.25" hidden="1" outlineLevel="1">
      <c r="A88" s="322"/>
      <c r="B88" s="323"/>
      <c r="C88" s="335" t="s">
        <v>148</v>
      </c>
      <c r="D88" s="264" t="str">
        <f>'Перв. скв '!D88</f>
        <v>Фиксированная ставка за скважину с отходом до 1300 м.</v>
      </c>
      <c r="E88" s="265">
        <f>'Перв. скв '!E88</f>
        <v>0</v>
      </c>
      <c r="F88" s="321" t="str">
        <f>'Перв. скв '!F88</f>
        <v>скв.</v>
      </c>
      <c r="G88" s="316">
        <f>'Перв. скв '!$V88*G$13</f>
        <v>0</v>
      </c>
      <c r="H88" s="316">
        <f>'Перв. скв '!$W88*G$13</f>
        <v>0</v>
      </c>
      <c r="I88" s="316">
        <f>ННСдо1300!$V88*I$13</f>
        <v>0</v>
      </c>
      <c r="J88" s="316">
        <f>ННСдо1300!$W88*I$13</f>
        <v>0</v>
      </c>
      <c r="K88" s="316">
        <f>ННСот1300до1500!$V88*K$13</f>
        <v>0</v>
      </c>
      <c r="L88" s="316">
        <f>ННСот1300до1500!$W88*K$13</f>
        <v>0</v>
      </c>
      <c r="M88" s="316">
        <f>ННСот1500до2000!$V88*M$13</f>
        <v>0</v>
      </c>
      <c r="N88" s="316">
        <f>ННСот1500до2000!$W88*M$13</f>
        <v>0</v>
      </c>
      <c r="O88" s="316">
        <f>ННСот2000до2200!$V88*O$13</f>
        <v>0</v>
      </c>
      <c r="P88" s="316">
        <f>ННСот2000до2200!$W88*O$13</f>
        <v>0</v>
      </c>
      <c r="Q88" s="316">
        <f>ННСболее2200!$V88*Q$13</f>
        <v>0</v>
      </c>
      <c r="R88" s="316">
        <f>ННСболее2200!$W88*Q$13</f>
        <v>0</v>
      </c>
      <c r="S88" s="316">
        <f>Оценочная!$V88*S$13</f>
        <v>0</v>
      </c>
      <c r="T88" s="316">
        <f>Оценочная!$W88*S$13</f>
        <v>0</v>
      </c>
      <c r="U88" s="316">
        <f>'ННСЮра&gt;800'!$V88*U$13</f>
        <v>0</v>
      </c>
      <c r="V88" s="316">
        <f>'ННСЮра&gt;800'!$W88*U$13</f>
        <v>0</v>
      </c>
      <c r="W88" s="316">
        <f>'ГС пил'!V88*$W$13</f>
        <v>0</v>
      </c>
      <c r="X88" s="316">
        <f>'ГС пил'!W88*$W$13</f>
        <v>0</v>
      </c>
      <c r="Y88" s="316">
        <f>'ГС без пил'!$V88*Y$13</f>
        <v>0</v>
      </c>
      <c r="Z88" s="316">
        <f>'ГС без пил'!$W88*Y$13</f>
        <v>0</v>
      </c>
      <c r="AA88" s="316">
        <f>'ГС пил МСГРП'!$V88*AA$13</f>
        <v>0</v>
      </c>
      <c r="AB88" s="316">
        <f>'ГС пил МСГРП'!$W88*AA$13</f>
        <v>0</v>
      </c>
      <c r="AC88" s="316">
        <f>'ГСЮра пил'!$V88*AC$13</f>
        <v>0</v>
      </c>
      <c r="AD88" s="316">
        <f>'ГСЮра пил'!$W88*AC$13</f>
        <v>0</v>
      </c>
      <c r="AE88" s="316">
        <f>'ГСЮра без пил'!$V88*AE$13</f>
        <v>0</v>
      </c>
      <c r="AF88" s="316">
        <f>'ГСЮра без пил'!$W88*AE$13</f>
        <v>0</v>
      </c>
      <c r="AG88" s="316">
        <f>'ГСЮра пил МСГРП'!$V88*AG$13</f>
        <v>0</v>
      </c>
      <c r="AH88" s="316">
        <f>'ГСЮра пил МСГРП'!$W88*AG$13</f>
        <v>0</v>
      </c>
      <c r="AI88" s="316">
        <f>ВЗ!$V88*AI$13</f>
        <v>0</v>
      </c>
      <c r="AJ88" s="316">
        <f>ВЗ!$W88*AI$13</f>
        <v>0</v>
      </c>
      <c r="AK88" s="316">
        <f>'Посл. скв'!$V88*AK$13</f>
        <v>0</v>
      </c>
      <c r="AL88" s="316">
        <f>'Посл. скв'!$W88*AK$13</f>
        <v>0</v>
      </c>
      <c r="AM88" s="316">
        <f t="shared" ref="AM88:AN93" si="18">AK88+AI88+AG88+AE88+AC88+AA88+Y88+W88+U88+S88+Q88+M88+O88+K88+I88+G88</f>
        <v>0</v>
      </c>
      <c r="AN88" s="316">
        <f t="shared" si="18"/>
        <v>0</v>
      </c>
      <c r="AO88" s="298">
        <f>('[8]Куст №40А'!$AD$240)*1000</f>
        <v>4349554.9999999991</v>
      </c>
      <c r="AP88" s="117">
        <f t="shared" ref="AP88:AP93" si="19">AO88-AN88</f>
        <v>4349554.9999999991</v>
      </c>
      <c r="AR88" s="117">
        <f t="shared" si="17"/>
        <v>0</v>
      </c>
      <c r="AS88" s="117">
        <v>0</v>
      </c>
    </row>
    <row r="89" spans="1:46" ht="14.25" hidden="1" outlineLevel="1">
      <c r="A89" s="322"/>
      <c r="B89" s="323"/>
      <c r="C89" s="335"/>
      <c r="D89" s="264" t="str">
        <f>'Перв. скв '!D89</f>
        <v>Фиксированная ставка за скважину с отходом от 1300 до 1500 м.</v>
      </c>
      <c r="E89" s="265">
        <f>'Перв. скв '!E89</f>
        <v>0</v>
      </c>
      <c r="F89" s="321" t="str">
        <f>'Перв. скв '!F89</f>
        <v>скв.</v>
      </c>
      <c r="G89" s="316">
        <f>'Перв. скв '!$V89*G$13</f>
        <v>0</v>
      </c>
      <c r="H89" s="316">
        <f>'Перв. скв '!$W89*G$13</f>
        <v>0</v>
      </c>
      <c r="I89" s="316">
        <f>ННСдо1300!$V89*I$13</f>
        <v>0</v>
      </c>
      <c r="J89" s="316">
        <f>ННСдо1300!$W89*I$13</f>
        <v>0</v>
      </c>
      <c r="K89" s="316">
        <f>ННСот1300до1500!$V89*K$13</f>
        <v>0</v>
      </c>
      <c r="L89" s="316">
        <f>ННСот1300до1500!$W89*K$13</f>
        <v>0</v>
      </c>
      <c r="M89" s="316">
        <f>ННСот1500до2000!$V89*M$13</f>
        <v>0</v>
      </c>
      <c r="N89" s="316">
        <f>ННСот1500до2000!$W89*M$13</f>
        <v>0</v>
      </c>
      <c r="O89" s="316">
        <f>ННСот2000до2200!$V89*O$13</f>
        <v>0</v>
      </c>
      <c r="P89" s="316">
        <f>ННСот2000до2200!$W89*O$13</f>
        <v>0</v>
      </c>
      <c r="Q89" s="316">
        <f>ННСболее2200!$V89*Q$13</f>
        <v>0</v>
      </c>
      <c r="R89" s="316">
        <f>ННСболее2200!$W89*Q$13</f>
        <v>0</v>
      </c>
      <c r="S89" s="316">
        <f>Оценочная!$V89*S$13</f>
        <v>0</v>
      </c>
      <c r="T89" s="316">
        <f>Оценочная!$W89*S$13</f>
        <v>0</v>
      </c>
      <c r="U89" s="316">
        <f>'ННСЮра&gt;800'!$V89*U$13</f>
        <v>0</v>
      </c>
      <c r="V89" s="316">
        <f>'ННСЮра&gt;800'!$W89*U$13</f>
        <v>0</v>
      </c>
      <c r="W89" s="316">
        <f>'ГС пил'!V89*$W$13</f>
        <v>0</v>
      </c>
      <c r="X89" s="316">
        <f>'ГС пил'!W89*$W$13</f>
        <v>0</v>
      </c>
      <c r="Y89" s="316">
        <f>'ГС без пил'!$V89*Y$13</f>
        <v>0</v>
      </c>
      <c r="Z89" s="316">
        <f>'ГС без пил'!$W89*Y$13</f>
        <v>0</v>
      </c>
      <c r="AA89" s="316">
        <f>'ГС пил МСГРП'!$V89*AA$13</f>
        <v>0</v>
      </c>
      <c r="AB89" s="316">
        <f>'ГС пил МСГРП'!$W89*AA$13</f>
        <v>0</v>
      </c>
      <c r="AC89" s="316">
        <f>'ГСЮра пил'!$V89*AC$13</f>
        <v>0</v>
      </c>
      <c r="AD89" s="316">
        <f>'ГСЮра пил'!$W89*AC$13</f>
        <v>0</v>
      </c>
      <c r="AE89" s="316">
        <f>'ГСЮра без пил'!$V89*AE$13</f>
        <v>0</v>
      </c>
      <c r="AF89" s="316">
        <f>'ГСЮра без пил'!$W89*AE$13</f>
        <v>0</v>
      </c>
      <c r="AG89" s="316">
        <f>'ГСЮра пил МСГРП'!$V89*AG$13</f>
        <v>0</v>
      </c>
      <c r="AH89" s="316">
        <f>'ГСЮра пил МСГРП'!$W89*AG$13</f>
        <v>0</v>
      </c>
      <c r="AI89" s="316">
        <f>ВЗ!$V89*AI$13</f>
        <v>0</v>
      </c>
      <c r="AJ89" s="316">
        <f>ВЗ!$W89*AI$13</f>
        <v>0</v>
      </c>
      <c r="AK89" s="316">
        <f>'Посл. скв'!$V89*AK$13</f>
        <v>0</v>
      </c>
      <c r="AL89" s="316">
        <f>'Посл. скв'!$W89*AK$13</f>
        <v>0</v>
      </c>
      <c r="AM89" s="316">
        <f t="shared" si="18"/>
        <v>0</v>
      </c>
      <c r="AN89" s="316">
        <f t="shared" si="18"/>
        <v>0</v>
      </c>
      <c r="AO89" s="298">
        <f>('[8]Куст №40А'!$AD$515)*1000</f>
        <v>1961406</v>
      </c>
      <c r="AP89" s="117">
        <f t="shared" si="19"/>
        <v>1961406</v>
      </c>
      <c r="AR89" s="117">
        <f t="shared" si="17"/>
        <v>0</v>
      </c>
      <c r="AS89" s="117">
        <v>0</v>
      </c>
    </row>
    <row r="90" spans="1:46" ht="14.25" hidden="1" outlineLevel="1">
      <c r="A90" s="322"/>
      <c r="B90" s="323"/>
      <c r="C90" s="335"/>
      <c r="D90" s="264" t="str">
        <f>'Перв. скв '!D90</f>
        <v>Фиксированная ставка за скважину с отходом от 1500 до 2000 м.</v>
      </c>
      <c r="E90" s="265">
        <f>'Перв. скв '!E90</f>
        <v>0</v>
      </c>
      <c r="F90" s="321" t="str">
        <f>'Перв. скв '!F90</f>
        <v>скв.</v>
      </c>
      <c r="G90" s="316">
        <f>'Перв. скв '!$V90*G$13</f>
        <v>0</v>
      </c>
      <c r="H90" s="316">
        <f>'Перв. скв '!$W90*G$13</f>
        <v>0</v>
      </c>
      <c r="I90" s="316">
        <f>ННСдо1300!$V90*I$13</f>
        <v>0</v>
      </c>
      <c r="J90" s="316">
        <f>ННСдо1300!$W90*I$13</f>
        <v>0</v>
      </c>
      <c r="K90" s="316">
        <f>ННСот1300до1500!$V90*K$13</f>
        <v>0</v>
      </c>
      <c r="L90" s="316">
        <f>ННСот1300до1500!$W90*K$13</f>
        <v>0</v>
      </c>
      <c r="M90" s="316">
        <f>ННСот1500до2000!$V90*M$13</f>
        <v>0</v>
      </c>
      <c r="N90" s="316">
        <f>ННСот1500до2000!$W90*M$13</f>
        <v>0</v>
      </c>
      <c r="O90" s="316">
        <f>ННСот2000до2200!$V90*O$13</f>
        <v>0</v>
      </c>
      <c r="P90" s="316">
        <f>ННСот2000до2200!$W90*O$13</f>
        <v>0</v>
      </c>
      <c r="Q90" s="316">
        <f>ННСболее2200!$V90*Q$13</f>
        <v>0</v>
      </c>
      <c r="R90" s="316">
        <f>ННСболее2200!$W90*Q$13</f>
        <v>0</v>
      </c>
      <c r="S90" s="316">
        <f>Оценочная!$V90*S$13</f>
        <v>0</v>
      </c>
      <c r="T90" s="316">
        <f>Оценочная!$W90*S$13</f>
        <v>0</v>
      </c>
      <c r="U90" s="316">
        <f>'ННСЮра&gt;800'!$V90*U$13</f>
        <v>0</v>
      </c>
      <c r="V90" s="316">
        <f>'ННСЮра&gt;800'!$W90*U$13</f>
        <v>0</v>
      </c>
      <c r="W90" s="316">
        <f>'ГС пил'!V90*$W$13</f>
        <v>0</v>
      </c>
      <c r="X90" s="316">
        <f>'ГС пил'!W90*$W$13</f>
        <v>0</v>
      </c>
      <c r="Y90" s="316">
        <f>'ГС без пил'!$V90*Y$13</f>
        <v>0</v>
      </c>
      <c r="Z90" s="316">
        <f>'ГС без пил'!$W90*Y$13</f>
        <v>0</v>
      </c>
      <c r="AA90" s="316">
        <f>'ГС пил МСГРП'!$V90*AA$13</f>
        <v>0</v>
      </c>
      <c r="AB90" s="316">
        <f>'ГС пил МСГРП'!$W90*AA$13</f>
        <v>0</v>
      </c>
      <c r="AC90" s="316">
        <f>'ГСЮра пил'!$V90*AC$13</f>
        <v>0</v>
      </c>
      <c r="AD90" s="316">
        <f>'ГСЮра пил'!$W90*AC$13</f>
        <v>0</v>
      </c>
      <c r="AE90" s="316">
        <f>'ГСЮра без пил'!$V90*AE$13</f>
        <v>0</v>
      </c>
      <c r="AF90" s="316">
        <f>'ГСЮра без пил'!$W90*AE$13</f>
        <v>0</v>
      </c>
      <c r="AG90" s="316">
        <f>'ГСЮра пил МСГРП'!$V90*AG$13</f>
        <v>0</v>
      </c>
      <c r="AH90" s="316">
        <f>'ГСЮра пил МСГРП'!$W90*AG$13</f>
        <v>0</v>
      </c>
      <c r="AI90" s="316">
        <f>ВЗ!$V90*AI$13</f>
        <v>0</v>
      </c>
      <c r="AJ90" s="316">
        <f>ВЗ!$W90*AI$13</f>
        <v>0</v>
      </c>
      <c r="AK90" s="316">
        <f>'Посл. скв'!$V90*AK$13</f>
        <v>0</v>
      </c>
      <c r="AL90" s="316">
        <f>'Посл. скв'!$W90*AK$13</f>
        <v>0</v>
      </c>
      <c r="AM90" s="316">
        <f t="shared" si="18"/>
        <v>0</v>
      </c>
      <c r="AN90" s="316">
        <f t="shared" si="18"/>
        <v>0</v>
      </c>
      <c r="AO90" s="298">
        <f>('[8]Куст №40А'!$AD$790)*1000</f>
        <v>0</v>
      </c>
      <c r="AP90" s="117">
        <f t="shared" si="19"/>
        <v>0</v>
      </c>
      <c r="AR90" s="117">
        <f t="shared" si="17"/>
        <v>0</v>
      </c>
      <c r="AS90" s="117">
        <v>0</v>
      </c>
    </row>
    <row r="91" spans="1:46" ht="14.25" hidden="1" outlineLevel="1">
      <c r="A91" s="322"/>
      <c r="B91" s="323"/>
      <c r="C91" s="335"/>
      <c r="D91" s="264" t="str">
        <f>'Перв. скв '!D91</f>
        <v>Фиксированная ставка за скважину с отходом от 2000 до 2200 м.</v>
      </c>
      <c r="E91" s="265">
        <f>'Перв. скв '!E91</f>
        <v>0</v>
      </c>
      <c r="F91" s="321" t="str">
        <f>'Перв. скв '!F91</f>
        <v>скв.</v>
      </c>
      <c r="G91" s="316">
        <f>'Перв. скв '!$V91*G$13</f>
        <v>0</v>
      </c>
      <c r="H91" s="316">
        <f>'Перв. скв '!$W91*G$13</f>
        <v>0</v>
      </c>
      <c r="I91" s="316">
        <f>ННСдо1300!$V91*I$13</f>
        <v>0</v>
      </c>
      <c r="J91" s="316">
        <f>ННСдо1300!$W91*I$13</f>
        <v>0</v>
      </c>
      <c r="K91" s="316">
        <f>ННСот1300до1500!$V91*K$13</f>
        <v>0</v>
      </c>
      <c r="L91" s="316">
        <f>ННСот1300до1500!$W91*K$13</f>
        <v>0</v>
      </c>
      <c r="M91" s="316">
        <f>ННСот1500до2000!$V91*M$13</f>
        <v>0</v>
      </c>
      <c r="N91" s="316">
        <f>ННСот1500до2000!$W91*M$13</f>
        <v>0</v>
      </c>
      <c r="O91" s="316">
        <f>ННСот2000до2200!$V91*O$13</f>
        <v>0</v>
      </c>
      <c r="P91" s="316">
        <f>ННСот2000до2200!$W91*O$13</f>
        <v>0</v>
      </c>
      <c r="Q91" s="316">
        <f>ННСболее2200!$V91*Q$13</f>
        <v>0</v>
      </c>
      <c r="R91" s="316">
        <f>ННСболее2200!$W91*Q$13</f>
        <v>0</v>
      </c>
      <c r="S91" s="316">
        <f>Оценочная!$V91*S$13</f>
        <v>0</v>
      </c>
      <c r="T91" s="316">
        <f>Оценочная!$W91*S$13</f>
        <v>0</v>
      </c>
      <c r="U91" s="316">
        <f>'ННСЮра&gt;800'!$V91*U$13</f>
        <v>0</v>
      </c>
      <c r="V91" s="316">
        <f>'ННСЮра&gt;800'!$W91*U$13</f>
        <v>0</v>
      </c>
      <c r="W91" s="316">
        <f>'ГС пил'!V91*$W$13</f>
        <v>0</v>
      </c>
      <c r="X91" s="316">
        <f>'ГС пил'!W91*$W$13</f>
        <v>0</v>
      </c>
      <c r="Y91" s="316">
        <f>'ГС без пил'!$V91*Y$13</f>
        <v>0</v>
      </c>
      <c r="Z91" s="316">
        <f>'ГС без пил'!$W91*Y$13</f>
        <v>0</v>
      </c>
      <c r="AA91" s="316">
        <f>'ГС пил МСГРП'!$V91*AA$13</f>
        <v>0</v>
      </c>
      <c r="AB91" s="316">
        <f>'ГС пил МСГРП'!$W91*AA$13</f>
        <v>0</v>
      </c>
      <c r="AC91" s="316">
        <f>'ГСЮра пил'!$V91*AC$13</f>
        <v>0</v>
      </c>
      <c r="AD91" s="316">
        <f>'ГСЮра пил'!$W91*AC$13</f>
        <v>0</v>
      </c>
      <c r="AE91" s="316">
        <f>'ГСЮра без пил'!$V91*AE$13</f>
        <v>0</v>
      </c>
      <c r="AF91" s="316">
        <f>'ГСЮра без пил'!$W91*AE$13</f>
        <v>0</v>
      </c>
      <c r="AG91" s="316">
        <f>'ГСЮра пил МСГРП'!$V91*AG$13</f>
        <v>0</v>
      </c>
      <c r="AH91" s="316">
        <f>'ГСЮра пил МСГРП'!$W91*AG$13</f>
        <v>0</v>
      </c>
      <c r="AI91" s="316">
        <f>ВЗ!$V91*AI$13</f>
        <v>0</v>
      </c>
      <c r="AJ91" s="316">
        <f>ВЗ!$W91*AI$13</f>
        <v>0</v>
      </c>
      <c r="AK91" s="316">
        <f>'Посл. скв'!$V91*AK$13</f>
        <v>0</v>
      </c>
      <c r="AL91" s="316">
        <f>'Посл. скв'!$W91*AK$13</f>
        <v>0</v>
      </c>
      <c r="AM91" s="316">
        <f t="shared" si="18"/>
        <v>0</v>
      </c>
      <c r="AN91" s="316">
        <f t="shared" si="18"/>
        <v>0</v>
      </c>
      <c r="AO91" s="298">
        <f>('[8]Куст №40А'!$AD$1064)*1000</f>
        <v>0</v>
      </c>
      <c r="AP91" s="117">
        <f t="shared" si="19"/>
        <v>0</v>
      </c>
      <c r="AR91" s="117">
        <f t="shared" si="17"/>
        <v>0</v>
      </c>
      <c r="AS91" s="117">
        <v>0</v>
      </c>
    </row>
    <row r="92" spans="1:46" ht="14.25" hidden="1" outlineLevel="1">
      <c r="A92" s="322"/>
      <c r="B92" s="323"/>
      <c r="C92" s="335"/>
      <c r="D92" s="264" t="str">
        <f>'Перв. скв '!D92</f>
        <v>Фиксированная ставка за скважину с отходом более 2200 м.</v>
      </c>
      <c r="E92" s="265">
        <f>'Перв. скв '!E92</f>
        <v>0</v>
      </c>
      <c r="F92" s="321" t="str">
        <f>'Перв. скв '!F92</f>
        <v>сут.</v>
      </c>
      <c r="G92" s="316">
        <f>'Перв. скв '!$V92*G$13</f>
        <v>0</v>
      </c>
      <c r="H92" s="316">
        <f>'Перв. скв '!$W92*G$13</f>
        <v>0</v>
      </c>
      <c r="I92" s="316">
        <f>ННСдо1300!$V92*I$13</f>
        <v>0</v>
      </c>
      <c r="J92" s="316">
        <f>ННСдо1300!$W92*I$13</f>
        <v>0</v>
      </c>
      <c r="K92" s="316">
        <f>ННСот1300до1500!$V92*K$13</f>
        <v>0</v>
      </c>
      <c r="L92" s="316">
        <f>ННСот1300до1500!$W92*K$13</f>
        <v>0</v>
      </c>
      <c r="M92" s="316">
        <f>ННСот1500до2000!$V92*M$13</f>
        <v>0</v>
      </c>
      <c r="N92" s="316">
        <f>ННСот1500до2000!$W92*M$13</f>
        <v>0</v>
      </c>
      <c r="O92" s="316">
        <f>ННСот2000до2200!$V92*O$13</f>
        <v>0</v>
      </c>
      <c r="P92" s="316">
        <f>ННСот2000до2200!$W92*O$13</f>
        <v>0</v>
      </c>
      <c r="Q92" s="316">
        <f>ННСболее2200!$V92*Q$13</f>
        <v>0</v>
      </c>
      <c r="R92" s="316">
        <f>ННСболее2200!$W92*Q$13</f>
        <v>0</v>
      </c>
      <c r="S92" s="316">
        <f>Оценочная!$V92*S$13</f>
        <v>0</v>
      </c>
      <c r="T92" s="316">
        <f>Оценочная!$W92*S$13</f>
        <v>0</v>
      </c>
      <c r="U92" s="316">
        <f>'ННСЮра&gt;800'!$V92*U$13</f>
        <v>0</v>
      </c>
      <c r="V92" s="316">
        <f>'ННСЮра&gt;800'!$W92*U$13</f>
        <v>0</v>
      </c>
      <c r="W92" s="316">
        <f>'ГС пил'!V92*$W$13</f>
        <v>0</v>
      </c>
      <c r="X92" s="316">
        <f>'ГС пил'!W92*$W$13</f>
        <v>0</v>
      </c>
      <c r="Y92" s="316">
        <f>'ГС без пил'!$V92*Y$13</f>
        <v>0</v>
      </c>
      <c r="Z92" s="316">
        <f>'ГС без пил'!$W92*Y$13</f>
        <v>0</v>
      </c>
      <c r="AA92" s="316">
        <f>'ГС пил МСГРП'!$V92*AA$13</f>
        <v>0</v>
      </c>
      <c r="AB92" s="316">
        <f>'ГС пил МСГРП'!$W92*AA$13</f>
        <v>0</v>
      </c>
      <c r="AC92" s="316">
        <f>'ГСЮра пил'!$V92*AC$13</f>
        <v>0</v>
      </c>
      <c r="AD92" s="316">
        <f>'ГСЮра пил'!$W92*AC$13</f>
        <v>0</v>
      </c>
      <c r="AE92" s="316">
        <f>'ГСЮра без пил'!$V92*AE$13</f>
        <v>0</v>
      </c>
      <c r="AF92" s="316">
        <f>'ГСЮра без пил'!$W92*AE$13</f>
        <v>0</v>
      </c>
      <c r="AG92" s="316">
        <f>'ГСЮра пил МСГРП'!$V92*AG$13</f>
        <v>0</v>
      </c>
      <c r="AH92" s="316">
        <f>'ГСЮра пил МСГРП'!$W92*AG$13</f>
        <v>0</v>
      </c>
      <c r="AI92" s="316">
        <f>ВЗ!$V92*AI$13</f>
        <v>0</v>
      </c>
      <c r="AJ92" s="316">
        <f>ВЗ!$W92*AI$13</f>
        <v>0</v>
      </c>
      <c r="AK92" s="316">
        <f>'Посл. скв'!$V92*AK$13</f>
        <v>0</v>
      </c>
      <c r="AL92" s="316">
        <f>'Посл. скв'!$W92*AK$13</f>
        <v>0</v>
      </c>
      <c r="AM92" s="316">
        <f t="shared" si="18"/>
        <v>0</v>
      </c>
      <c r="AN92" s="316">
        <f t="shared" si="18"/>
        <v>0</v>
      </c>
      <c r="AO92" s="298">
        <f>('[8]Куст №40А'!$AD$1338)*1000</f>
        <v>0</v>
      </c>
      <c r="AP92" s="117">
        <f t="shared" si="19"/>
        <v>0</v>
      </c>
      <c r="AR92" s="117">
        <f t="shared" si="17"/>
        <v>0</v>
      </c>
      <c r="AS92" s="117">
        <v>0</v>
      </c>
    </row>
    <row r="93" spans="1:46" ht="15" outlineLevel="1" thickBot="1">
      <c r="A93" s="322"/>
      <c r="B93" s="323"/>
      <c r="C93" s="335"/>
      <c r="D93" s="264" t="str">
        <f>'Перв. скв '!D93</f>
        <v>Фиксированная ставка за горизонтальную скважину</v>
      </c>
      <c r="E93" s="265">
        <f>'Перв. скв '!E93</f>
        <v>0</v>
      </c>
      <c r="F93" s="321" t="str">
        <f>'Перв. скв '!F93</f>
        <v>скв.</v>
      </c>
      <c r="G93" s="316">
        <f>'Перв. скв '!$V93*G$13</f>
        <v>1</v>
      </c>
      <c r="H93" s="419">
        <f>'Перв. скв '!$W93*G$13</f>
        <v>5521715.7225000001</v>
      </c>
      <c r="I93" s="316">
        <f>ННСдо1300!$V93*I$13</f>
        <v>0</v>
      </c>
      <c r="J93" s="316">
        <f>ННСдо1300!$W93*I$13</f>
        <v>0</v>
      </c>
      <c r="K93" s="316">
        <f>ННСот1300до1500!$V93*K$13</f>
        <v>0</v>
      </c>
      <c r="L93" s="316">
        <f>ННСот1300до1500!$W93*K$13</f>
        <v>0</v>
      </c>
      <c r="M93" s="316">
        <f>ННСот1500до2000!$V93*M$13</f>
        <v>0</v>
      </c>
      <c r="N93" s="316">
        <f>ННСот1500до2000!$W93*M$13</f>
        <v>0</v>
      </c>
      <c r="O93" s="316">
        <f>ННСот2000до2200!$V93*O$13</f>
        <v>0</v>
      </c>
      <c r="P93" s="316">
        <f>ННСот2000до2200!$W93*O$13</f>
        <v>0</v>
      </c>
      <c r="Q93" s="316">
        <f>ННСболее2200!$V93*Q$13</f>
        <v>0</v>
      </c>
      <c r="R93" s="316">
        <f>ННСболее2200!$W93*Q$13</f>
        <v>0</v>
      </c>
      <c r="S93" s="316">
        <f>Оценочная!$V93*S$13</f>
        <v>0</v>
      </c>
      <c r="T93" s="316">
        <f>Оценочная!$W93*S$13</f>
        <v>0</v>
      </c>
      <c r="U93" s="316">
        <f>'ННСЮра&gt;800'!$V93*U$13</f>
        <v>0</v>
      </c>
      <c r="V93" s="316">
        <f>'ННСЮра&gt;800'!$W93*U$13</f>
        <v>0</v>
      </c>
      <c r="W93" s="316">
        <f>'ГС пил'!V93*$W$13</f>
        <v>0</v>
      </c>
      <c r="X93" s="316">
        <f>'ГС пил'!W93*$W$13</f>
        <v>0</v>
      </c>
      <c r="Y93" s="316">
        <f>'ГС без пил'!$V93*Y$13</f>
        <v>6</v>
      </c>
      <c r="Z93" s="419">
        <f>'ГС без пил'!$W93*Y$13</f>
        <v>24127379.234999999</v>
      </c>
      <c r="AA93" s="316">
        <f>'ГС пил МСГРП'!$V93*AA$13</f>
        <v>0</v>
      </c>
      <c r="AB93" s="316">
        <f>'ГС пил МСГРП'!$W93*AA$13</f>
        <v>0</v>
      </c>
      <c r="AC93" s="316">
        <f>'ГСЮра пил'!$V93*AC$13</f>
        <v>0</v>
      </c>
      <c r="AD93" s="316">
        <f>'ГСЮра пил'!$W93*AC$13</f>
        <v>0</v>
      </c>
      <c r="AE93" s="316">
        <f>'ГСЮра без пил'!$V93*AE$13</f>
        <v>0</v>
      </c>
      <c r="AF93" s="316">
        <f>'ГСЮра без пил'!$W93*AE$13</f>
        <v>0</v>
      </c>
      <c r="AG93" s="316">
        <f>'ГСЮра пил МСГРП'!$V93*AG$13</f>
        <v>0</v>
      </c>
      <c r="AH93" s="316">
        <f>'ГСЮра пил МСГРП'!$W93*AG$13</f>
        <v>0</v>
      </c>
      <c r="AI93" s="316">
        <f>ВЗ!$V93*AI$13</f>
        <v>0</v>
      </c>
      <c r="AJ93" s="316">
        <f>ВЗ!$W93*AI$13</f>
        <v>0</v>
      </c>
      <c r="AK93" s="316">
        <f>'Посл. скв'!$V93*AK$13</f>
        <v>1</v>
      </c>
      <c r="AL93" s="419">
        <f>'Посл. скв'!$W93*AK$13</f>
        <v>5521715.7225000001</v>
      </c>
      <c r="AM93" s="316">
        <f t="shared" si="18"/>
        <v>8</v>
      </c>
      <c r="AN93" s="316">
        <f t="shared" si="18"/>
        <v>35170810.68</v>
      </c>
      <c r="AO93" s="298">
        <f>('[8]Куст №40А'!$AD$1612)*1000</f>
        <v>0</v>
      </c>
      <c r="AP93" s="117">
        <f t="shared" si="19"/>
        <v>-35170810.68</v>
      </c>
      <c r="AR93" s="117">
        <f t="shared" si="17"/>
        <v>0</v>
      </c>
      <c r="AS93" s="117">
        <v>35170810.68</v>
      </c>
      <c r="AT93" s="2"/>
    </row>
    <row r="94" spans="1:46" ht="14.25">
      <c r="A94" s="334"/>
      <c r="B94" s="331"/>
      <c r="C94" s="446" t="s">
        <v>29</v>
      </c>
      <c r="D94" s="447"/>
      <c r="E94" s="447"/>
      <c r="F94" s="447"/>
      <c r="G94" s="446"/>
      <c r="H94" s="447"/>
      <c r="I94" s="447"/>
      <c r="J94" s="447"/>
      <c r="K94" s="446"/>
      <c r="L94" s="447"/>
      <c r="M94" s="447"/>
      <c r="N94" s="447"/>
      <c r="O94" s="446"/>
      <c r="P94" s="447"/>
      <c r="Q94" s="447"/>
      <c r="R94" s="447"/>
      <c r="S94" s="447"/>
      <c r="T94" s="447"/>
      <c r="U94" s="446"/>
      <c r="V94" s="447"/>
      <c r="W94" s="447"/>
      <c r="X94" s="447"/>
      <c r="Y94" s="446"/>
      <c r="Z94" s="447"/>
      <c r="AA94" s="447"/>
      <c r="AB94" s="447"/>
      <c r="AC94" s="446"/>
      <c r="AD94" s="447"/>
      <c r="AE94" s="447"/>
      <c r="AF94" s="447"/>
      <c r="AG94" s="446"/>
      <c r="AH94" s="447"/>
      <c r="AI94" s="447"/>
      <c r="AJ94" s="447"/>
      <c r="AK94" s="417"/>
      <c r="AL94" s="418"/>
      <c r="AM94" s="418"/>
      <c r="AN94" s="418"/>
      <c r="AR94" s="117">
        <f t="shared" si="17"/>
        <v>0</v>
      </c>
      <c r="AT94" s="2"/>
    </row>
    <row r="95" spans="1:46" ht="15" hidden="1" outlineLevel="1" collapsed="1">
      <c r="A95" s="334"/>
      <c r="B95" s="331"/>
      <c r="C95" s="182">
        <f>'Перв. скв '!C95</f>
        <v>0</v>
      </c>
      <c r="D95" s="100" t="s">
        <v>120</v>
      </c>
      <c r="E95" s="50"/>
      <c r="F95" s="50"/>
      <c r="G95" s="120"/>
      <c r="H95" s="120"/>
      <c r="I95" s="50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  <c r="AA95" s="50"/>
      <c r="AB95" s="50"/>
      <c r="AC95" s="50"/>
      <c r="AD95" s="50"/>
      <c r="AE95" s="50"/>
      <c r="AF95" s="50"/>
      <c r="AG95" s="50"/>
      <c r="AH95" s="50"/>
      <c r="AI95" s="50"/>
      <c r="AJ95" s="50"/>
      <c r="AK95" s="50"/>
      <c r="AL95" s="50"/>
      <c r="AM95" s="50"/>
      <c r="AN95" s="50">
        <v>0</v>
      </c>
      <c r="AR95" s="117">
        <f t="shared" si="17"/>
        <v>0</v>
      </c>
      <c r="AS95" s="117">
        <v>0</v>
      </c>
    </row>
    <row r="96" spans="1:46" ht="14.25" outlineLevel="1">
      <c r="A96" s="327"/>
      <c r="B96" s="323"/>
      <c r="C96" s="335">
        <v>426</v>
      </c>
      <c r="D96" s="264" t="str">
        <f>'Перв. скв '!D96</f>
        <v>Цементирование направления НН 426 мм (услуги, цемент, материалы)</v>
      </c>
      <c r="E96" s="265">
        <f>'Перв. скв '!E96</f>
        <v>0</v>
      </c>
      <c r="F96" s="321" t="str">
        <f>'Перв. скв '!F96</f>
        <v>опер</v>
      </c>
      <c r="G96" s="316">
        <f>'Перв. скв '!$V96*G$13</f>
        <v>1</v>
      </c>
      <c r="H96" s="316">
        <f>'Перв. скв '!$W96*G$13</f>
        <v>261088.00000000003</v>
      </c>
      <c r="I96" s="316">
        <f>ННСдо1300!$V96*I$13</f>
        <v>0</v>
      </c>
      <c r="J96" s="316">
        <f>ННСдо1300!$W96*I$13</f>
        <v>0</v>
      </c>
      <c r="K96" s="316">
        <f>ННСот1300до1500!$V96*K$13</f>
        <v>0</v>
      </c>
      <c r="L96" s="316">
        <f>ННСот1300до1500!$W96*K$13</f>
        <v>0</v>
      </c>
      <c r="M96" s="316">
        <f>ННСот1500до2000!$V96*M$13</f>
        <v>0</v>
      </c>
      <c r="N96" s="316">
        <f>ННСот1500до2000!$W96*M$13</f>
        <v>0</v>
      </c>
      <c r="O96" s="316">
        <f>ННСот2000до2200!$V96*O$13</f>
        <v>0</v>
      </c>
      <c r="P96" s="316">
        <f>ННСот2000до2200!$W96*O$13</f>
        <v>0</v>
      </c>
      <c r="Q96" s="316">
        <f>ННСболее2200!$V96*Q$13</f>
        <v>0</v>
      </c>
      <c r="R96" s="316">
        <f>ННСболее2200!$W96*Q$13</f>
        <v>0</v>
      </c>
      <c r="S96" s="316">
        <f>Оценочная!$V96*S$13</f>
        <v>0</v>
      </c>
      <c r="T96" s="316">
        <f>Оценочная!$W96*S$13</f>
        <v>0</v>
      </c>
      <c r="U96" s="316">
        <f>'ННСЮра&gt;800'!$V96*U$13</f>
        <v>0</v>
      </c>
      <c r="V96" s="316">
        <f>'ННСЮра&gt;800'!$W96*U$13</f>
        <v>0</v>
      </c>
      <c r="W96" s="316">
        <f>'ГС пил'!V96*$W$13</f>
        <v>0</v>
      </c>
      <c r="X96" s="316">
        <f>'ГС пил'!W96*$W$13</f>
        <v>0</v>
      </c>
      <c r="Y96" s="316">
        <f>'ГС без пил'!$V96*Y$13</f>
        <v>6</v>
      </c>
      <c r="Z96" s="316">
        <f>'ГС без пил'!$W96*Y$13</f>
        <v>1566528.0000000002</v>
      </c>
      <c r="AA96" s="316">
        <f>'ГС пил МСГРП'!$V96*AA$13</f>
        <v>0</v>
      </c>
      <c r="AB96" s="316">
        <f>'ГС пил МСГРП'!$W96*AA$13</f>
        <v>0</v>
      </c>
      <c r="AC96" s="316">
        <f>'ГСЮра пил'!$V96*AC$13</f>
        <v>0</v>
      </c>
      <c r="AD96" s="316">
        <f>'ГСЮра пил'!$W96*AC$13</f>
        <v>0</v>
      </c>
      <c r="AE96" s="316">
        <f>'ГСЮра без пил'!$V96*AE$13</f>
        <v>0</v>
      </c>
      <c r="AF96" s="316">
        <f>'ГСЮра без пил'!$W96*AE$13</f>
        <v>0</v>
      </c>
      <c r="AG96" s="316">
        <f>'ГСЮра пил МСГРП'!$V96*AG$13</f>
        <v>0</v>
      </c>
      <c r="AH96" s="316">
        <f>'ГСЮра пил МСГРП'!$W96*AG$13</f>
        <v>0</v>
      </c>
      <c r="AI96" s="316">
        <f>ВЗ!$V96*AI$13</f>
        <v>0</v>
      </c>
      <c r="AJ96" s="316">
        <f>ВЗ!$W96*AI$13</f>
        <v>0</v>
      </c>
      <c r="AK96" s="316">
        <f>'Посл. скв'!$V96*AK$13</f>
        <v>1</v>
      </c>
      <c r="AL96" s="316">
        <f>'Посл. скв'!$W96*AK$13</f>
        <v>261088.00000000003</v>
      </c>
      <c r="AM96" s="316">
        <f>AK96+AI96+AG96+AE96+AC96+AA96+Y96+W96+U96+S96+Q96+M96+O96+K96+I96+G96</f>
        <v>8</v>
      </c>
      <c r="AN96" s="316">
        <f>AL96+AJ96+AH96+AF96+AD96+AB96+Z96+X96+V96+T96+R96+N96+P96+L96+J96+H96</f>
        <v>2088704.0000000002</v>
      </c>
      <c r="AO96" s="298">
        <f>('[8]Куст №40А'!$AD$1834)*1000</f>
        <v>1645000</v>
      </c>
      <c r="AP96" s="117">
        <f>'[8]Куст №40А'!$AD$2110*1000</f>
        <v>21233930.899999999</v>
      </c>
      <c r="AR96" s="117">
        <f t="shared" si="17"/>
        <v>0</v>
      </c>
      <c r="AS96" s="117">
        <v>2088704.0000000002</v>
      </c>
      <c r="AT96" s="2"/>
    </row>
    <row r="97" spans="1:46" ht="14.25" outlineLevel="1">
      <c r="A97" s="327"/>
      <c r="B97" s="323"/>
      <c r="C97" s="335">
        <v>324</v>
      </c>
      <c r="D97" s="264" t="str">
        <f>'Перв. скв '!D97</f>
        <v>Цементирование кондуктора НН 324 мм (услуги, цемент, материалы)</v>
      </c>
      <c r="E97" s="265">
        <f>'Перв. скв '!E97</f>
        <v>0</v>
      </c>
      <c r="F97" s="321" t="str">
        <f>'Перв. скв '!F97</f>
        <v>опер</v>
      </c>
      <c r="G97" s="316">
        <f>'Перв. скв '!$V97*G$13</f>
        <v>1</v>
      </c>
      <c r="H97" s="316">
        <f>'Перв. скв '!$W97*G$13</f>
        <v>450018</v>
      </c>
      <c r="I97" s="316">
        <f>ННСдо1300!$V97*I$13</f>
        <v>0</v>
      </c>
      <c r="J97" s="316">
        <f>ННСдо1300!$W97*I$13</f>
        <v>0</v>
      </c>
      <c r="K97" s="316">
        <f>ННСот1300до1500!$V97*K$13</f>
        <v>0</v>
      </c>
      <c r="L97" s="316">
        <f>ННСот1300до1500!$W97*K$13</f>
        <v>0</v>
      </c>
      <c r="M97" s="316">
        <f>ННСот1500до2000!$V97*M$13</f>
        <v>0</v>
      </c>
      <c r="N97" s="316">
        <f>ННСот1500до2000!$W97*M$13</f>
        <v>0</v>
      </c>
      <c r="O97" s="316">
        <f>ННСот2000до2200!$V97*O$13</f>
        <v>0</v>
      </c>
      <c r="P97" s="316">
        <f>ННСот2000до2200!$W97*O$13</f>
        <v>0</v>
      </c>
      <c r="Q97" s="316">
        <f>ННСболее2200!$V97*Q$13</f>
        <v>0</v>
      </c>
      <c r="R97" s="316">
        <f>ННСболее2200!$W97*Q$13</f>
        <v>0</v>
      </c>
      <c r="S97" s="316">
        <f>Оценочная!$V97*S$13</f>
        <v>0</v>
      </c>
      <c r="T97" s="316">
        <f>Оценочная!$W97*S$13</f>
        <v>0</v>
      </c>
      <c r="U97" s="316">
        <f>'ННСЮра&gt;800'!$V97*U$13</f>
        <v>0</v>
      </c>
      <c r="V97" s="316">
        <f>'ННСЮра&gt;800'!$W97*U$13</f>
        <v>0</v>
      </c>
      <c r="W97" s="316">
        <f>'ГС пил'!V97*$W$13</f>
        <v>0</v>
      </c>
      <c r="X97" s="316">
        <f>'ГС пил'!W97*$W$13</f>
        <v>0</v>
      </c>
      <c r="Y97" s="316">
        <f>'ГС без пил'!$V97*Y$13</f>
        <v>6</v>
      </c>
      <c r="Z97" s="316">
        <f>'ГС без пил'!$W97*Y$13</f>
        <v>2700108</v>
      </c>
      <c r="AA97" s="316">
        <f>'ГС пил МСГРП'!$V97*AA$13</f>
        <v>0</v>
      </c>
      <c r="AB97" s="316">
        <f>'ГС пил МСГРП'!$W97*AA$13</f>
        <v>0</v>
      </c>
      <c r="AC97" s="316">
        <f>'ГСЮра пил'!$V97*AC$13</f>
        <v>0</v>
      </c>
      <c r="AD97" s="316">
        <f>'ГСЮра пил'!$W97*AC$13</f>
        <v>0</v>
      </c>
      <c r="AE97" s="316">
        <f>'ГСЮра без пил'!$V97*AE$13</f>
        <v>0</v>
      </c>
      <c r="AF97" s="316">
        <f>'ГСЮра без пил'!$W97*AE$13</f>
        <v>0</v>
      </c>
      <c r="AG97" s="316">
        <f>'ГСЮра пил МСГРП'!$V97*AG$13</f>
        <v>0</v>
      </c>
      <c r="AH97" s="316">
        <f>'ГСЮра пил МСГРП'!$W97*AG$13</f>
        <v>0</v>
      </c>
      <c r="AI97" s="316">
        <f>ВЗ!$V97*AI$13</f>
        <v>0</v>
      </c>
      <c r="AJ97" s="316">
        <f>ВЗ!$W97*AI$13</f>
        <v>0</v>
      </c>
      <c r="AK97" s="316">
        <f>'Посл. скв'!$V97*AK$13</f>
        <v>1</v>
      </c>
      <c r="AL97" s="316">
        <f>'Посл. скв'!$W97*AK$13</f>
        <v>450018</v>
      </c>
      <c r="AM97" s="316">
        <f t="shared" ref="AM97:AM111" si="20">AK97+AI97+AG97+AE97+AC97+AA97+Y97+W97+U97+S97+Q97+M97+O97+K97+I97+G97</f>
        <v>8</v>
      </c>
      <c r="AN97" s="316">
        <f t="shared" ref="AN97:AN111" si="21">AL97+AJ97+AH97+AF97+AD97+AB97+Z97+X97+V97+T97+R97+N97+P97+L97+J97+H97</f>
        <v>3600144</v>
      </c>
      <c r="AO97" s="298">
        <f>('[8]Куст №40А'!$AD$1835)*1000</f>
        <v>3745000</v>
      </c>
      <c r="AP97" s="117">
        <f>SUM(AN96:AN111)</f>
        <v>18043908</v>
      </c>
      <c r="AR97" s="117">
        <f t="shared" si="17"/>
        <v>0</v>
      </c>
      <c r="AS97" s="117">
        <v>3600144</v>
      </c>
      <c r="AT97" s="2"/>
    </row>
    <row r="98" spans="1:46" ht="14.25" hidden="1" outlineLevel="1">
      <c r="A98" s="327"/>
      <c r="B98" s="323"/>
      <c r="C98" s="335">
        <v>245</v>
      </c>
      <c r="D98" s="264" t="str">
        <f>'Перв. скв '!D98</f>
        <v>Цементирование технической колонны Гор 245 мм (услуги, цемент, материалы)</v>
      </c>
      <c r="E98" s="265">
        <f>'Перв. скв '!E98</f>
        <v>0</v>
      </c>
      <c r="F98" s="321" t="str">
        <f>'Перв. скв '!F98</f>
        <v>опер</v>
      </c>
      <c r="G98" s="316">
        <f>'Перв. скв '!$V98*G$13</f>
        <v>0</v>
      </c>
      <c r="H98" s="316">
        <f>'Перв. скв '!$W98*G$13</f>
        <v>0</v>
      </c>
      <c r="I98" s="316">
        <f>ННСдо1300!$V98*I$13</f>
        <v>0</v>
      </c>
      <c r="J98" s="316">
        <f>ННСдо1300!$W98*I$13</f>
        <v>0</v>
      </c>
      <c r="K98" s="316">
        <f>ННСот1300до1500!$V98*K$13</f>
        <v>0</v>
      </c>
      <c r="L98" s="316">
        <f>ННСот1300до1500!$W98*K$13</f>
        <v>0</v>
      </c>
      <c r="M98" s="316">
        <f>ННСот1500до2000!$V98*M$13</f>
        <v>0</v>
      </c>
      <c r="N98" s="316">
        <f>ННСот1500до2000!$W98*M$13</f>
        <v>0</v>
      </c>
      <c r="O98" s="316">
        <f>ННСот2000до2200!$V98*O$13</f>
        <v>0</v>
      </c>
      <c r="P98" s="316">
        <f>ННСот2000до2200!$W98*O$13</f>
        <v>0</v>
      </c>
      <c r="Q98" s="316">
        <f>ННСболее2200!$V98*Q$13</f>
        <v>0</v>
      </c>
      <c r="R98" s="316">
        <f>ННСболее2200!$W98*Q$13</f>
        <v>0</v>
      </c>
      <c r="S98" s="316">
        <f>Оценочная!$V98*S$13</f>
        <v>0</v>
      </c>
      <c r="T98" s="316">
        <f>Оценочная!$W98*S$13</f>
        <v>0</v>
      </c>
      <c r="U98" s="316">
        <f>'ННСЮра&gt;800'!$V98*U$13</f>
        <v>0</v>
      </c>
      <c r="V98" s="316">
        <f>'ННСЮра&gt;800'!$W98*U$13</f>
        <v>0</v>
      </c>
      <c r="W98" s="316">
        <f>'ГС пил'!V98*$W$13</f>
        <v>0</v>
      </c>
      <c r="X98" s="316">
        <f>'ГС пил'!W98*$W$13</f>
        <v>0</v>
      </c>
      <c r="Y98" s="316">
        <f>'ГС без пил'!$V98*Y$13</f>
        <v>0</v>
      </c>
      <c r="Z98" s="316">
        <f>'ГС без пил'!$W98*Y$13</f>
        <v>0</v>
      </c>
      <c r="AA98" s="316">
        <f>'ГС пил МСГРП'!$V98*AA$13</f>
        <v>0</v>
      </c>
      <c r="AB98" s="316">
        <f>'ГС пил МСГРП'!$W98*AA$13</f>
        <v>0</v>
      </c>
      <c r="AC98" s="316">
        <f>'ГСЮра пил'!$V98*AC$13</f>
        <v>0</v>
      </c>
      <c r="AD98" s="316">
        <f>'ГСЮра пил'!$W98*AC$13</f>
        <v>0</v>
      </c>
      <c r="AE98" s="316">
        <f>'ГСЮра без пил'!$V98*AE$13</f>
        <v>0</v>
      </c>
      <c r="AF98" s="316">
        <f>'ГСЮра без пил'!$W98*AE$13</f>
        <v>0</v>
      </c>
      <c r="AG98" s="316">
        <f>'ГСЮра пил МСГРП'!$V98*AG$13</f>
        <v>0</v>
      </c>
      <c r="AH98" s="316">
        <f>'ГСЮра пил МСГРП'!$W98*AG$13</f>
        <v>0</v>
      </c>
      <c r="AI98" s="316">
        <f>ВЗ!$V98*AI$13</f>
        <v>0</v>
      </c>
      <c r="AJ98" s="316">
        <f>ВЗ!$W98*AI$13</f>
        <v>0</v>
      </c>
      <c r="AK98" s="316">
        <f>'Посл. скв'!$V98*AK$13</f>
        <v>0</v>
      </c>
      <c r="AL98" s="316">
        <f>'Посл. скв'!$W98*AK$13</f>
        <v>0</v>
      </c>
      <c r="AM98" s="316">
        <f t="shared" si="20"/>
        <v>0</v>
      </c>
      <c r="AN98" s="316">
        <f t="shared" si="21"/>
        <v>0</v>
      </c>
      <c r="AP98" s="117" t="b">
        <f>AP97=AP96</f>
        <v>0</v>
      </c>
      <c r="AR98" s="117">
        <f t="shared" si="17"/>
        <v>0</v>
      </c>
      <c r="AS98" s="117">
        <v>0</v>
      </c>
    </row>
    <row r="99" spans="1:46" ht="14.25" outlineLevel="1">
      <c r="A99" s="327"/>
      <c r="B99" s="323"/>
      <c r="C99" s="335">
        <v>178</v>
      </c>
      <c r="D99" s="264" t="str">
        <f>'Перв. скв '!D99</f>
        <v>Цементирование эксплуатационной колонны 178мм (услуги, цемент, материалы)</v>
      </c>
      <c r="E99" s="265">
        <f>'Перв. скв '!E99</f>
        <v>0</v>
      </c>
      <c r="F99" s="321" t="str">
        <f>'Перв. скв '!F99</f>
        <v>опер</v>
      </c>
      <c r="G99" s="316">
        <f>'Перв. скв '!$V99*G$13</f>
        <v>1</v>
      </c>
      <c r="H99" s="316">
        <f>'Перв. скв '!$W99*G$13</f>
        <v>1433230</v>
      </c>
      <c r="I99" s="316">
        <f>ННСдо1300!$V99*I$13</f>
        <v>0</v>
      </c>
      <c r="J99" s="316">
        <f>ННСдо1300!$W99*I$13</f>
        <v>0</v>
      </c>
      <c r="K99" s="316">
        <f>ННСот1300до1500!$V99*K$13</f>
        <v>0</v>
      </c>
      <c r="L99" s="316">
        <f>ННСот1300до1500!$W99*K$13</f>
        <v>0</v>
      </c>
      <c r="M99" s="316">
        <f>ННСот1500до2000!$V99*M$13</f>
        <v>0</v>
      </c>
      <c r="N99" s="316">
        <f>ННСот1500до2000!$W99*M$13</f>
        <v>0</v>
      </c>
      <c r="O99" s="316">
        <f>ННСот2000до2200!$V99*O$13</f>
        <v>0</v>
      </c>
      <c r="P99" s="316">
        <f>ННСот2000до2200!$W99*O$13</f>
        <v>0</v>
      </c>
      <c r="Q99" s="316">
        <f>ННСболее2200!$V99*Q$13</f>
        <v>0</v>
      </c>
      <c r="R99" s="316">
        <f>ННСболее2200!$W99*Q$13</f>
        <v>0</v>
      </c>
      <c r="S99" s="316">
        <f>Оценочная!$V99*S$13</f>
        <v>0</v>
      </c>
      <c r="T99" s="316">
        <f>Оценочная!$W99*S$13</f>
        <v>0</v>
      </c>
      <c r="U99" s="316">
        <f>'ННСЮра&gt;800'!$V99*U$13</f>
        <v>0</v>
      </c>
      <c r="V99" s="316">
        <f>'ННСЮра&gt;800'!$W99*U$13</f>
        <v>0</v>
      </c>
      <c r="W99" s="316">
        <f>'ГС пил'!V99*$W$13</f>
        <v>0</v>
      </c>
      <c r="X99" s="316">
        <f>'ГС пил'!W99*$W$13</f>
        <v>0</v>
      </c>
      <c r="Y99" s="316">
        <f>'ГС без пил'!$V99*Y$13</f>
        <v>6</v>
      </c>
      <c r="Z99" s="316">
        <f>'ГС без пил'!$W99*Y$13</f>
        <v>8599380</v>
      </c>
      <c r="AA99" s="316">
        <f>'ГС пил МСГРП'!$V99*AA$13</f>
        <v>0</v>
      </c>
      <c r="AB99" s="316">
        <f>'ГС пил МСГРП'!$W99*AA$13</f>
        <v>0</v>
      </c>
      <c r="AC99" s="316">
        <f>'ГСЮра пил'!$V99*AC$13</f>
        <v>0</v>
      </c>
      <c r="AD99" s="316">
        <f>'ГСЮра пил'!$W99*AC$13</f>
        <v>0</v>
      </c>
      <c r="AE99" s="316">
        <f>'ГСЮра без пил'!$V99*AE$13</f>
        <v>0</v>
      </c>
      <c r="AF99" s="316">
        <f>'ГСЮра без пил'!$W99*AE$13</f>
        <v>0</v>
      </c>
      <c r="AG99" s="316">
        <f>'ГСЮра пил МСГРП'!$V99*AG$13</f>
        <v>0</v>
      </c>
      <c r="AH99" s="316">
        <f>'ГСЮра пил МСГРП'!$W99*AG$13</f>
        <v>0</v>
      </c>
      <c r="AI99" s="316">
        <f>ВЗ!$V99*AI$13</f>
        <v>0</v>
      </c>
      <c r="AJ99" s="316">
        <f>ВЗ!$W99*AI$13</f>
        <v>0</v>
      </c>
      <c r="AK99" s="316">
        <f>'Посл. скв'!$V99*AK$13</f>
        <v>1</v>
      </c>
      <c r="AL99" s="316">
        <f>'Посл. скв'!$W99*AK$13</f>
        <v>1433230</v>
      </c>
      <c r="AM99" s="316">
        <f t="shared" si="20"/>
        <v>8</v>
      </c>
      <c r="AN99" s="316">
        <f t="shared" si="21"/>
        <v>11465840</v>
      </c>
      <c r="AO99" s="298">
        <f>('[8]Куст №40А'!$AD$1837)*1000</f>
        <v>8575000</v>
      </c>
      <c r="AR99" s="117">
        <f t="shared" si="17"/>
        <v>0</v>
      </c>
      <c r="AS99" s="117">
        <v>11465840</v>
      </c>
      <c r="AT99" s="2"/>
    </row>
    <row r="100" spans="1:46" ht="14.25" hidden="1" customHeight="1" outlineLevel="1">
      <c r="A100" s="327"/>
      <c r="B100" s="323"/>
      <c r="C100" s="335"/>
      <c r="D100" s="264" t="str">
        <f>'Перв. скв '!D100</f>
        <v>Цементирование направления НН 324 мм (услуги, цемент, материалы)</v>
      </c>
      <c r="E100" s="265">
        <f>'Перв. скв '!E100</f>
        <v>0</v>
      </c>
      <c r="F100" s="321" t="str">
        <f>'Перв. скв '!F100</f>
        <v>опер</v>
      </c>
      <c r="G100" s="316">
        <f>'Перв. скв '!$V100*G$13</f>
        <v>0</v>
      </c>
      <c r="H100" s="316">
        <f>'Перв. скв '!$W100*G$13</f>
        <v>0</v>
      </c>
      <c r="I100" s="316">
        <f>ННСдо1300!$V100*I$13</f>
        <v>0</v>
      </c>
      <c r="J100" s="316">
        <f>ННСдо1300!$W100*I$13</f>
        <v>0</v>
      </c>
      <c r="K100" s="316">
        <f>ННСот1300до1500!$V100*K$13</f>
        <v>0</v>
      </c>
      <c r="L100" s="316">
        <f>ННСот1300до1500!$W100*K$13</f>
        <v>0</v>
      </c>
      <c r="M100" s="316">
        <f>ННСот1500до2000!$V100*M$13</f>
        <v>0</v>
      </c>
      <c r="N100" s="316">
        <f>ННСот1500до2000!$W100*M$13</f>
        <v>0</v>
      </c>
      <c r="O100" s="316">
        <f>ННСот2000до2200!$V100*O$13</f>
        <v>0</v>
      </c>
      <c r="P100" s="316">
        <f>ННСот2000до2200!$W100*O$13</f>
        <v>0</v>
      </c>
      <c r="Q100" s="316">
        <f>ННСболее2200!$V100*Q$13</f>
        <v>0</v>
      </c>
      <c r="R100" s="316">
        <f>ННСболее2200!$W100*Q$13</f>
        <v>0</v>
      </c>
      <c r="S100" s="316">
        <f>Оценочная!$V100*S$13</f>
        <v>0</v>
      </c>
      <c r="T100" s="316">
        <f>Оценочная!$W100*S$13</f>
        <v>0</v>
      </c>
      <c r="U100" s="316">
        <f>'ННСЮра&gt;800'!$V100*U$13</f>
        <v>0</v>
      </c>
      <c r="V100" s="316">
        <f>'ННСЮра&gt;800'!$W100*U$13</f>
        <v>0</v>
      </c>
      <c r="W100" s="316">
        <f>'ГС пил'!V100*$W$13</f>
        <v>0</v>
      </c>
      <c r="X100" s="316">
        <f>'ГС пил'!W100*$W$13</f>
        <v>0</v>
      </c>
      <c r="Y100" s="316">
        <f>'ГС без пил'!$V100*Y$13</f>
        <v>0</v>
      </c>
      <c r="Z100" s="316">
        <f>'ГС без пил'!$W100*Y$13</f>
        <v>0</v>
      </c>
      <c r="AA100" s="316">
        <f>'ГС пил МСГРП'!$V100*AA$13</f>
        <v>0</v>
      </c>
      <c r="AB100" s="316">
        <f>'ГС пил МСГРП'!$W100*AA$13</f>
        <v>0</v>
      </c>
      <c r="AC100" s="316">
        <f>'ГСЮра пил'!$V100*AC$13</f>
        <v>0</v>
      </c>
      <c r="AD100" s="316">
        <f>'ГСЮра пил'!$W100*AC$13</f>
        <v>0</v>
      </c>
      <c r="AE100" s="316">
        <f>'ГСЮра без пил'!$V100*AE$13</f>
        <v>0</v>
      </c>
      <c r="AF100" s="316">
        <f>'ГСЮра без пил'!$W100*AE$13</f>
        <v>0</v>
      </c>
      <c r="AG100" s="316">
        <f>'ГСЮра пил МСГРП'!$V100*AG$13</f>
        <v>0</v>
      </c>
      <c r="AH100" s="316">
        <f>'ГСЮра пил МСГРП'!$W100*AG$13</f>
        <v>0</v>
      </c>
      <c r="AI100" s="316">
        <f>ВЗ!$V100*AI$13</f>
        <v>0</v>
      </c>
      <c r="AJ100" s="316">
        <f>ВЗ!$W100*AI$13</f>
        <v>0</v>
      </c>
      <c r="AK100" s="316">
        <f>'Посл. скв'!$V100*AK$13</f>
        <v>0</v>
      </c>
      <c r="AL100" s="316">
        <f>'Посл. скв'!$W100*AK$13</f>
        <v>0</v>
      </c>
      <c r="AM100" s="316">
        <f t="shared" si="20"/>
        <v>0</v>
      </c>
      <c r="AN100" s="316">
        <f t="shared" si="21"/>
        <v>0</v>
      </c>
      <c r="AR100" s="117">
        <f t="shared" si="17"/>
        <v>0</v>
      </c>
      <c r="AS100" s="117">
        <v>0</v>
      </c>
    </row>
    <row r="101" spans="1:46" ht="14.25" hidden="1" customHeight="1" outlineLevel="1">
      <c r="A101" s="327"/>
      <c r="B101" s="323"/>
      <c r="C101" s="335"/>
      <c r="D101" s="264" t="str">
        <f>'Перв. скв '!D101</f>
        <v>Цементирование кондуктора НН 245 мм (услуги, цемент, материалы)</v>
      </c>
      <c r="E101" s="265">
        <f>'Перв. скв '!E101</f>
        <v>0</v>
      </c>
      <c r="F101" s="321" t="str">
        <f>'Перв. скв '!F101</f>
        <v>опер</v>
      </c>
      <c r="G101" s="316">
        <f>'Перв. скв '!$V101*G$13</f>
        <v>0</v>
      </c>
      <c r="H101" s="316">
        <f>'Перв. скв '!$W101*G$13</f>
        <v>0</v>
      </c>
      <c r="I101" s="316">
        <f>ННСдо1300!$V101*I$13</f>
        <v>0</v>
      </c>
      <c r="J101" s="316">
        <f>ННСдо1300!$W101*I$13</f>
        <v>0</v>
      </c>
      <c r="K101" s="316">
        <f>ННСот1300до1500!$V101*K$13</f>
        <v>0</v>
      </c>
      <c r="L101" s="316">
        <f>ННСот1300до1500!$W101*K$13</f>
        <v>0</v>
      </c>
      <c r="M101" s="316">
        <f>ННСот1500до2000!$V101*M$13</f>
        <v>0</v>
      </c>
      <c r="N101" s="316">
        <f>ННСот1500до2000!$W101*M$13</f>
        <v>0</v>
      </c>
      <c r="O101" s="316">
        <f>ННСот2000до2200!$V101*O$13</f>
        <v>0</v>
      </c>
      <c r="P101" s="316">
        <f>ННСот2000до2200!$W101*O$13</f>
        <v>0</v>
      </c>
      <c r="Q101" s="316">
        <f>ННСболее2200!$V101*Q$13</f>
        <v>0</v>
      </c>
      <c r="R101" s="316">
        <f>ННСболее2200!$W101*Q$13</f>
        <v>0</v>
      </c>
      <c r="S101" s="316">
        <f>Оценочная!$V101*S$13</f>
        <v>0</v>
      </c>
      <c r="T101" s="316">
        <f>Оценочная!$W101*S$13</f>
        <v>0</v>
      </c>
      <c r="U101" s="316">
        <f>'ННСЮра&gt;800'!$V101*U$13</f>
        <v>0</v>
      </c>
      <c r="V101" s="316">
        <f>'ННСЮра&gt;800'!$W101*U$13</f>
        <v>0</v>
      </c>
      <c r="W101" s="316">
        <f>'ГС пил'!V101*$W$13</f>
        <v>0</v>
      </c>
      <c r="X101" s="316">
        <f>'ГС пил'!W101*$W$13</f>
        <v>0</v>
      </c>
      <c r="Y101" s="316">
        <f>'ГС без пил'!$V101*Y$13</f>
        <v>0</v>
      </c>
      <c r="Z101" s="316">
        <f>'ГС без пил'!$W101*Y$13</f>
        <v>0</v>
      </c>
      <c r="AA101" s="316">
        <f>'ГС пил МСГРП'!$V101*AA$13</f>
        <v>0</v>
      </c>
      <c r="AB101" s="316">
        <f>'ГС пил МСГРП'!$W101*AA$13</f>
        <v>0</v>
      </c>
      <c r="AC101" s="316">
        <f>'ГСЮра пил'!$V101*AC$13</f>
        <v>0</v>
      </c>
      <c r="AD101" s="316">
        <f>'ГСЮра пил'!$W101*AC$13</f>
        <v>0</v>
      </c>
      <c r="AE101" s="316">
        <f>'ГСЮра без пил'!$V101*AE$13</f>
        <v>0</v>
      </c>
      <c r="AF101" s="316">
        <f>'ГСЮра без пил'!$W101*AE$13</f>
        <v>0</v>
      </c>
      <c r="AG101" s="316">
        <f>'ГСЮра пил МСГРП'!$V101*AG$13</f>
        <v>0</v>
      </c>
      <c r="AH101" s="316">
        <f>'ГСЮра пил МСГРП'!$W101*AG$13</f>
        <v>0</v>
      </c>
      <c r="AI101" s="316">
        <f>ВЗ!$V101*AI$13</f>
        <v>0</v>
      </c>
      <c r="AJ101" s="316">
        <f>ВЗ!$W101*AI$13</f>
        <v>0</v>
      </c>
      <c r="AK101" s="316">
        <f>'Посл. скв'!$V101*AK$13</f>
        <v>0</v>
      </c>
      <c r="AL101" s="316">
        <f>'Посл. скв'!$W101*AK$13</f>
        <v>0</v>
      </c>
      <c r="AM101" s="316">
        <f t="shared" si="20"/>
        <v>0</v>
      </c>
      <c r="AN101" s="316">
        <f t="shared" si="21"/>
        <v>0</v>
      </c>
      <c r="AR101" s="117">
        <f t="shared" si="17"/>
        <v>0</v>
      </c>
      <c r="AS101" s="117">
        <v>0</v>
      </c>
    </row>
    <row r="102" spans="1:46" ht="14.25" hidden="1" customHeight="1" outlineLevel="1">
      <c r="A102" s="327"/>
      <c r="B102" s="323"/>
      <c r="C102" s="335"/>
      <c r="D102" s="264" t="str">
        <f>'Перв. скв '!D102</f>
        <v>Цементирование эксплуатационной колонны НН 178мм (услуги, цемент, материалы)</v>
      </c>
      <c r="E102" s="265">
        <f>'Перв. скв '!E102</f>
        <v>0</v>
      </c>
      <c r="F102" s="321" t="str">
        <f>'Перв. скв '!F102</f>
        <v>опер</v>
      </c>
      <c r="G102" s="316">
        <f>'Перв. скв '!$V102*G$13</f>
        <v>0</v>
      </c>
      <c r="H102" s="316">
        <f>'Перв. скв '!$W102*G$13</f>
        <v>0</v>
      </c>
      <c r="I102" s="316">
        <f>ННСдо1300!$V102*I$13</f>
        <v>0</v>
      </c>
      <c r="J102" s="316">
        <f>ННСдо1300!$W102*I$13</f>
        <v>0</v>
      </c>
      <c r="K102" s="316">
        <f>ННСот1300до1500!$V102*K$13</f>
        <v>0</v>
      </c>
      <c r="L102" s="316">
        <f>ННСот1300до1500!$W102*K$13</f>
        <v>0</v>
      </c>
      <c r="M102" s="316">
        <f>ННСот1500до2000!$V102*M$13</f>
        <v>0</v>
      </c>
      <c r="N102" s="316">
        <f>ННСот1500до2000!$W102*M$13</f>
        <v>0</v>
      </c>
      <c r="O102" s="316">
        <f>ННСот2000до2200!$V102*O$13</f>
        <v>0</v>
      </c>
      <c r="P102" s="316">
        <f>ННСот2000до2200!$W102*O$13</f>
        <v>0</v>
      </c>
      <c r="Q102" s="316">
        <f>ННСболее2200!$V102*Q$13</f>
        <v>0</v>
      </c>
      <c r="R102" s="316">
        <f>ННСболее2200!$W102*Q$13</f>
        <v>0</v>
      </c>
      <c r="S102" s="316">
        <f>Оценочная!$V102*S$13</f>
        <v>0</v>
      </c>
      <c r="T102" s="316">
        <f>Оценочная!$W102*S$13</f>
        <v>0</v>
      </c>
      <c r="U102" s="316">
        <f>'ННСЮра&gt;800'!$V102*U$13</f>
        <v>0</v>
      </c>
      <c r="V102" s="316">
        <f>'ННСЮра&gt;800'!$W102*U$13</f>
        <v>0</v>
      </c>
      <c r="W102" s="316">
        <f>'ГС пил'!V102*$W$13</f>
        <v>0</v>
      </c>
      <c r="X102" s="316">
        <f>'ГС пил'!W102*$W$13</f>
        <v>0</v>
      </c>
      <c r="Y102" s="316">
        <f>'ГС без пил'!$V102*Y$13</f>
        <v>0</v>
      </c>
      <c r="Z102" s="316">
        <f>'ГС без пил'!$W102*Y$13</f>
        <v>0</v>
      </c>
      <c r="AA102" s="316">
        <f>'ГС пил МСГРП'!$V102*AA$13</f>
        <v>0</v>
      </c>
      <c r="AB102" s="316">
        <f>'ГС пил МСГРП'!$W102*AA$13</f>
        <v>0</v>
      </c>
      <c r="AC102" s="316">
        <f>'ГСЮра пил'!$V102*AC$13</f>
        <v>0</v>
      </c>
      <c r="AD102" s="316">
        <f>'ГСЮра пил'!$W102*AC$13</f>
        <v>0</v>
      </c>
      <c r="AE102" s="316">
        <f>'ГСЮра без пил'!$V102*AE$13</f>
        <v>0</v>
      </c>
      <c r="AF102" s="316">
        <f>'ГСЮра без пил'!$W102*AE$13</f>
        <v>0</v>
      </c>
      <c r="AG102" s="316">
        <f>'ГСЮра пил МСГРП'!$V102*AG$13</f>
        <v>0</v>
      </c>
      <c r="AH102" s="316">
        <f>'ГСЮра пил МСГРП'!$W102*AG$13</f>
        <v>0</v>
      </c>
      <c r="AI102" s="316">
        <f>ВЗ!$V102*AI$13</f>
        <v>0</v>
      </c>
      <c r="AJ102" s="316">
        <f>ВЗ!$W102*AI$13</f>
        <v>0</v>
      </c>
      <c r="AK102" s="316">
        <f>'Посл. скв'!$V102*AK$13</f>
        <v>0</v>
      </c>
      <c r="AL102" s="316">
        <f>'Посл. скв'!$W102*AK$13</f>
        <v>0</v>
      </c>
      <c r="AM102" s="316">
        <f t="shared" si="20"/>
        <v>0</v>
      </c>
      <c r="AN102" s="316">
        <f t="shared" si="21"/>
        <v>0</v>
      </c>
      <c r="AR102" s="117">
        <f t="shared" si="17"/>
        <v>0</v>
      </c>
      <c r="AS102" s="117">
        <v>0</v>
      </c>
    </row>
    <row r="103" spans="1:46" ht="14.25" hidden="1" outlineLevel="1">
      <c r="A103" s="327"/>
      <c r="B103" s="323"/>
      <c r="C103" s="335"/>
      <c r="D103" s="264" t="str">
        <f>'Перв. скв '!D103</f>
        <v>Цементирование хвостовика НН 127мм (услуги, цемент, материалы)</v>
      </c>
      <c r="E103" s="265">
        <f>'Перв. скв '!E103</f>
        <v>0</v>
      </c>
      <c r="F103" s="321" t="str">
        <f>'Перв. скв '!F103</f>
        <v>опер</v>
      </c>
      <c r="G103" s="316">
        <f>'Перв. скв '!$V103*G$13</f>
        <v>0</v>
      </c>
      <c r="H103" s="316">
        <f>'Перв. скв '!$W103*G$13</f>
        <v>0</v>
      </c>
      <c r="I103" s="316">
        <f>ННСдо1300!$V103*I$13</f>
        <v>0</v>
      </c>
      <c r="J103" s="316">
        <f>ННСдо1300!$W103*I$13</f>
        <v>0</v>
      </c>
      <c r="K103" s="316">
        <f>ННСот1300до1500!$V103*K$13</f>
        <v>0</v>
      </c>
      <c r="L103" s="316">
        <f>ННСот1300до1500!$W103*K$13</f>
        <v>0</v>
      </c>
      <c r="M103" s="316">
        <f>ННСот1500до2000!$V103*M$13</f>
        <v>0</v>
      </c>
      <c r="N103" s="316">
        <f>ННСот1500до2000!$W103*M$13</f>
        <v>0</v>
      </c>
      <c r="O103" s="316">
        <f>ННСот2000до2200!$V103*O$13</f>
        <v>0</v>
      </c>
      <c r="P103" s="316">
        <f>ННСот2000до2200!$W103*O$13</f>
        <v>0</v>
      </c>
      <c r="Q103" s="316">
        <f>ННСболее2200!$V103*Q$13</f>
        <v>0</v>
      </c>
      <c r="R103" s="316">
        <f>ННСболее2200!$W103*Q$13</f>
        <v>0</v>
      </c>
      <c r="S103" s="316">
        <f>Оценочная!$V103*S$13</f>
        <v>0</v>
      </c>
      <c r="T103" s="316">
        <f>Оценочная!$W103*S$13</f>
        <v>0</v>
      </c>
      <c r="U103" s="316">
        <f>'ННСЮра&gt;800'!$V103*U$13</f>
        <v>0</v>
      </c>
      <c r="V103" s="316">
        <f>'ННСЮра&gt;800'!$W103*U$13</f>
        <v>0</v>
      </c>
      <c r="W103" s="316">
        <f>'ГС пил'!V103*$W$13</f>
        <v>0</v>
      </c>
      <c r="X103" s="316">
        <f>'ГС пил'!W103*$W$13</f>
        <v>0</v>
      </c>
      <c r="Y103" s="316">
        <f>'ГС без пил'!$V103*Y$13</f>
        <v>0</v>
      </c>
      <c r="Z103" s="316">
        <f>'ГС без пил'!$W103*Y$13</f>
        <v>0</v>
      </c>
      <c r="AA103" s="316">
        <f>'ГС пил МСГРП'!$V103*AA$13</f>
        <v>0</v>
      </c>
      <c r="AB103" s="316">
        <f>'ГС пил МСГРП'!$W103*AA$13</f>
        <v>0</v>
      </c>
      <c r="AC103" s="316">
        <f>'ГСЮра пил'!$V103*AC$13</f>
        <v>0</v>
      </c>
      <c r="AD103" s="316">
        <f>'ГСЮра пил'!$W103*AC$13</f>
        <v>0</v>
      </c>
      <c r="AE103" s="316">
        <f>'ГСЮра без пил'!$V103*AE$13</f>
        <v>0</v>
      </c>
      <c r="AF103" s="316">
        <f>'ГСЮра без пил'!$W103*AE$13</f>
        <v>0</v>
      </c>
      <c r="AG103" s="316">
        <f>'ГСЮра пил МСГРП'!$V103*AG$13</f>
        <v>0</v>
      </c>
      <c r="AH103" s="316">
        <f>'ГСЮра пил МСГРП'!$W103*AG$13</f>
        <v>0</v>
      </c>
      <c r="AI103" s="316">
        <f>ВЗ!$V103*AI$13</f>
        <v>0</v>
      </c>
      <c r="AJ103" s="316">
        <f>ВЗ!$W103*AI$13</f>
        <v>0</v>
      </c>
      <c r="AK103" s="316">
        <f>'Посл. скв'!$V103*AK$13</f>
        <v>0</v>
      </c>
      <c r="AL103" s="316">
        <f>'Посл. скв'!$W103*AK$13</f>
        <v>0</v>
      </c>
      <c r="AM103" s="316">
        <f t="shared" si="20"/>
        <v>0</v>
      </c>
      <c r="AN103" s="316">
        <f t="shared" si="21"/>
        <v>0</v>
      </c>
      <c r="AO103" s="298">
        <f>('[8]Куст №40А'!$AD$1838)*1000</f>
        <v>0</v>
      </c>
      <c r="AR103" s="117">
        <f t="shared" si="17"/>
        <v>0</v>
      </c>
      <c r="AS103" s="117">
        <v>0</v>
      </c>
    </row>
    <row r="104" spans="1:46" ht="14.25" hidden="1" outlineLevel="1">
      <c r="A104" s="327"/>
      <c r="B104" s="323"/>
      <c r="C104" s="335"/>
      <c r="D104" s="264" t="str">
        <f>'Перв. скв '!D104</f>
        <v>Цементирование технической колонны НН 245 мм (услуги, цемент, материалы)</v>
      </c>
      <c r="E104" s="265">
        <f>'Перв. скв '!E104</f>
        <v>0</v>
      </c>
      <c r="F104" s="321" t="str">
        <f>'Перв. скв '!F104</f>
        <v>опер</v>
      </c>
      <c r="G104" s="316">
        <f>'Перв. скв '!$V104*G$13</f>
        <v>0</v>
      </c>
      <c r="H104" s="316">
        <f>'Перв. скв '!$W104*G$13</f>
        <v>0</v>
      </c>
      <c r="I104" s="316">
        <f>ННСдо1300!$V104*I$13</f>
        <v>0</v>
      </c>
      <c r="J104" s="316">
        <f>ННСдо1300!$W104*I$13</f>
        <v>0</v>
      </c>
      <c r="K104" s="316">
        <f>ННСот1300до1500!$V104*K$13</f>
        <v>0</v>
      </c>
      <c r="L104" s="316">
        <f>ННСот1300до1500!$W104*K$13</f>
        <v>0</v>
      </c>
      <c r="M104" s="316">
        <f>ННСот1500до2000!$V104*M$13</f>
        <v>0</v>
      </c>
      <c r="N104" s="316">
        <f>ННСот1500до2000!$W104*M$13</f>
        <v>0</v>
      </c>
      <c r="O104" s="316">
        <f>ННСот2000до2200!$V104*O$13</f>
        <v>0</v>
      </c>
      <c r="P104" s="316">
        <f>ННСот2000до2200!$W104*O$13</f>
        <v>0</v>
      </c>
      <c r="Q104" s="316">
        <f>ННСболее2200!$V104*Q$13</f>
        <v>0</v>
      </c>
      <c r="R104" s="316">
        <f>ННСболее2200!$W104*Q$13</f>
        <v>0</v>
      </c>
      <c r="S104" s="316">
        <f>Оценочная!$V104*S$13</f>
        <v>0</v>
      </c>
      <c r="T104" s="316">
        <f>Оценочная!$W104*S$13</f>
        <v>0</v>
      </c>
      <c r="U104" s="316">
        <f>'ННСЮра&gt;800'!$V104*U$13</f>
        <v>0</v>
      </c>
      <c r="V104" s="316">
        <f>'ННСЮра&gt;800'!$W104*U$13</f>
        <v>0</v>
      </c>
      <c r="W104" s="316">
        <f>'ГС пил'!V104*$W$13</f>
        <v>0</v>
      </c>
      <c r="X104" s="316">
        <f>'ГС пил'!W104*$W$13</f>
        <v>0</v>
      </c>
      <c r="Y104" s="316">
        <f>'ГС без пил'!$V104*Y$13</f>
        <v>0</v>
      </c>
      <c r="Z104" s="316">
        <f>'ГС без пил'!$W104*Y$13</f>
        <v>0</v>
      </c>
      <c r="AA104" s="316">
        <f>'ГС пил МСГРП'!$V104*AA$13</f>
        <v>0</v>
      </c>
      <c r="AB104" s="316">
        <f>'ГС пил МСГРП'!$W104*AA$13</f>
        <v>0</v>
      </c>
      <c r="AC104" s="316">
        <f>'ГСЮра пил'!$V104*AC$13</f>
        <v>0</v>
      </c>
      <c r="AD104" s="316">
        <f>'ГСЮра пил'!$W104*AC$13</f>
        <v>0</v>
      </c>
      <c r="AE104" s="316">
        <f>'ГСЮра без пил'!$V104*AE$13</f>
        <v>0</v>
      </c>
      <c r="AF104" s="316">
        <f>'ГСЮра без пил'!$W104*AE$13</f>
        <v>0</v>
      </c>
      <c r="AG104" s="316">
        <f>'ГСЮра пил МСГРП'!$V104*AG$13</f>
        <v>0</v>
      </c>
      <c r="AH104" s="316">
        <f>'ГСЮра пил МСГРП'!$W104*AG$13</f>
        <v>0</v>
      </c>
      <c r="AI104" s="316">
        <f>ВЗ!$V104*AI$13</f>
        <v>0</v>
      </c>
      <c r="AJ104" s="316">
        <f>ВЗ!$W104*AI$13</f>
        <v>0</v>
      </c>
      <c r="AK104" s="316">
        <f>'Посл. скв'!$V104*AK$13</f>
        <v>0</v>
      </c>
      <c r="AL104" s="316">
        <f>'Посл. скв'!$W104*AK$13</f>
        <v>0</v>
      </c>
      <c r="AM104" s="316">
        <f t="shared" si="20"/>
        <v>0</v>
      </c>
      <c r="AN104" s="316">
        <f t="shared" si="21"/>
        <v>0</v>
      </c>
      <c r="AR104" s="117">
        <f t="shared" si="17"/>
        <v>0</v>
      </c>
      <c r="AS104" s="117">
        <v>0</v>
      </c>
    </row>
    <row r="105" spans="1:46" ht="14.25" hidden="1" outlineLevel="1">
      <c r="A105" s="327"/>
      <c r="B105" s="323"/>
      <c r="C105" s="335"/>
      <c r="D105" s="264" t="str">
        <f>'Перв. скв '!D105</f>
        <v>Транспортировка цемента</v>
      </c>
      <c r="E105" s="265">
        <f>'Перв. скв '!E105</f>
        <v>0</v>
      </c>
      <c r="F105" s="321" t="str">
        <f>'Перв. скв '!F105</f>
        <v>опер</v>
      </c>
      <c r="G105" s="316">
        <f>'Перв. скв '!$V105*G$13</f>
        <v>0</v>
      </c>
      <c r="H105" s="316">
        <f>'Перв. скв '!$W105*G$13</f>
        <v>0</v>
      </c>
      <c r="I105" s="316">
        <f>ННСдо1300!$V105*I$13</f>
        <v>0</v>
      </c>
      <c r="J105" s="316">
        <f>ННСдо1300!$W105*I$13</f>
        <v>0</v>
      </c>
      <c r="K105" s="316">
        <f>ННСот1300до1500!$V105*K$13</f>
        <v>0</v>
      </c>
      <c r="L105" s="316">
        <f>ННСот1300до1500!$W105*K$13</f>
        <v>0</v>
      </c>
      <c r="M105" s="316">
        <f>ННСот1500до2000!$V105*M$13</f>
        <v>0</v>
      </c>
      <c r="N105" s="316">
        <f>ННСот1500до2000!$W105*M$13</f>
        <v>0</v>
      </c>
      <c r="O105" s="316">
        <f>ННСот2000до2200!$V105*O$13</f>
        <v>0</v>
      </c>
      <c r="P105" s="316">
        <f>ННСот2000до2200!$W105*O$13</f>
        <v>0</v>
      </c>
      <c r="Q105" s="316">
        <f>ННСболее2200!$V105*Q$13</f>
        <v>0</v>
      </c>
      <c r="R105" s="316">
        <f>ННСболее2200!$W105*Q$13</f>
        <v>0</v>
      </c>
      <c r="S105" s="316">
        <f>Оценочная!$V105*S$13</f>
        <v>0</v>
      </c>
      <c r="T105" s="316">
        <f>Оценочная!$W105*S$13</f>
        <v>0</v>
      </c>
      <c r="U105" s="316">
        <f>'ННСЮра&gt;800'!$V105*U$13</f>
        <v>0</v>
      </c>
      <c r="V105" s="316">
        <f>'ННСЮра&gt;800'!$W105*U$13</f>
        <v>0</v>
      </c>
      <c r="W105" s="316">
        <f>'ГС пил'!V105*$W$13</f>
        <v>0</v>
      </c>
      <c r="X105" s="316">
        <f>'ГС пил'!W105*$W$13</f>
        <v>0</v>
      </c>
      <c r="Y105" s="316">
        <f>'ГС без пил'!$V105*Y$13</f>
        <v>0</v>
      </c>
      <c r="Z105" s="316">
        <f>'ГС без пил'!$W105*Y$13</f>
        <v>0</v>
      </c>
      <c r="AA105" s="316">
        <f>'ГС пил МСГРП'!$V105*AA$13</f>
        <v>0</v>
      </c>
      <c r="AB105" s="316">
        <f>'ГС пил МСГРП'!$W105*AA$13</f>
        <v>0</v>
      </c>
      <c r="AC105" s="316">
        <f>'ГСЮра пил'!$V105*AC$13</f>
        <v>0</v>
      </c>
      <c r="AD105" s="316">
        <f>'ГСЮра пил'!$W105*AC$13</f>
        <v>0</v>
      </c>
      <c r="AE105" s="316">
        <f>'ГСЮра без пил'!$V105*AE$13</f>
        <v>0</v>
      </c>
      <c r="AF105" s="316">
        <f>'ГСЮра без пил'!$W105*AE$13</f>
        <v>0</v>
      </c>
      <c r="AG105" s="316">
        <f>'ГСЮра пил МСГРП'!$V105*AG$13</f>
        <v>0</v>
      </c>
      <c r="AH105" s="316">
        <f>'ГСЮра пил МСГРП'!$W105*AG$13</f>
        <v>0</v>
      </c>
      <c r="AI105" s="316">
        <f>ВЗ!$V105*AI$13</f>
        <v>0</v>
      </c>
      <c r="AJ105" s="316">
        <f>ВЗ!$W105*AI$13</f>
        <v>0</v>
      </c>
      <c r="AK105" s="316">
        <f>'Посл. скв'!$V105*AK$13</f>
        <v>0</v>
      </c>
      <c r="AL105" s="316">
        <f>'Посл. скв'!$W105*AK$13</f>
        <v>0</v>
      </c>
      <c r="AM105" s="316">
        <f t="shared" si="20"/>
        <v>0</v>
      </c>
      <c r="AN105" s="316">
        <f t="shared" si="21"/>
        <v>0</v>
      </c>
      <c r="AO105" s="298">
        <f>('[8]Куст №40А'!$AD$2029)*1000</f>
        <v>562489.48</v>
      </c>
      <c r="AR105" s="117">
        <f t="shared" si="17"/>
        <v>0</v>
      </c>
      <c r="AS105" s="117">
        <v>0</v>
      </c>
    </row>
    <row r="106" spans="1:46" ht="14.25" hidden="1" outlineLevel="1">
      <c r="A106" s="327"/>
      <c r="B106" s="323"/>
      <c r="C106" s="335"/>
      <c r="D106" s="264" t="str">
        <f>'Перв. скв '!D106</f>
        <v>Стоимость услуг цементировочного флота</v>
      </c>
      <c r="E106" s="265">
        <f>'Перв. скв '!E106</f>
        <v>0</v>
      </c>
      <c r="F106" s="321" t="str">
        <f>'Перв. скв '!F106</f>
        <v>опер</v>
      </c>
      <c r="G106" s="316">
        <f>'Перв. скв '!$V106*G$13</f>
        <v>0</v>
      </c>
      <c r="H106" s="316">
        <f>'Перв. скв '!$W106*G$13</f>
        <v>0</v>
      </c>
      <c r="I106" s="316">
        <f>ННСдо1300!$V106*I$13</f>
        <v>0</v>
      </c>
      <c r="J106" s="316">
        <f>ННСдо1300!$W106*I$13</f>
        <v>0</v>
      </c>
      <c r="K106" s="316">
        <f>ННСот1300до1500!$V106*K$13</f>
        <v>0</v>
      </c>
      <c r="L106" s="316">
        <f>ННСот1300до1500!$W106*K$13</f>
        <v>0</v>
      </c>
      <c r="M106" s="316">
        <f>ННСот1500до2000!$V106*M$13</f>
        <v>0</v>
      </c>
      <c r="N106" s="316">
        <f>ННСот1500до2000!$W106*M$13</f>
        <v>0</v>
      </c>
      <c r="O106" s="316">
        <f>ННСот2000до2200!$V106*O$13</f>
        <v>0</v>
      </c>
      <c r="P106" s="316">
        <f>ННСот2000до2200!$W106*O$13</f>
        <v>0</v>
      </c>
      <c r="Q106" s="316">
        <f>ННСболее2200!$V106*Q$13</f>
        <v>0</v>
      </c>
      <c r="R106" s="316">
        <f>ННСболее2200!$W106*Q$13</f>
        <v>0</v>
      </c>
      <c r="S106" s="316">
        <f>Оценочная!$V106*S$13</f>
        <v>0</v>
      </c>
      <c r="T106" s="316">
        <f>Оценочная!$W106*S$13</f>
        <v>0</v>
      </c>
      <c r="U106" s="316">
        <f>'ННСЮра&gt;800'!$V106*U$13</f>
        <v>0</v>
      </c>
      <c r="V106" s="316">
        <f>'ННСЮра&gt;800'!$W106*U$13</f>
        <v>0</v>
      </c>
      <c r="W106" s="316">
        <f>'ГС пил'!V106*$W$13</f>
        <v>0</v>
      </c>
      <c r="X106" s="316">
        <f>'ГС пил'!W106*$W$13</f>
        <v>0</v>
      </c>
      <c r="Y106" s="316">
        <f>'ГС без пил'!$V106*Y$13</f>
        <v>0</v>
      </c>
      <c r="Z106" s="316">
        <f>'ГС без пил'!$W106*Y$13</f>
        <v>0</v>
      </c>
      <c r="AA106" s="316">
        <f>'ГС пил МСГРП'!$V106*AA$13</f>
        <v>0</v>
      </c>
      <c r="AB106" s="316">
        <f>'ГС пил МСГРП'!$W106*AA$13</f>
        <v>0</v>
      </c>
      <c r="AC106" s="316">
        <f>'ГСЮра пил'!$V106*AC$13</f>
        <v>0</v>
      </c>
      <c r="AD106" s="316">
        <f>'ГСЮра пил'!$W106*AC$13</f>
        <v>0</v>
      </c>
      <c r="AE106" s="316">
        <f>'ГСЮра без пил'!$V106*AE$13</f>
        <v>0</v>
      </c>
      <c r="AF106" s="316">
        <f>'ГСЮра без пил'!$W106*AE$13</f>
        <v>0</v>
      </c>
      <c r="AG106" s="316">
        <f>'ГСЮра пил МСГРП'!$V106*AG$13</f>
        <v>0</v>
      </c>
      <c r="AH106" s="316">
        <f>'ГСЮра пил МСГРП'!$W106*AG$13</f>
        <v>0</v>
      </c>
      <c r="AI106" s="316">
        <f>ВЗ!$V106*AI$13</f>
        <v>0</v>
      </c>
      <c r="AJ106" s="316">
        <f>ВЗ!$W106*AI$13</f>
        <v>0</v>
      </c>
      <c r="AK106" s="316">
        <f>'Посл. скв'!$V106*AK$13</f>
        <v>0</v>
      </c>
      <c r="AL106" s="316">
        <f>'Посл. скв'!$W106*AK$13</f>
        <v>0</v>
      </c>
      <c r="AM106" s="316">
        <f t="shared" si="20"/>
        <v>0</v>
      </c>
      <c r="AN106" s="316">
        <f t="shared" si="21"/>
        <v>0</v>
      </c>
      <c r="AR106" s="117">
        <f t="shared" si="17"/>
        <v>0</v>
      </c>
      <c r="AS106" s="117">
        <v>0</v>
      </c>
    </row>
    <row r="107" spans="1:46" ht="14.25" hidden="1" outlineLevel="1">
      <c r="A107" s="327"/>
      <c r="B107" s="323"/>
      <c r="C107" s="335"/>
      <c r="D107" s="264" t="str">
        <f>'Перв. скв '!D107</f>
        <v>Стоимость оснастки</v>
      </c>
      <c r="E107" s="265">
        <f>'Перв. скв '!E107</f>
        <v>0</v>
      </c>
      <c r="F107" s="321" t="str">
        <f>'Перв. скв '!F107</f>
        <v>опер</v>
      </c>
      <c r="G107" s="316">
        <f>'Перв. скв '!$V107*G$13</f>
        <v>0</v>
      </c>
      <c r="H107" s="316">
        <f>'Перв. скв '!$W107*G$13</f>
        <v>0</v>
      </c>
      <c r="I107" s="316">
        <f>ННСдо1300!$V107*I$13</f>
        <v>0</v>
      </c>
      <c r="J107" s="316">
        <f>ННСдо1300!$W107*I$13</f>
        <v>0</v>
      </c>
      <c r="K107" s="316">
        <f>ННСот1300до1500!$V107*K$13</f>
        <v>0</v>
      </c>
      <c r="L107" s="316">
        <f>ННСот1300до1500!$W107*K$13</f>
        <v>0</v>
      </c>
      <c r="M107" s="316">
        <f>ННСот1500до2000!$V107*M$13</f>
        <v>0</v>
      </c>
      <c r="N107" s="316">
        <f>ННСот1500до2000!$W107*M$13</f>
        <v>0</v>
      </c>
      <c r="O107" s="316">
        <f>ННСот2000до2200!$V107*O$13</f>
        <v>0</v>
      </c>
      <c r="P107" s="316">
        <f>ННСот2000до2200!$W107*O$13</f>
        <v>0</v>
      </c>
      <c r="Q107" s="316">
        <f>ННСболее2200!$V107*Q$13</f>
        <v>0</v>
      </c>
      <c r="R107" s="316">
        <f>ННСболее2200!$W107*Q$13</f>
        <v>0</v>
      </c>
      <c r="S107" s="316">
        <f>Оценочная!$V107*S$13</f>
        <v>0</v>
      </c>
      <c r="T107" s="316">
        <f>Оценочная!$W107*S$13</f>
        <v>0</v>
      </c>
      <c r="U107" s="316">
        <f>'ННСЮра&gt;800'!$V107*U$13</f>
        <v>0</v>
      </c>
      <c r="V107" s="316">
        <f>'ННСЮра&gt;800'!$W107*U$13</f>
        <v>0</v>
      </c>
      <c r="W107" s="316">
        <f>'ГС пил'!V107*$W$13</f>
        <v>0</v>
      </c>
      <c r="X107" s="316">
        <f>'ГС пил'!W107*$W$13</f>
        <v>0</v>
      </c>
      <c r="Y107" s="316">
        <f>'ГС без пил'!$V107*Y$13</f>
        <v>0</v>
      </c>
      <c r="Z107" s="316">
        <f>'ГС без пил'!$W107*Y$13</f>
        <v>0</v>
      </c>
      <c r="AA107" s="316">
        <f>'ГС пил МСГРП'!$V107*AA$13</f>
        <v>0</v>
      </c>
      <c r="AB107" s="316">
        <f>'ГС пил МСГРП'!$W107*AA$13</f>
        <v>0</v>
      </c>
      <c r="AC107" s="316">
        <f>'ГСЮра пил'!$V107*AC$13</f>
        <v>0</v>
      </c>
      <c r="AD107" s="316">
        <f>'ГСЮра пил'!$W107*AC$13</f>
        <v>0</v>
      </c>
      <c r="AE107" s="316">
        <f>'ГСЮра без пил'!$V107*AE$13</f>
        <v>0</v>
      </c>
      <c r="AF107" s="316">
        <f>'ГСЮра без пил'!$W107*AE$13</f>
        <v>0</v>
      </c>
      <c r="AG107" s="316">
        <f>'ГСЮра пил МСГРП'!$V107*AG$13</f>
        <v>0</v>
      </c>
      <c r="AH107" s="316">
        <f>'ГСЮра пил МСГРП'!$W107*AG$13</f>
        <v>0</v>
      </c>
      <c r="AI107" s="316">
        <f>ВЗ!$V107*AI$13</f>
        <v>0</v>
      </c>
      <c r="AJ107" s="316">
        <f>ВЗ!$W107*AI$13</f>
        <v>0</v>
      </c>
      <c r="AK107" s="316">
        <f>'Посл. скв'!$V107*AK$13</f>
        <v>0</v>
      </c>
      <c r="AL107" s="316">
        <f>'Посл. скв'!$W107*AK$13</f>
        <v>0</v>
      </c>
      <c r="AM107" s="316">
        <f t="shared" si="20"/>
        <v>0</v>
      </c>
      <c r="AN107" s="316">
        <f t="shared" si="21"/>
        <v>0</v>
      </c>
      <c r="AR107" s="117">
        <f t="shared" si="17"/>
        <v>0</v>
      </c>
      <c r="AS107" s="117">
        <v>0</v>
      </c>
    </row>
    <row r="108" spans="1:46" ht="14.25" hidden="1" outlineLevel="1">
      <c r="A108" s="327"/>
      <c r="B108" s="323"/>
      <c r="C108" s="335"/>
      <c r="D108" s="264" t="str">
        <f>'Перв. скв '!D108</f>
        <v>Стоимость услуг инженерного сопровождения</v>
      </c>
      <c r="E108" s="265">
        <f>'Перв. скв '!E108</f>
        <v>0</v>
      </c>
      <c r="F108" s="321" t="str">
        <f>'Перв. скв '!F108</f>
        <v>опер</v>
      </c>
      <c r="G108" s="316">
        <f>'Перв. скв '!$V108*G$13</f>
        <v>0</v>
      </c>
      <c r="H108" s="316">
        <f>'Перв. скв '!$W108*G$13</f>
        <v>0</v>
      </c>
      <c r="I108" s="316">
        <f>ННСдо1300!$V108*I$13</f>
        <v>0</v>
      </c>
      <c r="J108" s="316">
        <f>ННСдо1300!$W108*I$13</f>
        <v>0</v>
      </c>
      <c r="K108" s="316">
        <f>ННСот1300до1500!$V108*K$13</f>
        <v>0</v>
      </c>
      <c r="L108" s="316">
        <f>ННСот1300до1500!$W108*K$13</f>
        <v>0</v>
      </c>
      <c r="M108" s="316">
        <f>ННСот1500до2000!$V108*M$13</f>
        <v>0</v>
      </c>
      <c r="N108" s="316">
        <f>ННСот1500до2000!$W108*M$13</f>
        <v>0</v>
      </c>
      <c r="O108" s="316">
        <f>ННСот2000до2200!$V108*O$13</f>
        <v>0</v>
      </c>
      <c r="P108" s="316">
        <f>ННСот2000до2200!$W108*O$13</f>
        <v>0</v>
      </c>
      <c r="Q108" s="316">
        <f>ННСболее2200!$V108*Q$13</f>
        <v>0</v>
      </c>
      <c r="R108" s="316">
        <f>ННСболее2200!$W108*Q$13</f>
        <v>0</v>
      </c>
      <c r="S108" s="316">
        <f>Оценочная!$V108*S$13</f>
        <v>0</v>
      </c>
      <c r="T108" s="316">
        <f>Оценочная!$W108*S$13</f>
        <v>0</v>
      </c>
      <c r="U108" s="316">
        <f>'ННСЮра&gt;800'!$V108*U$13</f>
        <v>0</v>
      </c>
      <c r="V108" s="316">
        <f>'ННСЮра&gt;800'!$W108*U$13</f>
        <v>0</v>
      </c>
      <c r="W108" s="316">
        <f>'ГС пил'!V108*$W$13</f>
        <v>0</v>
      </c>
      <c r="X108" s="316">
        <f>'ГС пил'!W108*$W$13</f>
        <v>0</v>
      </c>
      <c r="Y108" s="316">
        <f>'ГС без пил'!$V108*Y$13</f>
        <v>0</v>
      </c>
      <c r="Z108" s="316">
        <f>'ГС без пил'!$W108*Y$13</f>
        <v>0</v>
      </c>
      <c r="AA108" s="316">
        <f>'ГС пил МСГРП'!$V108*AA$13</f>
        <v>0</v>
      </c>
      <c r="AB108" s="316">
        <f>'ГС пил МСГРП'!$W108*AA$13</f>
        <v>0</v>
      </c>
      <c r="AC108" s="316">
        <f>'ГСЮра пил'!$V108*AC$13</f>
        <v>0</v>
      </c>
      <c r="AD108" s="316">
        <f>'ГСЮра пил'!$W108*AC$13</f>
        <v>0</v>
      </c>
      <c r="AE108" s="316">
        <f>'ГСЮра без пил'!$V108*AE$13</f>
        <v>0</v>
      </c>
      <c r="AF108" s="316">
        <f>'ГСЮра без пил'!$W108*AE$13</f>
        <v>0</v>
      </c>
      <c r="AG108" s="316">
        <f>'ГСЮра пил МСГРП'!$V108*AG$13</f>
        <v>0</v>
      </c>
      <c r="AH108" s="316">
        <f>'ГСЮра пил МСГРП'!$W108*AG$13</f>
        <v>0</v>
      </c>
      <c r="AI108" s="316">
        <f>ВЗ!$V108*AI$13</f>
        <v>0</v>
      </c>
      <c r="AJ108" s="316">
        <f>ВЗ!$W108*AI$13</f>
        <v>0</v>
      </c>
      <c r="AK108" s="316">
        <f>'Посл. скв'!$V108*AK$13</f>
        <v>0</v>
      </c>
      <c r="AL108" s="316">
        <f>'Посл. скв'!$W108*AK$13</f>
        <v>0</v>
      </c>
      <c r="AM108" s="316">
        <f t="shared" si="20"/>
        <v>0</v>
      </c>
      <c r="AN108" s="316">
        <f t="shared" si="21"/>
        <v>0</v>
      </c>
      <c r="AR108" s="117">
        <f t="shared" si="17"/>
        <v>0</v>
      </c>
      <c r="AS108" s="117">
        <v>0</v>
      </c>
    </row>
    <row r="109" spans="1:46" ht="14.25" hidden="1" outlineLevel="1">
      <c r="A109" s="327"/>
      <c r="B109" s="323"/>
      <c r="C109" s="335"/>
      <c r="D109" s="264" t="str">
        <f>'Перв. скв '!D109</f>
        <v>Стоимость услуг цементировочного флота</v>
      </c>
      <c r="E109" s="265">
        <f>'Перв. скв '!E109</f>
        <v>0</v>
      </c>
      <c r="F109" s="321" t="str">
        <f>'Перв. скв '!F109</f>
        <v>опер</v>
      </c>
      <c r="G109" s="316">
        <f>'Перв. скв '!$V109*G$13</f>
        <v>0</v>
      </c>
      <c r="H109" s="316">
        <f>'Перв. скв '!$W109*G$13</f>
        <v>0</v>
      </c>
      <c r="I109" s="316">
        <f>ННСдо1300!$V109*I$13</f>
        <v>0</v>
      </c>
      <c r="J109" s="316">
        <f>ННСдо1300!$W109*I$13</f>
        <v>0</v>
      </c>
      <c r="K109" s="316">
        <f>ННСот1300до1500!$V109*K$13</f>
        <v>0</v>
      </c>
      <c r="L109" s="316">
        <f>ННСот1300до1500!$W109*K$13</f>
        <v>0</v>
      </c>
      <c r="M109" s="316">
        <f>ННСот1500до2000!$V109*M$13</f>
        <v>0</v>
      </c>
      <c r="N109" s="316">
        <f>ННСот1500до2000!$W109*M$13</f>
        <v>0</v>
      </c>
      <c r="O109" s="316">
        <f>ННСот2000до2200!$V109*O$13</f>
        <v>0</v>
      </c>
      <c r="P109" s="316">
        <f>ННСот2000до2200!$W109*O$13</f>
        <v>0</v>
      </c>
      <c r="Q109" s="316">
        <f>ННСболее2200!$V109*Q$13</f>
        <v>0</v>
      </c>
      <c r="R109" s="316">
        <f>ННСболее2200!$W109*Q$13</f>
        <v>0</v>
      </c>
      <c r="S109" s="316">
        <f>Оценочная!$V109*S$13</f>
        <v>0</v>
      </c>
      <c r="T109" s="316">
        <f>Оценочная!$W109*S$13</f>
        <v>0</v>
      </c>
      <c r="U109" s="316">
        <f>'ННСЮра&gt;800'!$V109*U$13</f>
        <v>0</v>
      </c>
      <c r="V109" s="316">
        <f>'ННСЮра&gt;800'!$W109*U$13</f>
        <v>0</v>
      </c>
      <c r="W109" s="316">
        <f>'ГС пил'!V109*$W$13</f>
        <v>0</v>
      </c>
      <c r="X109" s="316">
        <f>'ГС пил'!W109*$W$13</f>
        <v>0</v>
      </c>
      <c r="Y109" s="316">
        <f>'ГС без пил'!$V109*Y$13</f>
        <v>0</v>
      </c>
      <c r="Z109" s="316">
        <f>'ГС без пил'!$W109*Y$13</f>
        <v>0</v>
      </c>
      <c r="AA109" s="316">
        <f>'ГС пил МСГРП'!$V109*AA$13</f>
        <v>0</v>
      </c>
      <c r="AB109" s="316">
        <f>'ГС пил МСГРП'!$W109*AA$13</f>
        <v>0</v>
      </c>
      <c r="AC109" s="316">
        <f>'ГСЮра пил'!$V109*AC$13</f>
        <v>0</v>
      </c>
      <c r="AD109" s="316">
        <f>'ГСЮра пил'!$W109*AC$13</f>
        <v>0</v>
      </c>
      <c r="AE109" s="316">
        <f>'ГСЮра без пил'!$V109*AE$13</f>
        <v>0</v>
      </c>
      <c r="AF109" s="316">
        <f>'ГСЮра без пил'!$W109*AE$13</f>
        <v>0</v>
      </c>
      <c r="AG109" s="316">
        <f>'ГСЮра пил МСГРП'!$V109*AG$13</f>
        <v>0</v>
      </c>
      <c r="AH109" s="316">
        <f>'ГСЮра пил МСГРП'!$W109*AG$13</f>
        <v>0</v>
      </c>
      <c r="AI109" s="316">
        <f>ВЗ!$V109*AI$13</f>
        <v>0</v>
      </c>
      <c r="AJ109" s="316">
        <f>ВЗ!$W109*AI$13</f>
        <v>0</v>
      </c>
      <c r="AK109" s="316">
        <f>'Посл. скв'!$V109*AK$13</f>
        <v>0</v>
      </c>
      <c r="AL109" s="316">
        <f>'Посл. скв'!$W109*AK$13</f>
        <v>0</v>
      </c>
      <c r="AM109" s="316">
        <f t="shared" si="20"/>
        <v>0</v>
      </c>
      <c r="AN109" s="316">
        <f t="shared" si="21"/>
        <v>0</v>
      </c>
      <c r="AR109" s="117">
        <f t="shared" si="17"/>
        <v>0</v>
      </c>
      <c r="AS109" s="117">
        <v>0</v>
      </c>
    </row>
    <row r="110" spans="1:46" ht="14.25" hidden="1" outlineLevel="1">
      <c r="A110" s="327"/>
      <c r="B110" s="2"/>
      <c r="C110" s="335"/>
      <c r="D110" s="264" t="str">
        <f>'Перв. скв '!D110</f>
        <v>Стоимость оснастки</v>
      </c>
      <c r="E110" s="265">
        <f>'Перв. скв '!E110</f>
        <v>0</v>
      </c>
      <c r="F110" s="321" t="str">
        <f>'Перв. скв '!F110</f>
        <v>опер</v>
      </c>
      <c r="G110" s="316">
        <f>'Перв. скв '!$V110*G$13</f>
        <v>0</v>
      </c>
      <c r="H110" s="316">
        <f>'Перв. скв '!$W110*G$13</f>
        <v>0</v>
      </c>
      <c r="I110" s="316">
        <f>ННСдо1300!$V110*I$13</f>
        <v>0</v>
      </c>
      <c r="J110" s="316">
        <f>ННСдо1300!$W110*I$13</f>
        <v>0</v>
      </c>
      <c r="K110" s="316">
        <f>ННСот1300до1500!$V110*K$13</f>
        <v>0</v>
      </c>
      <c r="L110" s="316">
        <f>ННСот1300до1500!$W110*K$13</f>
        <v>0</v>
      </c>
      <c r="M110" s="316">
        <f>ННСот1500до2000!$V110*M$13</f>
        <v>0</v>
      </c>
      <c r="N110" s="316">
        <f>ННСот1500до2000!$W110*M$13</f>
        <v>0</v>
      </c>
      <c r="O110" s="316">
        <f>ННСот2000до2200!$V110*O$13</f>
        <v>0</v>
      </c>
      <c r="P110" s="316">
        <f>ННСот2000до2200!$W110*O$13</f>
        <v>0</v>
      </c>
      <c r="Q110" s="316">
        <f>ННСболее2200!$V110*Q$13</f>
        <v>0</v>
      </c>
      <c r="R110" s="316">
        <f>ННСболее2200!$W110*Q$13</f>
        <v>0</v>
      </c>
      <c r="S110" s="316">
        <f>Оценочная!$V110*S$13</f>
        <v>0</v>
      </c>
      <c r="T110" s="316">
        <f>Оценочная!$W110*S$13</f>
        <v>0</v>
      </c>
      <c r="U110" s="316">
        <f>'ННСЮра&gt;800'!$V110*U$13</f>
        <v>0</v>
      </c>
      <c r="V110" s="316">
        <f>'ННСЮра&gt;800'!$W110*U$13</f>
        <v>0</v>
      </c>
      <c r="W110" s="316">
        <f>'ГС пил'!V110*$W$13</f>
        <v>0</v>
      </c>
      <c r="X110" s="316">
        <f>'ГС пил'!W110*$W$13</f>
        <v>0</v>
      </c>
      <c r="Y110" s="316">
        <f>'ГС без пил'!$V110*Y$13</f>
        <v>0</v>
      </c>
      <c r="Z110" s="316">
        <f>'ГС без пил'!$W110*Y$13</f>
        <v>0</v>
      </c>
      <c r="AA110" s="316">
        <f>'ГС пил МСГРП'!$V110*AA$13</f>
        <v>0</v>
      </c>
      <c r="AB110" s="316">
        <f>'ГС пил МСГРП'!$W110*AA$13</f>
        <v>0</v>
      </c>
      <c r="AC110" s="316">
        <f>'ГСЮра пил'!$V110*AC$13</f>
        <v>0</v>
      </c>
      <c r="AD110" s="316">
        <f>'ГСЮра пил'!$W110*AC$13</f>
        <v>0</v>
      </c>
      <c r="AE110" s="316">
        <f>'ГСЮра без пил'!$V110*AE$13</f>
        <v>0</v>
      </c>
      <c r="AF110" s="316">
        <f>'ГСЮра без пил'!$W110*AE$13</f>
        <v>0</v>
      </c>
      <c r="AG110" s="316">
        <f>'ГСЮра пил МСГРП'!$V110*AG$13</f>
        <v>0</v>
      </c>
      <c r="AH110" s="316">
        <f>'ГСЮра пил МСГРП'!$W110*AG$13</f>
        <v>0</v>
      </c>
      <c r="AI110" s="316">
        <f>ВЗ!$V110*AI$13</f>
        <v>0</v>
      </c>
      <c r="AJ110" s="316">
        <f>ВЗ!$W110*AI$13</f>
        <v>0</v>
      </c>
      <c r="AK110" s="316">
        <f>'Посл. скв'!$V110*AK$13</f>
        <v>0</v>
      </c>
      <c r="AL110" s="316">
        <f>'Посл. скв'!$W110*AK$13</f>
        <v>0</v>
      </c>
      <c r="AM110" s="316">
        <f t="shared" si="20"/>
        <v>0</v>
      </c>
      <c r="AN110" s="316">
        <f t="shared" si="21"/>
        <v>0</v>
      </c>
      <c r="AR110" s="117">
        <f t="shared" si="17"/>
        <v>0</v>
      </c>
      <c r="AS110" s="117">
        <v>0</v>
      </c>
    </row>
    <row r="111" spans="1:46" ht="15" outlineLevel="1" thickBot="1">
      <c r="A111" s="327"/>
      <c r="B111" s="2"/>
      <c r="C111" s="335" t="s">
        <v>76</v>
      </c>
      <c r="D111" s="264" t="str">
        <f>'Перв. скв '!D111</f>
        <v>Установка цем моста</v>
      </c>
      <c r="E111" s="265">
        <f>'Перв. скв '!E111</f>
        <v>0</v>
      </c>
      <c r="F111" s="321" t="str">
        <f>'Перв. скв '!F111</f>
        <v>опер</v>
      </c>
      <c r="G111" s="316">
        <f>'Перв. скв '!$V111*G$13</f>
        <v>1</v>
      </c>
      <c r="H111" s="316">
        <f>'Перв. скв '!$W111*G$13</f>
        <v>444610</v>
      </c>
      <c r="I111" s="316">
        <f>ННСдо1300!$V111*I$13</f>
        <v>0</v>
      </c>
      <c r="J111" s="316">
        <f>ННСдо1300!$W111*I$13</f>
        <v>0</v>
      </c>
      <c r="K111" s="316">
        <f>ННСот1300до1500!$V111*K$13</f>
        <v>0</v>
      </c>
      <c r="L111" s="316">
        <f>ННСот1300до1500!$W111*K$13</f>
        <v>0</v>
      </c>
      <c r="M111" s="316">
        <f>ННСот1500до2000!$V111*M$13</f>
        <v>0</v>
      </c>
      <c r="N111" s="316">
        <f>ННСот1500до2000!$W111*M$13</f>
        <v>0</v>
      </c>
      <c r="O111" s="316">
        <f>ННСот2000до2200!$V111*O$13</f>
        <v>0</v>
      </c>
      <c r="P111" s="316">
        <f>ННСот2000до2200!$W111*O$13</f>
        <v>0</v>
      </c>
      <c r="Q111" s="316">
        <f>ННСболее2200!$V111*Q$13</f>
        <v>0</v>
      </c>
      <c r="R111" s="316">
        <f>ННСболее2200!$W111*Q$13</f>
        <v>0</v>
      </c>
      <c r="S111" s="316">
        <f>Оценочная!$V111*S$13</f>
        <v>0</v>
      </c>
      <c r="T111" s="316">
        <f>Оценочная!$W111*S$13</f>
        <v>0</v>
      </c>
      <c r="U111" s="316">
        <f>'ННСЮра&gt;800'!$V111*U$13</f>
        <v>0</v>
      </c>
      <c r="V111" s="316">
        <f>'ННСЮра&gt;800'!$W111*U$13</f>
        <v>0</v>
      </c>
      <c r="W111" s="316">
        <f>'ГС пил'!V111*$W$13</f>
        <v>0</v>
      </c>
      <c r="X111" s="316">
        <f>'ГС пил'!W111*$W$13</f>
        <v>0</v>
      </c>
      <c r="Y111" s="419">
        <f>'ГС без пил'!$V111*Y$13</f>
        <v>0</v>
      </c>
      <c r="Z111" s="316">
        <f>'ГС без пил'!$W111*Y$13</f>
        <v>0</v>
      </c>
      <c r="AA111" s="316">
        <f>'ГС пил МСГРП'!$V111*AA$13</f>
        <v>0</v>
      </c>
      <c r="AB111" s="316">
        <f>'ГС пил МСГРП'!$W111*AA$13</f>
        <v>0</v>
      </c>
      <c r="AC111" s="316">
        <f>'ГСЮра пил'!$V111*AC$13</f>
        <v>0</v>
      </c>
      <c r="AD111" s="316">
        <f>'ГСЮра пил'!$W111*AC$13</f>
        <v>0</v>
      </c>
      <c r="AE111" s="316">
        <f>'ГСЮра без пил'!$V111*AE$13</f>
        <v>0</v>
      </c>
      <c r="AF111" s="316">
        <f>'ГСЮра без пил'!$W111*AE$13</f>
        <v>0</v>
      </c>
      <c r="AG111" s="316">
        <f>'ГСЮра пил МСГРП'!$V111*AG$13</f>
        <v>0</v>
      </c>
      <c r="AH111" s="316">
        <f>'ГСЮра пил МСГРП'!$W111*AG$13</f>
        <v>0</v>
      </c>
      <c r="AI111" s="316">
        <f>ВЗ!$V111*AI$13</f>
        <v>0</v>
      </c>
      <c r="AJ111" s="316">
        <f>ВЗ!$W111*AI$13</f>
        <v>0</v>
      </c>
      <c r="AK111" s="316">
        <f>'Посл. скв'!$V111*AK$13</f>
        <v>1</v>
      </c>
      <c r="AL111" s="316">
        <f>'Посл. скв'!$W111*AK$13</f>
        <v>444610</v>
      </c>
      <c r="AM111" s="316">
        <f t="shared" si="20"/>
        <v>2</v>
      </c>
      <c r="AN111" s="316">
        <f t="shared" si="21"/>
        <v>889220</v>
      </c>
      <c r="AO111" s="298">
        <f>'[8]Куст №40А'!$AD$1839*1000</f>
        <v>0</v>
      </c>
      <c r="AR111" s="117">
        <f t="shared" si="17"/>
        <v>0</v>
      </c>
      <c r="AS111" s="117">
        <v>889220</v>
      </c>
      <c r="AT111" s="2"/>
    </row>
    <row r="112" spans="1:46" ht="14.25">
      <c r="A112" s="330"/>
      <c r="B112" s="331"/>
      <c r="C112" s="446" t="s">
        <v>28</v>
      </c>
      <c r="D112" s="447"/>
      <c r="E112" s="447"/>
      <c r="F112" s="447"/>
      <c r="G112" s="446"/>
      <c r="H112" s="447"/>
      <c r="I112" s="447"/>
      <c r="J112" s="447"/>
      <c r="K112" s="446"/>
      <c r="L112" s="447"/>
      <c r="M112" s="447"/>
      <c r="N112" s="447"/>
      <c r="O112" s="446"/>
      <c r="P112" s="447"/>
      <c r="Q112" s="447"/>
      <c r="R112" s="447"/>
      <c r="S112" s="447"/>
      <c r="T112" s="447"/>
      <c r="U112" s="446"/>
      <c r="V112" s="447"/>
      <c r="W112" s="447"/>
      <c r="X112" s="447"/>
      <c r="Y112" s="446"/>
      <c r="Z112" s="447"/>
      <c r="AA112" s="447"/>
      <c r="AB112" s="447"/>
      <c r="AC112" s="446"/>
      <c r="AD112" s="447"/>
      <c r="AE112" s="447"/>
      <c r="AF112" s="447"/>
      <c r="AG112" s="446"/>
      <c r="AH112" s="447"/>
      <c r="AI112" s="447"/>
      <c r="AJ112" s="447"/>
      <c r="AK112" s="417"/>
      <c r="AL112" s="418"/>
      <c r="AM112" s="418"/>
      <c r="AN112" s="418"/>
      <c r="AR112" s="117">
        <f t="shared" si="17"/>
        <v>0</v>
      </c>
      <c r="AT112" s="2"/>
    </row>
    <row r="113" spans="1:46" ht="15" hidden="1" outlineLevel="1" collapsed="1">
      <c r="A113" s="330"/>
      <c r="B113" s="331"/>
      <c r="C113" s="182">
        <f>'Перв. скв '!C113</f>
        <v>0</v>
      </c>
      <c r="D113" s="100" t="s">
        <v>120</v>
      </c>
      <c r="E113" s="50"/>
      <c r="F113" s="50"/>
      <c r="G113" s="120"/>
      <c r="H113" s="120"/>
      <c r="I113" s="50"/>
      <c r="J113" s="50"/>
      <c r="K113" s="50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0"/>
      <c r="Y113" s="50"/>
      <c r="Z113" s="50"/>
      <c r="AA113" s="50"/>
      <c r="AB113" s="50"/>
      <c r="AC113" s="50"/>
      <c r="AD113" s="50"/>
      <c r="AE113" s="50"/>
      <c r="AF113" s="50"/>
      <c r="AG113" s="50"/>
      <c r="AH113" s="50"/>
      <c r="AI113" s="50"/>
      <c r="AJ113" s="50"/>
      <c r="AK113" s="50"/>
      <c r="AL113" s="50"/>
      <c r="AM113" s="50"/>
      <c r="AN113" s="50">
        <v>0</v>
      </c>
      <c r="AR113" s="117">
        <f t="shared" si="17"/>
        <v>0</v>
      </c>
      <c r="AS113" s="117">
        <v>0</v>
      </c>
    </row>
    <row r="114" spans="1:46" ht="14.25" hidden="1" outlineLevel="1">
      <c r="A114" s="322"/>
      <c r="B114" s="323"/>
      <c r="C114" s="335" t="s">
        <v>148</v>
      </c>
      <c r="D114" s="264" t="str">
        <f>'Перв. скв '!D114</f>
        <v>ГТИ на скважине с отходом до 1300 м.</v>
      </c>
      <c r="E114" s="265">
        <f>'Перв. скв '!E114</f>
        <v>0</v>
      </c>
      <c r="F114" s="321" t="str">
        <f>'Перв. скв '!F114</f>
        <v>скв.</v>
      </c>
      <c r="G114" s="316">
        <f>'Перв. скв '!$V114*G$13</f>
        <v>0</v>
      </c>
      <c r="H114" s="316">
        <f>'Перв. скв '!$W114*G$13</f>
        <v>0</v>
      </c>
      <c r="I114" s="316">
        <f>ННСдо1300!$V114*I$13</f>
        <v>0</v>
      </c>
      <c r="J114" s="316">
        <f>ННСдо1300!$W114*I$13</f>
        <v>0</v>
      </c>
      <c r="K114" s="316">
        <f>ННСот1300до1500!$V114*K$13</f>
        <v>0</v>
      </c>
      <c r="L114" s="316">
        <f>ННСот1300до1500!$W114*K$13</f>
        <v>0</v>
      </c>
      <c r="M114" s="316">
        <f>ННСот1500до2000!$V114*M$13</f>
        <v>0</v>
      </c>
      <c r="N114" s="316">
        <f>ННСот1500до2000!$W114*M$13</f>
        <v>0</v>
      </c>
      <c r="O114" s="316">
        <f>ННСот2000до2200!$V114*O$13</f>
        <v>0</v>
      </c>
      <c r="P114" s="316">
        <f>ННСот2000до2200!$W114*O$13</f>
        <v>0</v>
      </c>
      <c r="Q114" s="316">
        <f>ННСболее2200!$V114*Q$13</f>
        <v>0</v>
      </c>
      <c r="R114" s="316">
        <f>ННСболее2200!$W114*Q$13</f>
        <v>0</v>
      </c>
      <c r="S114" s="316">
        <f>Оценочная!$V114*S$13</f>
        <v>0</v>
      </c>
      <c r="T114" s="316">
        <f>Оценочная!$W114*S$13</f>
        <v>0</v>
      </c>
      <c r="U114" s="316">
        <f>'ННСЮра&gt;800'!$V114*U$13</f>
        <v>0</v>
      </c>
      <c r="V114" s="316">
        <f>'ННСЮра&gt;800'!$W114*U$13</f>
        <v>0</v>
      </c>
      <c r="W114" s="316">
        <f>'ГС пил'!V114*$W$13</f>
        <v>0</v>
      </c>
      <c r="X114" s="316">
        <f>'ГС пил'!W114*$W$13</f>
        <v>0</v>
      </c>
      <c r="Y114" s="316">
        <f>'ГС без пил'!$V114*Y$13</f>
        <v>0</v>
      </c>
      <c r="Z114" s="316">
        <f>'ГС без пил'!$W114*Y$13</f>
        <v>0</v>
      </c>
      <c r="AA114" s="316">
        <f>'ГС пил МСГРП'!$V114*AA$13</f>
        <v>0</v>
      </c>
      <c r="AB114" s="316">
        <f>'ГС пил МСГРП'!$W114*AA$13</f>
        <v>0</v>
      </c>
      <c r="AC114" s="316">
        <f>'ГСЮра пил'!$V114*AC$13</f>
        <v>0</v>
      </c>
      <c r="AD114" s="316">
        <f>'ГСЮра пил'!$W114*AC$13</f>
        <v>0</v>
      </c>
      <c r="AE114" s="316">
        <f>'ГСЮра без пил'!$V114*AE$13</f>
        <v>0</v>
      </c>
      <c r="AF114" s="316">
        <f>'ГСЮра без пил'!$W114*AE$13</f>
        <v>0</v>
      </c>
      <c r="AG114" s="316">
        <f>'ГСЮра пил МСГРП'!$V114*AG$13</f>
        <v>0</v>
      </c>
      <c r="AH114" s="316">
        <f>'ГСЮра пил МСГРП'!$W114*AG$13</f>
        <v>0</v>
      </c>
      <c r="AI114" s="316">
        <f>ВЗ!$V114*AI$13</f>
        <v>0</v>
      </c>
      <c r="AJ114" s="316">
        <f>ВЗ!$W114*AI$13</f>
        <v>0</v>
      </c>
      <c r="AK114" s="316">
        <f>'Посл. скв'!$V114*AK$13</f>
        <v>0</v>
      </c>
      <c r="AL114" s="316">
        <f>'Посл. скв'!$W114*AK$13</f>
        <v>0</v>
      </c>
      <c r="AM114" s="316">
        <f t="shared" ref="AM114:AN119" si="22">AK114+AI114+AG114+AE114+AC114+AA114+Y114+W114+U114+S114+Q114+M114+O114+K114+I114+G114</f>
        <v>0</v>
      </c>
      <c r="AN114" s="316">
        <f t="shared" si="22"/>
        <v>0</v>
      </c>
      <c r="AO114" s="298">
        <f>('[8]Куст №40А'!$AD$265)*1000</f>
        <v>1468199.9999999998</v>
      </c>
      <c r="AP114" s="117">
        <f t="shared" ref="AP114:AP119" si="23">AO114-AN114</f>
        <v>1468199.9999999998</v>
      </c>
      <c r="AR114" s="117">
        <f t="shared" si="17"/>
        <v>0</v>
      </c>
      <c r="AS114" s="117">
        <v>0</v>
      </c>
    </row>
    <row r="115" spans="1:46" ht="14.25" hidden="1" outlineLevel="1">
      <c r="A115" s="322"/>
      <c r="B115" s="323"/>
      <c r="C115" s="335"/>
      <c r="D115" s="264" t="str">
        <f>'Перв. скв '!D115</f>
        <v>ГТИ на скважине с отходом от 1300 до 1500 м.</v>
      </c>
      <c r="E115" s="265">
        <f>'Перв. скв '!E115</f>
        <v>0</v>
      </c>
      <c r="F115" s="321" t="str">
        <f>'Перв. скв '!F115</f>
        <v>скв.</v>
      </c>
      <c r="G115" s="316">
        <f>'Перв. скв '!$V115*G$13</f>
        <v>0</v>
      </c>
      <c r="H115" s="316">
        <f>'Перв. скв '!$W115*G$13</f>
        <v>0</v>
      </c>
      <c r="I115" s="316">
        <f>ННСдо1300!$V115*I$13</f>
        <v>0</v>
      </c>
      <c r="J115" s="316">
        <f>ННСдо1300!$W115*I$13</f>
        <v>0</v>
      </c>
      <c r="K115" s="316">
        <f>ННСот1300до1500!$V115*K$13</f>
        <v>0</v>
      </c>
      <c r="L115" s="316">
        <f>ННСот1300до1500!$W115*K$13</f>
        <v>0</v>
      </c>
      <c r="M115" s="316">
        <f>ННСот1500до2000!$V115*M$13</f>
        <v>0</v>
      </c>
      <c r="N115" s="316">
        <f>ННСот1500до2000!$W115*M$13</f>
        <v>0</v>
      </c>
      <c r="O115" s="316">
        <f>ННСот2000до2200!$V115*O$13</f>
        <v>0</v>
      </c>
      <c r="P115" s="316">
        <f>ННСот2000до2200!$W115*O$13</f>
        <v>0</v>
      </c>
      <c r="Q115" s="316">
        <f>ННСболее2200!$V115*Q$13</f>
        <v>0</v>
      </c>
      <c r="R115" s="316">
        <f>ННСболее2200!$W115*Q$13</f>
        <v>0</v>
      </c>
      <c r="S115" s="316">
        <f>Оценочная!$V115*S$13</f>
        <v>0</v>
      </c>
      <c r="T115" s="316">
        <f>Оценочная!$W115*S$13</f>
        <v>0</v>
      </c>
      <c r="U115" s="316">
        <f>'ННСЮра&gt;800'!$V115*U$13</f>
        <v>0</v>
      </c>
      <c r="V115" s="316">
        <f>'ННСЮра&gt;800'!$W115*U$13</f>
        <v>0</v>
      </c>
      <c r="W115" s="316">
        <f>'ГС пил'!V115*$W$13</f>
        <v>0</v>
      </c>
      <c r="X115" s="316">
        <f>'ГС пил'!W115*$W$13</f>
        <v>0</v>
      </c>
      <c r="Y115" s="316">
        <f>'ГС без пил'!$V115*Y$13</f>
        <v>0</v>
      </c>
      <c r="Z115" s="316">
        <f>'ГС без пил'!$W115*Y$13</f>
        <v>0</v>
      </c>
      <c r="AA115" s="316">
        <f>'ГС пил МСГРП'!$V115*AA$13</f>
        <v>0</v>
      </c>
      <c r="AB115" s="316">
        <f>'ГС пил МСГРП'!$W115*AA$13</f>
        <v>0</v>
      </c>
      <c r="AC115" s="316">
        <f>'ГСЮра пил'!$V115*AC$13</f>
        <v>0</v>
      </c>
      <c r="AD115" s="316">
        <f>'ГСЮра пил'!$W115*AC$13</f>
        <v>0</v>
      </c>
      <c r="AE115" s="316">
        <f>'ГСЮра без пил'!$V115*AE$13</f>
        <v>0</v>
      </c>
      <c r="AF115" s="316">
        <f>'ГСЮра без пил'!$W115*AE$13</f>
        <v>0</v>
      </c>
      <c r="AG115" s="316">
        <f>'ГСЮра пил МСГРП'!$V115*AG$13</f>
        <v>0</v>
      </c>
      <c r="AH115" s="316">
        <f>'ГСЮра пил МСГРП'!$W115*AG$13</f>
        <v>0</v>
      </c>
      <c r="AI115" s="316">
        <f>ВЗ!$V115*AI$13</f>
        <v>0</v>
      </c>
      <c r="AJ115" s="316">
        <f>ВЗ!$W115*AI$13</f>
        <v>0</v>
      </c>
      <c r="AK115" s="316">
        <f>'Посл. скв'!$V115*AK$13</f>
        <v>0</v>
      </c>
      <c r="AL115" s="316">
        <f>'Посл. скв'!$W115*AK$13</f>
        <v>0</v>
      </c>
      <c r="AM115" s="316">
        <f>AK115+AI115+AG115+AE115+AC115+AA115+Y115+W115+U115+S115+Q115+M115+O115+K115+I115+G115</f>
        <v>0</v>
      </c>
      <c r="AN115" s="316">
        <f>AL115+AJ115+AH115+AF115+AD115+AB115+Z115+X115+V115+T115+R115+N115+P115+L115+J115+H115</f>
        <v>0</v>
      </c>
      <c r="AO115" s="298">
        <f>('[8]Куст №40А'!$AD$540)*1000</f>
        <v>685160</v>
      </c>
      <c r="AP115" s="117">
        <f t="shared" si="23"/>
        <v>685160</v>
      </c>
      <c r="AR115" s="117">
        <f t="shared" si="17"/>
        <v>0</v>
      </c>
      <c r="AS115" s="117">
        <v>0</v>
      </c>
    </row>
    <row r="116" spans="1:46" ht="14.25" hidden="1" outlineLevel="1">
      <c r="A116" s="322"/>
      <c r="B116" s="323"/>
      <c r="C116" s="335"/>
      <c r="D116" s="264" t="str">
        <f>'Перв. скв '!D116</f>
        <v>ГТИ на скважине с отходом от 1500 до 2000 м.</v>
      </c>
      <c r="E116" s="265">
        <f>'Перв. скв '!E116</f>
        <v>0</v>
      </c>
      <c r="F116" s="321" t="str">
        <f>'Перв. скв '!F116</f>
        <v>скв.</v>
      </c>
      <c r="G116" s="316">
        <f>'Перв. скв '!$V116*G$13</f>
        <v>0</v>
      </c>
      <c r="H116" s="316">
        <f>'Перв. скв '!$W116*G$13</f>
        <v>0</v>
      </c>
      <c r="I116" s="316">
        <f>ННСдо1300!$V116*I$13</f>
        <v>0</v>
      </c>
      <c r="J116" s="316">
        <f>ННСдо1300!$W116*I$13</f>
        <v>0</v>
      </c>
      <c r="K116" s="316">
        <f>ННСот1300до1500!$V116*K$13</f>
        <v>0</v>
      </c>
      <c r="L116" s="316">
        <f>ННСот1300до1500!$W116*K$13</f>
        <v>0</v>
      </c>
      <c r="M116" s="316">
        <f>ННСот1500до2000!$V116*M$13</f>
        <v>0</v>
      </c>
      <c r="N116" s="316">
        <f>ННСот1500до2000!$W116*M$13</f>
        <v>0</v>
      </c>
      <c r="O116" s="316">
        <f>ННСот2000до2200!$V116*O$13</f>
        <v>0</v>
      </c>
      <c r="P116" s="316">
        <f>ННСот2000до2200!$W116*O$13</f>
        <v>0</v>
      </c>
      <c r="Q116" s="316">
        <f>ННСболее2200!$V116*Q$13</f>
        <v>0</v>
      </c>
      <c r="R116" s="316">
        <f>ННСболее2200!$W116*Q$13</f>
        <v>0</v>
      </c>
      <c r="S116" s="316">
        <f>Оценочная!$V116*S$13</f>
        <v>0</v>
      </c>
      <c r="T116" s="316">
        <f>Оценочная!$W116*S$13</f>
        <v>0</v>
      </c>
      <c r="U116" s="316">
        <f>'ННСЮра&gt;800'!$V116*U$13</f>
        <v>0</v>
      </c>
      <c r="V116" s="316">
        <f>'ННСЮра&gt;800'!$W116*U$13</f>
        <v>0</v>
      </c>
      <c r="W116" s="316">
        <f>'ГС пил'!V116*$W$13</f>
        <v>0</v>
      </c>
      <c r="X116" s="316">
        <f>'ГС пил'!W116*$W$13</f>
        <v>0</v>
      </c>
      <c r="Y116" s="316">
        <f>'ГС без пил'!$V116*Y$13</f>
        <v>0</v>
      </c>
      <c r="Z116" s="316">
        <f>'ГС без пил'!$W116*Y$13</f>
        <v>0</v>
      </c>
      <c r="AA116" s="316">
        <f>'ГС пил МСГРП'!$V116*AA$13</f>
        <v>0</v>
      </c>
      <c r="AB116" s="316">
        <f>'ГС пил МСГРП'!$W116*AA$13</f>
        <v>0</v>
      </c>
      <c r="AC116" s="316">
        <f>'ГСЮра пил'!$V116*AC$13</f>
        <v>0</v>
      </c>
      <c r="AD116" s="316">
        <f>'ГСЮра пил'!$W116*AC$13</f>
        <v>0</v>
      </c>
      <c r="AE116" s="316">
        <f>'ГСЮра без пил'!$V116*AE$13</f>
        <v>0</v>
      </c>
      <c r="AF116" s="316">
        <f>'ГСЮра без пил'!$W116*AE$13</f>
        <v>0</v>
      </c>
      <c r="AG116" s="316">
        <f>'ГСЮра пил МСГРП'!$V116*AG$13</f>
        <v>0</v>
      </c>
      <c r="AH116" s="316">
        <f>'ГСЮра пил МСГРП'!$W116*AG$13</f>
        <v>0</v>
      </c>
      <c r="AI116" s="316">
        <f>ВЗ!$V116*AI$13</f>
        <v>0</v>
      </c>
      <c r="AJ116" s="316">
        <f>ВЗ!$W116*AI$13</f>
        <v>0</v>
      </c>
      <c r="AK116" s="316">
        <f>'Посл. скв'!$V116*AK$13</f>
        <v>0</v>
      </c>
      <c r="AL116" s="316">
        <f>'Посл. скв'!$W116*AK$13</f>
        <v>0</v>
      </c>
      <c r="AM116" s="316">
        <f>AK116+AI116+AG116+AE116+AC116+AA116+Y116+W116+U116+S116+Q116+M116+O116+K116+I116+G116</f>
        <v>0</v>
      </c>
      <c r="AN116" s="316">
        <f>AL116+AJ116+AH116+AF116+AD116+AB116+Z116+X116+V116+T116+R116+N116+P116+L116+J116+H116</f>
        <v>0</v>
      </c>
      <c r="AO116" s="298">
        <f>('[8]Куст №40А'!$AD$815)*1000</f>
        <v>0</v>
      </c>
      <c r="AP116" s="117">
        <f t="shared" si="23"/>
        <v>0</v>
      </c>
      <c r="AR116" s="117">
        <f t="shared" si="17"/>
        <v>0</v>
      </c>
      <c r="AS116" s="117">
        <v>0</v>
      </c>
    </row>
    <row r="117" spans="1:46" ht="14.25" hidden="1" outlineLevel="1">
      <c r="A117" s="322"/>
      <c r="B117" s="323"/>
      <c r="C117" s="335"/>
      <c r="D117" s="264" t="str">
        <f>'Перв. скв '!D117</f>
        <v>ГТИ на скважине с отходом от 2000 до 2200 м.</v>
      </c>
      <c r="E117" s="265">
        <f>'Перв. скв '!E117</f>
        <v>0</v>
      </c>
      <c r="F117" s="321" t="str">
        <f>'Перв. скв '!F117</f>
        <v>скв.</v>
      </c>
      <c r="G117" s="316">
        <f>'Перв. скв '!$V117*G$13</f>
        <v>0</v>
      </c>
      <c r="H117" s="316">
        <f>'Перв. скв '!$W117*G$13</f>
        <v>0</v>
      </c>
      <c r="I117" s="316">
        <f>ННСдо1300!$V117*I$13</f>
        <v>0</v>
      </c>
      <c r="J117" s="316">
        <f>ННСдо1300!$W117*I$13</f>
        <v>0</v>
      </c>
      <c r="K117" s="316">
        <f>ННСот1300до1500!$V117*K$13</f>
        <v>0</v>
      </c>
      <c r="L117" s="316">
        <f>ННСот1300до1500!$W117*K$13</f>
        <v>0</v>
      </c>
      <c r="M117" s="316">
        <f>ННСот1500до2000!$V117*M$13</f>
        <v>0</v>
      </c>
      <c r="N117" s="316">
        <f>ННСот1500до2000!$W117*M$13</f>
        <v>0</v>
      </c>
      <c r="O117" s="316">
        <f>ННСот2000до2200!$V117*O$13</f>
        <v>0</v>
      </c>
      <c r="P117" s="316">
        <f>ННСот2000до2200!$W117*O$13</f>
        <v>0</v>
      </c>
      <c r="Q117" s="316">
        <f>ННСболее2200!$V117*Q$13</f>
        <v>0</v>
      </c>
      <c r="R117" s="316">
        <f>ННСболее2200!$W117*Q$13</f>
        <v>0</v>
      </c>
      <c r="S117" s="316">
        <f>Оценочная!$V117*S$13</f>
        <v>0</v>
      </c>
      <c r="T117" s="316">
        <f>Оценочная!$W117*S$13</f>
        <v>0</v>
      </c>
      <c r="U117" s="316">
        <f>'ННСЮра&gt;800'!$V117*U$13</f>
        <v>0</v>
      </c>
      <c r="V117" s="316">
        <f>'ННСЮра&gt;800'!$W117*U$13</f>
        <v>0</v>
      </c>
      <c r="W117" s="316">
        <f>'ГС пил'!V117*$W$13</f>
        <v>0</v>
      </c>
      <c r="X117" s="316">
        <f>'ГС пил'!W117*$W$13</f>
        <v>0</v>
      </c>
      <c r="Y117" s="316">
        <f>'ГС без пил'!$V117*Y$13</f>
        <v>0</v>
      </c>
      <c r="Z117" s="316">
        <f>'ГС без пил'!$W117*Y$13</f>
        <v>0</v>
      </c>
      <c r="AA117" s="316">
        <f>'ГС пил МСГРП'!$V117*AA$13</f>
        <v>0</v>
      </c>
      <c r="AB117" s="316">
        <f>'ГС пил МСГРП'!$W117*AA$13</f>
        <v>0</v>
      </c>
      <c r="AC117" s="316">
        <f>'ГСЮра пил'!$V117*AC$13</f>
        <v>0</v>
      </c>
      <c r="AD117" s="316">
        <f>'ГСЮра пил'!$W117*AC$13</f>
        <v>0</v>
      </c>
      <c r="AE117" s="316">
        <f>'ГСЮра без пил'!$V117*AE$13</f>
        <v>0</v>
      </c>
      <c r="AF117" s="316">
        <f>'ГСЮра без пил'!$W117*AE$13</f>
        <v>0</v>
      </c>
      <c r="AG117" s="316">
        <f>'ГСЮра пил МСГРП'!$V117*AG$13</f>
        <v>0</v>
      </c>
      <c r="AH117" s="316">
        <f>'ГСЮра пил МСГРП'!$W117*AG$13</f>
        <v>0</v>
      </c>
      <c r="AI117" s="316">
        <f>ВЗ!$V117*AI$13</f>
        <v>0</v>
      </c>
      <c r="AJ117" s="316">
        <f>ВЗ!$W117*AI$13</f>
        <v>0</v>
      </c>
      <c r="AK117" s="316">
        <f>'Посл. скв'!$V117*AK$13</f>
        <v>0</v>
      </c>
      <c r="AL117" s="316">
        <f>'Посл. скв'!$W117*AK$13</f>
        <v>0</v>
      </c>
      <c r="AM117" s="316">
        <f t="shared" si="22"/>
        <v>0</v>
      </c>
      <c r="AN117" s="316">
        <f t="shared" si="22"/>
        <v>0</v>
      </c>
      <c r="AO117" s="298">
        <f>('[8]Куст №40А'!$AD$1089)*1000</f>
        <v>0</v>
      </c>
      <c r="AP117" s="117">
        <f t="shared" si="23"/>
        <v>0</v>
      </c>
      <c r="AR117" s="117">
        <f t="shared" si="17"/>
        <v>0</v>
      </c>
      <c r="AS117" s="117">
        <v>0</v>
      </c>
    </row>
    <row r="118" spans="1:46" ht="14.25" hidden="1" outlineLevel="1">
      <c r="A118" s="322"/>
      <c r="B118" s="323"/>
      <c r="C118" s="335"/>
      <c r="D118" s="264" t="str">
        <f>'Перв. скв '!D118</f>
        <v>ГТИ на скважине с отходом более 2200 м.</v>
      </c>
      <c r="E118" s="265">
        <f>'Перв. скв '!E118</f>
        <v>0</v>
      </c>
      <c r="F118" s="321" t="str">
        <f>'Перв. скв '!F118</f>
        <v>скв.</v>
      </c>
      <c r="G118" s="316">
        <f>'Перв. скв '!$V118*G$13</f>
        <v>0</v>
      </c>
      <c r="H118" s="316">
        <f>'Перв. скв '!$W118*G$13</f>
        <v>0</v>
      </c>
      <c r="I118" s="316">
        <f>ННСдо1300!$V118*I$13</f>
        <v>0</v>
      </c>
      <c r="J118" s="316">
        <f>ННСдо1300!$W118*I$13</f>
        <v>0</v>
      </c>
      <c r="K118" s="316">
        <f>ННСот1300до1500!$V118*K$13</f>
        <v>0</v>
      </c>
      <c r="L118" s="316">
        <f>ННСот1300до1500!$W118*K$13</f>
        <v>0</v>
      </c>
      <c r="M118" s="316">
        <f>ННСот1500до2000!$V118*M$13</f>
        <v>0</v>
      </c>
      <c r="N118" s="316">
        <f>ННСот1500до2000!$W118*M$13</f>
        <v>0</v>
      </c>
      <c r="O118" s="316">
        <f>ННСот2000до2200!$V118*O$13</f>
        <v>0</v>
      </c>
      <c r="P118" s="316">
        <f>ННСот2000до2200!$W118*O$13</f>
        <v>0</v>
      </c>
      <c r="Q118" s="316">
        <f>ННСболее2200!$V118*Q$13</f>
        <v>0</v>
      </c>
      <c r="R118" s="316">
        <f>ННСболее2200!$W118*Q$13</f>
        <v>0</v>
      </c>
      <c r="S118" s="316">
        <f>Оценочная!$V118*S$13</f>
        <v>0</v>
      </c>
      <c r="T118" s="316">
        <f>Оценочная!$W118*S$13</f>
        <v>0</v>
      </c>
      <c r="U118" s="316">
        <f>'ННСЮра&gt;800'!$V118*U$13</f>
        <v>0</v>
      </c>
      <c r="V118" s="316">
        <f>'ННСЮра&gt;800'!$W118*U$13</f>
        <v>0</v>
      </c>
      <c r="W118" s="316">
        <f>'ГС пил'!V118*$W$13</f>
        <v>0</v>
      </c>
      <c r="X118" s="316">
        <f>'ГС пил'!W118*$W$13</f>
        <v>0</v>
      </c>
      <c r="Y118" s="316">
        <f>'ГС без пил'!$V118*Y$13</f>
        <v>0</v>
      </c>
      <c r="Z118" s="316">
        <f>'ГС без пил'!$W118*Y$13</f>
        <v>0</v>
      </c>
      <c r="AA118" s="316">
        <f>'ГС пил МСГРП'!$V118*AA$13</f>
        <v>0</v>
      </c>
      <c r="AB118" s="316">
        <f>'ГС пил МСГРП'!$W118*AA$13</f>
        <v>0</v>
      </c>
      <c r="AC118" s="316">
        <f>'ГСЮра пил'!$V118*AC$13</f>
        <v>0</v>
      </c>
      <c r="AD118" s="316">
        <f>'ГСЮра пил'!$W118*AC$13</f>
        <v>0</v>
      </c>
      <c r="AE118" s="316">
        <f>'ГСЮра без пил'!$V118*AE$13</f>
        <v>0</v>
      </c>
      <c r="AF118" s="316">
        <f>'ГСЮра без пил'!$W118*AE$13</f>
        <v>0</v>
      </c>
      <c r="AG118" s="316">
        <f>'ГСЮра пил МСГРП'!$V118*AG$13</f>
        <v>0</v>
      </c>
      <c r="AH118" s="316">
        <f>'ГСЮра пил МСГРП'!$W118*AG$13</f>
        <v>0</v>
      </c>
      <c r="AI118" s="316">
        <f>ВЗ!$V118*AI$13</f>
        <v>0</v>
      </c>
      <c r="AJ118" s="316">
        <f>ВЗ!$W118*AI$13</f>
        <v>0</v>
      </c>
      <c r="AK118" s="316">
        <f>'Посл. скв'!$V118*AK$13</f>
        <v>0</v>
      </c>
      <c r="AL118" s="316">
        <f>'Посл. скв'!$W118*AK$13</f>
        <v>0</v>
      </c>
      <c r="AM118" s="316">
        <f>AK118+AI118+AG118+AE118+AC118+AA118+Y118+W118+U118+S118+Q118+M118+O118+K118+I118+G118</f>
        <v>0</v>
      </c>
      <c r="AN118" s="316">
        <f>AL118+AJ118+AH118+AF118+AD118+AB118+Z118+X118+V118+T118+R118+N118+P118+L118+J118+H118</f>
        <v>0</v>
      </c>
      <c r="AO118" s="298">
        <f>('[8]Куст №40А'!$AD$1363)*1000</f>
        <v>0</v>
      </c>
      <c r="AP118" s="117">
        <f t="shared" si="23"/>
        <v>0</v>
      </c>
      <c r="AR118" s="117">
        <f t="shared" si="17"/>
        <v>0</v>
      </c>
      <c r="AS118" s="117">
        <v>0</v>
      </c>
    </row>
    <row r="119" spans="1:46" ht="15" outlineLevel="1" thickBot="1">
      <c r="A119" s="322"/>
      <c r="B119" s="323"/>
      <c r="C119" s="335"/>
      <c r="D119" s="264" t="str">
        <f>'Перв. скв '!D119</f>
        <v>ГТИ на горизонтальной скважине</v>
      </c>
      <c r="E119" s="265">
        <f>'Перв. скв '!E119</f>
        <v>0</v>
      </c>
      <c r="F119" s="321" t="str">
        <f>'Перв. скв '!F119</f>
        <v>скв.</v>
      </c>
      <c r="G119" s="316">
        <f>'Перв. скв '!$V119*G$13</f>
        <v>45</v>
      </c>
      <c r="H119" s="316">
        <f>'Перв. скв '!$W119*G$13</f>
        <v>1101150</v>
      </c>
      <c r="I119" s="316">
        <f>ННСдо1300!$V119*I$13</f>
        <v>0</v>
      </c>
      <c r="J119" s="316">
        <f>ННСдо1300!$W119*I$13</f>
        <v>0</v>
      </c>
      <c r="K119" s="316">
        <f>ННСот1300до1500!$V119*K$13</f>
        <v>0</v>
      </c>
      <c r="L119" s="316">
        <f>ННСот1300до1500!$W119*K$13</f>
        <v>0</v>
      </c>
      <c r="M119" s="316">
        <f>ННСот1500до2000!$V119*M$13</f>
        <v>0</v>
      </c>
      <c r="N119" s="316">
        <f>ННСот1500до2000!$W119*M$13</f>
        <v>0</v>
      </c>
      <c r="O119" s="316">
        <f>ННСот2000до2200!$V119*O$13</f>
        <v>0</v>
      </c>
      <c r="P119" s="316">
        <f>ННСот2000до2200!$W119*O$13</f>
        <v>0</v>
      </c>
      <c r="Q119" s="316">
        <f>ННСболее2200!$V119*Q$13</f>
        <v>0</v>
      </c>
      <c r="R119" s="316">
        <f>ННСболее2200!$W119*Q$13</f>
        <v>0</v>
      </c>
      <c r="S119" s="316">
        <f>Оценочная!$V119*S$13</f>
        <v>0</v>
      </c>
      <c r="T119" s="316">
        <f>Оценочная!$W119*S$13</f>
        <v>0</v>
      </c>
      <c r="U119" s="316">
        <f>'ННСЮра&gt;800'!$V119*U$13</f>
        <v>0</v>
      </c>
      <c r="V119" s="316">
        <f>'ННСЮра&gt;800'!$W119*U$13</f>
        <v>0</v>
      </c>
      <c r="W119" s="316">
        <f>'ГС пил'!V119*$W$13</f>
        <v>0</v>
      </c>
      <c r="X119" s="316">
        <f>'ГС пил'!W119*$W$13</f>
        <v>0</v>
      </c>
      <c r="Y119" s="316">
        <f>'ГС без пил'!$V119*Y$13</f>
        <v>180</v>
      </c>
      <c r="Z119" s="316">
        <f>'ГС без пил'!$W119*Y$13</f>
        <v>4404600</v>
      </c>
      <c r="AA119" s="316">
        <f>'ГС пил МСГРП'!$V119*AA$13</f>
        <v>0</v>
      </c>
      <c r="AB119" s="316">
        <f>'ГС пил МСГРП'!$W119*AA$13</f>
        <v>0</v>
      </c>
      <c r="AC119" s="316">
        <f>'ГСЮра пил'!$V119*AC$13</f>
        <v>0</v>
      </c>
      <c r="AD119" s="316">
        <f>'ГСЮра пил'!$W119*AC$13</f>
        <v>0</v>
      </c>
      <c r="AE119" s="316">
        <f>'ГСЮра без пил'!$V119*AE$13</f>
        <v>0</v>
      </c>
      <c r="AF119" s="316">
        <f>'ГСЮра без пил'!$W119*AE$13</f>
        <v>0</v>
      </c>
      <c r="AG119" s="316">
        <f>'ГСЮра пил МСГРП'!$V119*AG$13</f>
        <v>0</v>
      </c>
      <c r="AH119" s="316">
        <f>'ГСЮра пил МСГРП'!$W119*AG$13</f>
        <v>0</v>
      </c>
      <c r="AI119" s="316">
        <f>ВЗ!$V119*AI$13</f>
        <v>0</v>
      </c>
      <c r="AJ119" s="316">
        <f>ВЗ!$W119*AI$13</f>
        <v>0</v>
      </c>
      <c r="AK119" s="316">
        <f>'Посл. скв'!$V119*AK$13</f>
        <v>45</v>
      </c>
      <c r="AL119" s="316">
        <f>'Посл. скв'!$W119*AK$13</f>
        <v>1101150</v>
      </c>
      <c r="AM119" s="316">
        <f t="shared" si="22"/>
        <v>270</v>
      </c>
      <c r="AN119" s="316">
        <f t="shared" si="22"/>
        <v>6606900</v>
      </c>
      <c r="AO119" s="298">
        <f>('[8]Куст №40А'!$AD$1637)*1000</f>
        <v>0</v>
      </c>
      <c r="AP119" s="117">
        <f t="shared" si="23"/>
        <v>-6606900</v>
      </c>
      <c r="AR119" s="117">
        <f t="shared" si="17"/>
        <v>0</v>
      </c>
      <c r="AS119" s="117">
        <v>6606900</v>
      </c>
      <c r="AT119" s="2"/>
    </row>
    <row r="120" spans="1:46" ht="14.25" customHeight="1" thickBot="1">
      <c r="A120" s="45"/>
      <c r="B120" s="48"/>
      <c r="C120" s="446" t="s">
        <v>27</v>
      </c>
      <c r="D120" s="447"/>
      <c r="E120" s="447"/>
      <c r="F120" s="447"/>
      <c r="G120" s="446"/>
      <c r="H120" s="447"/>
      <c r="I120" s="447"/>
      <c r="J120" s="447"/>
      <c r="K120" s="446"/>
      <c r="L120" s="447"/>
      <c r="M120" s="447"/>
      <c r="N120" s="447"/>
      <c r="O120" s="446"/>
      <c r="P120" s="447"/>
      <c r="Q120" s="447"/>
      <c r="R120" s="447"/>
      <c r="S120" s="447"/>
      <c r="T120" s="447"/>
      <c r="U120" s="446"/>
      <c r="V120" s="447"/>
      <c r="W120" s="447"/>
      <c r="X120" s="447"/>
      <c r="Y120" s="446"/>
      <c r="Z120" s="447"/>
      <c r="AA120" s="447"/>
      <c r="AB120" s="447"/>
      <c r="AC120" s="446"/>
      <c r="AD120" s="447"/>
      <c r="AE120" s="447"/>
      <c r="AF120" s="447"/>
      <c r="AG120" s="446"/>
      <c r="AH120" s="447"/>
      <c r="AI120" s="447"/>
      <c r="AJ120" s="447"/>
      <c r="AK120" s="417"/>
      <c r="AL120" s="418"/>
      <c r="AM120" s="418"/>
      <c r="AN120" s="418"/>
      <c r="AR120" s="117">
        <f t="shared" si="17"/>
        <v>0</v>
      </c>
      <c r="AT120" s="2"/>
    </row>
    <row r="121" spans="1:46" ht="14.25" hidden="1" customHeight="1" outlineLevel="1">
      <c r="A121" s="336"/>
      <c r="B121" s="323"/>
      <c r="C121" s="182">
        <f>'Перв. скв '!C121</f>
        <v>0</v>
      </c>
      <c r="D121" s="100" t="s">
        <v>120</v>
      </c>
      <c r="E121" s="50"/>
      <c r="F121" s="50"/>
      <c r="G121" s="120"/>
      <c r="H121" s="120"/>
      <c r="I121" s="50"/>
      <c r="J121" s="50"/>
      <c r="K121" s="50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50"/>
      <c r="X121" s="50"/>
      <c r="Y121" s="50"/>
      <c r="Z121" s="50"/>
      <c r="AA121" s="50"/>
      <c r="AB121" s="50"/>
      <c r="AC121" s="50"/>
      <c r="AD121" s="50"/>
      <c r="AE121" s="50"/>
      <c r="AF121" s="50"/>
      <c r="AG121" s="50"/>
      <c r="AH121" s="50"/>
      <c r="AI121" s="50"/>
      <c r="AJ121" s="50"/>
      <c r="AK121" s="50"/>
      <c r="AL121" s="50"/>
      <c r="AM121" s="50"/>
      <c r="AN121" s="50">
        <v>0</v>
      </c>
      <c r="AR121" s="117">
        <f t="shared" si="17"/>
        <v>0</v>
      </c>
      <c r="AS121" s="117">
        <v>0</v>
      </c>
    </row>
    <row r="122" spans="1:46" ht="27.75" hidden="1" customHeight="1" outlineLevel="1">
      <c r="A122" s="327"/>
      <c r="B122" s="323"/>
      <c r="C122" s="335" t="s">
        <v>148</v>
      </c>
      <c r="D122" s="264" t="str">
        <f>'Перв. скв '!D122</f>
        <v>Стандартный комплекс ГИС на ННС</v>
      </c>
      <c r="E122" s="265">
        <f>'Перв. скв '!E122</f>
        <v>0</v>
      </c>
      <c r="F122" s="321" t="str">
        <f>'Перв. скв '!F122</f>
        <v>операция</v>
      </c>
      <c r="G122" s="316">
        <f>'Перв. скв '!$V122*G$13</f>
        <v>0</v>
      </c>
      <c r="H122" s="316">
        <f>'Перв. скв '!$W122*G$13</f>
        <v>0</v>
      </c>
      <c r="I122" s="316">
        <f>ННСдо1300!$V122*I$13</f>
        <v>0</v>
      </c>
      <c r="J122" s="316">
        <f>ННСдо1300!$W122*I$13</f>
        <v>0</v>
      </c>
      <c r="K122" s="316">
        <f>ННСот1300до1500!$V122*K$13</f>
        <v>0</v>
      </c>
      <c r="L122" s="316">
        <f>ННСот1300до1500!$W122*K$13</f>
        <v>0</v>
      </c>
      <c r="M122" s="316">
        <f>ННСот1500до2000!$V122*M$13</f>
        <v>0</v>
      </c>
      <c r="N122" s="316">
        <f>ННСот1500до2000!$W122*M$13</f>
        <v>0</v>
      </c>
      <c r="O122" s="316">
        <f>ННСот2000до2200!$V122*O$13</f>
        <v>0</v>
      </c>
      <c r="P122" s="316">
        <f>ННСот2000до2200!$W122*O$13</f>
        <v>0</v>
      </c>
      <c r="Q122" s="316">
        <f>ННСболее2200!$V122*Q$13</f>
        <v>0</v>
      </c>
      <c r="R122" s="316">
        <f>ННСболее2200!$W122*Q$13</f>
        <v>0</v>
      </c>
      <c r="S122" s="316">
        <f>Оценочная!$V122*S$13</f>
        <v>0</v>
      </c>
      <c r="T122" s="316">
        <f>Оценочная!$W122*S$13</f>
        <v>0</v>
      </c>
      <c r="U122" s="316">
        <f>'ННСЮра&gt;800'!$V122*U$13</f>
        <v>0</v>
      </c>
      <c r="V122" s="316">
        <f>'ННСЮра&gt;800'!$W122*U$13</f>
        <v>0</v>
      </c>
      <c r="W122" s="316">
        <f>'ГС пил'!V122*$W$13</f>
        <v>0</v>
      </c>
      <c r="X122" s="316">
        <f>'ГС пил'!W122*$W$13</f>
        <v>0</v>
      </c>
      <c r="Y122" s="316">
        <f>'ГС без пил'!$V122*Y$13</f>
        <v>0</v>
      </c>
      <c r="Z122" s="316">
        <f>'ГС без пил'!$W122*Y$13</f>
        <v>0</v>
      </c>
      <c r="AA122" s="316">
        <f>'ГС пил МСГРП'!$V122*AA$13</f>
        <v>0</v>
      </c>
      <c r="AB122" s="316">
        <f>'ГС пил МСГРП'!$W122*AA$13</f>
        <v>0</v>
      </c>
      <c r="AC122" s="316">
        <f>'ГСЮра пил'!$V122*AC$13</f>
        <v>0</v>
      </c>
      <c r="AD122" s="316">
        <f>'ГСЮра пил'!$W122*AC$13</f>
        <v>0</v>
      </c>
      <c r="AE122" s="316">
        <f>'ГСЮра без пил'!$V122*AE$13</f>
        <v>0</v>
      </c>
      <c r="AF122" s="316">
        <f>'ГСЮра без пил'!$W122*AE$13</f>
        <v>0</v>
      </c>
      <c r="AG122" s="316">
        <f>'ГСЮра пил МСГРП'!$V122*AG$13</f>
        <v>0</v>
      </c>
      <c r="AH122" s="316">
        <f>'ГСЮра пил МСГРП'!$W122*AG$13</f>
        <v>0</v>
      </c>
      <c r="AI122" s="316">
        <f>ВЗ!$V122*AI$13</f>
        <v>0</v>
      </c>
      <c r="AJ122" s="316">
        <f>ВЗ!$W122*AI$13</f>
        <v>0</v>
      </c>
      <c r="AK122" s="316">
        <f>'Посл. скв'!$V122*AK$13</f>
        <v>0</v>
      </c>
      <c r="AL122" s="316">
        <f>'Посл. скв'!$W122*AK$13</f>
        <v>0</v>
      </c>
      <c r="AM122" s="316">
        <f>AK122+AI122+AG122+AE122+AC122+AA122+Y122+W122+U122+S122+Q122+M122+O122+K122+I122+G122</f>
        <v>0</v>
      </c>
      <c r="AN122" s="316">
        <f>AL122+AJ122+AH122+AF122+AD122+AB122+Z122+X122+V122+T122+R122+N122+P122+L122+J122+H122</f>
        <v>0</v>
      </c>
      <c r="AO122" s="298">
        <f>('[8]Куст №40А'!$AD$1397+'[8]Куст №40А'!$AD$1123+'[8]Куст №40А'!$AD$849+'[8]Куст №40А'!$AD$574+'[8]Куст №40А'!$AD$299)*1000</f>
        <v>3150000</v>
      </c>
      <c r="AP122" s="117">
        <f>AO122-AN122</f>
        <v>3150000</v>
      </c>
      <c r="AR122" s="117">
        <f t="shared" si="17"/>
        <v>0</v>
      </c>
      <c r="AS122" s="117">
        <v>0</v>
      </c>
    </row>
    <row r="123" spans="1:46" ht="15" outlineLevel="1" thickBot="1">
      <c r="A123" s="327"/>
      <c r="B123" s="323"/>
      <c r="C123" s="335"/>
      <c r="D123" s="264" t="str">
        <f>'Перв. скв '!D123</f>
        <v>Стандартный комплекс ГИС на ГС</v>
      </c>
      <c r="E123" s="265">
        <f>'Перв. скв '!E123</f>
        <v>0</v>
      </c>
      <c r="F123" s="321" t="str">
        <f>'Перв. скв '!F123</f>
        <v>операция</v>
      </c>
      <c r="G123" s="316">
        <f>'Перв. скв '!$V123*G$13</f>
        <v>1</v>
      </c>
      <c r="H123" s="316">
        <f>'Перв. скв '!$W123*G$13</f>
        <v>300000</v>
      </c>
      <c r="I123" s="316">
        <f>ННСдо1300!$V123*I$13</f>
        <v>0</v>
      </c>
      <c r="J123" s="316">
        <f>ННСдо1300!$W123*I$13</f>
        <v>0</v>
      </c>
      <c r="K123" s="316">
        <f>ННСот1300до1500!$V123*K$13</f>
        <v>0</v>
      </c>
      <c r="L123" s="316">
        <f>ННСот1300до1500!$W123*K$13</f>
        <v>0</v>
      </c>
      <c r="M123" s="316">
        <f>ННСот1500до2000!$V123*M$13</f>
        <v>0</v>
      </c>
      <c r="N123" s="316">
        <f>ННСот1500до2000!$W123*M$13</f>
        <v>0</v>
      </c>
      <c r="O123" s="316">
        <f>ННСот2000до2200!$V123*O$13</f>
        <v>0</v>
      </c>
      <c r="P123" s="316">
        <f>ННСот2000до2200!$W123*O$13</f>
        <v>0</v>
      </c>
      <c r="Q123" s="316">
        <f>ННСболее2200!$V123*Q$13</f>
        <v>0</v>
      </c>
      <c r="R123" s="316">
        <f>ННСболее2200!$W123*Q$13</f>
        <v>0</v>
      </c>
      <c r="S123" s="316">
        <f>Оценочная!$V123*S$13</f>
        <v>0</v>
      </c>
      <c r="T123" s="316">
        <f>Оценочная!$W123*S$13</f>
        <v>0</v>
      </c>
      <c r="U123" s="316">
        <f>'ННСЮра&gt;800'!$V123*U$13</f>
        <v>0</v>
      </c>
      <c r="V123" s="316">
        <f>'ННСЮра&gt;800'!$W123*U$13</f>
        <v>0</v>
      </c>
      <c r="W123" s="316">
        <f>'ГС пил'!V123*$W$13</f>
        <v>0</v>
      </c>
      <c r="X123" s="316">
        <f>'ГС пил'!W123*$W$13</f>
        <v>0</v>
      </c>
      <c r="Y123" s="316">
        <f>'ГС без пил'!$V123*Y$13</f>
        <v>6</v>
      </c>
      <c r="Z123" s="316">
        <f>'ГС без пил'!$W123*Y$13</f>
        <v>1800000</v>
      </c>
      <c r="AA123" s="316">
        <f>'ГС пил МСГРП'!$V123*AA$13</f>
        <v>0</v>
      </c>
      <c r="AB123" s="316">
        <f>'ГС пил МСГРП'!$W123*AA$13</f>
        <v>0</v>
      </c>
      <c r="AC123" s="316">
        <f>'ГСЮра пил'!$V123*AC$13</f>
        <v>0</v>
      </c>
      <c r="AD123" s="316">
        <f>'ГСЮра пил'!$W123*AC$13</f>
        <v>0</v>
      </c>
      <c r="AE123" s="316">
        <f>'ГСЮра без пил'!$V123*AE$13</f>
        <v>0</v>
      </c>
      <c r="AF123" s="316">
        <f>'ГСЮра без пил'!$W123*AE$13</f>
        <v>0</v>
      </c>
      <c r="AG123" s="316">
        <f>'ГСЮра пил МСГРП'!$V123*AG$13</f>
        <v>0</v>
      </c>
      <c r="AH123" s="316">
        <f>'ГСЮра пил МСГРП'!$W123*AG$13</f>
        <v>0</v>
      </c>
      <c r="AI123" s="316">
        <f>ВЗ!$V123*AI$13</f>
        <v>0</v>
      </c>
      <c r="AJ123" s="316">
        <f>ВЗ!$W123*AI$13</f>
        <v>0</v>
      </c>
      <c r="AK123" s="316">
        <f>'Посл. скв'!$V123*AK$13</f>
        <v>1</v>
      </c>
      <c r="AL123" s="316">
        <f>'Посл. скв'!$W123*AK$13</f>
        <v>300000</v>
      </c>
      <c r="AM123" s="316">
        <f t="shared" ref="AM123:AM128" si="24">AK123+AI123+AG123+AE123+AC123+AA123+Y123+W123+U123+S123+Q123+M123+O123+K123+I123+G123</f>
        <v>8</v>
      </c>
      <c r="AN123" s="316">
        <f t="shared" ref="AN123:AN128" si="25">AL123+AJ123+AH123+AF123+AD123+AB123+Z123+X123+V123+T123+R123+N123+P123+L123+J123+H123</f>
        <v>2400000</v>
      </c>
      <c r="AO123" s="298">
        <f>('[8]Куст №40А'!$AD$1671)*1000</f>
        <v>0</v>
      </c>
      <c r="AP123" s="117">
        <f>AO123-AN123</f>
        <v>-2400000</v>
      </c>
      <c r="AR123" s="117">
        <f t="shared" si="17"/>
        <v>0</v>
      </c>
      <c r="AS123" s="117">
        <v>2400000</v>
      </c>
      <c r="AT123" s="2"/>
    </row>
    <row r="124" spans="1:46" ht="29.25" hidden="1" customHeight="1" outlineLevel="1">
      <c r="A124" s="3"/>
      <c r="B124" s="323"/>
      <c r="C124" s="335"/>
      <c r="D124" s="264" t="str">
        <f>'Перв. скв '!D124</f>
        <v>ГИС под техничкскую колонну 245 мм (Стандартный комплекс, ИК (если несертифицированная телесистема), РК, АКЦ, ЦМ, МЛМ)</v>
      </c>
      <c r="E124" s="265">
        <f>'Перв. скв '!E124</f>
        <v>0</v>
      </c>
      <c r="F124" s="321" t="str">
        <f>'Перв. скв '!F124</f>
        <v>операция</v>
      </c>
      <c r="G124" s="316">
        <f>'Перв. скв '!$V124*G$13</f>
        <v>0</v>
      </c>
      <c r="H124" s="316">
        <f>'Перв. скв '!$W124*G$13</f>
        <v>0</v>
      </c>
      <c r="I124" s="316">
        <f>ННСдо1300!$V124*I$13</f>
        <v>0</v>
      </c>
      <c r="J124" s="316">
        <f>ННСдо1300!$W124*I$13</f>
        <v>0</v>
      </c>
      <c r="K124" s="316">
        <f>ННСот1300до1500!$V124*K$13</f>
        <v>0</v>
      </c>
      <c r="L124" s="316">
        <f>ННСот1300до1500!$W124*K$13</f>
        <v>0</v>
      </c>
      <c r="M124" s="316">
        <f>ННСот1500до2000!$V124*M$13</f>
        <v>0</v>
      </c>
      <c r="N124" s="316">
        <f>ННСот1500до2000!$W124*M$13</f>
        <v>0</v>
      </c>
      <c r="O124" s="316">
        <f>ННСот2000до2200!$V124*O$13</f>
        <v>0</v>
      </c>
      <c r="P124" s="316">
        <f>ННСот2000до2200!$W124*O$13</f>
        <v>0</v>
      </c>
      <c r="Q124" s="316">
        <f>ННСболее2200!$V124*Q$13</f>
        <v>0</v>
      </c>
      <c r="R124" s="316">
        <f>ННСболее2200!$W124*Q$13</f>
        <v>0</v>
      </c>
      <c r="S124" s="316">
        <f>Оценочная!$V124*S$13</f>
        <v>0</v>
      </c>
      <c r="T124" s="316">
        <f>Оценочная!$W124*S$13</f>
        <v>0</v>
      </c>
      <c r="U124" s="316">
        <f>'ННСЮра&gt;800'!$V124*U$13</f>
        <v>0</v>
      </c>
      <c r="V124" s="316">
        <f>'ННСЮра&gt;800'!$W124*U$13</f>
        <v>0</v>
      </c>
      <c r="W124" s="316">
        <f>'ГС пил'!V124*$W$13</f>
        <v>0</v>
      </c>
      <c r="X124" s="316">
        <f>'ГС пил'!W124*$W$13</f>
        <v>0</v>
      </c>
      <c r="Y124" s="316">
        <f>'ГС без пил'!$V124*Y$13</f>
        <v>0</v>
      </c>
      <c r="Z124" s="316">
        <f>'ГС без пил'!$W124*Y$13</f>
        <v>0</v>
      </c>
      <c r="AA124" s="316">
        <f>'ГС пил МСГРП'!$V124*AA$13</f>
        <v>0</v>
      </c>
      <c r="AB124" s="316">
        <f>'ГС пил МСГРП'!$W124*AA$13</f>
        <v>0</v>
      </c>
      <c r="AC124" s="316">
        <f>'ГСЮра пил'!$V124*AC$13</f>
        <v>0</v>
      </c>
      <c r="AD124" s="316">
        <f>'ГСЮра пил'!$W124*AC$13</f>
        <v>0</v>
      </c>
      <c r="AE124" s="316">
        <f>'ГСЮра без пил'!$V124*AE$13</f>
        <v>0</v>
      </c>
      <c r="AF124" s="316">
        <f>'ГСЮра без пил'!$W124*AE$13</f>
        <v>0</v>
      </c>
      <c r="AG124" s="316">
        <f>'ГСЮра пил МСГРП'!$V124*AG$13</f>
        <v>0</v>
      </c>
      <c r="AH124" s="316">
        <f>'ГСЮра пил МСГРП'!$W124*AG$13</f>
        <v>0</v>
      </c>
      <c r="AI124" s="316">
        <f>ВЗ!$V124*AI$13</f>
        <v>0</v>
      </c>
      <c r="AJ124" s="316">
        <f>ВЗ!$W124*AI$13</f>
        <v>0</v>
      </c>
      <c r="AK124" s="316">
        <f>'Посл. скв'!$V124*AK$13</f>
        <v>1</v>
      </c>
      <c r="AL124" s="316">
        <f>'Посл. скв'!$W124*AK$13</f>
        <v>0</v>
      </c>
      <c r="AM124" s="316">
        <f t="shared" si="24"/>
        <v>1</v>
      </c>
      <c r="AN124" s="316">
        <f t="shared" si="25"/>
        <v>0</v>
      </c>
      <c r="AR124" s="117">
        <f t="shared" si="17"/>
        <v>0</v>
      </c>
      <c r="AS124" s="117">
        <v>0</v>
      </c>
    </row>
    <row r="125" spans="1:46" ht="29.25" hidden="1" customHeight="1" outlineLevel="1">
      <c r="A125" s="336"/>
      <c r="B125" s="323"/>
      <c r="C125" s="335"/>
      <c r="D125" s="264" t="str">
        <f>'Перв. скв '!D125</f>
        <v>ГИС под эксплуатационную колонну 178 мм (Стандартный комплекс, ИК (если несертифицированная телесистема))</v>
      </c>
      <c r="E125" s="265">
        <f>'Перв. скв '!E125</f>
        <v>0</v>
      </c>
      <c r="F125" s="321" t="str">
        <f>'Перв. скв '!F125</f>
        <v>операция</v>
      </c>
      <c r="G125" s="316">
        <f>'Перв. скв '!$V125*G$13</f>
        <v>0</v>
      </c>
      <c r="H125" s="316">
        <f>'Перв. скв '!$W125*G$13</f>
        <v>0</v>
      </c>
      <c r="I125" s="316">
        <f>ННСдо1300!$V125*I$13</f>
        <v>0</v>
      </c>
      <c r="J125" s="316">
        <f>ННСдо1300!$W125*I$13</f>
        <v>0</v>
      </c>
      <c r="K125" s="316">
        <f>ННСот1300до1500!$V125*K$13</f>
        <v>0</v>
      </c>
      <c r="L125" s="316">
        <f>ННСот1300до1500!$W125*K$13</f>
        <v>0</v>
      </c>
      <c r="M125" s="316">
        <f>ННСот1500до2000!$V125*M$13</f>
        <v>0</v>
      </c>
      <c r="N125" s="316">
        <f>ННСот1500до2000!$W125*M$13</f>
        <v>0</v>
      </c>
      <c r="O125" s="316">
        <f>ННСот2000до2200!$V125*O$13</f>
        <v>0</v>
      </c>
      <c r="P125" s="316">
        <f>ННСот2000до2200!$W125*O$13</f>
        <v>0</v>
      </c>
      <c r="Q125" s="316">
        <f>ННСболее2200!$V125*Q$13</f>
        <v>0</v>
      </c>
      <c r="R125" s="316">
        <f>ННСболее2200!$W125*Q$13</f>
        <v>0</v>
      </c>
      <c r="S125" s="316">
        <f>Оценочная!$V125*S$13</f>
        <v>0</v>
      </c>
      <c r="T125" s="316">
        <f>Оценочная!$W125*S$13</f>
        <v>0</v>
      </c>
      <c r="U125" s="316">
        <f>'ННСЮра&gt;800'!$V125*U$13</f>
        <v>0</v>
      </c>
      <c r="V125" s="316">
        <f>'ННСЮра&gt;800'!$W125*U$13</f>
        <v>0</v>
      </c>
      <c r="W125" s="316">
        <f>'ГС пил'!V125*$W$13</f>
        <v>0</v>
      </c>
      <c r="X125" s="316">
        <f>'ГС пил'!W125*$W$13</f>
        <v>0</v>
      </c>
      <c r="Y125" s="316">
        <f>'ГС без пил'!$V125*Y$13</f>
        <v>0</v>
      </c>
      <c r="Z125" s="316">
        <f>'ГС без пил'!$W125*Y$13</f>
        <v>0</v>
      </c>
      <c r="AA125" s="316">
        <f>'ГС пил МСГРП'!$V125*AA$13</f>
        <v>0</v>
      </c>
      <c r="AB125" s="316">
        <f>'ГС пил МСГРП'!$W125*AA$13</f>
        <v>0</v>
      </c>
      <c r="AC125" s="316">
        <f>'ГСЮра пил'!$V125*AC$13</f>
        <v>0</v>
      </c>
      <c r="AD125" s="316">
        <f>'ГСЮра пил'!$W125*AC$13</f>
        <v>0</v>
      </c>
      <c r="AE125" s="316">
        <f>'ГСЮра без пил'!$V125*AE$13</f>
        <v>0</v>
      </c>
      <c r="AF125" s="316">
        <f>'ГСЮра без пил'!$W125*AE$13</f>
        <v>0</v>
      </c>
      <c r="AG125" s="316">
        <f>'ГСЮра пил МСГРП'!$V125*AG$13</f>
        <v>0</v>
      </c>
      <c r="AH125" s="316">
        <f>'ГСЮра пил МСГРП'!$W125*AG$13</f>
        <v>0</v>
      </c>
      <c r="AI125" s="316">
        <f>ВЗ!$V125*AI$13</f>
        <v>0</v>
      </c>
      <c r="AJ125" s="316">
        <f>ВЗ!$W125*AI$13</f>
        <v>0</v>
      </c>
      <c r="AK125" s="316">
        <f>'Посл. скв'!$V125*AK$13</f>
        <v>1</v>
      </c>
      <c r="AL125" s="316">
        <f>'Посл. скв'!$W125*AK$13</f>
        <v>0</v>
      </c>
      <c r="AM125" s="316">
        <f t="shared" si="24"/>
        <v>1</v>
      </c>
      <c r="AN125" s="316">
        <f t="shared" si="25"/>
        <v>0</v>
      </c>
      <c r="AR125" s="117">
        <f t="shared" si="17"/>
        <v>0</v>
      </c>
      <c r="AS125" s="117">
        <v>0</v>
      </c>
    </row>
    <row r="126" spans="1:46" ht="14.25" hidden="1" customHeight="1" outlineLevel="1">
      <c r="A126" s="336"/>
      <c r="B126" s="323"/>
      <c r="C126" s="335"/>
      <c r="D126" s="264" t="str">
        <f>'Перв. скв '!D126</f>
        <v>ГИС под хвостовик 114 мм (Стандартный комплекс, ИК (если несертифицированная телесистема))</v>
      </c>
      <c r="E126" s="265">
        <f>'Перв. скв '!E126</f>
        <v>0</v>
      </c>
      <c r="F126" s="321" t="str">
        <f>'Перв. скв '!F126</f>
        <v xml:space="preserve">операция </v>
      </c>
      <c r="G126" s="316">
        <f>'Перв. скв '!$V126*G$13</f>
        <v>0</v>
      </c>
      <c r="H126" s="316">
        <f>'Перв. скв '!$W126*G$13</f>
        <v>0</v>
      </c>
      <c r="I126" s="316">
        <f>ННСдо1300!$V126*I$13</f>
        <v>0</v>
      </c>
      <c r="J126" s="316">
        <f>ННСдо1300!$W126*I$13</f>
        <v>0</v>
      </c>
      <c r="K126" s="316">
        <f>ННСот1300до1500!$V126*K$13</f>
        <v>0</v>
      </c>
      <c r="L126" s="316">
        <f>ННСот1300до1500!$W126*K$13</f>
        <v>0</v>
      </c>
      <c r="M126" s="316">
        <f>ННСот1500до2000!$V126*M$13</f>
        <v>0</v>
      </c>
      <c r="N126" s="316">
        <f>ННСот1500до2000!$W126*M$13</f>
        <v>0</v>
      </c>
      <c r="O126" s="316">
        <f>ННСот2000до2200!$V126*O$13</f>
        <v>0</v>
      </c>
      <c r="P126" s="316">
        <f>ННСот2000до2200!$W126*O$13</f>
        <v>0</v>
      </c>
      <c r="Q126" s="316">
        <f>ННСболее2200!$V126*Q$13</f>
        <v>0</v>
      </c>
      <c r="R126" s="316">
        <f>ННСболее2200!$W126*Q$13</f>
        <v>0</v>
      </c>
      <c r="S126" s="316">
        <f>Оценочная!$V126*S$13</f>
        <v>0</v>
      </c>
      <c r="T126" s="316">
        <f>Оценочная!$W126*S$13</f>
        <v>0</v>
      </c>
      <c r="U126" s="316">
        <f>'ННСЮра&gt;800'!$V126*U$13</f>
        <v>0</v>
      </c>
      <c r="V126" s="316">
        <f>'ННСЮра&gt;800'!$W126*U$13</f>
        <v>0</v>
      </c>
      <c r="W126" s="316">
        <f>'ГС пил'!V126*$W$13</f>
        <v>0</v>
      </c>
      <c r="X126" s="316">
        <f>'ГС пил'!W126*$W$13</f>
        <v>0</v>
      </c>
      <c r="Y126" s="316">
        <f>'ГС без пил'!$V126*Y$13</f>
        <v>0</v>
      </c>
      <c r="Z126" s="316">
        <f>'ГС без пил'!$W126*Y$13</f>
        <v>0</v>
      </c>
      <c r="AA126" s="316">
        <f>'ГС пил МСГРП'!$V126*AA$13</f>
        <v>0</v>
      </c>
      <c r="AB126" s="316">
        <f>'ГС пил МСГРП'!$W126*AA$13</f>
        <v>0</v>
      </c>
      <c r="AC126" s="316">
        <f>'ГСЮра пил'!$V126*AC$13</f>
        <v>0</v>
      </c>
      <c r="AD126" s="316">
        <f>'ГСЮра пил'!$W126*AC$13</f>
        <v>0</v>
      </c>
      <c r="AE126" s="316">
        <f>'ГСЮра без пил'!$V126*AE$13</f>
        <v>0</v>
      </c>
      <c r="AF126" s="316">
        <f>'ГСЮра без пил'!$W126*AE$13</f>
        <v>0</v>
      </c>
      <c r="AG126" s="316">
        <f>'ГСЮра пил МСГРП'!$V126*AG$13</f>
        <v>0</v>
      </c>
      <c r="AH126" s="316">
        <f>'ГСЮра пил МСГРП'!$W126*AG$13</f>
        <v>0</v>
      </c>
      <c r="AI126" s="316">
        <f>ВЗ!$V126*AI$13</f>
        <v>0</v>
      </c>
      <c r="AJ126" s="316">
        <f>ВЗ!$W126*AI$13</f>
        <v>0</v>
      </c>
      <c r="AK126" s="316">
        <f>'Посл. скв'!$V126*AK$13</f>
        <v>0</v>
      </c>
      <c r="AL126" s="316">
        <f>'Посл. скв'!$W126*AK$13</f>
        <v>0</v>
      </c>
      <c r="AM126" s="316">
        <f t="shared" si="24"/>
        <v>0</v>
      </c>
      <c r="AN126" s="316">
        <f t="shared" si="25"/>
        <v>0</v>
      </c>
      <c r="AR126" s="117">
        <f t="shared" si="17"/>
        <v>0</v>
      </c>
      <c r="AS126" s="117">
        <v>0</v>
      </c>
    </row>
    <row r="127" spans="1:46" ht="14.25" hidden="1" customHeight="1" outlineLevel="1">
      <c r="A127" s="336"/>
      <c r="B127" s="323"/>
      <c r="C127" s="335"/>
      <c r="D127" s="264" t="str">
        <f>'Перв. скв '!D127</f>
        <v xml:space="preserve">Технологическое дежурство отряда </v>
      </c>
      <c r="E127" s="265">
        <f>'Перв. скв '!E127</f>
        <v>0</v>
      </c>
      <c r="F127" s="321" t="str">
        <f>'Перв. скв '!F127</f>
        <v>сут.</v>
      </c>
      <c r="G127" s="316">
        <f>'Перв. скв '!$V127*G$13</f>
        <v>0</v>
      </c>
      <c r="H127" s="316">
        <f>'Перв. скв '!$W127*G$13</f>
        <v>0</v>
      </c>
      <c r="I127" s="316">
        <f>ННСдо1300!$V127*I$13</f>
        <v>0</v>
      </c>
      <c r="J127" s="316">
        <f>ННСдо1300!$W127*I$13</f>
        <v>0</v>
      </c>
      <c r="K127" s="316">
        <f>ННСот1300до1500!$V127*K$13</f>
        <v>0</v>
      </c>
      <c r="L127" s="316">
        <f>ННСот1300до1500!$W127*K$13</f>
        <v>0</v>
      </c>
      <c r="M127" s="316">
        <f>ННСот1500до2000!$V127*M$13</f>
        <v>0</v>
      </c>
      <c r="N127" s="316">
        <f>ННСот1500до2000!$W127*M$13</f>
        <v>0</v>
      </c>
      <c r="O127" s="316">
        <f>ННСот2000до2200!$V127*O$13</f>
        <v>0</v>
      </c>
      <c r="P127" s="316">
        <f>ННСот2000до2200!$W127*O$13</f>
        <v>0</v>
      </c>
      <c r="Q127" s="316">
        <f>ННСболее2200!$V127*Q$13</f>
        <v>0</v>
      </c>
      <c r="R127" s="316">
        <f>ННСболее2200!$W127*Q$13</f>
        <v>0</v>
      </c>
      <c r="S127" s="316">
        <f>Оценочная!$V127*S$13</f>
        <v>0</v>
      </c>
      <c r="T127" s="316">
        <f>Оценочная!$W127*S$13</f>
        <v>0</v>
      </c>
      <c r="U127" s="316">
        <f>'ННСЮра&gt;800'!$V127*U$13</f>
        <v>0</v>
      </c>
      <c r="V127" s="316">
        <f>'ННСЮра&gt;800'!$W127*U$13</f>
        <v>0</v>
      </c>
      <c r="W127" s="316">
        <f>'ГС пил'!V127*$W$13</f>
        <v>0</v>
      </c>
      <c r="X127" s="316">
        <f>'ГС пил'!W127*$W$13</f>
        <v>0</v>
      </c>
      <c r="Y127" s="316">
        <f>'ГС без пил'!$V127*Y$13</f>
        <v>0</v>
      </c>
      <c r="Z127" s="316">
        <f>'ГС без пил'!$W127*Y$13</f>
        <v>0</v>
      </c>
      <c r="AA127" s="316">
        <f>'ГС пил МСГРП'!$V127*AA$13</f>
        <v>0</v>
      </c>
      <c r="AB127" s="316">
        <f>'ГС пил МСГРП'!$W127*AA$13</f>
        <v>0</v>
      </c>
      <c r="AC127" s="316">
        <f>'ГСЮра пил'!$V127*AC$13</f>
        <v>0</v>
      </c>
      <c r="AD127" s="316">
        <f>'ГСЮра пил'!$W127*AC$13</f>
        <v>0</v>
      </c>
      <c r="AE127" s="316">
        <f>'ГСЮра без пил'!$V127*AE$13</f>
        <v>0</v>
      </c>
      <c r="AF127" s="316">
        <f>'ГСЮра без пил'!$W127*AE$13</f>
        <v>0</v>
      </c>
      <c r="AG127" s="316">
        <f>'ГСЮра пил МСГРП'!$V127*AG$13</f>
        <v>0</v>
      </c>
      <c r="AH127" s="316">
        <f>'ГСЮра пил МСГРП'!$W127*AG$13</f>
        <v>0</v>
      </c>
      <c r="AI127" s="316">
        <f>ВЗ!$V127*AI$13</f>
        <v>0</v>
      </c>
      <c r="AJ127" s="316">
        <f>ВЗ!$W127*AI$13</f>
        <v>0</v>
      </c>
      <c r="AK127" s="316">
        <f>'Посл. скв'!$V127*AK$13</f>
        <v>0</v>
      </c>
      <c r="AL127" s="316">
        <f>'Посл. скв'!$W127*AK$13</f>
        <v>0</v>
      </c>
      <c r="AM127" s="316">
        <f t="shared" si="24"/>
        <v>0</v>
      </c>
      <c r="AN127" s="316">
        <f t="shared" si="25"/>
        <v>0</v>
      </c>
      <c r="AR127" s="117">
        <f t="shared" si="17"/>
        <v>0</v>
      </c>
      <c r="AS127" s="117">
        <v>0</v>
      </c>
    </row>
    <row r="128" spans="1:46" ht="15" hidden="1" customHeight="1" outlineLevel="1" thickBot="1">
      <c r="A128" s="337"/>
      <c r="B128" s="325"/>
      <c r="C128" s="335"/>
      <c r="D128" s="264" t="str">
        <f>'Перв. скв '!D128</f>
        <v>Интерпритация данных ГИС в открытом стволе</v>
      </c>
      <c r="E128" s="265">
        <f>'Перв. скв '!E128</f>
        <v>0</v>
      </c>
      <c r="F128" s="321" t="str">
        <f>'Перв. скв '!F128</f>
        <v>операция</v>
      </c>
      <c r="G128" s="316">
        <f>'Перв. скв '!$V128*G$13</f>
        <v>0</v>
      </c>
      <c r="H128" s="316">
        <f>'Перв. скв '!$W128*G$13</f>
        <v>0</v>
      </c>
      <c r="I128" s="316">
        <f>ННСдо1300!$V128*I$13</f>
        <v>0</v>
      </c>
      <c r="J128" s="316">
        <f>ННСдо1300!$W128*I$13</f>
        <v>0</v>
      </c>
      <c r="K128" s="316">
        <f>ННСот1300до1500!$V128*K$13</f>
        <v>0</v>
      </c>
      <c r="L128" s="316">
        <f>ННСот1300до1500!$W128*K$13</f>
        <v>0</v>
      </c>
      <c r="M128" s="316">
        <f>ННСот1500до2000!$V128*M$13</f>
        <v>0</v>
      </c>
      <c r="N128" s="316">
        <f>ННСот1500до2000!$W128*M$13</f>
        <v>0</v>
      </c>
      <c r="O128" s="316">
        <f>ННСот2000до2200!$V128*O$13</f>
        <v>0</v>
      </c>
      <c r="P128" s="316">
        <f>ННСот2000до2200!$W128*O$13</f>
        <v>0</v>
      </c>
      <c r="Q128" s="316">
        <f>ННСболее2200!$V128*Q$13</f>
        <v>0</v>
      </c>
      <c r="R128" s="316">
        <f>ННСболее2200!$W128*Q$13</f>
        <v>0</v>
      </c>
      <c r="S128" s="316">
        <f>Оценочная!$V128*S$13</f>
        <v>0</v>
      </c>
      <c r="T128" s="316">
        <f>Оценочная!$W128*S$13</f>
        <v>0</v>
      </c>
      <c r="U128" s="316">
        <f>'ННСЮра&gt;800'!$V128*U$13</f>
        <v>0</v>
      </c>
      <c r="V128" s="316">
        <f>'ННСЮра&gt;800'!$W128*U$13</f>
        <v>0</v>
      </c>
      <c r="W128" s="316">
        <f>'ГС пил'!V128*$W$13</f>
        <v>0</v>
      </c>
      <c r="X128" s="316">
        <f>'ГС пил'!W128*$W$13</f>
        <v>0</v>
      </c>
      <c r="Y128" s="316">
        <f>'ГС без пил'!$V128*Y$13</f>
        <v>0</v>
      </c>
      <c r="Z128" s="316">
        <f>'ГС без пил'!$W128*Y$13</f>
        <v>0</v>
      </c>
      <c r="AA128" s="316">
        <f>'ГС пил МСГРП'!$V128*AA$13</f>
        <v>0</v>
      </c>
      <c r="AB128" s="316">
        <f>'ГС пил МСГРП'!$W128*AA$13</f>
        <v>0</v>
      </c>
      <c r="AC128" s="316">
        <f>'ГСЮра пил'!$V128*AC$13</f>
        <v>0</v>
      </c>
      <c r="AD128" s="316">
        <f>'ГСЮра пил'!$W128*AC$13</f>
        <v>0</v>
      </c>
      <c r="AE128" s="316">
        <f>'ГСЮра без пил'!$V128*AE$13</f>
        <v>0</v>
      </c>
      <c r="AF128" s="316">
        <f>'ГСЮра без пил'!$W128*AE$13</f>
        <v>0</v>
      </c>
      <c r="AG128" s="316">
        <f>'ГСЮра пил МСГРП'!$V128*AG$13</f>
        <v>0</v>
      </c>
      <c r="AH128" s="316">
        <f>'ГСЮра пил МСГРП'!$W128*AG$13</f>
        <v>0</v>
      </c>
      <c r="AI128" s="316">
        <f>ВЗ!$V128*AI$13</f>
        <v>0</v>
      </c>
      <c r="AJ128" s="316">
        <f>ВЗ!$W128*AI$13</f>
        <v>0</v>
      </c>
      <c r="AK128" s="316">
        <f>'Посл. скв'!$V128*AK$13</f>
        <v>0</v>
      </c>
      <c r="AL128" s="316">
        <f>'Посл. скв'!$W128*AK$13</f>
        <v>0</v>
      </c>
      <c r="AM128" s="316">
        <f t="shared" si="24"/>
        <v>0</v>
      </c>
      <c r="AN128" s="316">
        <f t="shared" si="25"/>
        <v>0</v>
      </c>
      <c r="AR128" s="117">
        <f t="shared" si="17"/>
        <v>0</v>
      </c>
      <c r="AS128" s="117">
        <v>0</v>
      </c>
    </row>
    <row r="129" spans="1:46" ht="15" hidden="1" thickBot="1">
      <c r="A129" s="45"/>
      <c r="B129" s="48"/>
      <c r="C129" s="446" t="s">
        <v>1</v>
      </c>
      <c r="D129" s="447"/>
      <c r="E129" s="447"/>
      <c r="F129" s="447"/>
      <c r="G129" s="446"/>
      <c r="H129" s="447"/>
      <c r="I129" s="447"/>
      <c r="J129" s="447"/>
      <c r="K129" s="446"/>
      <c r="L129" s="447"/>
      <c r="M129" s="447"/>
      <c r="N129" s="447"/>
      <c r="O129" s="446"/>
      <c r="P129" s="447"/>
      <c r="Q129" s="447"/>
      <c r="R129" s="447"/>
      <c r="S129" s="447"/>
      <c r="T129" s="447"/>
      <c r="U129" s="446"/>
      <c r="V129" s="447"/>
      <c r="W129" s="447"/>
      <c r="X129" s="447"/>
      <c r="Y129" s="446"/>
      <c r="Z129" s="447"/>
      <c r="AA129" s="447"/>
      <c r="AB129" s="447"/>
      <c r="AC129" s="446"/>
      <c r="AD129" s="447"/>
      <c r="AE129" s="447"/>
      <c r="AF129" s="447"/>
      <c r="AG129" s="446"/>
      <c r="AH129" s="447"/>
      <c r="AI129" s="447"/>
      <c r="AJ129" s="447"/>
      <c r="AK129" s="417"/>
      <c r="AL129" s="418"/>
      <c r="AM129" s="418"/>
      <c r="AN129" s="418">
        <v>0</v>
      </c>
      <c r="AR129" s="117">
        <f t="shared" si="17"/>
        <v>0</v>
      </c>
      <c r="AS129" s="117">
        <v>0</v>
      </c>
    </row>
    <row r="130" spans="1:46" ht="15.75" hidden="1" outlineLevel="1" thickBot="1">
      <c r="A130" s="327"/>
      <c r="B130" s="323"/>
      <c r="C130" s="182">
        <f>'Перв. скв '!C130</f>
        <v>0</v>
      </c>
      <c r="D130" s="100" t="s">
        <v>120</v>
      </c>
      <c r="E130" s="50"/>
      <c r="F130" s="338"/>
      <c r="G130" s="339"/>
      <c r="H130" s="339"/>
      <c r="I130" s="338"/>
      <c r="J130" s="338"/>
      <c r="K130" s="338"/>
      <c r="L130" s="338"/>
      <c r="M130" s="338"/>
      <c r="N130" s="338"/>
      <c r="O130" s="338"/>
      <c r="P130" s="338"/>
      <c r="Q130" s="338"/>
      <c r="R130" s="338"/>
      <c r="S130" s="338"/>
      <c r="T130" s="338"/>
      <c r="U130" s="338"/>
      <c r="V130" s="338"/>
      <c r="W130" s="338"/>
      <c r="X130" s="338"/>
      <c r="Y130" s="338"/>
      <c r="Z130" s="338"/>
      <c r="AA130" s="338"/>
      <c r="AB130" s="338"/>
      <c r="AC130" s="338"/>
      <c r="AD130" s="338"/>
      <c r="AE130" s="338"/>
      <c r="AF130" s="338"/>
      <c r="AG130" s="338"/>
      <c r="AH130" s="338"/>
      <c r="AI130" s="338"/>
      <c r="AJ130" s="338"/>
      <c r="AK130" s="338"/>
      <c r="AL130" s="338"/>
      <c r="AM130" s="338"/>
      <c r="AN130" s="338">
        <v>0</v>
      </c>
      <c r="AR130" s="117">
        <f t="shared" si="17"/>
        <v>0</v>
      </c>
      <c r="AS130" s="117">
        <v>0</v>
      </c>
    </row>
    <row r="131" spans="1:46" ht="15" hidden="1" outlineLevel="1" thickBot="1">
      <c r="A131" s="327"/>
      <c r="B131" s="323"/>
      <c r="C131" s="335" t="s">
        <v>148</v>
      </c>
      <c r="D131" s="264" t="str">
        <f>'Перв. скв '!D131</f>
        <v>Отбор неизолированного керна</v>
      </c>
      <c r="E131" s="265">
        <f>'Перв. скв '!E131</f>
        <v>0</v>
      </c>
      <c r="F131" s="321" t="str">
        <f>'Перв. скв '!F131</f>
        <v>м</v>
      </c>
      <c r="G131" s="316">
        <f>'Перв. скв '!$V131*G$13</f>
        <v>0</v>
      </c>
      <c r="H131" s="316">
        <f>'Перв. скв '!$W131*G$13</f>
        <v>0</v>
      </c>
      <c r="I131" s="316">
        <f>ННСдо1300!$V131*I$13</f>
        <v>0</v>
      </c>
      <c r="J131" s="316">
        <f>ННСдо1300!$W131*I$13</f>
        <v>0</v>
      </c>
      <c r="K131" s="316">
        <f>ННСот1300до1500!$V131*K$13</f>
        <v>0</v>
      </c>
      <c r="L131" s="316">
        <f>ННСот1300до1500!$W131*K$13</f>
        <v>0</v>
      </c>
      <c r="M131" s="316">
        <f>ННСот1500до2000!$V131*M$13</f>
        <v>0</v>
      </c>
      <c r="N131" s="316">
        <f>ННСот1500до2000!$W131*M$13</f>
        <v>0</v>
      </c>
      <c r="O131" s="316">
        <f>ННСот2000до2200!$V131*O$13</f>
        <v>0</v>
      </c>
      <c r="P131" s="316">
        <f>ННСот2000до2200!$W131*O$13</f>
        <v>0</v>
      </c>
      <c r="Q131" s="316">
        <f>ННСболее2200!$V131*Q$13</f>
        <v>0</v>
      </c>
      <c r="R131" s="316">
        <f>ННСболее2200!$W131*Q$13</f>
        <v>0</v>
      </c>
      <c r="S131" s="316">
        <f>Оценочная!$V131*S$13</f>
        <v>0</v>
      </c>
      <c r="T131" s="316">
        <f>Оценочная!$W131*S$13</f>
        <v>0</v>
      </c>
      <c r="U131" s="316">
        <f>'ННСЮра&gt;800'!$V131*U$13</f>
        <v>0</v>
      </c>
      <c r="V131" s="316">
        <f>'ННСЮра&gt;800'!$W131*U$13</f>
        <v>0</v>
      </c>
      <c r="W131" s="316">
        <f>'ГС пил'!V131*$W$13</f>
        <v>0</v>
      </c>
      <c r="X131" s="316">
        <f>'ГС пил'!W131*$W$13</f>
        <v>0</v>
      </c>
      <c r="Y131" s="316">
        <f>'ГС без пил'!$V131*Y$13</f>
        <v>0</v>
      </c>
      <c r="Z131" s="316">
        <f>'ГС без пил'!$W131*Y$13</f>
        <v>0</v>
      </c>
      <c r="AA131" s="316">
        <f>'ГС пил МСГРП'!$V131*AA$13</f>
        <v>0</v>
      </c>
      <c r="AB131" s="316">
        <f>'ГС пил МСГРП'!$W131*AA$13</f>
        <v>0</v>
      </c>
      <c r="AC131" s="316">
        <f>'ГСЮра пил'!$V131*AC$13</f>
        <v>0</v>
      </c>
      <c r="AD131" s="316">
        <f>'ГСЮра пил'!$W131*AC$13</f>
        <v>0</v>
      </c>
      <c r="AE131" s="316">
        <f>'ГСЮра без пил'!$V131*AE$13</f>
        <v>0</v>
      </c>
      <c r="AF131" s="316">
        <f>'ГСЮра без пил'!$W131*AE$13</f>
        <v>0</v>
      </c>
      <c r="AG131" s="316">
        <f>'ГСЮра пил МСГРП'!$V131*AG$13</f>
        <v>0</v>
      </c>
      <c r="AH131" s="316">
        <f>'ГСЮра пил МСГРП'!$W131*AG$13</f>
        <v>0</v>
      </c>
      <c r="AI131" s="316">
        <f>ВЗ!$V131*AI$13</f>
        <v>0</v>
      </c>
      <c r="AJ131" s="316">
        <f>ВЗ!$W131*AI$13</f>
        <v>0</v>
      </c>
      <c r="AK131" s="316">
        <f>'Посл. скв'!$V131*AK$13</f>
        <v>0</v>
      </c>
      <c r="AL131" s="316">
        <f>'Посл. скв'!$W131*AK$13</f>
        <v>0</v>
      </c>
      <c r="AM131" s="316">
        <f t="shared" ref="AM131:AN133" si="26">AK131+AI131+AG131+AE131+AC131+AA131+Y131+W131+U131+S131+Q131+M131+O131+K131+I131+G131</f>
        <v>0</v>
      </c>
      <c r="AN131" s="316">
        <f t="shared" si="26"/>
        <v>0</v>
      </c>
      <c r="AR131" s="117">
        <f t="shared" si="17"/>
        <v>0</v>
      </c>
      <c r="AS131" s="117">
        <v>0</v>
      </c>
    </row>
    <row r="132" spans="1:46" ht="15" hidden="1" outlineLevel="1" thickBot="1">
      <c r="A132" s="327"/>
      <c r="B132" s="323"/>
      <c r="C132" s="335"/>
      <c r="D132" s="264" t="str">
        <f>'Перв. скв '!D132</f>
        <v>Отбор изолированного керна</v>
      </c>
      <c r="E132" s="265">
        <f>'Перв. скв '!E132</f>
        <v>0</v>
      </c>
      <c r="F132" s="321" t="str">
        <f>'Перв. скв '!F132</f>
        <v>м</v>
      </c>
      <c r="G132" s="316">
        <f>'Перв. скв '!$V132*G$13</f>
        <v>0</v>
      </c>
      <c r="H132" s="316">
        <f>'Перв. скв '!$W132*G$13</f>
        <v>0</v>
      </c>
      <c r="I132" s="316">
        <f>ННСдо1300!$V132*I$13</f>
        <v>0</v>
      </c>
      <c r="J132" s="316">
        <f>ННСдо1300!$W132*I$13</f>
        <v>0</v>
      </c>
      <c r="K132" s="316">
        <f>ННСот1300до1500!$V132*K$13</f>
        <v>0</v>
      </c>
      <c r="L132" s="316">
        <f>ННСот1300до1500!$W132*K$13</f>
        <v>0</v>
      </c>
      <c r="M132" s="316">
        <f>ННСот1500до2000!$V132*M$13</f>
        <v>0</v>
      </c>
      <c r="N132" s="316">
        <f>ННСот1500до2000!$W132*M$13</f>
        <v>0</v>
      </c>
      <c r="O132" s="316">
        <f>ННСот2000до2200!$V132*O$13</f>
        <v>0</v>
      </c>
      <c r="P132" s="316">
        <f>ННСот2000до2200!$W132*O$13</f>
        <v>0</v>
      </c>
      <c r="Q132" s="316">
        <f>ННСболее2200!$V132*Q$13</f>
        <v>0</v>
      </c>
      <c r="R132" s="316">
        <f>ННСболее2200!$W132*Q$13</f>
        <v>0</v>
      </c>
      <c r="S132" s="316">
        <f>Оценочная!$V132*S$13</f>
        <v>0</v>
      </c>
      <c r="T132" s="316">
        <f>Оценочная!$W132*S$13</f>
        <v>0</v>
      </c>
      <c r="U132" s="316">
        <f>'ННСЮра&gt;800'!$V132*U$13</f>
        <v>0</v>
      </c>
      <c r="V132" s="316">
        <f>'ННСЮра&gt;800'!$W132*U$13</f>
        <v>0</v>
      </c>
      <c r="W132" s="316">
        <f>'ГС пил'!V132*$W$13</f>
        <v>0</v>
      </c>
      <c r="X132" s="316">
        <f>'ГС пил'!W132*$W$13</f>
        <v>0</v>
      </c>
      <c r="Y132" s="316">
        <f>'ГС без пил'!$V132*Y$13</f>
        <v>0</v>
      </c>
      <c r="Z132" s="316">
        <f>'ГС без пил'!$W132*Y$13</f>
        <v>0</v>
      </c>
      <c r="AA132" s="316">
        <f>'ГС пил МСГРП'!$V132*AA$13</f>
        <v>0</v>
      </c>
      <c r="AB132" s="316">
        <f>'ГС пил МСГРП'!$W132*AA$13</f>
        <v>0</v>
      </c>
      <c r="AC132" s="316">
        <f>'ГСЮра пил'!$V132*AC$13</f>
        <v>0</v>
      </c>
      <c r="AD132" s="316">
        <f>'ГСЮра пил'!$W132*AC$13</f>
        <v>0</v>
      </c>
      <c r="AE132" s="316">
        <f>'ГСЮра без пил'!$V132*AE$13</f>
        <v>0</v>
      </c>
      <c r="AF132" s="316">
        <f>'ГСЮра без пил'!$W132*AE$13</f>
        <v>0</v>
      </c>
      <c r="AG132" s="316">
        <f>'ГСЮра пил МСГРП'!$V132*AG$13</f>
        <v>0</v>
      </c>
      <c r="AH132" s="316">
        <f>'ГСЮра пил МСГРП'!$W132*AG$13</f>
        <v>0</v>
      </c>
      <c r="AI132" s="316">
        <f>ВЗ!$V132*AI$13</f>
        <v>0</v>
      </c>
      <c r="AJ132" s="316">
        <f>ВЗ!$W132*AI$13</f>
        <v>0</v>
      </c>
      <c r="AK132" s="316">
        <f>'Посл. скв'!$V132*AK$13</f>
        <v>0</v>
      </c>
      <c r="AL132" s="316">
        <f>'Посл. скв'!$W132*AK$13</f>
        <v>0</v>
      </c>
      <c r="AM132" s="316">
        <f t="shared" si="26"/>
        <v>0</v>
      </c>
      <c r="AN132" s="316">
        <f t="shared" si="26"/>
        <v>0</v>
      </c>
      <c r="AR132" s="117">
        <f t="shared" si="17"/>
        <v>0</v>
      </c>
      <c r="AS132" s="117">
        <v>0</v>
      </c>
    </row>
    <row r="133" spans="1:46" ht="15" hidden="1" outlineLevel="1" thickBot="1">
      <c r="A133" s="327"/>
      <c r="B133" s="323"/>
      <c r="C133" s="335"/>
      <c r="D133" s="264" t="str">
        <f>'Перв. скв '!D133</f>
        <v>Прочее</v>
      </c>
      <c r="E133" s="265">
        <f>'Перв. скв '!E133</f>
        <v>0</v>
      </c>
      <c r="F133" s="321" t="str">
        <f>'Перв. скв '!F133</f>
        <v>м</v>
      </c>
      <c r="G133" s="316">
        <f>'Перв. скв '!$V133*G$13</f>
        <v>0</v>
      </c>
      <c r="H133" s="316">
        <f>'Перв. скв '!$W133*G$13</f>
        <v>0</v>
      </c>
      <c r="I133" s="316">
        <f>ННСдо1300!$V133*I$13</f>
        <v>0</v>
      </c>
      <c r="J133" s="316">
        <f>ННСдо1300!$W133*I$13</f>
        <v>0</v>
      </c>
      <c r="K133" s="316">
        <f>ННСот1300до1500!$V133*K$13</f>
        <v>0</v>
      </c>
      <c r="L133" s="316">
        <f>ННСот1300до1500!$W133*K$13</f>
        <v>0</v>
      </c>
      <c r="M133" s="316">
        <f>ННСот1500до2000!$V133*M$13</f>
        <v>0</v>
      </c>
      <c r="N133" s="316">
        <f>ННСот1500до2000!$W133*M$13</f>
        <v>0</v>
      </c>
      <c r="O133" s="316">
        <f>ННСот2000до2200!$V133*O$13</f>
        <v>0</v>
      </c>
      <c r="P133" s="316">
        <f>ННСот2000до2200!$W133*O$13</f>
        <v>0</v>
      </c>
      <c r="Q133" s="316">
        <f>ННСболее2200!$V133*Q$13</f>
        <v>0</v>
      </c>
      <c r="R133" s="316">
        <f>ННСболее2200!$W133*Q$13</f>
        <v>0</v>
      </c>
      <c r="S133" s="316">
        <f>Оценочная!$V133*S$13</f>
        <v>0</v>
      </c>
      <c r="T133" s="316">
        <f>Оценочная!$W133*S$13</f>
        <v>0</v>
      </c>
      <c r="U133" s="316">
        <f>'ННСЮра&gt;800'!$V133*U$13</f>
        <v>0</v>
      </c>
      <c r="V133" s="316">
        <f>'ННСЮра&gt;800'!$W133*U$13</f>
        <v>0</v>
      </c>
      <c r="W133" s="316">
        <f>'ГС пил'!V133*$W$13</f>
        <v>0</v>
      </c>
      <c r="X133" s="316">
        <f>'ГС пил'!W133*$W$13</f>
        <v>0</v>
      </c>
      <c r="Y133" s="316">
        <f>'ГС без пил'!$V133*Y$13</f>
        <v>0</v>
      </c>
      <c r="Z133" s="316">
        <f>'ГС без пил'!$W133*Y$13</f>
        <v>0</v>
      </c>
      <c r="AA133" s="316">
        <f>'ГС пил МСГРП'!$V133*AA$13</f>
        <v>0</v>
      </c>
      <c r="AB133" s="316">
        <f>'ГС пил МСГРП'!$W133*AA$13</f>
        <v>0</v>
      </c>
      <c r="AC133" s="316">
        <f>'ГСЮра пил'!$V133*AC$13</f>
        <v>0</v>
      </c>
      <c r="AD133" s="316">
        <f>'ГСЮра пил'!$W133*AC$13</f>
        <v>0</v>
      </c>
      <c r="AE133" s="316">
        <f>'ГСЮра без пил'!$V133*AE$13</f>
        <v>0</v>
      </c>
      <c r="AF133" s="316">
        <f>'ГСЮра без пил'!$W133*AE$13</f>
        <v>0</v>
      </c>
      <c r="AG133" s="316">
        <f>'ГСЮра пил МСГРП'!$V133*AG$13</f>
        <v>0</v>
      </c>
      <c r="AH133" s="316">
        <f>'ГСЮра пил МСГРП'!$W133*AG$13</f>
        <v>0</v>
      </c>
      <c r="AI133" s="316">
        <f>ВЗ!$V133*AI$13</f>
        <v>0</v>
      </c>
      <c r="AJ133" s="316">
        <f>ВЗ!$W133*AI$13</f>
        <v>0</v>
      </c>
      <c r="AK133" s="316">
        <f>'Посл. скв'!$V133*AK$13</f>
        <v>0</v>
      </c>
      <c r="AL133" s="316">
        <f>'Посл. скв'!$W133*AK$13</f>
        <v>0</v>
      </c>
      <c r="AM133" s="316">
        <f t="shared" si="26"/>
        <v>0</v>
      </c>
      <c r="AN133" s="316">
        <f t="shared" si="26"/>
        <v>0</v>
      </c>
      <c r="AR133" s="117">
        <f t="shared" si="17"/>
        <v>0</v>
      </c>
      <c r="AS133" s="117">
        <v>0</v>
      </c>
    </row>
    <row r="134" spans="1:46" ht="15" collapsed="1" thickBot="1">
      <c r="A134" s="45"/>
      <c r="B134" s="48"/>
      <c r="C134" s="446" t="s">
        <v>26</v>
      </c>
      <c r="D134" s="447"/>
      <c r="E134" s="447"/>
      <c r="F134" s="447"/>
      <c r="G134" s="446"/>
      <c r="H134" s="447"/>
      <c r="I134" s="447"/>
      <c r="J134" s="447"/>
      <c r="K134" s="446"/>
      <c r="L134" s="447"/>
      <c r="M134" s="447"/>
      <c r="N134" s="447"/>
      <c r="O134" s="446"/>
      <c r="P134" s="447"/>
      <c r="Q134" s="447"/>
      <c r="R134" s="447"/>
      <c r="S134" s="447"/>
      <c r="T134" s="447"/>
      <c r="U134" s="446"/>
      <c r="V134" s="447"/>
      <c r="W134" s="447"/>
      <c r="X134" s="447"/>
      <c r="Y134" s="446"/>
      <c r="Z134" s="447"/>
      <c r="AA134" s="447"/>
      <c r="AB134" s="447"/>
      <c r="AC134" s="446"/>
      <c r="AD134" s="447"/>
      <c r="AE134" s="447"/>
      <c r="AF134" s="447"/>
      <c r="AG134" s="446"/>
      <c r="AH134" s="447"/>
      <c r="AI134" s="447"/>
      <c r="AJ134" s="447"/>
      <c r="AK134" s="417"/>
      <c r="AL134" s="418"/>
      <c r="AM134" s="418"/>
      <c r="AN134" s="418"/>
      <c r="AR134" s="117">
        <f t="shared" si="17"/>
        <v>0</v>
      </c>
      <c r="AT134" s="2"/>
    </row>
    <row r="135" spans="1:46" ht="15" hidden="1" outlineLevel="1" collapsed="1">
      <c r="A135" s="336"/>
      <c r="B135" s="323"/>
      <c r="C135" s="182">
        <f>'Перв. скв '!C135</f>
        <v>0</v>
      </c>
      <c r="D135" s="100" t="s">
        <v>120</v>
      </c>
      <c r="E135" s="50"/>
      <c r="F135" s="50"/>
      <c r="G135" s="120"/>
      <c r="H135" s="120"/>
      <c r="I135" s="50"/>
      <c r="J135" s="50"/>
      <c r="K135" s="50"/>
      <c r="L135" s="50"/>
      <c r="M135" s="50"/>
      <c r="N135" s="50"/>
      <c r="O135" s="50"/>
      <c r="P135" s="50"/>
      <c r="Q135" s="50"/>
      <c r="R135" s="50"/>
      <c r="S135" s="50"/>
      <c r="T135" s="50"/>
      <c r="U135" s="50"/>
      <c r="V135" s="50"/>
      <c r="W135" s="50"/>
      <c r="X135" s="50"/>
      <c r="Y135" s="50"/>
      <c r="Z135" s="50"/>
      <c r="AA135" s="50"/>
      <c r="AB135" s="50"/>
      <c r="AC135" s="50"/>
      <c r="AD135" s="50"/>
      <c r="AE135" s="50"/>
      <c r="AF135" s="50"/>
      <c r="AG135" s="50"/>
      <c r="AH135" s="50"/>
      <c r="AI135" s="50"/>
      <c r="AJ135" s="50"/>
      <c r="AK135" s="50"/>
      <c r="AL135" s="50"/>
      <c r="AM135" s="50"/>
      <c r="AN135" s="50">
        <v>0</v>
      </c>
      <c r="AR135" s="117">
        <f t="shared" si="17"/>
        <v>0</v>
      </c>
      <c r="AS135" s="117">
        <v>0</v>
      </c>
    </row>
    <row r="136" spans="1:46" ht="14.25" hidden="1" outlineLevel="1">
      <c r="A136" s="336"/>
      <c r="B136" s="323"/>
      <c r="C136" s="335" t="s">
        <v>148</v>
      </c>
      <c r="D136" s="264" t="str">
        <f>'Перв. скв '!D136</f>
        <v>Супервайзер по бурению на скважинах с отходом до 1300 м.</v>
      </c>
      <c r="E136" s="265">
        <f>'Перв. скв '!E136</f>
        <v>0</v>
      </c>
      <c r="F136" s="321" t="str">
        <f>'Перв. скв '!F136</f>
        <v>скв.</v>
      </c>
      <c r="G136" s="316">
        <f>'Перв. скв '!$V136*G$13</f>
        <v>0</v>
      </c>
      <c r="H136" s="316">
        <f>'Перв. скв '!$W136*G$13</f>
        <v>0</v>
      </c>
      <c r="I136" s="316">
        <f>ННСдо1300!$V136*I$13</f>
        <v>0</v>
      </c>
      <c r="J136" s="316">
        <f>ННСдо1300!$W136*I$13</f>
        <v>0</v>
      </c>
      <c r="K136" s="316">
        <f>ННСот1300до1500!$V136*K$13</f>
        <v>0</v>
      </c>
      <c r="L136" s="316">
        <f>ННСот1300до1500!$W136*K$13</f>
        <v>0</v>
      </c>
      <c r="M136" s="316">
        <f>ННСот1500до2000!$V136*M$13</f>
        <v>0</v>
      </c>
      <c r="N136" s="316">
        <f>ННСот1500до2000!$W136*M$13</f>
        <v>0</v>
      </c>
      <c r="O136" s="316">
        <f>ННСот2000до2200!$V136*O$13</f>
        <v>0</v>
      </c>
      <c r="P136" s="316">
        <f>ННСот2000до2200!$W136*O$13</f>
        <v>0</v>
      </c>
      <c r="Q136" s="316">
        <f>ННСболее2200!$V136*Q$13</f>
        <v>0</v>
      </c>
      <c r="R136" s="316">
        <f>ННСболее2200!$W136*Q$13</f>
        <v>0</v>
      </c>
      <c r="S136" s="316">
        <f>Оценочная!$V136*S$13</f>
        <v>0</v>
      </c>
      <c r="T136" s="316">
        <f>Оценочная!$W136*S$13</f>
        <v>0</v>
      </c>
      <c r="U136" s="316">
        <f>'ННСЮра&gt;800'!$V136*U$13</f>
        <v>0</v>
      </c>
      <c r="V136" s="316">
        <f>'ННСЮра&gt;800'!$W136*U$13</f>
        <v>0</v>
      </c>
      <c r="W136" s="316">
        <f>'ГС пил'!V136*$W$13</f>
        <v>0</v>
      </c>
      <c r="X136" s="316">
        <f>'ГС пил'!W136*$W$13</f>
        <v>0</v>
      </c>
      <c r="Y136" s="316">
        <f>'ГС без пил'!$V136*Y$13</f>
        <v>0</v>
      </c>
      <c r="Z136" s="316">
        <f>'ГС без пил'!$W136*Y$13</f>
        <v>0</v>
      </c>
      <c r="AA136" s="316">
        <f>'ГС пил МСГРП'!$V136*AA$13</f>
        <v>0</v>
      </c>
      <c r="AB136" s="316">
        <f>'ГС пил МСГРП'!$W136*AA$13</f>
        <v>0</v>
      </c>
      <c r="AC136" s="316">
        <f>'ГСЮра пил'!$V136*AC$13</f>
        <v>0</v>
      </c>
      <c r="AD136" s="316">
        <f>'ГСЮра пил'!$W136*AC$13</f>
        <v>0</v>
      </c>
      <c r="AE136" s="316">
        <f>'ГСЮра без пил'!$V136*AE$13</f>
        <v>0</v>
      </c>
      <c r="AF136" s="316">
        <f>'ГСЮра без пил'!$W136*AE$13</f>
        <v>0</v>
      </c>
      <c r="AG136" s="316">
        <f>'ГСЮра пил МСГРП'!$V136*AG$13</f>
        <v>0</v>
      </c>
      <c r="AH136" s="316">
        <f>'ГСЮра пил МСГРП'!$W136*AG$13</f>
        <v>0</v>
      </c>
      <c r="AI136" s="316">
        <f>ВЗ!$V136*AI$13</f>
        <v>0</v>
      </c>
      <c r="AJ136" s="316">
        <f>ВЗ!$W136*AI$13</f>
        <v>0</v>
      </c>
      <c r="AK136" s="316">
        <f>'Посл. скв'!$V136*AK$13</f>
        <v>0</v>
      </c>
      <c r="AL136" s="316">
        <f>'Посл. скв'!$W136*AK$13</f>
        <v>0</v>
      </c>
      <c r="AM136" s="316">
        <f t="shared" ref="AM136:AN141" si="27">AK136+AI136+AG136+AE136+AC136+AA136+Y136+W136+U136+S136+Q136+M136+O136+K136+I136+G136</f>
        <v>0</v>
      </c>
      <c r="AN136" s="316">
        <f t="shared" si="27"/>
        <v>0</v>
      </c>
      <c r="AO136" s="298">
        <f>'[8]Куст №40А'!$AD$258*1000</f>
        <v>1080767.3999999999</v>
      </c>
      <c r="AP136" s="117">
        <f t="shared" ref="AP136:AP141" si="28">AO136-AN136</f>
        <v>1080767.3999999999</v>
      </c>
      <c r="AR136" s="117">
        <f t="shared" si="17"/>
        <v>0</v>
      </c>
      <c r="AS136" s="117">
        <v>0</v>
      </c>
    </row>
    <row r="137" spans="1:46" ht="14.25" hidden="1" outlineLevel="1">
      <c r="A137" s="336"/>
      <c r="B137" s="323"/>
      <c r="C137" s="335"/>
      <c r="D137" s="264" t="str">
        <f>'Перв. скв '!D137</f>
        <v>Супервайзер по бурению на скважинах с отходом от 1300 до 1500 м.</v>
      </c>
      <c r="E137" s="265">
        <f>'Перв. скв '!E137</f>
        <v>0</v>
      </c>
      <c r="F137" s="321" t="str">
        <f>'Перв. скв '!F137</f>
        <v>скв.</v>
      </c>
      <c r="G137" s="316">
        <f>'Перв. скв '!$V137*G$13</f>
        <v>0</v>
      </c>
      <c r="H137" s="316">
        <f>'Перв. скв '!$W137*G$13</f>
        <v>0</v>
      </c>
      <c r="I137" s="316">
        <f>ННСдо1300!$V137*I$13</f>
        <v>0</v>
      </c>
      <c r="J137" s="316">
        <f>ННСдо1300!$W137*I$13</f>
        <v>0</v>
      </c>
      <c r="K137" s="316">
        <f>ННСот1300до1500!$V137*K$13</f>
        <v>0</v>
      </c>
      <c r="L137" s="316">
        <f>ННСот1300до1500!$W137*K$13</f>
        <v>0</v>
      </c>
      <c r="M137" s="316">
        <f>ННСот1500до2000!$V137*M$13</f>
        <v>0</v>
      </c>
      <c r="N137" s="316">
        <f>ННСот1500до2000!$W137*M$13</f>
        <v>0</v>
      </c>
      <c r="O137" s="316">
        <f>ННСот2000до2200!$V137*O$13</f>
        <v>0</v>
      </c>
      <c r="P137" s="316">
        <f>ННСот2000до2200!$W137*O$13</f>
        <v>0</v>
      </c>
      <c r="Q137" s="316">
        <f>ННСболее2200!$V137*Q$13</f>
        <v>0</v>
      </c>
      <c r="R137" s="316">
        <f>ННСболее2200!$W137*Q$13</f>
        <v>0</v>
      </c>
      <c r="S137" s="316">
        <f>Оценочная!$V137*S$13</f>
        <v>0</v>
      </c>
      <c r="T137" s="316">
        <f>Оценочная!$W137*S$13</f>
        <v>0</v>
      </c>
      <c r="U137" s="316">
        <f>'ННСЮра&gt;800'!$V137*U$13</f>
        <v>0</v>
      </c>
      <c r="V137" s="316">
        <f>'ННСЮра&gt;800'!$W137*U$13</f>
        <v>0</v>
      </c>
      <c r="W137" s="316">
        <f>'ГС пил'!V137*$W$13</f>
        <v>0</v>
      </c>
      <c r="X137" s="316">
        <f>'ГС пил'!W137*$W$13</f>
        <v>0</v>
      </c>
      <c r="Y137" s="316">
        <f>'ГС без пил'!$V137*Y$13</f>
        <v>0</v>
      </c>
      <c r="Z137" s="316">
        <f>'ГС без пил'!$W137*Y$13</f>
        <v>0</v>
      </c>
      <c r="AA137" s="316">
        <f>'ГС пил МСГРП'!$V137*AA$13</f>
        <v>0</v>
      </c>
      <c r="AB137" s="316">
        <f>'ГС пил МСГРП'!$W137*AA$13</f>
        <v>0</v>
      </c>
      <c r="AC137" s="316">
        <f>'ГСЮра пил'!$V137*AC$13</f>
        <v>0</v>
      </c>
      <c r="AD137" s="316">
        <f>'ГСЮра пил'!$W137*AC$13</f>
        <v>0</v>
      </c>
      <c r="AE137" s="316">
        <f>'ГСЮра без пил'!$V137*AE$13</f>
        <v>0</v>
      </c>
      <c r="AF137" s="316">
        <f>'ГСЮра без пил'!$W137*AE$13</f>
        <v>0</v>
      </c>
      <c r="AG137" s="316">
        <f>'ГСЮра пил МСГРП'!$V137*AG$13</f>
        <v>0</v>
      </c>
      <c r="AH137" s="316">
        <f>'ГСЮра пил МСГРП'!$W137*AG$13</f>
        <v>0</v>
      </c>
      <c r="AI137" s="316">
        <f>ВЗ!$V137*AI$13</f>
        <v>0</v>
      </c>
      <c r="AJ137" s="316">
        <f>ВЗ!$W137*AI$13</f>
        <v>0</v>
      </c>
      <c r="AK137" s="316">
        <f>'Посл. скв'!$V137*AK$13</f>
        <v>0</v>
      </c>
      <c r="AL137" s="316">
        <f>'Посл. скв'!$W137*AK$13</f>
        <v>0</v>
      </c>
      <c r="AM137" s="316">
        <f t="shared" si="27"/>
        <v>0</v>
      </c>
      <c r="AN137" s="316">
        <f t="shared" si="27"/>
        <v>0</v>
      </c>
      <c r="AO137" s="298">
        <f>('[8]Куст №40А'!$AD$533)*1000</f>
        <v>504358.12</v>
      </c>
      <c r="AP137" s="117">
        <f t="shared" si="28"/>
        <v>504358.12</v>
      </c>
      <c r="AR137" s="117">
        <f t="shared" si="17"/>
        <v>0</v>
      </c>
      <c r="AS137" s="117">
        <v>0</v>
      </c>
    </row>
    <row r="138" spans="1:46" ht="14.25" hidden="1" outlineLevel="1">
      <c r="A138" s="336"/>
      <c r="B138" s="323"/>
      <c r="C138" s="335"/>
      <c r="D138" s="264" t="str">
        <f>'Перв. скв '!D138</f>
        <v>Супервайзер по бурению на скважинах с отходом от 1500 до 2000 м.</v>
      </c>
      <c r="E138" s="265">
        <f>'Перв. скв '!E138</f>
        <v>0</v>
      </c>
      <c r="F138" s="321" t="str">
        <f>'Перв. скв '!F138</f>
        <v>скв.</v>
      </c>
      <c r="G138" s="316">
        <f>'Перв. скв '!$V138*G$13</f>
        <v>0</v>
      </c>
      <c r="H138" s="316">
        <f>'Перв. скв '!$W138*G$13</f>
        <v>0</v>
      </c>
      <c r="I138" s="316">
        <f>ННСдо1300!$V138*I$13</f>
        <v>0</v>
      </c>
      <c r="J138" s="316">
        <f>ННСдо1300!$W138*I$13</f>
        <v>0</v>
      </c>
      <c r="K138" s="316">
        <f>ННСот1300до1500!$V138*K$13</f>
        <v>0</v>
      </c>
      <c r="L138" s="316">
        <f>ННСот1300до1500!$W138*K$13</f>
        <v>0</v>
      </c>
      <c r="M138" s="316">
        <f>ННСот1500до2000!$V138*M$13</f>
        <v>0</v>
      </c>
      <c r="N138" s="316">
        <f>ННСот1500до2000!$W138*M$13</f>
        <v>0</v>
      </c>
      <c r="O138" s="316">
        <f>ННСот2000до2200!$V138*O$13</f>
        <v>0</v>
      </c>
      <c r="P138" s="316">
        <f>ННСот2000до2200!$W138*O$13</f>
        <v>0</v>
      </c>
      <c r="Q138" s="316">
        <f>ННСболее2200!$V138*Q$13</f>
        <v>0</v>
      </c>
      <c r="R138" s="316">
        <f>ННСболее2200!$W138*Q$13</f>
        <v>0</v>
      </c>
      <c r="S138" s="316">
        <f>Оценочная!$V138*S$13</f>
        <v>0</v>
      </c>
      <c r="T138" s="316">
        <f>Оценочная!$W138*S$13</f>
        <v>0</v>
      </c>
      <c r="U138" s="316">
        <f>'ННСЮра&gt;800'!$V138*U$13</f>
        <v>0</v>
      </c>
      <c r="V138" s="316">
        <f>'ННСЮра&gt;800'!$W138*U$13</f>
        <v>0</v>
      </c>
      <c r="W138" s="316">
        <f>'ГС пил'!V138*$W$13</f>
        <v>0</v>
      </c>
      <c r="X138" s="316">
        <f>'ГС пил'!W138*$W$13</f>
        <v>0</v>
      </c>
      <c r="Y138" s="316">
        <f>'ГС без пил'!$V138*Y$13</f>
        <v>0</v>
      </c>
      <c r="Z138" s="316">
        <f>'ГС без пил'!$W138*Y$13</f>
        <v>0</v>
      </c>
      <c r="AA138" s="316">
        <f>'ГС пил МСГРП'!$V138*AA$13</f>
        <v>0</v>
      </c>
      <c r="AB138" s="316">
        <f>'ГС пил МСГРП'!$W138*AA$13</f>
        <v>0</v>
      </c>
      <c r="AC138" s="316">
        <f>'ГСЮра пил'!$V138*AC$13</f>
        <v>0</v>
      </c>
      <c r="AD138" s="316">
        <f>'ГСЮра пил'!$W138*AC$13</f>
        <v>0</v>
      </c>
      <c r="AE138" s="316">
        <f>'ГСЮра без пил'!$V138*AE$13</f>
        <v>0</v>
      </c>
      <c r="AF138" s="316">
        <f>'ГСЮра без пил'!$W138*AE$13</f>
        <v>0</v>
      </c>
      <c r="AG138" s="316">
        <f>'ГСЮра пил МСГРП'!$V138*AG$13</f>
        <v>0</v>
      </c>
      <c r="AH138" s="316">
        <f>'ГСЮра пил МСГРП'!$W138*AG$13</f>
        <v>0</v>
      </c>
      <c r="AI138" s="316">
        <f>ВЗ!$V138*AI$13</f>
        <v>0</v>
      </c>
      <c r="AJ138" s="316">
        <f>ВЗ!$W138*AI$13</f>
        <v>0</v>
      </c>
      <c r="AK138" s="316">
        <f>'Посл. скв'!$V138*AK$13</f>
        <v>0</v>
      </c>
      <c r="AL138" s="316">
        <f>'Посл. скв'!$W138*AK$13</f>
        <v>0</v>
      </c>
      <c r="AM138" s="316">
        <f t="shared" si="27"/>
        <v>0</v>
      </c>
      <c r="AN138" s="316">
        <f t="shared" si="27"/>
        <v>0</v>
      </c>
      <c r="AO138" s="298">
        <f>('[8]Куст №40А'!$AD$808)*1000</f>
        <v>0</v>
      </c>
      <c r="AP138" s="117">
        <f t="shared" si="28"/>
        <v>0</v>
      </c>
      <c r="AR138" s="117">
        <f t="shared" si="17"/>
        <v>0</v>
      </c>
      <c r="AS138" s="117">
        <v>0</v>
      </c>
    </row>
    <row r="139" spans="1:46" ht="14.25" hidden="1" outlineLevel="1">
      <c r="A139" s="336"/>
      <c r="B139" s="323"/>
      <c r="C139" s="335"/>
      <c r="D139" s="264" t="str">
        <f>'Перв. скв '!D139</f>
        <v>Супервайзер по бурению на скважинах с отходом от 2000 до 2200 м.</v>
      </c>
      <c r="E139" s="265">
        <f>'Перв. скв '!E139</f>
        <v>0</v>
      </c>
      <c r="F139" s="321" t="str">
        <f>'Перв. скв '!F139</f>
        <v>скв.</v>
      </c>
      <c r="G139" s="316">
        <f>'Перв. скв '!$V139*G$13</f>
        <v>0</v>
      </c>
      <c r="H139" s="316">
        <f>'Перв. скв '!$W139*G$13</f>
        <v>0</v>
      </c>
      <c r="I139" s="316">
        <f>ННСдо1300!$V139*I$13</f>
        <v>0</v>
      </c>
      <c r="J139" s="316">
        <f>ННСдо1300!$W139*I$13</f>
        <v>0</v>
      </c>
      <c r="K139" s="316">
        <f>ННСот1300до1500!$V139*K$13</f>
        <v>0</v>
      </c>
      <c r="L139" s="316">
        <f>ННСот1300до1500!$W139*K$13</f>
        <v>0</v>
      </c>
      <c r="M139" s="316">
        <f>ННСот1500до2000!$V139*M$13</f>
        <v>0</v>
      </c>
      <c r="N139" s="316">
        <f>ННСот1500до2000!$W139*M$13</f>
        <v>0</v>
      </c>
      <c r="O139" s="316">
        <f>ННСот2000до2200!$V139*O$13</f>
        <v>0</v>
      </c>
      <c r="P139" s="316">
        <f>ННСот2000до2200!$W139*O$13</f>
        <v>0</v>
      </c>
      <c r="Q139" s="316">
        <f>ННСболее2200!$V139*Q$13</f>
        <v>0</v>
      </c>
      <c r="R139" s="316">
        <f>ННСболее2200!$W139*Q$13</f>
        <v>0</v>
      </c>
      <c r="S139" s="316">
        <f>Оценочная!$V139*S$13</f>
        <v>0</v>
      </c>
      <c r="T139" s="316">
        <f>Оценочная!$W139*S$13</f>
        <v>0</v>
      </c>
      <c r="U139" s="316">
        <f>'ННСЮра&gt;800'!$V139*U$13</f>
        <v>0</v>
      </c>
      <c r="V139" s="316">
        <f>'ННСЮра&gt;800'!$W139*U$13</f>
        <v>0</v>
      </c>
      <c r="W139" s="316">
        <f>'ГС пил'!V139*$W$13</f>
        <v>0</v>
      </c>
      <c r="X139" s="316">
        <f>'ГС пил'!W139*$W$13</f>
        <v>0</v>
      </c>
      <c r="Y139" s="316">
        <f>'ГС без пил'!$V139*Y$13</f>
        <v>0</v>
      </c>
      <c r="Z139" s="316">
        <f>'ГС без пил'!$W139*Y$13</f>
        <v>0</v>
      </c>
      <c r="AA139" s="316">
        <f>'ГС пил МСГРП'!$V139*AA$13</f>
        <v>0</v>
      </c>
      <c r="AB139" s="316">
        <f>'ГС пил МСГРП'!$W139*AA$13</f>
        <v>0</v>
      </c>
      <c r="AC139" s="316">
        <f>'ГСЮра пил'!$V139*AC$13</f>
        <v>0</v>
      </c>
      <c r="AD139" s="316">
        <f>'ГСЮра пил'!$W139*AC$13</f>
        <v>0</v>
      </c>
      <c r="AE139" s="316">
        <f>'ГСЮра без пил'!$V139*AE$13</f>
        <v>0</v>
      </c>
      <c r="AF139" s="316">
        <f>'ГСЮра без пил'!$W139*AE$13</f>
        <v>0</v>
      </c>
      <c r="AG139" s="316">
        <f>'ГСЮра пил МСГРП'!$V139*AG$13</f>
        <v>0</v>
      </c>
      <c r="AH139" s="316">
        <f>'ГСЮра пил МСГРП'!$W139*AG$13</f>
        <v>0</v>
      </c>
      <c r="AI139" s="316">
        <f>ВЗ!$V139*AI$13</f>
        <v>0</v>
      </c>
      <c r="AJ139" s="316">
        <f>ВЗ!$W139*AI$13</f>
        <v>0</v>
      </c>
      <c r="AK139" s="316">
        <f>'Посл. скв'!$V139*AK$13</f>
        <v>0</v>
      </c>
      <c r="AL139" s="316">
        <f>'Посл. скв'!$W139*AK$13</f>
        <v>0</v>
      </c>
      <c r="AM139" s="316">
        <f t="shared" si="27"/>
        <v>0</v>
      </c>
      <c r="AN139" s="316">
        <f t="shared" si="27"/>
        <v>0</v>
      </c>
      <c r="AO139" s="298">
        <f>('[8]Куст №40А'!$AD$1082)*1000</f>
        <v>0</v>
      </c>
      <c r="AP139" s="117">
        <f t="shared" si="28"/>
        <v>0</v>
      </c>
      <c r="AR139" s="117">
        <f t="shared" si="17"/>
        <v>0</v>
      </c>
      <c r="AS139" s="117">
        <v>0</v>
      </c>
    </row>
    <row r="140" spans="1:46" ht="14.25" hidden="1" outlineLevel="1">
      <c r="A140" s="336"/>
      <c r="B140" s="323"/>
      <c r="C140" s="335"/>
      <c r="D140" s="264" t="str">
        <f>'Перв. скв '!D140</f>
        <v>Супервайзер по бурению на скважинах с отходом более 2200 м.</v>
      </c>
      <c r="E140" s="265">
        <f>'Перв. скв '!E140</f>
        <v>0</v>
      </c>
      <c r="F140" s="321" t="str">
        <f>'Перв. скв '!F140</f>
        <v>скв.</v>
      </c>
      <c r="G140" s="316">
        <f>'Перв. скв '!$V140*G$13</f>
        <v>0</v>
      </c>
      <c r="H140" s="316">
        <f>'Перв. скв '!$W140*G$13</f>
        <v>0</v>
      </c>
      <c r="I140" s="316">
        <f>ННСдо1300!$V140*I$13</f>
        <v>0</v>
      </c>
      <c r="J140" s="316">
        <f>ННСдо1300!$W140*I$13</f>
        <v>0</v>
      </c>
      <c r="K140" s="316">
        <f>ННСот1300до1500!$V140*K$13</f>
        <v>0</v>
      </c>
      <c r="L140" s="316">
        <f>ННСот1300до1500!$W140*K$13</f>
        <v>0</v>
      </c>
      <c r="M140" s="316">
        <f>ННСот1500до2000!$V140*M$13</f>
        <v>0</v>
      </c>
      <c r="N140" s="316">
        <f>ННСот1500до2000!$W140*M$13</f>
        <v>0</v>
      </c>
      <c r="O140" s="316">
        <f>ННСот2000до2200!$V140*O$13</f>
        <v>0</v>
      </c>
      <c r="P140" s="316">
        <f>ННСот2000до2200!$W140*O$13</f>
        <v>0</v>
      </c>
      <c r="Q140" s="316">
        <f>ННСболее2200!$V140*Q$13</f>
        <v>0</v>
      </c>
      <c r="R140" s="316">
        <f>ННСболее2200!$W140*Q$13</f>
        <v>0</v>
      </c>
      <c r="S140" s="316">
        <f>Оценочная!$V140*S$13</f>
        <v>0</v>
      </c>
      <c r="T140" s="316">
        <f>Оценочная!$W140*S$13</f>
        <v>0</v>
      </c>
      <c r="U140" s="316">
        <f>'ННСЮра&gt;800'!$V140*U$13</f>
        <v>0</v>
      </c>
      <c r="V140" s="316">
        <f>'ННСЮра&gt;800'!$W140*U$13</f>
        <v>0</v>
      </c>
      <c r="W140" s="316">
        <f>'ГС пил'!V140*$W$13</f>
        <v>0</v>
      </c>
      <c r="X140" s="316">
        <f>'ГС пил'!W140*$W$13</f>
        <v>0</v>
      </c>
      <c r="Y140" s="316">
        <f>'ГС без пил'!$V140*Y$13</f>
        <v>0</v>
      </c>
      <c r="Z140" s="316">
        <f>'ГС без пил'!$W140*Y$13</f>
        <v>0</v>
      </c>
      <c r="AA140" s="316">
        <f>'ГС пил МСГРП'!$V140*AA$13</f>
        <v>0</v>
      </c>
      <c r="AB140" s="316">
        <f>'ГС пил МСГРП'!$W140*AA$13</f>
        <v>0</v>
      </c>
      <c r="AC140" s="316">
        <f>'ГСЮра пил'!$V140*AC$13</f>
        <v>0</v>
      </c>
      <c r="AD140" s="316">
        <f>'ГСЮра пил'!$W140*AC$13</f>
        <v>0</v>
      </c>
      <c r="AE140" s="316">
        <f>'ГСЮра без пил'!$V140*AE$13</f>
        <v>0</v>
      </c>
      <c r="AF140" s="316">
        <f>'ГСЮра без пил'!$W140*AE$13</f>
        <v>0</v>
      </c>
      <c r="AG140" s="316">
        <f>'ГСЮра пил МСГРП'!$V140*AG$13</f>
        <v>0</v>
      </c>
      <c r="AH140" s="316">
        <f>'ГСЮра пил МСГРП'!$W140*AG$13</f>
        <v>0</v>
      </c>
      <c r="AI140" s="316">
        <f>ВЗ!$V140*AI$13</f>
        <v>0</v>
      </c>
      <c r="AJ140" s="316">
        <f>ВЗ!$W140*AI$13</f>
        <v>0</v>
      </c>
      <c r="AK140" s="316">
        <f>'Посл. скв'!$V140*AK$13</f>
        <v>0</v>
      </c>
      <c r="AL140" s="316">
        <f>'Посл. скв'!$W140*AK$13</f>
        <v>0</v>
      </c>
      <c r="AM140" s="316">
        <f t="shared" si="27"/>
        <v>0</v>
      </c>
      <c r="AN140" s="316">
        <f t="shared" si="27"/>
        <v>0</v>
      </c>
      <c r="AO140" s="298">
        <f>('[8]Куст №40А'!$AD$1356)*1000</f>
        <v>0</v>
      </c>
      <c r="AP140" s="117">
        <f t="shared" si="28"/>
        <v>0</v>
      </c>
      <c r="AR140" s="117">
        <f t="shared" si="17"/>
        <v>0</v>
      </c>
      <c r="AS140" s="117">
        <v>0</v>
      </c>
    </row>
    <row r="141" spans="1:46" ht="15" outlineLevel="1" thickBot="1">
      <c r="A141" s="336"/>
      <c r="B141" s="323"/>
      <c r="C141" s="335"/>
      <c r="D141" s="264" t="str">
        <f>'Перв. скв '!D141</f>
        <v>Супервайзер по бурению на горизонтальных скважинах</v>
      </c>
      <c r="E141" s="265">
        <f>'Перв. скв '!E141</f>
        <v>0</v>
      </c>
      <c r="F141" s="321" t="str">
        <f>'Перв. скв '!F141</f>
        <v>скв.</v>
      </c>
      <c r="G141" s="316">
        <f>'Перв. скв '!$V141*G$13</f>
        <v>45</v>
      </c>
      <c r="H141" s="316">
        <f>'Перв. скв '!$W141*G$13</f>
        <v>816615</v>
      </c>
      <c r="I141" s="316">
        <f>ННСдо1300!$V141*I$13</f>
        <v>0</v>
      </c>
      <c r="J141" s="316">
        <f>ННСдо1300!$W141*I$13</f>
        <v>0</v>
      </c>
      <c r="K141" s="316">
        <f>ННСот1300до1500!$V141*K$13</f>
        <v>0</v>
      </c>
      <c r="L141" s="316">
        <f>ННСот1300до1500!$W141*K$13</f>
        <v>0</v>
      </c>
      <c r="M141" s="316">
        <f>ННСот1500до2000!$V141*M$13</f>
        <v>0</v>
      </c>
      <c r="N141" s="316">
        <f>ННСот1500до2000!$W141*M$13</f>
        <v>0</v>
      </c>
      <c r="O141" s="316">
        <f>ННСот2000до2200!$V141*O$13</f>
        <v>0</v>
      </c>
      <c r="P141" s="316">
        <f>ННСот2000до2200!$W141*O$13</f>
        <v>0</v>
      </c>
      <c r="Q141" s="316">
        <f>ННСболее2200!$V141*Q$13</f>
        <v>0</v>
      </c>
      <c r="R141" s="316">
        <f>ННСболее2200!$W141*Q$13</f>
        <v>0</v>
      </c>
      <c r="S141" s="316">
        <f>Оценочная!$V141*S$13</f>
        <v>0</v>
      </c>
      <c r="T141" s="316">
        <f>Оценочная!$W141*S$13</f>
        <v>0</v>
      </c>
      <c r="U141" s="316">
        <f>'ННСЮра&gt;800'!$V141*U$13</f>
        <v>0</v>
      </c>
      <c r="V141" s="316">
        <f>'ННСЮра&gt;800'!$W141*U$13</f>
        <v>0</v>
      </c>
      <c r="W141" s="316">
        <f>'ГС пил'!V141*$W$13</f>
        <v>0</v>
      </c>
      <c r="X141" s="316">
        <f>'ГС пил'!W141*$W$13</f>
        <v>0</v>
      </c>
      <c r="Y141" s="316">
        <f>'ГС без пил'!$V141*Y$13</f>
        <v>180</v>
      </c>
      <c r="Z141" s="316">
        <f>'ГС без пил'!$W141*Y$13</f>
        <v>3266460</v>
      </c>
      <c r="AA141" s="316">
        <f>'ГС пил МСГРП'!$V141*AA$13</f>
        <v>0</v>
      </c>
      <c r="AB141" s="316">
        <f>'ГС пил МСГРП'!$W141*AA$13</f>
        <v>0</v>
      </c>
      <c r="AC141" s="316">
        <f>'ГСЮра пил'!$V141*AC$13</f>
        <v>0</v>
      </c>
      <c r="AD141" s="316">
        <f>'ГСЮра пил'!$W141*AC$13</f>
        <v>0</v>
      </c>
      <c r="AE141" s="316">
        <f>'ГСЮра без пил'!$V141*AE$13</f>
        <v>0</v>
      </c>
      <c r="AF141" s="316">
        <f>'ГСЮра без пил'!$W141*AE$13</f>
        <v>0</v>
      </c>
      <c r="AG141" s="316">
        <f>'ГСЮра пил МСГРП'!$V141*AG$13</f>
        <v>0</v>
      </c>
      <c r="AH141" s="316">
        <f>'ГСЮра пил МСГРП'!$W141*AG$13</f>
        <v>0</v>
      </c>
      <c r="AI141" s="316">
        <f>ВЗ!$V141*AI$13</f>
        <v>0</v>
      </c>
      <c r="AJ141" s="316">
        <f>ВЗ!$W141*AI$13</f>
        <v>0</v>
      </c>
      <c r="AK141" s="316">
        <f>'Посл. скв'!$V141*AK$13</f>
        <v>45</v>
      </c>
      <c r="AL141" s="316">
        <f>'Посл. скв'!$W141*AK$13</f>
        <v>816615</v>
      </c>
      <c r="AM141" s="316">
        <f t="shared" si="27"/>
        <v>270</v>
      </c>
      <c r="AN141" s="316">
        <f t="shared" si="27"/>
        <v>4899690</v>
      </c>
      <c r="AO141" s="298">
        <f>('[8]Куст №40А'!$AD$1630)*1000</f>
        <v>0</v>
      </c>
      <c r="AP141" s="117">
        <f t="shared" si="28"/>
        <v>-4899690</v>
      </c>
      <c r="AR141" s="117">
        <f t="shared" si="17"/>
        <v>0</v>
      </c>
      <c r="AS141" s="117">
        <v>4899690</v>
      </c>
      <c r="AT141" s="2"/>
    </row>
    <row r="142" spans="1:46" ht="15" hidden="1" customHeight="1" thickBot="1">
      <c r="A142" s="45"/>
      <c r="B142" s="48"/>
      <c r="C142" s="446" t="s">
        <v>36</v>
      </c>
      <c r="D142" s="447"/>
      <c r="E142" s="447"/>
      <c r="F142" s="447"/>
      <c r="G142" s="446"/>
      <c r="H142" s="447"/>
      <c r="I142" s="447"/>
      <c r="J142" s="447"/>
      <c r="K142" s="446"/>
      <c r="L142" s="447"/>
      <c r="M142" s="447"/>
      <c r="N142" s="447"/>
      <c r="O142" s="446"/>
      <c r="P142" s="447"/>
      <c r="Q142" s="447"/>
      <c r="R142" s="447"/>
      <c r="S142" s="447"/>
      <c r="T142" s="447"/>
      <c r="U142" s="446"/>
      <c r="V142" s="447"/>
      <c r="W142" s="447"/>
      <c r="X142" s="447"/>
      <c r="Y142" s="446"/>
      <c r="Z142" s="447"/>
      <c r="AA142" s="447"/>
      <c r="AB142" s="447"/>
      <c r="AC142" s="446"/>
      <c r="AD142" s="447"/>
      <c r="AE142" s="447"/>
      <c r="AF142" s="447"/>
      <c r="AG142" s="446"/>
      <c r="AH142" s="447"/>
      <c r="AI142" s="447"/>
      <c r="AJ142" s="447"/>
      <c r="AK142" s="417"/>
      <c r="AL142" s="418"/>
      <c r="AM142" s="418"/>
      <c r="AN142" s="418">
        <v>0</v>
      </c>
      <c r="AR142" s="117">
        <f t="shared" si="17"/>
        <v>0</v>
      </c>
      <c r="AS142" s="117">
        <v>0</v>
      </c>
    </row>
    <row r="143" spans="1:46" ht="15" hidden="1" customHeight="1" outlineLevel="1" collapsed="1">
      <c r="A143" s="327"/>
      <c r="B143" s="323"/>
      <c r="C143" s="182">
        <f>'Перв. скв '!C143</f>
        <v>0</v>
      </c>
      <c r="D143" s="100" t="s">
        <v>120</v>
      </c>
      <c r="E143" s="50"/>
      <c r="F143" s="50"/>
      <c r="G143" s="120"/>
      <c r="H143" s="120"/>
      <c r="I143" s="50"/>
      <c r="J143" s="50"/>
      <c r="K143" s="50"/>
      <c r="L143" s="50"/>
      <c r="M143" s="50"/>
      <c r="N143" s="50"/>
      <c r="O143" s="50"/>
      <c r="P143" s="50"/>
      <c r="Q143" s="50"/>
      <c r="R143" s="50"/>
      <c r="S143" s="50"/>
      <c r="T143" s="50"/>
      <c r="U143" s="50"/>
      <c r="V143" s="50"/>
      <c r="W143" s="50"/>
      <c r="X143" s="50"/>
      <c r="Y143" s="50"/>
      <c r="Z143" s="50"/>
      <c r="AA143" s="50"/>
      <c r="AB143" s="50"/>
      <c r="AC143" s="50"/>
      <c r="AD143" s="50"/>
      <c r="AE143" s="50"/>
      <c r="AF143" s="50"/>
      <c r="AG143" s="50"/>
      <c r="AH143" s="50"/>
      <c r="AI143" s="50"/>
      <c r="AJ143" s="50"/>
      <c r="AK143" s="50"/>
      <c r="AL143" s="50"/>
      <c r="AM143" s="50"/>
      <c r="AN143" s="50">
        <v>0</v>
      </c>
      <c r="AR143" s="117">
        <f t="shared" si="17"/>
        <v>0</v>
      </c>
      <c r="AS143" s="117">
        <v>0</v>
      </c>
    </row>
    <row r="144" spans="1:46" ht="14.25" hidden="1" customHeight="1" outlineLevel="1">
      <c r="A144" s="327"/>
      <c r="B144" s="323"/>
      <c r="C144" s="335"/>
      <c r="D144" s="264" t="str">
        <f>'Перв. скв '!D144</f>
        <v>Противофонтанный лифт</v>
      </c>
      <c r="E144" s="265">
        <f>'Перв. скв '!E144</f>
        <v>0</v>
      </c>
      <c r="F144" s="321" t="str">
        <f>'Перв. скв '!F144</f>
        <v>операция</v>
      </c>
      <c r="G144" s="316">
        <f>'Перв. скв '!$V144*G$13</f>
        <v>0</v>
      </c>
      <c r="H144" s="316">
        <f>'Перв. скв '!$W144*G$13</f>
        <v>0</v>
      </c>
      <c r="I144" s="316">
        <f>ННСдо1300!$V144*I$13</f>
        <v>0</v>
      </c>
      <c r="J144" s="316">
        <f>ННСдо1300!$W144*I$13</f>
        <v>0</v>
      </c>
      <c r="K144" s="316">
        <f>ННСот1300до1500!$V144*K$13</f>
        <v>0</v>
      </c>
      <c r="L144" s="316">
        <f>ННСот1300до1500!$W144*K$13</f>
        <v>0</v>
      </c>
      <c r="M144" s="316">
        <f>ННСот1500до2000!$V144*M$13</f>
        <v>0</v>
      </c>
      <c r="N144" s="316">
        <f>ННСот1500до2000!$W144*M$13</f>
        <v>0</v>
      </c>
      <c r="O144" s="316">
        <f>ННСот2000до2200!$V144*O$13</f>
        <v>0</v>
      </c>
      <c r="P144" s="316">
        <f>ННСот2000до2200!$W144*O$13</f>
        <v>0</v>
      </c>
      <c r="Q144" s="316">
        <f>ННСболее2200!$V144*Q$13</f>
        <v>0</v>
      </c>
      <c r="R144" s="316">
        <f>ННСболее2200!$W144*Q$13</f>
        <v>0</v>
      </c>
      <c r="S144" s="316">
        <f>Оценочная!$V144*S$13</f>
        <v>0</v>
      </c>
      <c r="T144" s="316">
        <f>Оценочная!$W144*S$13</f>
        <v>0</v>
      </c>
      <c r="U144" s="316">
        <f>'ННСЮра&gt;800'!$V127*U$13</f>
        <v>0</v>
      </c>
      <c r="V144" s="316">
        <f>'ННСЮра&gt;800'!$W127*U$13</f>
        <v>0</v>
      </c>
      <c r="W144" s="316">
        <f>'ГС пил'!$V144*W$13</f>
        <v>0</v>
      </c>
      <c r="X144" s="316">
        <f>'ГС пил'!$W144*W$13</f>
        <v>0</v>
      </c>
      <c r="Y144" s="316">
        <f>'ГС без пил'!$V144*Y$13</f>
        <v>0</v>
      </c>
      <c r="Z144" s="316">
        <f>'ГС без пил'!$W144*Y$13</f>
        <v>0</v>
      </c>
      <c r="AA144" s="316">
        <f>'ГС пил МСГРП'!$V127*AA$13</f>
        <v>0</v>
      </c>
      <c r="AB144" s="316">
        <f>'ГС пил МСГРП'!$W127*AA$13</f>
        <v>0</v>
      </c>
      <c r="AC144" s="316">
        <f>'ГСЮра пил'!$V127*AC$13</f>
        <v>0</v>
      </c>
      <c r="AD144" s="316">
        <f>'ГСЮра пил'!$W127*AC$13</f>
        <v>0</v>
      </c>
      <c r="AE144" s="316">
        <f>'ГСЮра без пил'!$V127*AE$13</f>
        <v>0</v>
      </c>
      <c r="AF144" s="316">
        <f>'ГСЮра без пил'!$W127*AE$13</f>
        <v>0</v>
      </c>
      <c r="AG144" s="316">
        <f>'ГСЮра пил МСГРП'!$V127*AG$13</f>
        <v>0</v>
      </c>
      <c r="AH144" s="316">
        <f>'ГСЮра пил МСГРП'!$W127*AG$13</f>
        <v>0</v>
      </c>
      <c r="AI144" s="316">
        <f>ВЗ!$V142*AI$13</f>
        <v>0</v>
      </c>
      <c r="AJ144" s="316">
        <f>ВЗ!$W142*AI$13</f>
        <v>0</v>
      </c>
      <c r="AK144" s="316">
        <f>'Посл. скв'!$V144*AK$13</f>
        <v>0</v>
      </c>
      <c r="AL144" s="316">
        <f>'Посл. скв'!$W144*AK$13</f>
        <v>0</v>
      </c>
      <c r="AM144" s="316">
        <f t="shared" ref="AM144:AM154" si="29">AK144+AI144+AG144+AE144+AC144+AA144+Y144+W144+U144+S144+Q144+M144+O144+K144+I144+G144</f>
        <v>0</v>
      </c>
      <c r="AN144" s="316">
        <f t="shared" ref="AN144:AN154" si="30">AL144+AJ144+AH144+AF144+AD144+AB144+Z144+X144+V144+T144+R144+N144+P144+L144+J144+H144</f>
        <v>0</v>
      </c>
      <c r="AR144" s="117">
        <f t="shared" si="17"/>
        <v>0</v>
      </c>
      <c r="AS144" s="117">
        <v>0</v>
      </c>
    </row>
    <row r="145" spans="1:45" ht="14.25" hidden="1" customHeight="1" outlineLevel="1">
      <c r="A145" s="327"/>
      <c r="B145" s="323"/>
      <c r="C145" s="335"/>
      <c r="D145" s="264" t="str">
        <f>'Перв. скв '!D145</f>
        <v>Прочие</v>
      </c>
      <c r="E145" s="265">
        <f>'Перв. скв '!E145</f>
        <v>0</v>
      </c>
      <c r="F145" s="321">
        <f>'Перв. скв '!F145</f>
        <v>0</v>
      </c>
      <c r="G145" s="316">
        <f>'Перв. скв '!$V145*G$13</f>
        <v>0</v>
      </c>
      <c r="H145" s="316">
        <f>'Перв. скв '!$W145*G$13</f>
        <v>0</v>
      </c>
      <c r="I145" s="316">
        <f>ННСдо1300!$V145*I$13</f>
        <v>0</v>
      </c>
      <c r="J145" s="316">
        <f>ННСдо1300!$W145*I$13</f>
        <v>0</v>
      </c>
      <c r="K145" s="316">
        <f>ННСот1300до1500!$V145*K$13</f>
        <v>0</v>
      </c>
      <c r="L145" s="316">
        <f>ННСот1300до1500!$W145*K$13</f>
        <v>0</v>
      </c>
      <c r="M145" s="316">
        <f>ННСот1500до2000!$V145*M$13</f>
        <v>0</v>
      </c>
      <c r="N145" s="316">
        <f>ННСот1500до2000!$W145*M$13</f>
        <v>0</v>
      </c>
      <c r="O145" s="316">
        <f>ННСот2000до2200!$V145*O$13</f>
        <v>0</v>
      </c>
      <c r="P145" s="316">
        <f>ННСот2000до2200!$W145*O$13</f>
        <v>0</v>
      </c>
      <c r="Q145" s="316">
        <f>ННСболее2200!$V145*Q$13</f>
        <v>0</v>
      </c>
      <c r="R145" s="316">
        <f>ННСболее2200!$W145*Q$13</f>
        <v>0</v>
      </c>
      <c r="S145" s="316">
        <f>Оценочная!$V145*S$13</f>
        <v>0</v>
      </c>
      <c r="T145" s="316">
        <f>Оценочная!$W145*S$13</f>
        <v>0</v>
      </c>
      <c r="U145" s="316">
        <f>'ННСЮра&gt;800'!$V128*U$13</f>
        <v>0</v>
      </c>
      <c r="V145" s="316">
        <f>'ННСЮра&gt;800'!$W128*U$13</f>
        <v>0</v>
      </c>
      <c r="W145" s="316">
        <f>'ГС пил'!$V145*W$13</f>
        <v>0</v>
      </c>
      <c r="X145" s="316">
        <f>'ГС пил'!$W145*W$13</f>
        <v>0</v>
      </c>
      <c r="Y145" s="316">
        <f>'ГС без пил'!$V145*Y$13</f>
        <v>0</v>
      </c>
      <c r="Z145" s="316">
        <f>'ГС без пил'!$W145*Y$13</f>
        <v>0</v>
      </c>
      <c r="AA145" s="316">
        <f>'ГС пил МСГРП'!$V128*AA$13</f>
        <v>0</v>
      </c>
      <c r="AB145" s="316">
        <f>'ГС пил МСГРП'!$W128*AA$13</f>
        <v>0</v>
      </c>
      <c r="AC145" s="316">
        <f>'ГСЮра пил'!$V128*AC$13</f>
        <v>0</v>
      </c>
      <c r="AD145" s="316">
        <f>'ГСЮра пил'!$W128*AC$13</f>
        <v>0</v>
      </c>
      <c r="AE145" s="316">
        <f>'ГСЮра без пил'!$V128*AE$13</f>
        <v>0</v>
      </c>
      <c r="AF145" s="316">
        <f>'ГСЮра без пил'!$W128*AE$13</f>
        <v>0</v>
      </c>
      <c r="AG145" s="316">
        <f>'ГСЮра пил МСГРП'!$V128*AG$13</f>
        <v>0</v>
      </c>
      <c r="AH145" s="316">
        <f>'ГСЮра пил МСГРП'!$W128*AG$13</f>
        <v>0</v>
      </c>
      <c r="AI145" s="316">
        <f>ВЗ!$V143*AI$13</f>
        <v>0</v>
      </c>
      <c r="AJ145" s="316">
        <f>ВЗ!$W143*AI$13</f>
        <v>0</v>
      </c>
      <c r="AK145" s="316">
        <f>'Посл. скв'!$V145*AK$13</f>
        <v>0</v>
      </c>
      <c r="AL145" s="316">
        <f>'Посл. скв'!$W145*AK$13</f>
        <v>0</v>
      </c>
      <c r="AM145" s="316">
        <f t="shared" si="29"/>
        <v>0</v>
      </c>
      <c r="AN145" s="316">
        <f t="shared" si="30"/>
        <v>0</v>
      </c>
      <c r="AR145" s="117">
        <f t="shared" si="17"/>
        <v>0</v>
      </c>
      <c r="AS145" s="117">
        <v>0</v>
      </c>
    </row>
    <row r="146" spans="1:45" ht="14.25" hidden="1" customHeight="1" outlineLevel="1">
      <c r="A146" s="327"/>
      <c r="B146" s="323"/>
      <c r="C146" s="335"/>
      <c r="D146" s="264" t="str">
        <f>'Перв. скв '!D146</f>
        <v>Прочие</v>
      </c>
      <c r="E146" s="265">
        <f>'Перв. скв '!E146</f>
        <v>0</v>
      </c>
      <c r="F146" s="321">
        <f>'Перв. скв '!F146</f>
        <v>0</v>
      </c>
      <c r="G146" s="316">
        <f>'Перв. скв '!$V146*G$13</f>
        <v>0</v>
      </c>
      <c r="H146" s="316">
        <f>'Перв. скв '!$W146*G$13</f>
        <v>0</v>
      </c>
      <c r="I146" s="316">
        <f>ННСдо1300!$V146*I$13</f>
        <v>0</v>
      </c>
      <c r="J146" s="316">
        <f>ННСдо1300!$W146*I$13</f>
        <v>0</v>
      </c>
      <c r="K146" s="316">
        <f>ННСот1300до1500!$V146*K$13</f>
        <v>0</v>
      </c>
      <c r="L146" s="316">
        <f>ННСот1300до1500!$W146*K$13</f>
        <v>0</v>
      </c>
      <c r="M146" s="316">
        <f>ННСот1500до2000!$V146*M$13</f>
        <v>0</v>
      </c>
      <c r="N146" s="316">
        <f>ННСот1500до2000!$W146*M$13</f>
        <v>0</v>
      </c>
      <c r="O146" s="316">
        <f>ННСот2000до2200!$V146*O$13</f>
        <v>0</v>
      </c>
      <c r="P146" s="316">
        <f>ННСот2000до2200!$W146*O$13</f>
        <v>0</v>
      </c>
      <c r="Q146" s="316">
        <f>ННСболее2200!$V146*Q$13</f>
        <v>0</v>
      </c>
      <c r="R146" s="316">
        <f>ННСболее2200!$W146*Q$13</f>
        <v>0</v>
      </c>
      <c r="S146" s="316">
        <f>Оценочная!$V146*S$13</f>
        <v>0</v>
      </c>
      <c r="T146" s="316">
        <f>Оценочная!$W146*S$13</f>
        <v>0</v>
      </c>
      <c r="U146" s="316">
        <f>'ННСЮра&gt;800'!$V129*U$13</f>
        <v>0</v>
      </c>
      <c r="V146" s="316">
        <f>'ННСЮра&gt;800'!$W129*U$13</f>
        <v>0</v>
      </c>
      <c r="W146" s="316">
        <f>'ГС пил'!$V146*W$13</f>
        <v>0</v>
      </c>
      <c r="X146" s="316">
        <f>'ГС пил'!$W146*W$13</f>
        <v>0</v>
      </c>
      <c r="Y146" s="316">
        <f>'ГС без пил'!$V146*Y$13</f>
        <v>0</v>
      </c>
      <c r="Z146" s="316">
        <f>'ГС без пил'!$W146*Y$13</f>
        <v>0</v>
      </c>
      <c r="AA146" s="316">
        <f>'ГС пил МСГРП'!$V129*AA$13</f>
        <v>0</v>
      </c>
      <c r="AB146" s="316">
        <f>'ГС пил МСГРП'!$W129*AA$13</f>
        <v>0</v>
      </c>
      <c r="AC146" s="316">
        <f>'ГСЮра пил'!$V129*AC$13</f>
        <v>0</v>
      </c>
      <c r="AD146" s="316">
        <f>'ГСЮра пил'!$W129*AC$13</f>
        <v>0</v>
      </c>
      <c r="AE146" s="316">
        <f>'ГСЮра без пил'!$V129*AE$13</f>
        <v>0</v>
      </c>
      <c r="AF146" s="316">
        <f>'ГСЮра без пил'!$W129*AE$13</f>
        <v>0</v>
      </c>
      <c r="AG146" s="316">
        <f>'ГСЮра пил МСГРП'!$V129*AG$13</f>
        <v>0</v>
      </c>
      <c r="AH146" s="316">
        <f>'ГСЮра пил МСГРП'!$W129*AG$13</f>
        <v>0</v>
      </c>
      <c r="AI146" s="316">
        <f>ВЗ!$V144*AI$13</f>
        <v>0</v>
      </c>
      <c r="AJ146" s="316">
        <f>ВЗ!$W144*AI$13</f>
        <v>0</v>
      </c>
      <c r="AK146" s="316">
        <f>'Посл. скв'!$V146*AK$13</f>
        <v>0</v>
      </c>
      <c r="AL146" s="316">
        <f>'Посл. скв'!$W146*AK$13</f>
        <v>0</v>
      </c>
      <c r="AM146" s="316">
        <f t="shared" si="29"/>
        <v>0</v>
      </c>
      <c r="AN146" s="316">
        <f t="shared" si="30"/>
        <v>0</v>
      </c>
      <c r="AR146" s="117">
        <f t="shared" si="17"/>
        <v>0</v>
      </c>
      <c r="AS146" s="117">
        <v>0</v>
      </c>
    </row>
    <row r="147" spans="1:45" ht="14.25" hidden="1" customHeight="1" outlineLevel="1">
      <c r="A147" s="327"/>
      <c r="B147" s="323"/>
      <c r="C147" s="335"/>
      <c r="D147" s="264" t="str">
        <f>'Перв. скв '!D147</f>
        <v>Прочие</v>
      </c>
      <c r="E147" s="265">
        <f>'Перв. скв '!E147</f>
        <v>0</v>
      </c>
      <c r="F147" s="321">
        <f>'Перв. скв '!F147</f>
        <v>0</v>
      </c>
      <c r="G147" s="316">
        <f>'Перв. скв '!$V147*G$13</f>
        <v>0</v>
      </c>
      <c r="H147" s="316">
        <f>'Перв. скв '!$W147*G$13</f>
        <v>0</v>
      </c>
      <c r="I147" s="316">
        <f>ННСдо1300!$V147*I$13</f>
        <v>0</v>
      </c>
      <c r="J147" s="316">
        <f>ННСдо1300!$W147*I$13</f>
        <v>0</v>
      </c>
      <c r="K147" s="316">
        <f>ННСот1300до1500!$V147*K$13</f>
        <v>0</v>
      </c>
      <c r="L147" s="316">
        <f>ННСот1300до1500!$W147*K$13</f>
        <v>0</v>
      </c>
      <c r="M147" s="316">
        <f>ННСот1500до2000!$V147*M$13</f>
        <v>0</v>
      </c>
      <c r="N147" s="316">
        <f>ННСот1500до2000!$W147*M$13</f>
        <v>0</v>
      </c>
      <c r="O147" s="316">
        <f>ННСот2000до2200!$V147*O$13</f>
        <v>0</v>
      </c>
      <c r="P147" s="316">
        <f>ННСот2000до2200!$W147*O$13</f>
        <v>0</v>
      </c>
      <c r="Q147" s="316">
        <f>ННСболее2200!$V147*Q$13</f>
        <v>0</v>
      </c>
      <c r="R147" s="316">
        <f>ННСболее2200!$W147*Q$13</f>
        <v>0</v>
      </c>
      <c r="S147" s="316">
        <f>Оценочная!$V147*S$13</f>
        <v>0</v>
      </c>
      <c r="T147" s="316">
        <f>Оценочная!$W147*S$13</f>
        <v>0</v>
      </c>
      <c r="U147" s="316">
        <f>'ННСЮра&gt;800'!$V130*U$13</f>
        <v>0</v>
      </c>
      <c r="V147" s="316">
        <f>'ННСЮра&gt;800'!$W130*U$13</f>
        <v>0</v>
      </c>
      <c r="W147" s="316">
        <f>'ГС пил'!$V147*W$13</f>
        <v>0</v>
      </c>
      <c r="X147" s="316">
        <f>'ГС пил'!$W147*W$13</f>
        <v>0</v>
      </c>
      <c r="Y147" s="316">
        <f>'ГС без пил'!$V147*Y$13</f>
        <v>0</v>
      </c>
      <c r="Z147" s="316">
        <f>'ГС без пил'!$W147*Y$13</f>
        <v>0</v>
      </c>
      <c r="AA147" s="316">
        <f>'ГС пил МСГРП'!$V130*AA$13</f>
        <v>0</v>
      </c>
      <c r="AB147" s="316">
        <f>'ГС пил МСГРП'!$W130*AA$13</f>
        <v>0</v>
      </c>
      <c r="AC147" s="316">
        <f>'ГСЮра пил'!$V130*AC$13</f>
        <v>0</v>
      </c>
      <c r="AD147" s="316">
        <f>'ГСЮра пил'!$W130*AC$13</f>
        <v>0</v>
      </c>
      <c r="AE147" s="316">
        <f>'ГСЮра без пил'!$V130*AE$13</f>
        <v>0</v>
      </c>
      <c r="AF147" s="316">
        <f>'ГСЮра без пил'!$W130*AE$13</f>
        <v>0</v>
      </c>
      <c r="AG147" s="316">
        <f>'ГСЮра пил МСГРП'!$V130*AG$13</f>
        <v>0</v>
      </c>
      <c r="AH147" s="316">
        <f>'ГСЮра пил МСГРП'!$W130*AG$13</f>
        <v>0</v>
      </c>
      <c r="AI147" s="316">
        <f>ВЗ!$V145*AI$13</f>
        <v>0</v>
      </c>
      <c r="AJ147" s="316">
        <f>ВЗ!$W145*AI$13</f>
        <v>0</v>
      </c>
      <c r="AK147" s="316">
        <f>'Посл. скв'!$V147*AK$13</f>
        <v>0</v>
      </c>
      <c r="AL147" s="316">
        <f>'Посл. скв'!$W147*AK$13</f>
        <v>0</v>
      </c>
      <c r="AM147" s="316">
        <f t="shared" si="29"/>
        <v>0</v>
      </c>
      <c r="AN147" s="316">
        <f t="shared" si="30"/>
        <v>0</v>
      </c>
      <c r="AR147" s="117">
        <f t="shared" si="17"/>
        <v>0</v>
      </c>
      <c r="AS147" s="117">
        <v>0</v>
      </c>
    </row>
    <row r="148" spans="1:45" ht="14.25" hidden="1" customHeight="1" outlineLevel="1">
      <c r="A148" s="327"/>
      <c r="B148" s="323"/>
      <c r="C148" s="335"/>
      <c r="D148" s="264" t="str">
        <f>'Перв. скв '!D148</f>
        <v>Прочие</v>
      </c>
      <c r="E148" s="265">
        <f>'Перв. скв '!E148</f>
        <v>0</v>
      </c>
      <c r="F148" s="321">
        <f>'Перв. скв '!F148</f>
        <v>0</v>
      </c>
      <c r="G148" s="316">
        <f>'Перв. скв '!$V148*G$13</f>
        <v>0</v>
      </c>
      <c r="H148" s="316">
        <f>'Перв. скв '!$W148*G$13</f>
        <v>0</v>
      </c>
      <c r="I148" s="316">
        <f>ННСдо1300!$V148*I$13</f>
        <v>0</v>
      </c>
      <c r="J148" s="316">
        <f>ННСдо1300!$W148*I$13</f>
        <v>0</v>
      </c>
      <c r="K148" s="316">
        <f>ННСот1300до1500!$V148*K$13</f>
        <v>0</v>
      </c>
      <c r="L148" s="316">
        <f>ННСот1300до1500!$W148*K$13</f>
        <v>0</v>
      </c>
      <c r="M148" s="316">
        <f>ННСот1500до2000!$V148*M$13</f>
        <v>0</v>
      </c>
      <c r="N148" s="316">
        <f>ННСот1500до2000!$W148*M$13</f>
        <v>0</v>
      </c>
      <c r="O148" s="316">
        <f>ННСот2000до2200!$V148*O$13</f>
        <v>0</v>
      </c>
      <c r="P148" s="316">
        <f>ННСот2000до2200!$W148*O$13</f>
        <v>0</v>
      </c>
      <c r="Q148" s="316">
        <f>ННСболее2200!$V148*Q$13</f>
        <v>0</v>
      </c>
      <c r="R148" s="316">
        <f>ННСболее2200!$W148*Q$13</f>
        <v>0</v>
      </c>
      <c r="S148" s="316">
        <f>Оценочная!$V148*S$13</f>
        <v>0</v>
      </c>
      <c r="T148" s="316">
        <f>Оценочная!$W148*S$13</f>
        <v>0</v>
      </c>
      <c r="U148" s="316">
        <f>'ННСЮра&gt;800'!$V131*U$13</f>
        <v>0</v>
      </c>
      <c r="V148" s="316">
        <f>'ННСЮра&gt;800'!$W131*U$13</f>
        <v>0</v>
      </c>
      <c r="W148" s="316">
        <f>'ГС пил'!$V148*W$13</f>
        <v>0</v>
      </c>
      <c r="X148" s="316">
        <f>'ГС пил'!$W148*W$13</f>
        <v>0</v>
      </c>
      <c r="Y148" s="316">
        <f>'ГС без пил'!$V148*Y$13</f>
        <v>0</v>
      </c>
      <c r="Z148" s="316">
        <f>'ГС без пил'!$W148*Y$13</f>
        <v>0</v>
      </c>
      <c r="AA148" s="316">
        <f>'ГС пил МСГРП'!$V131*AA$13</f>
        <v>0</v>
      </c>
      <c r="AB148" s="316">
        <f>'ГС пил МСГРП'!$W131*AA$13</f>
        <v>0</v>
      </c>
      <c r="AC148" s="316">
        <f>'ГСЮра пил'!$V131*AC$13</f>
        <v>0</v>
      </c>
      <c r="AD148" s="316">
        <f>'ГСЮра пил'!$W131*AC$13</f>
        <v>0</v>
      </c>
      <c r="AE148" s="316">
        <f>'ГСЮра без пил'!$V131*AE$13</f>
        <v>0</v>
      </c>
      <c r="AF148" s="316">
        <f>'ГСЮра без пил'!$W131*AE$13</f>
        <v>0</v>
      </c>
      <c r="AG148" s="316">
        <f>'ГСЮра пил МСГРП'!$V131*AG$13</f>
        <v>0</v>
      </c>
      <c r="AH148" s="316">
        <f>'ГСЮра пил МСГРП'!$W131*AG$13</f>
        <v>0</v>
      </c>
      <c r="AI148" s="316">
        <f>ВЗ!$V146*AI$13</f>
        <v>0</v>
      </c>
      <c r="AJ148" s="316">
        <f>ВЗ!$W146*AI$13</f>
        <v>0</v>
      </c>
      <c r="AK148" s="316">
        <f>'Посл. скв'!$V148*AK$13</f>
        <v>0</v>
      </c>
      <c r="AL148" s="316">
        <f>'Посл. скв'!$W148*AK$13</f>
        <v>0</v>
      </c>
      <c r="AM148" s="316">
        <f t="shared" si="29"/>
        <v>0</v>
      </c>
      <c r="AN148" s="316">
        <f t="shared" si="30"/>
        <v>0</v>
      </c>
      <c r="AR148" s="117">
        <f t="shared" si="17"/>
        <v>0</v>
      </c>
      <c r="AS148" s="117">
        <v>0</v>
      </c>
    </row>
    <row r="149" spans="1:45" ht="14.25" hidden="1" customHeight="1" outlineLevel="1">
      <c r="A149" s="327"/>
      <c r="B149" s="323"/>
      <c r="C149" s="335"/>
      <c r="D149" s="264" t="str">
        <f>'Перв. скв '!D149</f>
        <v>Прочие</v>
      </c>
      <c r="E149" s="265">
        <f>'Перв. скв '!E149</f>
        <v>0</v>
      </c>
      <c r="F149" s="321">
        <f>'Перв. скв '!F149</f>
        <v>0</v>
      </c>
      <c r="G149" s="316">
        <f>'Перв. скв '!$V149*G$13</f>
        <v>0</v>
      </c>
      <c r="H149" s="316">
        <f>'Перв. скв '!$W149*G$13</f>
        <v>0</v>
      </c>
      <c r="I149" s="316">
        <f>ННСдо1300!$V149*I$13</f>
        <v>0</v>
      </c>
      <c r="J149" s="316">
        <f>ННСдо1300!$W149*I$13</f>
        <v>0</v>
      </c>
      <c r="K149" s="316">
        <f>ННСот1300до1500!$V149*K$13</f>
        <v>0</v>
      </c>
      <c r="L149" s="316">
        <f>ННСот1300до1500!$W149*K$13</f>
        <v>0</v>
      </c>
      <c r="M149" s="316">
        <f>ННСот1500до2000!$V149*M$13</f>
        <v>0</v>
      </c>
      <c r="N149" s="316">
        <f>ННСот1500до2000!$W149*M$13</f>
        <v>0</v>
      </c>
      <c r="O149" s="316">
        <f>ННСот2000до2200!$V149*O$13</f>
        <v>0</v>
      </c>
      <c r="P149" s="316">
        <f>ННСот2000до2200!$W149*O$13</f>
        <v>0</v>
      </c>
      <c r="Q149" s="316">
        <f>ННСболее2200!$V149*Q$13</f>
        <v>0</v>
      </c>
      <c r="R149" s="316">
        <f>ННСболее2200!$W149*Q$13</f>
        <v>0</v>
      </c>
      <c r="S149" s="316">
        <f>Оценочная!$V149*S$13</f>
        <v>0</v>
      </c>
      <c r="T149" s="316">
        <f>Оценочная!$W149*S$13</f>
        <v>0</v>
      </c>
      <c r="U149" s="316">
        <f>'ННСЮра&gt;800'!$V132*U$13</f>
        <v>0</v>
      </c>
      <c r="V149" s="316">
        <f>'ННСЮра&gt;800'!$W132*U$13</f>
        <v>0</v>
      </c>
      <c r="W149" s="316">
        <f>'ГС пил'!$V149*W$13</f>
        <v>0</v>
      </c>
      <c r="X149" s="316">
        <f>'ГС пил'!$W149*W$13</f>
        <v>0</v>
      </c>
      <c r="Y149" s="316">
        <f>'ГС без пил'!$V149*Y$13</f>
        <v>0</v>
      </c>
      <c r="Z149" s="316">
        <f>'ГС без пил'!$W149*Y$13</f>
        <v>0</v>
      </c>
      <c r="AA149" s="316">
        <f>'ГС пил МСГРП'!$V132*AA$13</f>
        <v>0</v>
      </c>
      <c r="AB149" s="316">
        <f>'ГС пил МСГРП'!$W132*AA$13</f>
        <v>0</v>
      </c>
      <c r="AC149" s="316">
        <f>'ГСЮра пил'!$V132*AC$13</f>
        <v>0</v>
      </c>
      <c r="AD149" s="316">
        <f>'ГСЮра пил'!$W132*AC$13</f>
        <v>0</v>
      </c>
      <c r="AE149" s="316">
        <f>'ГСЮра без пил'!$V132*AE$13</f>
        <v>0</v>
      </c>
      <c r="AF149" s="316">
        <f>'ГСЮра без пил'!$W132*AE$13</f>
        <v>0</v>
      </c>
      <c r="AG149" s="316">
        <f>'ГСЮра пил МСГРП'!$V132*AG$13</f>
        <v>0</v>
      </c>
      <c r="AH149" s="316">
        <f>'ГСЮра пил МСГРП'!$W132*AG$13</f>
        <v>0</v>
      </c>
      <c r="AI149" s="316">
        <f>ВЗ!$V147*AI$13</f>
        <v>0</v>
      </c>
      <c r="AJ149" s="316">
        <f>ВЗ!$W147*AI$13</f>
        <v>0</v>
      </c>
      <c r="AK149" s="316">
        <f>'Посл. скв'!$V149*AK$13</f>
        <v>0</v>
      </c>
      <c r="AL149" s="316">
        <f>'Посл. скв'!$W149*AK$13</f>
        <v>0</v>
      </c>
      <c r="AM149" s="316">
        <f t="shared" si="29"/>
        <v>0</v>
      </c>
      <c r="AN149" s="316">
        <f t="shared" si="30"/>
        <v>0</v>
      </c>
      <c r="AR149" s="117">
        <f t="shared" ref="AR149:AR212" si="31">AS149-AN149</f>
        <v>0</v>
      </c>
      <c r="AS149" s="117">
        <v>0</v>
      </c>
    </row>
    <row r="150" spans="1:45" ht="14.25" hidden="1" customHeight="1" outlineLevel="1">
      <c r="A150" s="327"/>
      <c r="B150" s="323"/>
      <c r="C150" s="335"/>
      <c r="D150" s="264" t="str">
        <f>'Перв. скв '!D150</f>
        <v>Прочие</v>
      </c>
      <c r="E150" s="265">
        <f>'Перв. скв '!E150</f>
        <v>0</v>
      </c>
      <c r="F150" s="321">
        <f>'Перв. скв '!F150</f>
        <v>0</v>
      </c>
      <c r="G150" s="316">
        <f>'Перв. скв '!$V150*G$13</f>
        <v>0</v>
      </c>
      <c r="H150" s="316">
        <f>'Перв. скв '!$W150*G$13</f>
        <v>0</v>
      </c>
      <c r="I150" s="316">
        <f>ННСдо1300!$V150*I$13</f>
        <v>0</v>
      </c>
      <c r="J150" s="316">
        <f>ННСдо1300!$W150*I$13</f>
        <v>0</v>
      </c>
      <c r="K150" s="316">
        <f>ННСот1300до1500!$V150*K$13</f>
        <v>0</v>
      </c>
      <c r="L150" s="316">
        <f>ННСот1300до1500!$W150*K$13</f>
        <v>0</v>
      </c>
      <c r="M150" s="316">
        <f>ННСот1500до2000!$V150*M$13</f>
        <v>0</v>
      </c>
      <c r="N150" s="316">
        <f>ННСот1500до2000!$W150*M$13</f>
        <v>0</v>
      </c>
      <c r="O150" s="316">
        <f>ННСот2000до2200!$V150*O$13</f>
        <v>0</v>
      </c>
      <c r="P150" s="316">
        <f>ННСот2000до2200!$W150*O$13</f>
        <v>0</v>
      </c>
      <c r="Q150" s="316">
        <f>ННСболее2200!$V150*Q$13</f>
        <v>0</v>
      </c>
      <c r="R150" s="316">
        <f>ННСболее2200!$W150*Q$13</f>
        <v>0</v>
      </c>
      <c r="S150" s="316">
        <f>Оценочная!$V150*S$13</f>
        <v>0</v>
      </c>
      <c r="T150" s="316">
        <f>Оценочная!$W150*S$13</f>
        <v>0</v>
      </c>
      <c r="U150" s="316">
        <f>'ННСЮра&gt;800'!$V133*U$13</f>
        <v>0</v>
      </c>
      <c r="V150" s="316">
        <f>'ННСЮра&gt;800'!$W133*U$13</f>
        <v>0</v>
      </c>
      <c r="W150" s="316">
        <f>'ГС пил'!$V150*W$13</f>
        <v>0</v>
      </c>
      <c r="X150" s="316">
        <f>'ГС пил'!$W150*W$13</f>
        <v>0</v>
      </c>
      <c r="Y150" s="316">
        <f>'ГС без пил'!$V150*Y$13</f>
        <v>0</v>
      </c>
      <c r="Z150" s="316">
        <f>'ГС без пил'!$W150*Y$13</f>
        <v>0</v>
      </c>
      <c r="AA150" s="316">
        <f>'ГС пил МСГРП'!$V133*AA$13</f>
        <v>0</v>
      </c>
      <c r="AB150" s="316">
        <f>'ГС пил МСГРП'!$W133*AA$13</f>
        <v>0</v>
      </c>
      <c r="AC150" s="316">
        <f>'ГСЮра пил'!$V133*AC$13</f>
        <v>0</v>
      </c>
      <c r="AD150" s="316">
        <f>'ГСЮра пил'!$W133*AC$13</f>
        <v>0</v>
      </c>
      <c r="AE150" s="316">
        <f>'ГСЮра без пил'!$V133*AE$13</f>
        <v>0</v>
      </c>
      <c r="AF150" s="316">
        <f>'ГСЮра без пил'!$W133*AE$13</f>
        <v>0</v>
      </c>
      <c r="AG150" s="316">
        <f>'ГСЮра пил МСГРП'!$V133*AG$13</f>
        <v>0</v>
      </c>
      <c r="AH150" s="316">
        <f>'ГСЮра пил МСГРП'!$W133*AG$13</f>
        <v>0</v>
      </c>
      <c r="AI150" s="316">
        <f>ВЗ!$V148*AI$13</f>
        <v>0</v>
      </c>
      <c r="AJ150" s="316">
        <f>ВЗ!$W148*AI$13</f>
        <v>0</v>
      </c>
      <c r="AK150" s="316">
        <f>'Посл. скв'!$V150*AK$13</f>
        <v>0</v>
      </c>
      <c r="AL150" s="316">
        <f>'Посл. скв'!$W150*AK$13</f>
        <v>0</v>
      </c>
      <c r="AM150" s="316">
        <f t="shared" si="29"/>
        <v>0</v>
      </c>
      <c r="AN150" s="316">
        <f t="shared" si="30"/>
        <v>0</v>
      </c>
      <c r="AR150" s="117">
        <f t="shared" si="31"/>
        <v>0</v>
      </c>
      <c r="AS150" s="117">
        <v>0</v>
      </c>
    </row>
    <row r="151" spans="1:45" ht="14.25" hidden="1" customHeight="1" outlineLevel="1">
      <c r="A151" s="327"/>
      <c r="B151" s="323"/>
      <c r="C151" s="335"/>
      <c r="D151" s="264" t="str">
        <f>'Перв. скв '!D151</f>
        <v>Прочие</v>
      </c>
      <c r="E151" s="265">
        <f>'Перв. скв '!E151</f>
        <v>0</v>
      </c>
      <c r="F151" s="321">
        <f>'Перв. скв '!F151</f>
        <v>0</v>
      </c>
      <c r="G151" s="316">
        <f>'Перв. скв '!$V151*G$13</f>
        <v>0</v>
      </c>
      <c r="H151" s="316">
        <f>'Перв. скв '!$W151*G$13</f>
        <v>0</v>
      </c>
      <c r="I151" s="316">
        <f>ННСдо1300!$V151*I$13</f>
        <v>0</v>
      </c>
      <c r="J151" s="316">
        <f>ННСдо1300!$W151*I$13</f>
        <v>0</v>
      </c>
      <c r="K151" s="316">
        <f>ННСот1300до1500!$V151*K$13</f>
        <v>0</v>
      </c>
      <c r="L151" s="316">
        <f>ННСот1300до1500!$W151*K$13</f>
        <v>0</v>
      </c>
      <c r="M151" s="316">
        <f>ННСот1500до2000!$V151*M$13</f>
        <v>0</v>
      </c>
      <c r="N151" s="316">
        <f>ННСот1500до2000!$W151*M$13</f>
        <v>0</v>
      </c>
      <c r="O151" s="316">
        <f>ННСот2000до2200!$V151*O$13</f>
        <v>0</v>
      </c>
      <c r="P151" s="316">
        <f>ННСот2000до2200!$W151*O$13</f>
        <v>0</v>
      </c>
      <c r="Q151" s="316">
        <f>ННСболее2200!$V151*Q$13</f>
        <v>0</v>
      </c>
      <c r="R151" s="316">
        <f>ННСболее2200!$W151*Q$13</f>
        <v>0</v>
      </c>
      <c r="S151" s="316">
        <f>Оценочная!$V151*S$13</f>
        <v>0</v>
      </c>
      <c r="T151" s="316">
        <f>Оценочная!$W151*S$13</f>
        <v>0</v>
      </c>
      <c r="U151" s="316">
        <f>'ННСЮра&gt;800'!$V134*U$13</f>
        <v>0</v>
      </c>
      <c r="V151" s="316">
        <f>'ННСЮра&gt;800'!$W134*U$13</f>
        <v>0</v>
      </c>
      <c r="W151" s="316">
        <f>'ГС пил'!$V151*W$13</f>
        <v>0</v>
      </c>
      <c r="X151" s="316">
        <f>'ГС пил'!$W151*W$13</f>
        <v>0</v>
      </c>
      <c r="Y151" s="316">
        <f>'ГС без пил'!$V151*Y$13</f>
        <v>0</v>
      </c>
      <c r="Z151" s="316">
        <f>'ГС без пил'!$W151*Y$13</f>
        <v>0</v>
      </c>
      <c r="AA151" s="316">
        <f>'ГС пил МСГРП'!$V134*AA$13</f>
        <v>0</v>
      </c>
      <c r="AB151" s="316">
        <f>'ГС пил МСГРП'!$W134*AA$13</f>
        <v>0</v>
      </c>
      <c r="AC151" s="316">
        <f>'ГСЮра пил'!$V134*AC$13</f>
        <v>0</v>
      </c>
      <c r="AD151" s="316">
        <f>'ГСЮра пил'!$W134*AC$13</f>
        <v>0</v>
      </c>
      <c r="AE151" s="316">
        <f>'ГСЮра без пил'!$V134*AE$13</f>
        <v>0</v>
      </c>
      <c r="AF151" s="316">
        <f>'ГСЮра без пил'!$W134*AE$13</f>
        <v>0</v>
      </c>
      <c r="AG151" s="316">
        <f>'ГСЮра пил МСГРП'!$V134*AG$13</f>
        <v>0</v>
      </c>
      <c r="AH151" s="316">
        <f>'ГСЮра пил МСГРП'!$W134*AG$13</f>
        <v>0</v>
      </c>
      <c r="AI151" s="316">
        <f>ВЗ!$V149*AI$13</f>
        <v>0</v>
      </c>
      <c r="AJ151" s="316">
        <f>ВЗ!$W149*AI$13</f>
        <v>0</v>
      </c>
      <c r="AK151" s="316">
        <f>'Посл. скв'!$V151*AK$13</f>
        <v>0</v>
      </c>
      <c r="AL151" s="316">
        <f>'Посл. скв'!$W151*AK$13</f>
        <v>0</v>
      </c>
      <c r="AM151" s="316">
        <f t="shared" si="29"/>
        <v>0</v>
      </c>
      <c r="AN151" s="316">
        <f t="shared" si="30"/>
        <v>0</v>
      </c>
      <c r="AR151" s="117">
        <f t="shared" si="31"/>
        <v>0</v>
      </c>
      <c r="AS151" s="117">
        <v>0</v>
      </c>
    </row>
    <row r="152" spans="1:45" ht="14.25" hidden="1" customHeight="1" outlineLevel="1">
      <c r="A152" s="327"/>
      <c r="B152" s="323"/>
      <c r="C152" s="335"/>
      <c r="D152" s="264" t="str">
        <f>'Перв. скв '!D152</f>
        <v>Прочие</v>
      </c>
      <c r="E152" s="265">
        <f>'Перв. скв '!E152</f>
        <v>0</v>
      </c>
      <c r="F152" s="321">
        <f>'Перв. скв '!F152</f>
        <v>0</v>
      </c>
      <c r="G152" s="316">
        <f>'Перв. скв '!$V152*G$13</f>
        <v>0</v>
      </c>
      <c r="H152" s="316">
        <f>'Перв. скв '!$W152*G$13</f>
        <v>0</v>
      </c>
      <c r="I152" s="316">
        <f>ННСдо1300!$V152*I$13</f>
        <v>0</v>
      </c>
      <c r="J152" s="316">
        <f>ННСдо1300!$W152*I$13</f>
        <v>0</v>
      </c>
      <c r="K152" s="316">
        <f>ННСот1300до1500!$V152*K$13</f>
        <v>0</v>
      </c>
      <c r="L152" s="316">
        <f>ННСот1300до1500!$W152*K$13</f>
        <v>0</v>
      </c>
      <c r="M152" s="316">
        <f>ННСот1500до2000!$V152*M$13</f>
        <v>0</v>
      </c>
      <c r="N152" s="316">
        <f>ННСот1500до2000!$W152*M$13</f>
        <v>0</v>
      </c>
      <c r="O152" s="316">
        <f>ННСот2000до2200!$V152*O$13</f>
        <v>0</v>
      </c>
      <c r="P152" s="316">
        <f>ННСот2000до2200!$W152*O$13</f>
        <v>0</v>
      </c>
      <c r="Q152" s="316">
        <f>ННСболее2200!$V152*Q$13</f>
        <v>0</v>
      </c>
      <c r="R152" s="316">
        <f>ННСболее2200!$W152*Q$13</f>
        <v>0</v>
      </c>
      <c r="S152" s="316">
        <f>Оценочная!$V152*S$13</f>
        <v>0</v>
      </c>
      <c r="T152" s="316">
        <f>Оценочная!$W152*S$13</f>
        <v>0</v>
      </c>
      <c r="U152" s="316">
        <f>'ННСЮра&gt;800'!$V135*U$13</f>
        <v>0</v>
      </c>
      <c r="V152" s="316">
        <f>'ННСЮра&gt;800'!$W135*U$13</f>
        <v>0</v>
      </c>
      <c r="W152" s="316">
        <f>'ГС пил'!$V152*W$13</f>
        <v>0</v>
      </c>
      <c r="X152" s="316">
        <f>'ГС пил'!$W152*W$13</f>
        <v>0</v>
      </c>
      <c r="Y152" s="316">
        <f>'ГС без пил'!$V152*Y$13</f>
        <v>0</v>
      </c>
      <c r="Z152" s="316">
        <f>'ГС без пил'!$W152*Y$13</f>
        <v>0</v>
      </c>
      <c r="AA152" s="316">
        <f>'ГС пил МСГРП'!$V135*AA$13</f>
        <v>0</v>
      </c>
      <c r="AB152" s="316">
        <f>'ГС пил МСГРП'!$W135*AA$13</f>
        <v>0</v>
      </c>
      <c r="AC152" s="316">
        <f>'ГСЮра пил'!$V135*AC$13</f>
        <v>0</v>
      </c>
      <c r="AD152" s="316">
        <f>'ГСЮра пил'!$W135*AC$13</f>
        <v>0</v>
      </c>
      <c r="AE152" s="316">
        <f>'ГСЮра без пил'!$V135*AE$13</f>
        <v>0</v>
      </c>
      <c r="AF152" s="316">
        <f>'ГСЮра без пил'!$W135*AE$13</f>
        <v>0</v>
      </c>
      <c r="AG152" s="316">
        <f>'ГСЮра пил МСГРП'!$V135*AG$13</f>
        <v>0</v>
      </c>
      <c r="AH152" s="316">
        <f>'ГСЮра пил МСГРП'!$W135*AG$13</f>
        <v>0</v>
      </c>
      <c r="AI152" s="316">
        <f>ВЗ!$V150*AI$13</f>
        <v>0</v>
      </c>
      <c r="AJ152" s="316">
        <f>ВЗ!$W150*AI$13</f>
        <v>0</v>
      </c>
      <c r="AK152" s="316">
        <f>'Посл. скв'!$V152*AK$13</f>
        <v>0</v>
      </c>
      <c r="AL152" s="316">
        <f>'Посл. скв'!$W152*AK$13</f>
        <v>0</v>
      </c>
      <c r="AM152" s="316">
        <f t="shared" si="29"/>
        <v>0</v>
      </c>
      <c r="AN152" s="316">
        <f t="shared" si="30"/>
        <v>0</v>
      </c>
      <c r="AR152" s="117">
        <f t="shared" si="31"/>
        <v>0</v>
      </c>
      <c r="AS152" s="117">
        <v>0</v>
      </c>
    </row>
    <row r="153" spans="1:45" ht="14.25" hidden="1" customHeight="1" outlineLevel="1">
      <c r="A153" s="327"/>
      <c r="B153" s="323"/>
      <c r="C153" s="335"/>
      <c r="D153" s="264" t="str">
        <f>'Перв. скв '!D153</f>
        <v>Прочие</v>
      </c>
      <c r="E153" s="265">
        <f>'Перв. скв '!E153</f>
        <v>0</v>
      </c>
      <c r="F153" s="321">
        <f>'Перв. скв '!F153</f>
        <v>0</v>
      </c>
      <c r="G153" s="316">
        <f>'Перв. скв '!$V153*G$13</f>
        <v>0</v>
      </c>
      <c r="H153" s="316">
        <f>'Перв. скв '!$W153*G$13</f>
        <v>0</v>
      </c>
      <c r="I153" s="316">
        <f>ННСдо1300!$V153*I$13</f>
        <v>0</v>
      </c>
      <c r="J153" s="316">
        <f>ННСдо1300!$W153*I$13</f>
        <v>0</v>
      </c>
      <c r="K153" s="316">
        <f>ННСот1300до1500!$V153*K$13</f>
        <v>0</v>
      </c>
      <c r="L153" s="316">
        <f>ННСот1300до1500!$W153*K$13</f>
        <v>0</v>
      </c>
      <c r="M153" s="316">
        <f>ННСот1500до2000!$V153*M$13</f>
        <v>0</v>
      </c>
      <c r="N153" s="316">
        <f>ННСот1500до2000!$W153*M$13</f>
        <v>0</v>
      </c>
      <c r="O153" s="316">
        <f>ННСот2000до2200!$V153*O$13</f>
        <v>0</v>
      </c>
      <c r="P153" s="316">
        <f>ННСот2000до2200!$W153*O$13</f>
        <v>0</v>
      </c>
      <c r="Q153" s="316">
        <f>ННСболее2200!$V153*Q$13</f>
        <v>0</v>
      </c>
      <c r="R153" s="316">
        <f>ННСболее2200!$W153*Q$13</f>
        <v>0</v>
      </c>
      <c r="S153" s="316">
        <f>Оценочная!$V153*S$13</f>
        <v>0</v>
      </c>
      <c r="T153" s="316">
        <f>Оценочная!$W153*S$13</f>
        <v>0</v>
      </c>
      <c r="U153" s="316">
        <f>'ННСЮра&gt;800'!$V136*U$13</f>
        <v>0</v>
      </c>
      <c r="V153" s="316">
        <f>'ННСЮра&gt;800'!$W136*U$13</f>
        <v>0</v>
      </c>
      <c r="W153" s="316">
        <f>'ГС пил'!$V153*W$13</f>
        <v>0</v>
      </c>
      <c r="X153" s="316">
        <f>'ГС пил'!$W153*W$13</f>
        <v>0</v>
      </c>
      <c r="Y153" s="316">
        <f>'ГС без пил'!$V153*Y$13</f>
        <v>0</v>
      </c>
      <c r="Z153" s="316">
        <f>'ГС без пил'!$W153*Y$13</f>
        <v>0</v>
      </c>
      <c r="AA153" s="316">
        <f>'ГС пил МСГРП'!$V136*AA$13</f>
        <v>0</v>
      </c>
      <c r="AB153" s="316">
        <f>'ГС пил МСГРП'!$W136*AA$13</f>
        <v>0</v>
      </c>
      <c r="AC153" s="316">
        <f>'ГСЮра пил'!$V136*AC$13</f>
        <v>0</v>
      </c>
      <c r="AD153" s="316">
        <f>'ГСЮра пил'!$W136*AC$13</f>
        <v>0</v>
      </c>
      <c r="AE153" s="316">
        <f>'ГСЮра без пил'!$V136*AE$13</f>
        <v>0</v>
      </c>
      <c r="AF153" s="316">
        <f>'ГСЮра без пил'!$W136*AE$13</f>
        <v>0</v>
      </c>
      <c r="AG153" s="316">
        <f>'ГСЮра пил МСГРП'!$V136*AG$13</f>
        <v>0</v>
      </c>
      <c r="AH153" s="316">
        <f>'ГСЮра пил МСГРП'!$W136*AG$13</f>
        <v>0</v>
      </c>
      <c r="AI153" s="316">
        <f>ВЗ!$V151*AI$13</f>
        <v>0</v>
      </c>
      <c r="AJ153" s="316">
        <f>ВЗ!$W151*AI$13</f>
        <v>0</v>
      </c>
      <c r="AK153" s="316">
        <f>'Посл. скв'!$V153*AK$13</f>
        <v>0</v>
      </c>
      <c r="AL153" s="316">
        <f>'Посл. скв'!$W153*AK$13</f>
        <v>0</v>
      </c>
      <c r="AM153" s="316">
        <f t="shared" si="29"/>
        <v>0</v>
      </c>
      <c r="AN153" s="316">
        <f t="shared" si="30"/>
        <v>0</v>
      </c>
      <c r="AR153" s="117">
        <f t="shared" si="31"/>
        <v>0</v>
      </c>
      <c r="AS153" s="117">
        <v>0</v>
      </c>
    </row>
    <row r="154" spans="1:45" ht="14.25" hidden="1" customHeight="1" outlineLevel="1">
      <c r="A154" s="327"/>
      <c r="B154" s="323"/>
      <c r="C154" s="335"/>
      <c r="D154" s="264" t="str">
        <f>'Перв. скв '!D154</f>
        <v>Прочие</v>
      </c>
      <c r="E154" s="265">
        <f>'Перв. скв '!E154</f>
        <v>0</v>
      </c>
      <c r="F154" s="321">
        <f>'Перв. скв '!F154</f>
        <v>0</v>
      </c>
      <c r="G154" s="316">
        <f>'Перв. скв '!$V154*G$13</f>
        <v>0</v>
      </c>
      <c r="H154" s="316">
        <f>'Перв. скв '!$W154*G$13</f>
        <v>0</v>
      </c>
      <c r="I154" s="316">
        <f>ННСдо1300!$V154*I$13</f>
        <v>0</v>
      </c>
      <c r="J154" s="316">
        <f>ННСдо1300!$W154*I$13</f>
        <v>0</v>
      </c>
      <c r="K154" s="316">
        <f>ННСот1300до1500!$V154*K$13</f>
        <v>0</v>
      </c>
      <c r="L154" s="316">
        <f>ННСот1300до1500!$W154*K$13</f>
        <v>0</v>
      </c>
      <c r="M154" s="316">
        <f>ННСот1500до2000!$V154*M$13</f>
        <v>0</v>
      </c>
      <c r="N154" s="316">
        <f>ННСот1500до2000!$W154*M$13</f>
        <v>0</v>
      </c>
      <c r="O154" s="316">
        <f>ННСот2000до2200!$V154*O$13</f>
        <v>0</v>
      </c>
      <c r="P154" s="316">
        <f>ННСот2000до2200!$W154*O$13</f>
        <v>0</v>
      </c>
      <c r="Q154" s="316">
        <f>ННСболее2200!$V154*Q$13</f>
        <v>0</v>
      </c>
      <c r="R154" s="316">
        <f>ННСболее2200!$W154*Q$13</f>
        <v>0</v>
      </c>
      <c r="S154" s="316">
        <f>Оценочная!$V154*S$13</f>
        <v>0</v>
      </c>
      <c r="T154" s="316">
        <f>Оценочная!$W154*S$13</f>
        <v>0</v>
      </c>
      <c r="U154" s="316">
        <f>'ННСЮра&gt;800'!$V137*U$13</f>
        <v>0</v>
      </c>
      <c r="V154" s="316">
        <f>'ННСЮра&gt;800'!$W137*U$13</f>
        <v>0</v>
      </c>
      <c r="W154" s="316">
        <f>'ГС пил'!$V154*W$13</f>
        <v>0</v>
      </c>
      <c r="X154" s="316">
        <f>'ГС пил'!$W154*W$13</f>
        <v>0</v>
      </c>
      <c r="Y154" s="316">
        <f>'ГС без пил'!$V154*Y$13</f>
        <v>0</v>
      </c>
      <c r="Z154" s="316">
        <f>'ГС без пил'!$W154*Y$13</f>
        <v>0</v>
      </c>
      <c r="AA154" s="316">
        <f>'ГС пил МСГРП'!$V137*AA$13</f>
        <v>0</v>
      </c>
      <c r="AB154" s="316">
        <f>'ГС пил МСГРП'!$W137*AA$13</f>
        <v>0</v>
      </c>
      <c r="AC154" s="316">
        <f>'ГСЮра пил'!$V137*AC$13</f>
        <v>0</v>
      </c>
      <c r="AD154" s="316">
        <f>'ГСЮра пил'!$W137*AC$13</f>
        <v>0</v>
      </c>
      <c r="AE154" s="316">
        <f>'ГСЮра без пил'!$V137*AE$13</f>
        <v>0</v>
      </c>
      <c r="AF154" s="316">
        <f>'ГСЮра без пил'!$W137*AE$13</f>
        <v>0</v>
      </c>
      <c r="AG154" s="316">
        <f>'ГСЮра пил МСГРП'!$V137*AG$13</f>
        <v>0</v>
      </c>
      <c r="AH154" s="316">
        <f>'ГСЮра пил МСГРП'!$W137*AG$13</f>
        <v>0</v>
      </c>
      <c r="AI154" s="316">
        <f>ВЗ!$V152*AI$13</f>
        <v>0</v>
      </c>
      <c r="AJ154" s="316">
        <f>ВЗ!$W152*AI$13</f>
        <v>0</v>
      </c>
      <c r="AK154" s="316">
        <f>'Посл. скв'!$V154*AK$13</f>
        <v>0</v>
      </c>
      <c r="AL154" s="316">
        <f>'Посл. скв'!$W154*AK$13</f>
        <v>0</v>
      </c>
      <c r="AM154" s="316">
        <f t="shared" si="29"/>
        <v>0</v>
      </c>
      <c r="AN154" s="316">
        <f t="shared" si="30"/>
        <v>0</v>
      </c>
      <c r="AR154" s="117">
        <f t="shared" si="31"/>
        <v>0</v>
      </c>
      <c r="AS154" s="117">
        <v>0</v>
      </c>
    </row>
    <row r="155" spans="1:45" ht="15" hidden="1" customHeight="1" outlineLevel="1">
      <c r="A155" s="327"/>
      <c r="B155" s="323"/>
      <c r="C155" s="54" t="s">
        <v>121</v>
      </c>
      <c r="D155" s="100"/>
      <c r="E155" s="50"/>
      <c r="F155" s="50"/>
      <c r="G155" s="120"/>
      <c r="H155" s="120"/>
      <c r="I155" s="50"/>
      <c r="J155" s="50"/>
      <c r="K155" s="50"/>
      <c r="L155" s="50"/>
      <c r="M155" s="50"/>
      <c r="N155" s="50"/>
      <c r="O155" s="50"/>
      <c r="P155" s="50"/>
      <c r="Q155" s="50"/>
      <c r="R155" s="50"/>
      <c r="S155" s="50"/>
      <c r="T155" s="50"/>
      <c r="U155" s="50"/>
      <c r="V155" s="50"/>
      <c r="W155" s="50"/>
      <c r="X155" s="50"/>
      <c r="Y155" s="50"/>
      <c r="Z155" s="50"/>
      <c r="AA155" s="50"/>
      <c r="AB155" s="50"/>
      <c r="AC155" s="50"/>
      <c r="AD155" s="50"/>
      <c r="AE155" s="50"/>
      <c r="AF155" s="50"/>
      <c r="AG155" s="50"/>
      <c r="AH155" s="50"/>
      <c r="AI155" s="50"/>
      <c r="AJ155" s="50"/>
      <c r="AK155" s="50"/>
      <c r="AL155" s="50"/>
      <c r="AM155" s="50"/>
      <c r="AN155" s="50">
        <v>0</v>
      </c>
      <c r="AR155" s="117">
        <f t="shared" si="31"/>
        <v>0</v>
      </c>
      <c r="AS155" s="117">
        <v>0</v>
      </c>
    </row>
    <row r="156" spans="1:45" ht="15" hidden="1" customHeight="1" outlineLevel="1" collapsed="1">
      <c r="A156" s="327"/>
      <c r="B156" s="323"/>
      <c r="C156" s="182">
        <f>'Перв. скв '!C156</f>
        <v>0</v>
      </c>
      <c r="D156" s="100" t="s">
        <v>120</v>
      </c>
      <c r="E156" s="50"/>
      <c r="F156" s="50"/>
      <c r="G156" s="120"/>
      <c r="H156" s="120"/>
      <c r="I156" s="50"/>
      <c r="J156" s="50"/>
      <c r="K156" s="50"/>
      <c r="L156" s="50"/>
      <c r="M156" s="50"/>
      <c r="N156" s="50"/>
      <c r="O156" s="50"/>
      <c r="P156" s="50"/>
      <c r="Q156" s="50"/>
      <c r="R156" s="50"/>
      <c r="S156" s="50"/>
      <c r="T156" s="50"/>
      <c r="U156" s="50"/>
      <c r="V156" s="50"/>
      <c r="W156" s="50"/>
      <c r="X156" s="50"/>
      <c r="Y156" s="50"/>
      <c r="Z156" s="50"/>
      <c r="AA156" s="50"/>
      <c r="AB156" s="50"/>
      <c r="AC156" s="50"/>
      <c r="AD156" s="50"/>
      <c r="AE156" s="50"/>
      <c r="AF156" s="50"/>
      <c r="AG156" s="50"/>
      <c r="AH156" s="50"/>
      <c r="AI156" s="50"/>
      <c r="AJ156" s="50"/>
      <c r="AK156" s="50"/>
      <c r="AL156" s="50"/>
      <c r="AM156" s="50"/>
      <c r="AN156" s="50">
        <v>0</v>
      </c>
      <c r="AR156" s="117">
        <f t="shared" si="31"/>
        <v>0</v>
      </c>
      <c r="AS156" s="117">
        <v>0</v>
      </c>
    </row>
    <row r="157" spans="1:45" ht="14.25" hidden="1" customHeight="1" outlineLevel="1">
      <c r="A157" s="327"/>
      <c r="B157" s="323"/>
      <c r="C157" s="335"/>
      <c r="D157" s="264" t="str">
        <f>'Перв. скв '!D157</f>
        <v>нецементируемые хвостовики 114 мм.</v>
      </c>
      <c r="E157" s="265">
        <f>'Перв. скв '!E157</f>
        <v>0</v>
      </c>
      <c r="F157" s="321" t="str">
        <f>'Перв. скв '!F157</f>
        <v>операция</v>
      </c>
      <c r="G157" s="316">
        <f>'Перв. скв '!$V157*G$13</f>
        <v>0</v>
      </c>
      <c r="H157" s="316">
        <f>'Перв. скв '!$W157*G$13</f>
        <v>0</v>
      </c>
      <c r="I157" s="316">
        <f>ННСдо1300!$V157*I$13</f>
        <v>0</v>
      </c>
      <c r="J157" s="316">
        <f>ННСдо1300!$W157*I$13</f>
        <v>0</v>
      </c>
      <c r="K157" s="316">
        <f>ННСот1300до1500!$V157*K$13</f>
        <v>0</v>
      </c>
      <c r="L157" s="316">
        <f>ННСот1300до1500!$W157*K$13</f>
        <v>0</v>
      </c>
      <c r="M157" s="316">
        <f>ННСот1500до2000!$V157*M$13</f>
        <v>0</v>
      </c>
      <c r="N157" s="316">
        <f>ННСот1500до2000!$W157*M$13</f>
        <v>0</v>
      </c>
      <c r="O157" s="316">
        <f>ННСот2000до2200!$V157*O$13</f>
        <v>0</v>
      </c>
      <c r="P157" s="316">
        <f>ННСот2000до2200!$W157*O$13</f>
        <v>0</v>
      </c>
      <c r="Q157" s="316">
        <f>ННСболее2200!$V157*Q$13</f>
        <v>0</v>
      </c>
      <c r="R157" s="316">
        <f>ННСболее2200!$W157*Q$13</f>
        <v>0</v>
      </c>
      <c r="S157" s="316">
        <f>Оценочная!$V157*S$13</f>
        <v>0</v>
      </c>
      <c r="T157" s="316">
        <f>Оценочная!$W157*S$13</f>
        <v>0</v>
      </c>
      <c r="U157" s="316">
        <f>'ННСЮра&gt;800'!$V140*U$13</f>
        <v>0</v>
      </c>
      <c r="V157" s="316">
        <f>'ННСЮра&gt;800'!$W140*U$13</f>
        <v>0</v>
      </c>
      <c r="W157" s="316">
        <f>'ГС пил'!$V157*W$13</f>
        <v>0</v>
      </c>
      <c r="X157" s="316">
        <f>'ГС пил'!$W157*W$13</f>
        <v>0</v>
      </c>
      <c r="Y157" s="316">
        <f>'ГС без пил'!$V157*Y$13</f>
        <v>0</v>
      </c>
      <c r="Z157" s="316">
        <f>'ГС без пил'!$W157*Y$13</f>
        <v>0</v>
      </c>
      <c r="AA157" s="316">
        <f>'ГС пил МСГРП'!$V140*AA$13</f>
        <v>0</v>
      </c>
      <c r="AB157" s="316">
        <f>'ГС пил МСГРП'!$W140*AA$13</f>
        <v>0</v>
      </c>
      <c r="AC157" s="316">
        <f>'ГСЮра пил'!$V140*AC$13</f>
        <v>0</v>
      </c>
      <c r="AD157" s="316">
        <f>'ГСЮра пил'!$W140*AC$13</f>
        <v>0</v>
      </c>
      <c r="AE157" s="316">
        <f>'ГСЮра без пил'!$V140*AE$13</f>
        <v>0</v>
      </c>
      <c r="AF157" s="316">
        <f>'ГСЮра без пил'!$W140*AE$13</f>
        <v>0</v>
      </c>
      <c r="AG157" s="316">
        <f>'ГСЮра пил МСГРП'!$V140*AG$13</f>
        <v>0</v>
      </c>
      <c r="AH157" s="316">
        <f>'ГСЮра пил МСГРП'!$W140*AG$13</f>
        <v>0</v>
      </c>
      <c r="AI157" s="316">
        <f>ВЗ!$V155*AI$13</f>
        <v>0</v>
      </c>
      <c r="AJ157" s="316">
        <f>ВЗ!$W155*AI$13</f>
        <v>0</v>
      </c>
      <c r="AK157" s="316">
        <f>'Посл. скв'!$V157*AK$13</f>
        <v>0</v>
      </c>
      <c r="AL157" s="316">
        <f>'Посл. скв'!$W157*AK$13</f>
        <v>0</v>
      </c>
      <c r="AM157" s="316">
        <f>AK157+AI157+AG157+AE157+AC157+AA157+Y157+W157+U157+S157+Q157+M157+O157+K157+I157+G157</f>
        <v>0</v>
      </c>
      <c r="AN157" s="316">
        <f>AL157+AJ157+AH157+AF157+AD157+AB157+Z157+X157+V157+T157+R157+N157+P157+L157+J157+H157</f>
        <v>0</v>
      </c>
      <c r="AR157" s="117">
        <f t="shared" si="31"/>
        <v>0</v>
      </c>
      <c r="AS157" s="117">
        <v>0</v>
      </c>
    </row>
    <row r="158" spans="1:45" ht="15" hidden="1" customHeight="1" outlineLevel="1">
      <c r="A158" s="327"/>
      <c r="B158" s="323"/>
      <c r="C158" s="182">
        <f>'Перв. скв '!C158</f>
        <v>0</v>
      </c>
      <c r="D158" s="100" t="s">
        <v>120</v>
      </c>
      <c r="E158" s="93"/>
      <c r="F158" s="57"/>
      <c r="G158" s="218"/>
      <c r="H158" s="218"/>
      <c r="I158" s="57"/>
      <c r="J158" s="57"/>
      <c r="K158" s="57"/>
      <c r="L158" s="57"/>
      <c r="M158" s="57"/>
      <c r="N158" s="57"/>
      <c r="O158" s="57"/>
      <c r="P158" s="57"/>
      <c r="Q158" s="57"/>
      <c r="R158" s="57"/>
      <c r="S158" s="57"/>
      <c r="T158" s="57"/>
      <c r="U158" s="57"/>
      <c r="V158" s="57"/>
      <c r="W158" s="57"/>
      <c r="X158" s="57"/>
      <c r="Y158" s="57"/>
      <c r="Z158" s="57"/>
      <c r="AA158" s="57"/>
      <c r="AB158" s="57"/>
      <c r="AC158" s="57"/>
      <c r="AD158" s="57"/>
      <c r="AE158" s="57"/>
      <c r="AF158" s="57"/>
      <c r="AG158" s="57"/>
      <c r="AH158" s="57"/>
      <c r="AI158" s="57"/>
      <c r="AJ158" s="57"/>
      <c r="AK158" s="57"/>
      <c r="AL158" s="57"/>
      <c r="AM158" s="57"/>
      <c r="AN158" s="57">
        <v>0</v>
      </c>
      <c r="AR158" s="117">
        <f t="shared" si="31"/>
        <v>0</v>
      </c>
      <c r="AS158" s="117">
        <v>0</v>
      </c>
    </row>
    <row r="159" spans="1:45" ht="14.25" hidden="1" customHeight="1" outlineLevel="1">
      <c r="A159" s="327"/>
      <c r="B159" s="323"/>
      <c r="C159" s="335"/>
      <c r="D159" s="264" t="str">
        <f>'Перв. скв '!D159</f>
        <v>хвостовик 102, 114 мм. С прямым цементированием</v>
      </c>
      <c r="E159" s="265">
        <f>'Перв. скв '!E159</f>
        <v>0</v>
      </c>
      <c r="F159" s="321" t="str">
        <f>'Перв. скв '!F159</f>
        <v>операция</v>
      </c>
      <c r="G159" s="316">
        <f>'Перв. скв '!$V159*G$13</f>
        <v>0</v>
      </c>
      <c r="H159" s="316">
        <f>'Перв. скв '!$W159*G$13</f>
        <v>0</v>
      </c>
      <c r="I159" s="316">
        <f>ННСдо1300!$V159*I$13</f>
        <v>0</v>
      </c>
      <c r="J159" s="316">
        <f>ННСдо1300!$W159*I$13</f>
        <v>0</v>
      </c>
      <c r="K159" s="316">
        <f>ННСот1300до1500!$V159*K$13</f>
        <v>0</v>
      </c>
      <c r="L159" s="316">
        <f>ННСот1300до1500!$W159*K$13</f>
        <v>0</v>
      </c>
      <c r="M159" s="316">
        <f>ННСот1500до2000!$V159*M$13</f>
        <v>0</v>
      </c>
      <c r="N159" s="316">
        <f>ННСот1500до2000!$W159*M$13</f>
        <v>0</v>
      </c>
      <c r="O159" s="316">
        <f>ННСот2000до2200!$V159*O$13</f>
        <v>0</v>
      </c>
      <c r="P159" s="316">
        <f>ННСот2000до2200!$W159*O$13</f>
        <v>0</v>
      </c>
      <c r="Q159" s="316">
        <f>ННСболее2200!$V159*Q$13</f>
        <v>0</v>
      </c>
      <c r="R159" s="316">
        <f>ННСболее2200!$W159*Q$13</f>
        <v>0</v>
      </c>
      <c r="S159" s="316">
        <f>Оценочная!$V159*S$13</f>
        <v>0</v>
      </c>
      <c r="T159" s="316">
        <f>Оценочная!$W159*S$13</f>
        <v>0</v>
      </c>
      <c r="U159" s="316">
        <f>'ННСЮра&gt;800'!$V142*U$13</f>
        <v>0</v>
      </c>
      <c r="V159" s="316">
        <f>'ННСЮра&gt;800'!$W142*U$13</f>
        <v>0</v>
      </c>
      <c r="W159" s="316">
        <f>'ГС пил'!$V159*W$13</f>
        <v>0</v>
      </c>
      <c r="X159" s="316">
        <f>'ГС пил'!$W159*W$13</f>
        <v>0</v>
      </c>
      <c r="Y159" s="316">
        <f>'ГС без пил'!$V159*Y$13</f>
        <v>0</v>
      </c>
      <c r="Z159" s="316">
        <f>'ГС без пил'!$W159*Y$13</f>
        <v>0</v>
      </c>
      <c r="AA159" s="316">
        <f>'ГС пил МСГРП'!$V142*AA$13</f>
        <v>0</v>
      </c>
      <c r="AB159" s="316">
        <f>'ГС пил МСГРП'!$W142*AA$13</f>
        <v>0</v>
      </c>
      <c r="AC159" s="316">
        <f>'ГСЮра пил'!$V142*AC$13</f>
        <v>0</v>
      </c>
      <c r="AD159" s="316">
        <f>'ГСЮра пил'!$W142*AC$13</f>
        <v>0</v>
      </c>
      <c r="AE159" s="316">
        <f>'ГСЮра без пил'!$V142*AE$13</f>
        <v>0</v>
      </c>
      <c r="AF159" s="316">
        <f>'ГСЮра без пил'!$W142*AE$13</f>
        <v>0</v>
      </c>
      <c r="AG159" s="316">
        <f>'ГСЮра пил МСГРП'!$V142*AG$13</f>
        <v>0</v>
      </c>
      <c r="AH159" s="316">
        <f>'ГСЮра пил МСГРП'!$W142*AG$13</f>
        <v>0</v>
      </c>
      <c r="AI159" s="316">
        <f>ВЗ!$V157*AI$13</f>
        <v>0</v>
      </c>
      <c r="AJ159" s="316">
        <f>ВЗ!$W157*AI$13</f>
        <v>0</v>
      </c>
      <c r="AK159" s="316">
        <f>'Посл. скв'!$V159*AK$13</f>
        <v>0</v>
      </c>
      <c r="AL159" s="316">
        <f>'Посл. скв'!$W159*AK$13</f>
        <v>0</v>
      </c>
      <c r="AM159" s="316">
        <f t="shared" ref="AM159:AN162" si="32">AK159+AI159+AG159+AE159+AC159+AA159+Y159+W159+U159+S159+Q159+M159+O159+K159+I159+G159</f>
        <v>0</v>
      </c>
      <c r="AN159" s="316">
        <f t="shared" si="32"/>
        <v>0</v>
      </c>
      <c r="AR159" s="117">
        <f t="shared" si="31"/>
        <v>0</v>
      </c>
      <c r="AS159" s="117">
        <v>0</v>
      </c>
    </row>
    <row r="160" spans="1:45" ht="14.25" hidden="1" customHeight="1" outlineLevel="1">
      <c r="A160" s="327"/>
      <c r="B160" s="323"/>
      <c r="C160" s="335"/>
      <c r="D160" s="264" t="str">
        <f>'Перв. скв '!D160</f>
        <v>хвостовик 127 мм. С прямым цементированием</v>
      </c>
      <c r="E160" s="265">
        <f>'Перв. скв '!E160</f>
        <v>0</v>
      </c>
      <c r="F160" s="321" t="str">
        <f>'Перв. скв '!F160</f>
        <v>операция</v>
      </c>
      <c r="G160" s="316">
        <f>'Перв. скв '!$V160*G$13</f>
        <v>0</v>
      </c>
      <c r="H160" s="316">
        <f>'Перв. скв '!$W160*G$13</f>
        <v>0</v>
      </c>
      <c r="I160" s="316">
        <f>ННСдо1300!$V160*I$13</f>
        <v>0</v>
      </c>
      <c r="J160" s="316">
        <f>ННСдо1300!$W160*I$13</f>
        <v>0</v>
      </c>
      <c r="K160" s="316">
        <f>ННСот1300до1500!$V160*K$13</f>
        <v>0</v>
      </c>
      <c r="L160" s="316">
        <f>ННСот1300до1500!$W160*K$13</f>
        <v>0</v>
      </c>
      <c r="M160" s="316">
        <f>ННСот1500до2000!$V160*M$13</f>
        <v>0</v>
      </c>
      <c r="N160" s="316">
        <f>ННСот1500до2000!$W160*M$13</f>
        <v>0</v>
      </c>
      <c r="O160" s="316">
        <f>ННСот2000до2200!$V160*O$13</f>
        <v>0</v>
      </c>
      <c r="P160" s="316">
        <f>ННСот2000до2200!$W160*O$13</f>
        <v>0</v>
      </c>
      <c r="Q160" s="316">
        <f>ННСболее2200!$V160*Q$13</f>
        <v>0</v>
      </c>
      <c r="R160" s="316">
        <f>ННСболее2200!$W160*Q$13</f>
        <v>0</v>
      </c>
      <c r="S160" s="316">
        <f>Оценочная!$V160*S$13</f>
        <v>0</v>
      </c>
      <c r="T160" s="316">
        <f>Оценочная!$W160*S$13</f>
        <v>0</v>
      </c>
      <c r="U160" s="316">
        <f>'ННСЮра&gt;800'!$V143*U$13</f>
        <v>0</v>
      </c>
      <c r="V160" s="316">
        <f>'ННСЮра&gt;800'!$W143*U$13</f>
        <v>0</v>
      </c>
      <c r="W160" s="316">
        <f>'ГС пил'!$V160*W$13</f>
        <v>0</v>
      </c>
      <c r="X160" s="316">
        <f>'ГС пил'!$W160*W$13</f>
        <v>0</v>
      </c>
      <c r="Y160" s="316">
        <f>'ГС без пил'!$V160*Y$13</f>
        <v>0</v>
      </c>
      <c r="Z160" s="316">
        <f>'ГС без пил'!$W160*Y$13</f>
        <v>0</v>
      </c>
      <c r="AA160" s="316">
        <f>'ГС пил МСГРП'!$V143*AA$13</f>
        <v>0</v>
      </c>
      <c r="AB160" s="316">
        <f>'ГС пил МСГРП'!$W143*AA$13</f>
        <v>0</v>
      </c>
      <c r="AC160" s="316">
        <f>'ГСЮра пил'!$V143*AC$13</f>
        <v>0</v>
      </c>
      <c r="AD160" s="316">
        <f>'ГСЮра пил'!$W143*AC$13</f>
        <v>0</v>
      </c>
      <c r="AE160" s="316">
        <f>'ГСЮра без пил'!$V143*AE$13</f>
        <v>0</v>
      </c>
      <c r="AF160" s="316">
        <f>'ГСЮра без пил'!$W143*AE$13</f>
        <v>0</v>
      </c>
      <c r="AG160" s="316">
        <f>'ГСЮра пил МСГРП'!$V143*AG$13</f>
        <v>0</v>
      </c>
      <c r="AH160" s="316">
        <f>'ГСЮра пил МСГРП'!$W143*AG$13</f>
        <v>0</v>
      </c>
      <c r="AI160" s="316">
        <f>ВЗ!$V158*AI$13</f>
        <v>0</v>
      </c>
      <c r="AJ160" s="316">
        <f>ВЗ!$W158*AI$13</f>
        <v>0</v>
      </c>
      <c r="AK160" s="316">
        <f>'Посл. скв'!$V160*AK$13</f>
        <v>0</v>
      </c>
      <c r="AL160" s="316">
        <f>'Посл. скв'!$W160*AK$13</f>
        <v>0</v>
      </c>
      <c r="AM160" s="316">
        <f t="shared" si="32"/>
        <v>0</v>
      </c>
      <c r="AN160" s="316">
        <f t="shared" si="32"/>
        <v>0</v>
      </c>
      <c r="AR160" s="117">
        <f t="shared" si="31"/>
        <v>0</v>
      </c>
      <c r="AS160" s="117">
        <v>0</v>
      </c>
    </row>
    <row r="161" spans="1:46" ht="14.25" hidden="1" customHeight="1" outlineLevel="1">
      <c r="A161" s="327"/>
      <c r="B161" s="323"/>
      <c r="C161" s="335"/>
      <c r="D161" s="264" t="str">
        <f>'Перв. скв '!D161</f>
        <v>хвостовик 114 мм. Не цементируемый</v>
      </c>
      <c r="E161" s="265">
        <f>'Перв. скв '!E161</f>
        <v>0</v>
      </c>
      <c r="F161" s="321" t="str">
        <f>'Перв. скв '!F161</f>
        <v>операция</v>
      </c>
      <c r="G161" s="316">
        <f>'Перв. скв '!$V161*G$13</f>
        <v>0</v>
      </c>
      <c r="H161" s="316">
        <f>'Перв. скв '!$W161*G$13</f>
        <v>0</v>
      </c>
      <c r="I161" s="316">
        <f>ННСдо1300!$V161*I$13</f>
        <v>0</v>
      </c>
      <c r="J161" s="316">
        <f>ННСдо1300!$W161*I$13</f>
        <v>0</v>
      </c>
      <c r="K161" s="316">
        <f>ННСот1300до1500!$V161*K$13</f>
        <v>0</v>
      </c>
      <c r="L161" s="316">
        <f>ННСот1300до1500!$W161*K$13</f>
        <v>0</v>
      </c>
      <c r="M161" s="316">
        <f>ННСот1500до2000!$V161*M$13</f>
        <v>0</v>
      </c>
      <c r="N161" s="316">
        <f>ННСот1500до2000!$W161*M$13</f>
        <v>0</v>
      </c>
      <c r="O161" s="316">
        <f>ННСот2000до2200!$V161*O$13</f>
        <v>0</v>
      </c>
      <c r="P161" s="316">
        <f>ННСот2000до2200!$W161*O$13</f>
        <v>0</v>
      </c>
      <c r="Q161" s="316">
        <f>ННСболее2200!$V161*Q$13</f>
        <v>0</v>
      </c>
      <c r="R161" s="316">
        <f>ННСболее2200!$W161*Q$13</f>
        <v>0</v>
      </c>
      <c r="S161" s="316">
        <f>Оценочная!$V161*S$13</f>
        <v>0</v>
      </c>
      <c r="T161" s="316">
        <f>Оценочная!$W161*S$13</f>
        <v>0</v>
      </c>
      <c r="U161" s="316">
        <f>'ННСЮра&gt;800'!$V144*U$13</f>
        <v>0</v>
      </c>
      <c r="V161" s="316">
        <f>'ННСЮра&gt;800'!$W144*U$13</f>
        <v>0</v>
      </c>
      <c r="W161" s="316">
        <f>'ГС пил'!$V161*W$13</f>
        <v>0</v>
      </c>
      <c r="X161" s="316">
        <f>'ГС пил'!$W161*W$13</f>
        <v>0</v>
      </c>
      <c r="Y161" s="316">
        <f>'ГС без пил'!$V161*Y$13</f>
        <v>0</v>
      </c>
      <c r="Z161" s="316">
        <f>'ГС без пил'!$W161*Y$13</f>
        <v>0</v>
      </c>
      <c r="AA161" s="316">
        <f>'ГС пил МСГРП'!$V144*AA$13</f>
        <v>0</v>
      </c>
      <c r="AB161" s="316">
        <f>'ГС пил МСГРП'!$W144*AA$13</f>
        <v>0</v>
      </c>
      <c r="AC161" s="316">
        <f>'ГСЮра пил'!$V144*AC$13</f>
        <v>0</v>
      </c>
      <c r="AD161" s="316">
        <f>'ГСЮра пил'!$W144*AC$13</f>
        <v>0</v>
      </c>
      <c r="AE161" s="316">
        <f>'ГСЮра без пил'!$V144*AE$13</f>
        <v>0</v>
      </c>
      <c r="AF161" s="316">
        <f>'ГСЮра без пил'!$W144*AE$13</f>
        <v>0</v>
      </c>
      <c r="AG161" s="316">
        <f>'ГСЮра пил МСГРП'!$V144*AG$13</f>
        <v>0</v>
      </c>
      <c r="AH161" s="316">
        <f>'ГСЮра пил МСГРП'!$W144*AG$13</f>
        <v>0</v>
      </c>
      <c r="AI161" s="316">
        <f>ВЗ!$V159*AI$13</f>
        <v>0</v>
      </c>
      <c r="AJ161" s="316">
        <f>ВЗ!$W159*AI$13</f>
        <v>0</v>
      </c>
      <c r="AK161" s="316">
        <f>'Посл. скв'!$V161*AK$13</f>
        <v>0</v>
      </c>
      <c r="AL161" s="316">
        <f>'Посл. скв'!$W161*AK$13</f>
        <v>0</v>
      </c>
      <c r="AM161" s="316">
        <f t="shared" si="32"/>
        <v>0</v>
      </c>
      <c r="AN161" s="316">
        <f t="shared" si="32"/>
        <v>0</v>
      </c>
      <c r="AR161" s="117">
        <f t="shared" si="31"/>
        <v>0</v>
      </c>
      <c r="AS161" s="117">
        <v>0</v>
      </c>
    </row>
    <row r="162" spans="1:46" ht="15" hidden="1" customHeight="1" outlineLevel="1" thickBot="1">
      <c r="A162" s="327"/>
      <c r="B162" s="323"/>
      <c r="C162" s="335"/>
      <c r="D162" s="264" t="str">
        <f>'Перв. скв '!D162</f>
        <v>Хвостовик 114, 102 с ступенчатым цементированием</v>
      </c>
      <c r="E162" s="265">
        <f>'Перв. скв '!E162</f>
        <v>0</v>
      </c>
      <c r="F162" s="321" t="str">
        <f>'Перв. скв '!F162</f>
        <v>операция</v>
      </c>
      <c r="G162" s="316">
        <f>'Перв. скв '!$V162*G$13</f>
        <v>0</v>
      </c>
      <c r="H162" s="316">
        <f>'Перв. скв '!$W162*G$13</f>
        <v>0</v>
      </c>
      <c r="I162" s="316">
        <f>ННСдо1300!$V162*I$13</f>
        <v>0</v>
      </c>
      <c r="J162" s="316">
        <f>ННСдо1300!$W162*I$13</f>
        <v>0</v>
      </c>
      <c r="K162" s="316">
        <f>ННСот1300до1500!$V162*K$13</f>
        <v>0</v>
      </c>
      <c r="L162" s="316">
        <f>ННСот1300до1500!$W162*K$13</f>
        <v>0</v>
      </c>
      <c r="M162" s="316">
        <f>ННСот1500до2000!$V162*M$13</f>
        <v>0</v>
      </c>
      <c r="N162" s="316">
        <f>ННСот1500до2000!$W162*M$13</f>
        <v>0</v>
      </c>
      <c r="O162" s="316">
        <f>ННСот2000до2200!$V162*O$13</f>
        <v>0</v>
      </c>
      <c r="P162" s="316">
        <f>ННСот2000до2200!$W162*O$13</f>
        <v>0</v>
      </c>
      <c r="Q162" s="316">
        <f>ННСболее2200!$V162*Q$13</f>
        <v>0</v>
      </c>
      <c r="R162" s="316">
        <f>ННСболее2200!$W162*Q$13</f>
        <v>0</v>
      </c>
      <c r="S162" s="316">
        <f>Оценочная!$V162*S$13</f>
        <v>0</v>
      </c>
      <c r="T162" s="316">
        <f>Оценочная!$W162*S$13</f>
        <v>0</v>
      </c>
      <c r="U162" s="316">
        <f>'ННСЮра&gt;800'!$V145*U$13</f>
        <v>0</v>
      </c>
      <c r="V162" s="316">
        <f>'ННСЮра&gt;800'!$W145*U$13</f>
        <v>0</v>
      </c>
      <c r="W162" s="316">
        <f>'ГС пил'!$V162*W$13</f>
        <v>0</v>
      </c>
      <c r="X162" s="316">
        <f>'ГС пил'!$W162*W$13</f>
        <v>0</v>
      </c>
      <c r="Y162" s="316">
        <f>'ГС без пил'!$V162*Y$13</f>
        <v>0</v>
      </c>
      <c r="Z162" s="316">
        <f>'ГС без пил'!$W162*Y$13</f>
        <v>0</v>
      </c>
      <c r="AA162" s="316">
        <f>'ГС пил МСГРП'!$V145*AA$13</f>
        <v>0</v>
      </c>
      <c r="AB162" s="316">
        <f>'ГС пил МСГРП'!$W145*AA$13</f>
        <v>0</v>
      </c>
      <c r="AC162" s="316">
        <f>'ГСЮра пил'!$V145*AC$13</f>
        <v>0</v>
      </c>
      <c r="AD162" s="316">
        <f>'ГСЮра пил'!$W145*AC$13</f>
        <v>0</v>
      </c>
      <c r="AE162" s="316">
        <f>'ГСЮра без пил'!$V145*AE$13</f>
        <v>0</v>
      </c>
      <c r="AF162" s="316">
        <f>'ГСЮра без пил'!$W145*AE$13</f>
        <v>0</v>
      </c>
      <c r="AG162" s="316">
        <f>'ГСЮра пил МСГРП'!$V145*AG$13</f>
        <v>0</v>
      </c>
      <c r="AH162" s="316">
        <f>'ГСЮра пил МСГРП'!$W145*AG$13</f>
        <v>0</v>
      </c>
      <c r="AI162" s="316">
        <f>ВЗ!$V160*AI$13</f>
        <v>0</v>
      </c>
      <c r="AJ162" s="316">
        <f>ВЗ!$W160*AI$13</f>
        <v>0</v>
      </c>
      <c r="AK162" s="316">
        <f>'Посл. скв'!$V162*AK$13</f>
        <v>0</v>
      </c>
      <c r="AL162" s="316">
        <f>'Посл. скв'!$W162*AK$13</f>
        <v>0</v>
      </c>
      <c r="AM162" s="316">
        <f t="shared" si="32"/>
        <v>0</v>
      </c>
      <c r="AN162" s="316">
        <f t="shared" si="32"/>
        <v>0</v>
      </c>
      <c r="AR162" s="117">
        <f t="shared" si="31"/>
        <v>0</v>
      </c>
      <c r="AS162" s="117">
        <v>0</v>
      </c>
    </row>
    <row r="163" spans="1:46" ht="15.75" customHeight="1" collapsed="1" thickBot="1">
      <c r="A163" s="36"/>
      <c r="B163" s="48"/>
      <c r="C163" s="446" t="s">
        <v>32</v>
      </c>
      <c r="D163" s="447"/>
      <c r="E163" s="447"/>
      <c r="F163" s="447"/>
      <c r="G163" s="446"/>
      <c r="H163" s="447"/>
      <c r="I163" s="447"/>
      <c r="J163" s="447"/>
      <c r="K163" s="446"/>
      <c r="L163" s="447"/>
      <c r="M163" s="447"/>
      <c r="N163" s="447"/>
      <c r="O163" s="446"/>
      <c r="P163" s="447"/>
      <c r="Q163" s="447"/>
      <c r="R163" s="447"/>
      <c r="S163" s="447"/>
      <c r="T163" s="447"/>
      <c r="U163" s="446"/>
      <c r="V163" s="447"/>
      <c r="W163" s="447"/>
      <c r="X163" s="447"/>
      <c r="Y163" s="446"/>
      <c r="Z163" s="447"/>
      <c r="AA163" s="447"/>
      <c r="AB163" s="447"/>
      <c r="AC163" s="446"/>
      <c r="AD163" s="447"/>
      <c r="AE163" s="447"/>
      <c r="AF163" s="447"/>
      <c r="AG163" s="446"/>
      <c r="AH163" s="447"/>
      <c r="AI163" s="447"/>
      <c r="AJ163" s="447"/>
      <c r="AK163" s="417"/>
      <c r="AL163" s="418"/>
      <c r="AM163" s="418"/>
      <c r="AN163" s="418"/>
      <c r="AR163" s="117">
        <f t="shared" si="31"/>
        <v>0</v>
      </c>
      <c r="AT163" s="2"/>
    </row>
    <row r="164" spans="1:46" ht="14.25" hidden="1" outlineLevel="1">
      <c r="A164" s="327"/>
      <c r="B164" s="323"/>
      <c r="C164" s="335"/>
      <c r="D164" s="264" t="str">
        <f>'Перв. скв '!D164</f>
        <v>Обсадные трубы 426х11 Д НОРМКБ</v>
      </c>
      <c r="E164" s="265">
        <f>'Перв. скв '!E164</f>
        <v>0</v>
      </c>
      <c r="F164" s="321" t="str">
        <f>'Перв. скв '!F164</f>
        <v>м</v>
      </c>
      <c r="G164" s="316">
        <f>'Перв. скв '!$V164*G$13</f>
        <v>0</v>
      </c>
      <c r="H164" s="316">
        <f>'Перв. скв '!$W164*G$13</f>
        <v>0</v>
      </c>
      <c r="I164" s="316">
        <f>ННСдо1300!$V164*I$13</f>
        <v>0</v>
      </c>
      <c r="J164" s="316">
        <f>ННСдо1300!$W164*I$13</f>
        <v>0</v>
      </c>
      <c r="K164" s="316">
        <f>ННСот1300до1500!$V164*K$13</f>
        <v>0</v>
      </c>
      <c r="L164" s="316">
        <f>ННСот1300до1500!$W164*K$13</f>
        <v>0</v>
      </c>
      <c r="M164" s="316">
        <f>ННСот1500до2000!$V164*M$13</f>
        <v>0</v>
      </c>
      <c r="N164" s="316">
        <f>ННСот1500до2000!$W164*M$13</f>
        <v>0</v>
      </c>
      <c r="O164" s="316">
        <f>ННСот2000до2200!$V164*O$13</f>
        <v>0</v>
      </c>
      <c r="P164" s="316">
        <f>ННСот2000до2200!$W164*O$13</f>
        <v>0</v>
      </c>
      <c r="Q164" s="316">
        <f>ННСболее2200!$V164*Q$13</f>
        <v>0</v>
      </c>
      <c r="R164" s="316">
        <f>ННСболее2200!$W164*Q$13</f>
        <v>0</v>
      </c>
      <c r="S164" s="316">
        <f>Оценочная!$V164*S$13</f>
        <v>0</v>
      </c>
      <c r="T164" s="316">
        <f>Оценочная!$W164*S$13</f>
        <v>0</v>
      </c>
      <c r="U164" s="316">
        <f>'ННСЮра&gt;800'!$V147*U$13</f>
        <v>0</v>
      </c>
      <c r="V164" s="316">
        <f>'ННСЮра&gt;800'!$W147*U$13</f>
        <v>0</v>
      </c>
      <c r="W164" s="316">
        <f>'ГС пил'!$V164*W$13</f>
        <v>0</v>
      </c>
      <c r="X164" s="316">
        <f>'ГС пил'!$W164*W$13</f>
        <v>0</v>
      </c>
      <c r="Y164" s="316">
        <f>'ГС без пил'!$V164*Y$13</f>
        <v>0</v>
      </c>
      <c r="Z164" s="316">
        <f>'ГС без пил'!$W164*Y$13</f>
        <v>0</v>
      </c>
      <c r="AA164" s="316">
        <f>'ГС пил МСГРП'!$V147*AA$13</f>
        <v>0</v>
      </c>
      <c r="AB164" s="316">
        <f>'ГС пил МСГРП'!$W147*AA$13</f>
        <v>0</v>
      </c>
      <c r="AC164" s="316">
        <f>'ГСЮра пил'!$V147*AC$13</f>
        <v>0</v>
      </c>
      <c r="AD164" s="316">
        <f>'ГСЮра пил'!$W147*AC$13</f>
        <v>0</v>
      </c>
      <c r="AE164" s="316">
        <f>'ГСЮра без пил'!$V147*AE$13</f>
        <v>0</v>
      </c>
      <c r="AF164" s="316">
        <f>'ГСЮра без пил'!$W147*AE$13</f>
        <v>0</v>
      </c>
      <c r="AG164" s="316">
        <f>'ГСЮра пил МСГРП'!$V147*AG$13</f>
        <v>0</v>
      </c>
      <c r="AH164" s="316">
        <f>'ГСЮра пил МСГРП'!$W147*AG$13</f>
        <v>0</v>
      </c>
      <c r="AI164" s="316">
        <f>ВЗ!$V162*AI$13</f>
        <v>0</v>
      </c>
      <c r="AJ164" s="316">
        <f>ВЗ!$W162*AI$13</f>
        <v>0</v>
      </c>
      <c r="AK164" s="316">
        <f>'Посл. скв'!$V164*AK$13</f>
        <v>0</v>
      </c>
      <c r="AL164" s="316">
        <f>'Посл. скв'!$W164*AK$13</f>
        <v>0</v>
      </c>
      <c r="AM164" s="316">
        <f t="shared" ref="AM164:AM179" si="33">AK164+AI164+AG164+AE164+AC164+AA164+Y164+W164+U164+S164+Q164+M164+O164+K164+I164+G164</f>
        <v>0</v>
      </c>
      <c r="AN164" s="316">
        <f t="shared" ref="AN164:AN179" si="34">AL164+AJ164+AH164+AF164+AD164+AB164+Z164+X164+V164+T164+R164+N164+P164+L164+J164+H164</f>
        <v>0</v>
      </c>
      <c r="AP164" s="117">
        <f>'[8]Куст №40А'!$AD$2105*1000</f>
        <v>60412633.926843449</v>
      </c>
      <c r="AQ164" s="117"/>
      <c r="AR164" s="117">
        <f t="shared" si="31"/>
        <v>0</v>
      </c>
      <c r="AS164" s="117">
        <v>0</v>
      </c>
    </row>
    <row r="165" spans="1:46" ht="14.25" outlineLevel="1">
      <c r="A165" s="327"/>
      <c r="B165" s="323"/>
      <c r="C165" s="335"/>
      <c r="D165" s="264" t="str">
        <f>'Перв. скв '!D165</f>
        <v>Обсадные трубы 324х9,5 Д ОТТМ</v>
      </c>
      <c r="E165" s="265">
        <f>'Перв. скв '!E165</f>
        <v>0</v>
      </c>
      <c r="F165" s="321" t="str">
        <f>'Перв. скв '!F165</f>
        <v>м</v>
      </c>
      <c r="G165" s="419">
        <f>'Перв. скв '!$V165*G$13</f>
        <v>120</v>
      </c>
      <c r="H165" s="316">
        <f>'Перв. скв '!$W165*G$13</f>
        <v>388680</v>
      </c>
      <c r="I165" s="316">
        <f>ННСдо1300!$V165*I$13</f>
        <v>0</v>
      </c>
      <c r="J165" s="316">
        <f>ННСдо1300!$W165*I$13</f>
        <v>0</v>
      </c>
      <c r="K165" s="316">
        <f>ННСот1300до1500!$V165*K$13</f>
        <v>0</v>
      </c>
      <c r="L165" s="316">
        <f>ННСот1300до1500!$W165*K$13</f>
        <v>0</v>
      </c>
      <c r="M165" s="316">
        <f>ННСот1500до2000!$V165*M$13</f>
        <v>0</v>
      </c>
      <c r="N165" s="316">
        <f>ННСот1500до2000!$W165*M$13</f>
        <v>0</v>
      </c>
      <c r="O165" s="316">
        <f>ННСот2000до2200!$V165*O$13</f>
        <v>0</v>
      </c>
      <c r="P165" s="316">
        <f>ННСот2000до2200!$W165*O$13</f>
        <v>0</v>
      </c>
      <c r="Q165" s="316">
        <f>ННСболее2200!$V165*Q$13</f>
        <v>0</v>
      </c>
      <c r="R165" s="316">
        <f>ННСболее2200!$W165*Q$13</f>
        <v>0</v>
      </c>
      <c r="S165" s="316">
        <f>Оценочная!$V165*S$13</f>
        <v>0</v>
      </c>
      <c r="T165" s="316">
        <f>Оценочная!$W165*S$13</f>
        <v>0</v>
      </c>
      <c r="U165" s="316">
        <f>'ННСЮра&gt;800'!$V148*U$13</f>
        <v>0</v>
      </c>
      <c r="V165" s="316">
        <f>'ННСЮра&gt;800'!$W148*U$13</f>
        <v>0</v>
      </c>
      <c r="W165" s="316">
        <f>'ГС пил'!$V165*W$13</f>
        <v>0</v>
      </c>
      <c r="X165" s="316">
        <f>'ГС пил'!$W165*W$13</f>
        <v>0</v>
      </c>
      <c r="Y165" s="419">
        <f>'ГС без пил'!$V165*Y$13</f>
        <v>720</v>
      </c>
      <c r="Z165" s="316">
        <f>'ГС без пил'!$W165*Y$13</f>
        <v>2332080</v>
      </c>
      <c r="AA165" s="316">
        <f>'ГС пил МСГРП'!$V148*AA$13</f>
        <v>0</v>
      </c>
      <c r="AB165" s="316">
        <f>'ГС пил МСГРП'!$W148*AA$13</f>
        <v>0</v>
      </c>
      <c r="AC165" s="316">
        <f>'ГСЮра пил'!$V148*AC$13</f>
        <v>0</v>
      </c>
      <c r="AD165" s="316">
        <f>'ГСЮра пил'!$W148*AC$13</f>
        <v>0</v>
      </c>
      <c r="AE165" s="316">
        <f>'ГСЮра без пил'!$V148*AE$13</f>
        <v>0</v>
      </c>
      <c r="AF165" s="316">
        <f>'ГСЮра без пил'!$W148*AE$13</f>
        <v>0</v>
      </c>
      <c r="AG165" s="316">
        <f>'ГСЮра пил МСГРП'!$V148*AG$13</f>
        <v>0</v>
      </c>
      <c r="AH165" s="316">
        <f>'ГСЮра пил МСГРП'!$W148*AG$13</f>
        <v>0</v>
      </c>
      <c r="AI165" s="316">
        <f>ВЗ!$V163*AI$13</f>
        <v>0</v>
      </c>
      <c r="AJ165" s="316">
        <f>ВЗ!$W163*AI$13</f>
        <v>0</v>
      </c>
      <c r="AK165" s="419">
        <f>'Посл. скв'!$V165*AK$13</f>
        <v>120</v>
      </c>
      <c r="AL165" s="316">
        <f>'Посл. скв'!$W165*AK$13</f>
        <v>388680</v>
      </c>
      <c r="AM165" s="316">
        <f t="shared" si="33"/>
        <v>960</v>
      </c>
      <c r="AN165" s="316">
        <f t="shared" si="34"/>
        <v>3109440</v>
      </c>
      <c r="AP165" s="117">
        <f>SUM(AN164:AN179)</f>
        <v>83814467.999193728</v>
      </c>
      <c r="AR165" s="117">
        <f t="shared" si="31"/>
        <v>0</v>
      </c>
      <c r="AS165" s="117">
        <v>3109440</v>
      </c>
      <c r="AT165" s="2"/>
    </row>
    <row r="166" spans="1:46" ht="14.25" outlineLevel="1">
      <c r="A166" s="327"/>
      <c r="B166" s="323"/>
      <c r="C166" s="335"/>
      <c r="D166" s="264" t="str">
        <f>'Перв. скв '!D166</f>
        <v>Обсадные трубы 245х8,9 Е ОТТГ</v>
      </c>
      <c r="E166" s="265">
        <f>'Перв. скв '!E166</f>
        <v>0</v>
      </c>
      <c r="F166" s="321" t="str">
        <f>'Перв. скв '!F166</f>
        <v>м</v>
      </c>
      <c r="G166" s="419">
        <f>'Перв. скв '!$V166*G$13</f>
        <v>1250</v>
      </c>
      <c r="H166" s="316">
        <f>'Перв. скв '!$W166*G$13</f>
        <v>2562500</v>
      </c>
      <c r="I166" s="316">
        <f>ННСдо1300!$V166*I$13</f>
        <v>0</v>
      </c>
      <c r="J166" s="316">
        <f>ННСдо1300!$W166*I$13</f>
        <v>0</v>
      </c>
      <c r="K166" s="316">
        <f>ННСот1300до1500!$V166*K$13</f>
        <v>0</v>
      </c>
      <c r="L166" s="316">
        <f>ННСот1300до1500!$W166*K$13</f>
        <v>0</v>
      </c>
      <c r="M166" s="316">
        <f>ННСот1500до2000!$V166*M$13</f>
        <v>0</v>
      </c>
      <c r="N166" s="316">
        <f>ННСот1500до2000!$W166*M$13</f>
        <v>0</v>
      </c>
      <c r="O166" s="316">
        <f>ННСот2000до2200!$V166*O$13</f>
        <v>0</v>
      </c>
      <c r="P166" s="316">
        <f>ННСот2000до2200!$W166*O$13</f>
        <v>0</v>
      </c>
      <c r="Q166" s="316">
        <f>ННСболее2200!$V166*Q$13</f>
        <v>0</v>
      </c>
      <c r="R166" s="316">
        <f>ННСболее2200!$W166*Q$13</f>
        <v>0</v>
      </c>
      <c r="S166" s="316">
        <f>Оценочная!$V166*S$13</f>
        <v>0</v>
      </c>
      <c r="T166" s="316">
        <f>Оценочная!$W166*S$13</f>
        <v>0</v>
      </c>
      <c r="U166" s="316">
        <f>'ННСЮра&gt;800'!$V149*U$13</f>
        <v>0</v>
      </c>
      <c r="V166" s="316">
        <f>'ННСЮра&gt;800'!$W149*U$13</f>
        <v>0</v>
      </c>
      <c r="W166" s="316">
        <f>'ГС пил'!$V166*W$13</f>
        <v>0</v>
      </c>
      <c r="X166" s="316">
        <f>'ГС пил'!$W166*W$13</f>
        <v>0</v>
      </c>
      <c r="Y166" s="419">
        <f>'ГС без пил'!$V166*Y$13</f>
        <v>7500</v>
      </c>
      <c r="Z166" s="316">
        <f>'ГС без пил'!$W166*Y$13</f>
        <v>15375000</v>
      </c>
      <c r="AA166" s="316">
        <f>'ГС пил МСГРП'!$V149*AA$13</f>
        <v>0</v>
      </c>
      <c r="AB166" s="316">
        <f>'ГС пил МСГРП'!$W149*AA$13</f>
        <v>0</v>
      </c>
      <c r="AC166" s="316">
        <f>'ГСЮра пил'!$V149*AC$13</f>
        <v>0</v>
      </c>
      <c r="AD166" s="316">
        <f>'ГСЮра пил'!$W149*AC$13</f>
        <v>0</v>
      </c>
      <c r="AE166" s="316">
        <f>'ГСЮра без пил'!$V149*AE$13</f>
        <v>0</v>
      </c>
      <c r="AF166" s="316">
        <f>'ГСЮра без пил'!$W149*AE$13</f>
        <v>0</v>
      </c>
      <c r="AG166" s="316">
        <f>'ГСЮра пил МСГРП'!$V149*AG$13</f>
        <v>0</v>
      </c>
      <c r="AH166" s="316">
        <f>'ГСЮра пил МСГРП'!$W149*AG$13</f>
        <v>0</v>
      </c>
      <c r="AI166" s="316">
        <f>ВЗ!$V164*AI$13</f>
        <v>0</v>
      </c>
      <c r="AJ166" s="316">
        <f>ВЗ!$W164*AI$13</f>
        <v>0</v>
      </c>
      <c r="AK166" s="419">
        <f>'Посл. скв'!$V166*AK$13</f>
        <v>1250</v>
      </c>
      <c r="AL166" s="316">
        <f>'Посл. скв'!$W166*AK$13</f>
        <v>2562500</v>
      </c>
      <c r="AM166" s="316">
        <f t="shared" si="33"/>
        <v>10000</v>
      </c>
      <c r="AN166" s="316">
        <f t="shared" si="34"/>
        <v>20500000</v>
      </c>
      <c r="AP166" s="117">
        <f>AP164-AP165</f>
        <v>-23401834.072350278</v>
      </c>
      <c r="AR166" s="117">
        <f t="shared" si="31"/>
        <v>0</v>
      </c>
      <c r="AS166" s="117">
        <v>20500000</v>
      </c>
      <c r="AT166" s="2"/>
    </row>
    <row r="167" spans="1:46" ht="14.25" hidden="1" outlineLevel="1">
      <c r="A167" s="327"/>
      <c r="B167" s="323"/>
      <c r="C167" s="335"/>
      <c r="D167" s="264" t="str">
        <f>'Перв. скв '!D167</f>
        <v>Обсадные трубы 245х7,9 Д ОТТМ</v>
      </c>
      <c r="E167" s="265">
        <f>'Перв. скв '!E167</f>
        <v>0</v>
      </c>
      <c r="F167" s="321" t="str">
        <f>'Перв. скв '!F167</f>
        <v>м</v>
      </c>
      <c r="G167" s="316">
        <f>'Перв. скв '!$V167*G$13</f>
        <v>0</v>
      </c>
      <c r="H167" s="316">
        <f>'Перв. скв '!$W167*G$13</f>
        <v>0</v>
      </c>
      <c r="I167" s="316">
        <f>ННСдо1300!$V167*I$13</f>
        <v>0</v>
      </c>
      <c r="J167" s="316">
        <f>ННСдо1300!$W167*I$13</f>
        <v>0</v>
      </c>
      <c r="K167" s="316">
        <f>ННСот1300до1500!$V167*K$13</f>
        <v>0</v>
      </c>
      <c r="L167" s="316">
        <f>ННСот1300до1500!$W167*K$13</f>
        <v>0</v>
      </c>
      <c r="M167" s="316">
        <f>ННСот1500до2000!$V167*M$13</f>
        <v>0</v>
      </c>
      <c r="N167" s="316">
        <f>ННСот1500до2000!$W167*M$13</f>
        <v>0</v>
      </c>
      <c r="O167" s="316">
        <f>ННСот2000до2200!$V167*O$13</f>
        <v>0</v>
      </c>
      <c r="P167" s="316">
        <f>ННСот2000до2200!$W167*O$13</f>
        <v>0</v>
      </c>
      <c r="Q167" s="316">
        <f>ННСболее2200!$V167*Q$13</f>
        <v>0</v>
      </c>
      <c r="R167" s="316">
        <f>ННСболее2200!$W167*Q$13</f>
        <v>0</v>
      </c>
      <c r="S167" s="316">
        <f>Оценочная!$V167*S$13</f>
        <v>0</v>
      </c>
      <c r="T167" s="316">
        <f>Оценочная!$W167*S$13</f>
        <v>0</v>
      </c>
      <c r="U167" s="316">
        <f>'ННСЮра&gt;800'!$V150*U$13</f>
        <v>0</v>
      </c>
      <c r="V167" s="316">
        <f>'ННСЮра&gt;800'!$W150*U$13</f>
        <v>0</v>
      </c>
      <c r="W167" s="316">
        <f>'ГС пил'!$V167*W$13</f>
        <v>0</v>
      </c>
      <c r="X167" s="316">
        <f>'ГС пил'!$W167*W$13</f>
        <v>0</v>
      </c>
      <c r="Y167" s="316">
        <f>'ГС без пил'!$V167*Y$13</f>
        <v>0</v>
      </c>
      <c r="Z167" s="316">
        <f>'ГС без пил'!$W167*Y$13</f>
        <v>0</v>
      </c>
      <c r="AA167" s="316">
        <f>'ГС пил МСГРП'!$V150*AA$13</f>
        <v>0</v>
      </c>
      <c r="AB167" s="316">
        <f>'ГС пил МСГРП'!$W150*AA$13</f>
        <v>0</v>
      </c>
      <c r="AC167" s="316">
        <f>'ГСЮра пил'!$V150*AC$13</f>
        <v>0</v>
      </c>
      <c r="AD167" s="316">
        <f>'ГСЮра пил'!$W150*AC$13</f>
        <v>0</v>
      </c>
      <c r="AE167" s="316">
        <f>'ГСЮра без пил'!$V150*AE$13</f>
        <v>0</v>
      </c>
      <c r="AF167" s="316">
        <f>'ГСЮра без пил'!$W150*AE$13</f>
        <v>0</v>
      </c>
      <c r="AG167" s="316">
        <f>'ГСЮра пил МСГРП'!$V150*AG$13</f>
        <v>0</v>
      </c>
      <c r="AH167" s="316">
        <f>'ГСЮра пил МСГРП'!$W150*AG$13</f>
        <v>0</v>
      </c>
      <c r="AI167" s="316">
        <f>ВЗ!$V165*AI$13</f>
        <v>0</v>
      </c>
      <c r="AJ167" s="316">
        <f>ВЗ!$W165*AI$13</f>
        <v>0</v>
      </c>
      <c r="AK167" s="316">
        <f>'Посл. скв'!$V167*AK$13</f>
        <v>0</v>
      </c>
      <c r="AL167" s="316">
        <f>'Посл. скв'!$W167*AK$13</f>
        <v>0</v>
      </c>
      <c r="AM167" s="316">
        <f t="shared" si="33"/>
        <v>0</v>
      </c>
      <c r="AN167" s="316">
        <f t="shared" si="34"/>
        <v>0</v>
      </c>
      <c r="AP167" s="117"/>
      <c r="AR167" s="117">
        <f t="shared" si="31"/>
        <v>0</v>
      </c>
      <c r="AS167" s="117">
        <v>0</v>
      </c>
    </row>
    <row r="168" spans="1:46" ht="14.25" outlineLevel="1">
      <c r="A168" s="327"/>
      <c r="B168" s="323"/>
      <c r="C168" s="335"/>
      <c r="D168" s="264" t="str">
        <f>'Перв. скв '!D168</f>
        <v>Обсадные трубы 178х9,2 Е ОТТГ</v>
      </c>
      <c r="E168" s="265">
        <f>'Перв. скв '!E168</f>
        <v>0</v>
      </c>
      <c r="F168" s="321" t="str">
        <f>'Перв. скв '!F168</f>
        <v>м</v>
      </c>
      <c r="G168" s="316">
        <f>'Перв. скв '!$V168*G$13</f>
        <v>250</v>
      </c>
      <c r="H168" s="316">
        <f>'Перв. скв '!$W168*G$13</f>
        <v>467500</v>
      </c>
      <c r="I168" s="316">
        <f>ННСдо1300!$V168*I$13</f>
        <v>0</v>
      </c>
      <c r="J168" s="316">
        <f>ННСдо1300!$W168*I$13</f>
        <v>0</v>
      </c>
      <c r="K168" s="316">
        <f>ННСот1300до1500!$V168*K$13</f>
        <v>0</v>
      </c>
      <c r="L168" s="316">
        <f>ННСот1300до1500!$W168*K$13</f>
        <v>0</v>
      </c>
      <c r="M168" s="316">
        <f>ННСот1500до2000!$V168*M$13</f>
        <v>0</v>
      </c>
      <c r="N168" s="316">
        <f>ННСот1500до2000!$W168*M$13</f>
        <v>0</v>
      </c>
      <c r="O168" s="316">
        <f>ННСот2000до2200!$V168*O$13</f>
        <v>0</v>
      </c>
      <c r="P168" s="316">
        <f>ННСот2000до2200!$W168*O$13</f>
        <v>0</v>
      </c>
      <c r="Q168" s="316">
        <f>ННСболее2200!$V168*Q$13</f>
        <v>0</v>
      </c>
      <c r="R168" s="316">
        <f>ННСболее2200!$W168*Q$13</f>
        <v>0</v>
      </c>
      <c r="S168" s="316">
        <f>Оценочная!$V168*S$13</f>
        <v>0</v>
      </c>
      <c r="T168" s="316">
        <f>Оценочная!$W168*S$13</f>
        <v>0</v>
      </c>
      <c r="U168" s="316">
        <f>'ННСЮра&gt;800'!$V151*U$13</f>
        <v>0</v>
      </c>
      <c r="V168" s="316">
        <f>'ННСЮра&gt;800'!$W151*U$13</f>
        <v>0</v>
      </c>
      <c r="W168" s="316">
        <f>'ГС пил'!$V168*W$13</f>
        <v>0</v>
      </c>
      <c r="X168" s="316">
        <f>'ГС пил'!$W168*W$13</f>
        <v>0</v>
      </c>
      <c r="Y168" s="316">
        <f>'ГС без пил'!$V168*Y$13</f>
        <v>1500</v>
      </c>
      <c r="Z168" s="316">
        <f>'ГС без пил'!$W168*Y$13</f>
        <v>2805000</v>
      </c>
      <c r="AA168" s="316">
        <f>'ГС пил МСГРП'!$V151*AA$13</f>
        <v>0</v>
      </c>
      <c r="AB168" s="316">
        <f>'ГС пил МСГРП'!$W151*AA$13</f>
        <v>0</v>
      </c>
      <c r="AC168" s="316">
        <f>'ГСЮра пил'!$V151*AC$13</f>
        <v>0</v>
      </c>
      <c r="AD168" s="316">
        <f>'ГСЮра пил'!$W151*AC$13</f>
        <v>0</v>
      </c>
      <c r="AE168" s="316">
        <f>'ГСЮра без пил'!$V151*AE$13</f>
        <v>0</v>
      </c>
      <c r="AF168" s="316">
        <f>'ГСЮра без пил'!$W151*AE$13</f>
        <v>0</v>
      </c>
      <c r="AG168" s="316">
        <f>'ГСЮра пил МСГРП'!$V151*AG$13</f>
        <v>0</v>
      </c>
      <c r="AH168" s="316">
        <f>'ГСЮра пил МСГРП'!$W151*AG$13</f>
        <v>0</v>
      </c>
      <c r="AI168" s="316">
        <f>ВЗ!$V166*AI$13</f>
        <v>0</v>
      </c>
      <c r="AJ168" s="316">
        <f>ВЗ!$W166*AI$13</f>
        <v>0</v>
      </c>
      <c r="AK168" s="316">
        <f>'Посл. скв'!$V168*AK$13</f>
        <v>250</v>
      </c>
      <c r="AL168" s="316">
        <f>'Посл. скв'!$W168*AK$13</f>
        <v>467500</v>
      </c>
      <c r="AM168" s="316">
        <f t="shared" si="33"/>
        <v>2000</v>
      </c>
      <c r="AN168" s="316">
        <f t="shared" si="34"/>
        <v>3740000</v>
      </c>
      <c r="AR168" s="117">
        <f t="shared" si="31"/>
        <v>0</v>
      </c>
      <c r="AS168" s="117">
        <v>3740000</v>
      </c>
      <c r="AT168" s="2"/>
    </row>
    <row r="169" spans="1:46" ht="14.25" outlineLevel="1">
      <c r="A169" s="327"/>
      <c r="B169" s="323"/>
      <c r="C169" s="335"/>
      <c r="D169" s="264" t="str">
        <f>'Перв. скв '!D169</f>
        <v>Обсадные трубы 178х9,2 Д ОТТМ</v>
      </c>
      <c r="E169" s="265">
        <f>'Перв. скв '!E169</f>
        <v>0</v>
      </c>
      <c r="F169" s="321" t="str">
        <f>'Перв. скв '!F169</f>
        <v>м</v>
      </c>
      <c r="G169" s="316">
        <f>'Перв. скв '!$V169*G$13</f>
        <v>2050</v>
      </c>
      <c r="H169" s="316">
        <f>'Перв. скв '!$W169*G$13</f>
        <v>3140600</v>
      </c>
      <c r="I169" s="316">
        <f>ННСдо1300!$V169*I$13</f>
        <v>0</v>
      </c>
      <c r="J169" s="316">
        <f>ННСдо1300!$W169*I$13</f>
        <v>0</v>
      </c>
      <c r="K169" s="316">
        <f>ННСот1300до1500!$V169*K$13</f>
        <v>0</v>
      </c>
      <c r="L169" s="316">
        <f>ННСот1300до1500!$W169*K$13</f>
        <v>0</v>
      </c>
      <c r="M169" s="316">
        <f>ННСот1500до2000!$V169*M$13</f>
        <v>0</v>
      </c>
      <c r="N169" s="316">
        <f>ННСот1500до2000!$W169*M$13</f>
        <v>0</v>
      </c>
      <c r="O169" s="316">
        <f>ННСот2000до2200!$V169*O$13</f>
        <v>0</v>
      </c>
      <c r="P169" s="316">
        <f>ННСот2000до2200!$W169*O$13</f>
        <v>0</v>
      </c>
      <c r="Q169" s="316">
        <f>ННСболее2200!$V169*Q$13</f>
        <v>0</v>
      </c>
      <c r="R169" s="316">
        <f>ННСболее2200!$W169*Q$13</f>
        <v>0</v>
      </c>
      <c r="S169" s="316">
        <f>Оценочная!$V169*S$13</f>
        <v>0</v>
      </c>
      <c r="T169" s="316">
        <f>Оценочная!$W169*S$13</f>
        <v>0</v>
      </c>
      <c r="U169" s="316">
        <f>'ННСЮра&gt;800'!$V152*U$13</f>
        <v>0</v>
      </c>
      <c r="V169" s="316">
        <f>'ННСЮра&gt;800'!$W152*U$13</f>
        <v>0</v>
      </c>
      <c r="W169" s="316">
        <f>'ГС пил'!$V169*W$13</f>
        <v>0</v>
      </c>
      <c r="X169" s="316">
        <f>'ГС пил'!$W169*W$13</f>
        <v>0</v>
      </c>
      <c r="Y169" s="316">
        <f>'ГС без пил'!$V169*Y$13</f>
        <v>12300</v>
      </c>
      <c r="Z169" s="316">
        <f>'ГС без пил'!$W169*Y$13</f>
        <v>18843600</v>
      </c>
      <c r="AA169" s="316">
        <f>'ГС пил МСГРП'!$V152*AA$13</f>
        <v>0</v>
      </c>
      <c r="AB169" s="316">
        <f>'ГС пил МСГРП'!$W152*AA$13</f>
        <v>0</v>
      </c>
      <c r="AC169" s="316">
        <f>'ГСЮра пил'!$V152*AC$13</f>
        <v>0</v>
      </c>
      <c r="AD169" s="316">
        <f>'ГСЮра пил'!$W152*AC$13</f>
        <v>0</v>
      </c>
      <c r="AE169" s="316">
        <f>'ГСЮра без пил'!$V152*AE$13</f>
        <v>0</v>
      </c>
      <c r="AF169" s="316">
        <f>'ГСЮра без пил'!$W152*AE$13</f>
        <v>0</v>
      </c>
      <c r="AG169" s="316">
        <f>'ГСЮра пил МСГРП'!$V152*AG$13</f>
        <v>0</v>
      </c>
      <c r="AH169" s="316">
        <f>'ГСЮра пил МСГРП'!$W152*AG$13</f>
        <v>0</v>
      </c>
      <c r="AI169" s="316">
        <f>ВЗ!$V167*AI$13</f>
        <v>0</v>
      </c>
      <c r="AJ169" s="316">
        <f>ВЗ!$W167*AI$13</f>
        <v>0</v>
      </c>
      <c r="AK169" s="316">
        <f>'Посл. скв'!$V169*AK$13</f>
        <v>2050</v>
      </c>
      <c r="AL169" s="316">
        <f>'Посл. скв'!$W169*AK$13</f>
        <v>3140600</v>
      </c>
      <c r="AM169" s="316">
        <f t="shared" si="33"/>
        <v>16400</v>
      </c>
      <c r="AN169" s="316">
        <f t="shared" si="34"/>
        <v>25124800</v>
      </c>
      <c r="AR169" s="117">
        <f t="shared" si="31"/>
        <v>0</v>
      </c>
      <c r="AS169" s="117">
        <v>25124800</v>
      </c>
      <c r="AT169" s="2"/>
    </row>
    <row r="170" spans="1:46" ht="14.25" outlineLevel="1">
      <c r="A170" s="327"/>
      <c r="B170" s="323"/>
      <c r="C170" s="335"/>
      <c r="D170" s="264" t="str">
        <f>'Перв. скв '!D170</f>
        <v>Обсадные трубы 178х9,2 Е ОТТМ</v>
      </c>
      <c r="E170" s="265">
        <f>'Перв. скв '!E170</f>
        <v>0</v>
      </c>
      <c r="F170" s="321" t="str">
        <f>'Перв. скв '!F170</f>
        <v>м</v>
      </c>
      <c r="G170" s="419">
        <f>'Перв. скв '!$V170*G$13</f>
        <v>900</v>
      </c>
      <c r="H170" s="316">
        <f>'Перв. скв '!$W170*G$13</f>
        <v>1629900</v>
      </c>
      <c r="I170" s="316">
        <f>ННСдо1300!$V170*I$13</f>
        <v>0</v>
      </c>
      <c r="J170" s="316">
        <f>ННСдо1300!$W170*I$13</f>
        <v>0</v>
      </c>
      <c r="K170" s="316">
        <f>ННСот1300до1500!$V170*K$13</f>
        <v>0</v>
      </c>
      <c r="L170" s="316">
        <f>ННСот1300до1500!$W170*K$13</f>
        <v>0</v>
      </c>
      <c r="M170" s="316">
        <f>ННСот1500до2000!$V170*M$13</f>
        <v>0</v>
      </c>
      <c r="N170" s="316">
        <f>ННСот1500до2000!$W170*M$13</f>
        <v>0</v>
      </c>
      <c r="O170" s="316">
        <f>ННСот2000до2200!$V170*O$13</f>
        <v>0</v>
      </c>
      <c r="P170" s="316">
        <f>ННСот2000до2200!$W170*O$13</f>
        <v>0</v>
      </c>
      <c r="Q170" s="316">
        <f>ННСболее2200!$V170*Q$13</f>
        <v>0</v>
      </c>
      <c r="R170" s="316">
        <f>ННСболее2200!$W170*Q$13</f>
        <v>0</v>
      </c>
      <c r="S170" s="316">
        <f>Оценочная!$V170*S$13</f>
        <v>0</v>
      </c>
      <c r="T170" s="316">
        <f>Оценочная!$W170*S$13</f>
        <v>0</v>
      </c>
      <c r="U170" s="316">
        <f>'ННСЮра&gt;800'!$V153*U$13</f>
        <v>0</v>
      </c>
      <c r="V170" s="316">
        <f>'ННСЮра&gt;800'!$W153*U$13</f>
        <v>0</v>
      </c>
      <c r="W170" s="316">
        <f>'ГС пил'!$V170*W$13</f>
        <v>0</v>
      </c>
      <c r="X170" s="316">
        <f>'ГС пил'!$W170*W$13</f>
        <v>0</v>
      </c>
      <c r="Y170" s="419">
        <f>'ГС без пил'!$V170*Y$13</f>
        <v>5400</v>
      </c>
      <c r="Z170" s="316">
        <f>'ГС без пил'!$W170*Y$13</f>
        <v>9779400</v>
      </c>
      <c r="AA170" s="316">
        <f>'ГС пил МСГРП'!$V153*AA$13</f>
        <v>0</v>
      </c>
      <c r="AB170" s="316">
        <f>'ГС пил МСГРП'!$W153*AA$13</f>
        <v>0</v>
      </c>
      <c r="AC170" s="316">
        <f>'ГСЮра пил'!$V153*AC$13</f>
        <v>0</v>
      </c>
      <c r="AD170" s="316">
        <f>'ГСЮра пил'!$W153*AC$13</f>
        <v>0</v>
      </c>
      <c r="AE170" s="316">
        <f>'ГСЮра без пил'!$V153*AE$13</f>
        <v>0</v>
      </c>
      <c r="AF170" s="316">
        <f>'ГСЮра без пил'!$W153*AE$13</f>
        <v>0</v>
      </c>
      <c r="AG170" s="316">
        <f>'ГСЮра пил МСГРП'!$V153*AG$13</f>
        <v>0</v>
      </c>
      <c r="AH170" s="316">
        <f>'ГСЮра пил МСГРП'!$W153*AG$13</f>
        <v>0</v>
      </c>
      <c r="AI170" s="316">
        <f>ВЗ!$V168*AI$13</f>
        <v>0</v>
      </c>
      <c r="AJ170" s="316">
        <f>ВЗ!$W168*AI$13</f>
        <v>0</v>
      </c>
      <c r="AK170" s="419">
        <f>'Посл. скв'!$V170*AK$13</f>
        <v>900</v>
      </c>
      <c r="AL170" s="316">
        <f>'Посл. скв'!$W170*AK$13</f>
        <v>1629900</v>
      </c>
      <c r="AM170" s="316">
        <f t="shared" si="33"/>
        <v>7200</v>
      </c>
      <c r="AN170" s="316">
        <f t="shared" si="34"/>
        <v>13039200</v>
      </c>
      <c r="AR170" s="117">
        <f t="shared" si="31"/>
        <v>0</v>
      </c>
      <c r="AS170" s="117">
        <v>13039200</v>
      </c>
      <c r="AT170" s="2"/>
    </row>
    <row r="171" spans="1:46" ht="14.25" hidden="1" outlineLevel="1">
      <c r="A171" s="327"/>
      <c r="B171" s="323"/>
      <c r="C171" s="335"/>
      <c r="D171" s="264" t="str">
        <f>'Перв. скв '!D171</f>
        <v>Обсадные трубы 168х8,9 Д ОТТМ</v>
      </c>
      <c r="E171" s="265">
        <f>'Перв. скв '!E171</f>
        <v>0</v>
      </c>
      <c r="F171" s="321" t="str">
        <f>'Перв. скв '!F171</f>
        <v>м</v>
      </c>
      <c r="G171" s="316">
        <f>'Перв. скв '!$V171*G$13</f>
        <v>0</v>
      </c>
      <c r="H171" s="316">
        <f>'Перв. скв '!$W171*G$13</f>
        <v>0</v>
      </c>
      <c r="I171" s="316">
        <f>ННСдо1300!$V171*I$13</f>
        <v>0</v>
      </c>
      <c r="J171" s="316">
        <f>ННСдо1300!$W171*I$13</f>
        <v>0</v>
      </c>
      <c r="K171" s="316">
        <f>ННСот1300до1500!$V171*K$13</f>
        <v>0</v>
      </c>
      <c r="L171" s="316">
        <f>ННСот1300до1500!$W171*K$13</f>
        <v>0</v>
      </c>
      <c r="M171" s="316">
        <f>ННСот1500до2000!$V171*M$13</f>
        <v>0</v>
      </c>
      <c r="N171" s="316">
        <f>ННСот1500до2000!$W171*M$13</f>
        <v>0</v>
      </c>
      <c r="O171" s="316">
        <f>ННСот2000до2200!$V171*O$13</f>
        <v>0</v>
      </c>
      <c r="P171" s="316">
        <f>ННСот2000до2200!$W171*O$13</f>
        <v>0</v>
      </c>
      <c r="Q171" s="316">
        <f>ННСболее2200!$V171*Q$13</f>
        <v>0</v>
      </c>
      <c r="R171" s="316">
        <f>ННСболее2200!$W171*Q$13</f>
        <v>0</v>
      </c>
      <c r="S171" s="316">
        <f>Оценочная!$V171*S$13</f>
        <v>0</v>
      </c>
      <c r="T171" s="316">
        <f>Оценочная!$W171*S$13</f>
        <v>0</v>
      </c>
      <c r="U171" s="316">
        <f>'ННСЮра&gt;800'!$V154*U$13</f>
        <v>0</v>
      </c>
      <c r="V171" s="316">
        <f>'ННСЮра&gt;800'!$W154*U$13</f>
        <v>0</v>
      </c>
      <c r="W171" s="316">
        <f>'ГС пил'!$V171*W$13</f>
        <v>0</v>
      </c>
      <c r="X171" s="316">
        <f>'ГС пил'!$W171*W$13</f>
        <v>0</v>
      </c>
      <c r="Y171" s="316">
        <f>'ГС без пил'!$V171*Y$13</f>
        <v>0</v>
      </c>
      <c r="Z171" s="316">
        <f>'ГС без пил'!$W171*Y$13</f>
        <v>0</v>
      </c>
      <c r="AA171" s="316">
        <f>'ГС пил МСГРП'!$V154*AA$13</f>
        <v>0</v>
      </c>
      <c r="AB171" s="316">
        <f>'ГС пил МСГРП'!$W154*AA$13</f>
        <v>0</v>
      </c>
      <c r="AC171" s="316">
        <f>'ГСЮра пил'!$V154*AC$13</f>
        <v>0</v>
      </c>
      <c r="AD171" s="316">
        <f>'ГСЮра пил'!$W154*AC$13</f>
        <v>0</v>
      </c>
      <c r="AE171" s="316">
        <f>'ГСЮра без пил'!$V154*AE$13</f>
        <v>0</v>
      </c>
      <c r="AF171" s="316">
        <f>'ГСЮра без пил'!$W154*AE$13</f>
        <v>0</v>
      </c>
      <c r="AG171" s="316">
        <f>'ГСЮра пил МСГРП'!$V154*AG$13</f>
        <v>0</v>
      </c>
      <c r="AH171" s="316">
        <f>'ГСЮра пил МСГРП'!$W154*AG$13</f>
        <v>0</v>
      </c>
      <c r="AI171" s="316">
        <f>ВЗ!$V169*AI$13</f>
        <v>0</v>
      </c>
      <c r="AJ171" s="316">
        <f>ВЗ!$W169*AI$13</f>
        <v>0</v>
      </c>
      <c r="AK171" s="316">
        <f>'Посл. скв'!$V171*AK$13</f>
        <v>0</v>
      </c>
      <c r="AL171" s="316">
        <f>'Посл. скв'!$W171*AK$13</f>
        <v>0</v>
      </c>
      <c r="AM171" s="316">
        <f t="shared" si="33"/>
        <v>0</v>
      </c>
      <c r="AN171" s="316">
        <f t="shared" si="34"/>
        <v>0</v>
      </c>
      <c r="AR171" s="117">
        <f t="shared" si="31"/>
        <v>0</v>
      </c>
      <c r="AS171" s="117">
        <v>0</v>
      </c>
    </row>
    <row r="172" spans="1:46" ht="14.25" hidden="1" outlineLevel="1">
      <c r="A172" s="327"/>
      <c r="B172" s="323"/>
      <c r="C172" s="335"/>
      <c r="D172" s="264" t="str">
        <f>'Перв. скв '!D172</f>
        <v>Обсадные трубы 127х9,2 Е ОТТМ</v>
      </c>
      <c r="E172" s="265">
        <f>'Перв. скв '!E172</f>
        <v>0</v>
      </c>
      <c r="F172" s="321" t="str">
        <f>'Перв. скв '!F172</f>
        <v>шт.</v>
      </c>
      <c r="G172" s="316">
        <f>'Перв. скв '!$V172*G$13</f>
        <v>0</v>
      </c>
      <c r="H172" s="316">
        <f>'Перв. скв '!$W172*G$13</f>
        <v>0</v>
      </c>
      <c r="I172" s="316">
        <f>ННСдо1300!$V172*I$13</f>
        <v>0</v>
      </c>
      <c r="J172" s="316">
        <f>ННСдо1300!$W172*I$13</f>
        <v>0</v>
      </c>
      <c r="K172" s="316">
        <f>ННСот1300до1500!$V172*K$13</f>
        <v>0</v>
      </c>
      <c r="L172" s="316">
        <f>ННСот1300до1500!$W172*K$13</f>
        <v>0</v>
      </c>
      <c r="M172" s="316">
        <f>ННСот1500до2000!$V172*M$13</f>
        <v>0</v>
      </c>
      <c r="N172" s="316">
        <f>ННСот1500до2000!$W172*M$13</f>
        <v>0</v>
      </c>
      <c r="O172" s="316">
        <f>ННСот2000до2200!$V172*O$13</f>
        <v>0</v>
      </c>
      <c r="P172" s="316">
        <f>ННСот2000до2200!$W172*O$13</f>
        <v>0</v>
      </c>
      <c r="Q172" s="316">
        <f>ННСболее2200!$V172*Q$13</f>
        <v>0</v>
      </c>
      <c r="R172" s="316">
        <f>ННСболее2200!$W172*Q$13</f>
        <v>0</v>
      </c>
      <c r="S172" s="316">
        <f>Оценочная!$V172*S$13</f>
        <v>0</v>
      </c>
      <c r="T172" s="316">
        <f>Оценочная!$W172*S$13</f>
        <v>0</v>
      </c>
      <c r="U172" s="316">
        <f>'ННСЮра&gt;800'!$V155*U$13</f>
        <v>0</v>
      </c>
      <c r="V172" s="316">
        <f>'ННСЮра&gt;800'!$W155*U$13</f>
        <v>0</v>
      </c>
      <c r="W172" s="316">
        <f>'ГС пил'!$V172*W$13</f>
        <v>0</v>
      </c>
      <c r="X172" s="316">
        <f>'ГС пил'!$W172*W$13</f>
        <v>0</v>
      </c>
      <c r="Y172" s="316">
        <f>'ГС без пил'!$V172*Y$13</f>
        <v>0</v>
      </c>
      <c r="Z172" s="316">
        <f>'ГС без пил'!$W172*Y$13</f>
        <v>0</v>
      </c>
      <c r="AA172" s="316">
        <f>'ГС пил МСГРП'!$V155*AA$13</f>
        <v>0</v>
      </c>
      <c r="AB172" s="316">
        <f>'ГС пил МСГРП'!$W155*AA$13</f>
        <v>0</v>
      </c>
      <c r="AC172" s="316">
        <f>'ГСЮра пил'!$V155*AC$13</f>
        <v>0</v>
      </c>
      <c r="AD172" s="316">
        <f>'ГСЮра пил'!$W155*AC$13</f>
        <v>0</v>
      </c>
      <c r="AE172" s="316">
        <f>'ГСЮра без пил'!$V155*AE$13</f>
        <v>0</v>
      </c>
      <c r="AF172" s="316">
        <f>'ГСЮра без пил'!$W155*AE$13</f>
        <v>0</v>
      </c>
      <c r="AG172" s="316">
        <f>'ГСЮра пил МСГРП'!$V155*AG$13</f>
        <v>0</v>
      </c>
      <c r="AH172" s="316">
        <f>'ГСЮра пил МСГРП'!$W155*AG$13</f>
        <v>0</v>
      </c>
      <c r="AI172" s="316">
        <f>ВЗ!$V170*AI$13</f>
        <v>0</v>
      </c>
      <c r="AJ172" s="316">
        <f>ВЗ!$W170*AI$13</f>
        <v>0</v>
      </c>
      <c r="AK172" s="316">
        <f>'Посл. скв'!$V172*AK$13</f>
        <v>0</v>
      </c>
      <c r="AL172" s="316">
        <f>'Посл. скв'!$W172*AK$13</f>
        <v>0</v>
      </c>
      <c r="AM172" s="316">
        <f t="shared" si="33"/>
        <v>0</v>
      </c>
      <c r="AN172" s="316">
        <f t="shared" si="34"/>
        <v>0</v>
      </c>
      <c r="AR172" s="117">
        <f t="shared" si="31"/>
        <v>0</v>
      </c>
      <c r="AS172" s="117">
        <v>0</v>
      </c>
    </row>
    <row r="173" spans="1:46" ht="14.25" outlineLevel="1">
      <c r="A173" s="327"/>
      <c r="B173" s="323"/>
      <c r="C173" s="335"/>
      <c r="D173" s="264" t="str">
        <f>'Перв. скв '!D173</f>
        <v>Труба ОТТМ-114х7,4 Е ОТТМ</v>
      </c>
      <c r="E173" s="265">
        <f>'Перв. скв '!E173</f>
        <v>0</v>
      </c>
      <c r="F173" s="321" t="str">
        <f>'Перв. скв '!F173</f>
        <v>шт.</v>
      </c>
      <c r="G173" s="419">
        <f>'Перв. скв '!$V173*G$13</f>
        <v>1000</v>
      </c>
      <c r="H173" s="316">
        <f>'Перв. скв '!$W173*G$13</f>
        <v>903000</v>
      </c>
      <c r="I173" s="316">
        <f>ННСдо1300!$V173*I$13</f>
        <v>0</v>
      </c>
      <c r="J173" s="316">
        <f>ННСдо1300!$W173*I$13</f>
        <v>0</v>
      </c>
      <c r="K173" s="316">
        <f>ННСот1300до1500!$V173*K$13</f>
        <v>0</v>
      </c>
      <c r="L173" s="316">
        <f>ННСот1300до1500!$W173*K$13</f>
        <v>0</v>
      </c>
      <c r="M173" s="316">
        <f>ННСот1500до2000!$V173*M$13</f>
        <v>0</v>
      </c>
      <c r="N173" s="316">
        <f>ННСот1500до2000!$W173*M$13</f>
        <v>0</v>
      </c>
      <c r="O173" s="316">
        <f>ННСот2000до2200!$V173*O$13</f>
        <v>0</v>
      </c>
      <c r="P173" s="316">
        <f>ННСот2000до2200!$W173*O$13</f>
        <v>0</v>
      </c>
      <c r="Q173" s="316">
        <f>ННСболее2200!$V173*Q$13</f>
        <v>0</v>
      </c>
      <c r="R173" s="316">
        <f>ННСболее2200!$W173*Q$13</f>
        <v>0</v>
      </c>
      <c r="S173" s="316">
        <f>Оценочная!$V173*S$13</f>
        <v>0</v>
      </c>
      <c r="T173" s="316">
        <f>Оценочная!$W173*S$13</f>
        <v>0</v>
      </c>
      <c r="U173" s="316">
        <f>'ННСЮра&gt;800'!$V156*U$13</f>
        <v>0</v>
      </c>
      <c r="V173" s="316">
        <f>'ННСЮра&gt;800'!$W156*U$13</f>
        <v>0</v>
      </c>
      <c r="W173" s="316">
        <f>'ГС пил'!$V173*W$13</f>
        <v>0</v>
      </c>
      <c r="X173" s="316">
        <f>'ГС пил'!$W173*W$13</f>
        <v>0</v>
      </c>
      <c r="Y173" s="419">
        <f>'ГС без пил'!$V173*Y$13</f>
        <v>5400</v>
      </c>
      <c r="Z173" s="316">
        <f>'ГС без пил'!$W173*Y$13</f>
        <v>4876200</v>
      </c>
      <c r="AA173" s="316">
        <f>'ГС пил МСГРП'!$V156*AA$13</f>
        <v>0</v>
      </c>
      <c r="AB173" s="316">
        <f>'ГС пил МСГРП'!$W156*AA$13</f>
        <v>0</v>
      </c>
      <c r="AC173" s="316">
        <f>'ГСЮра пил'!$V156*AC$13</f>
        <v>0</v>
      </c>
      <c r="AD173" s="316">
        <f>'ГСЮра пил'!$W156*AC$13</f>
        <v>0</v>
      </c>
      <c r="AE173" s="316">
        <f>'ГСЮра без пил'!$V156*AE$13</f>
        <v>0</v>
      </c>
      <c r="AF173" s="316">
        <f>'ГСЮра без пил'!$W156*AE$13</f>
        <v>0</v>
      </c>
      <c r="AG173" s="316">
        <f>'ГСЮра пил МСГРП'!$V156*AG$13</f>
        <v>0</v>
      </c>
      <c r="AH173" s="316">
        <f>'ГСЮра пил МСГРП'!$W156*AG$13</f>
        <v>0</v>
      </c>
      <c r="AI173" s="316">
        <f>ВЗ!$V171*AI$13</f>
        <v>0</v>
      </c>
      <c r="AJ173" s="316">
        <f>ВЗ!$W171*AI$13</f>
        <v>0</v>
      </c>
      <c r="AK173" s="419">
        <f>'Посл. скв'!$V173*AK$13</f>
        <v>1000</v>
      </c>
      <c r="AL173" s="316">
        <f>'Посл. скв'!$W173*AK$13</f>
        <v>903000</v>
      </c>
      <c r="AM173" s="316">
        <f t="shared" si="33"/>
        <v>7400</v>
      </c>
      <c r="AN173" s="316">
        <f t="shared" si="34"/>
        <v>6682200</v>
      </c>
      <c r="AR173" s="117">
        <f t="shared" si="31"/>
        <v>0</v>
      </c>
      <c r="AS173" s="117">
        <v>6682200</v>
      </c>
      <c r="AT173" s="2"/>
    </row>
    <row r="174" spans="1:46" ht="14.25" hidden="1" outlineLevel="1">
      <c r="A174" s="327"/>
      <c r="B174" s="323"/>
      <c r="C174" s="335"/>
      <c r="D174" s="264" t="str">
        <f>'Перв. скв '!D174</f>
        <v>Обсадные трубы 168х10,6 Д ОТТМ</v>
      </c>
      <c r="E174" s="265">
        <f>'Перв. скв '!E174</f>
        <v>0</v>
      </c>
      <c r="F174" s="321" t="str">
        <f>'Перв. скв '!F174</f>
        <v>шт.</v>
      </c>
      <c r="G174" s="316">
        <f>'Перв. скв '!$V174*G$13</f>
        <v>0</v>
      </c>
      <c r="H174" s="316">
        <f>'Перв. скв '!$W174*G$13</f>
        <v>0</v>
      </c>
      <c r="I174" s="316">
        <f>ННСдо1300!$V174*I$13</f>
        <v>0</v>
      </c>
      <c r="J174" s="316">
        <f>ННСдо1300!$W174*I$13</f>
        <v>0</v>
      </c>
      <c r="K174" s="316">
        <f>ННСот1300до1500!$V174*K$13</f>
        <v>0</v>
      </c>
      <c r="L174" s="316">
        <f>ННСот1300до1500!$W174*K$13</f>
        <v>0</v>
      </c>
      <c r="M174" s="316">
        <f>ННСот1500до2000!$V174*M$13</f>
        <v>0</v>
      </c>
      <c r="N174" s="316">
        <f>ННСот1500до2000!$W174*M$13</f>
        <v>0</v>
      </c>
      <c r="O174" s="316">
        <f>ННСот2000до2200!$V174*O$13</f>
        <v>0</v>
      </c>
      <c r="P174" s="316">
        <f>ННСот2000до2200!$W174*O$13</f>
        <v>0</v>
      </c>
      <c r="Q174" s="316">
        <f>ННСболее2200!$V174*Q$13</f>
        <v>0</v>
      </c>
      <c r="R174" s="316">
        <f>ННСболее2200!$W174*Q$13</f>
        <v>0</v>
      </c>
      <c r="S174" s="316">
        <f>Оценочная!$V174*S$13</f>
        <v>0</v>
      </c>
      <c r="T174" s="316">
        <f>Оценочная!$W174*S$13</f>
        <v>0</v>
      </c>
      <c r="U174" s="316">
        <f>'ННСЮра&gt;800'!$V157*U$13</f>
        <v>0</v>
      </c>
      <c r="V174" s="316">
        <f>'ННСЮра&gt;800'!$W157*U$13</f>
        <v>0</v>
      </c>
      <c r="W174" s="316">
        <f>'ГС пил'!$V174*W$13</f>
        <v>0</v>
      </c>
      <c r="X174" s="316">
        <f>'ГС пил'!$W174*W$13</f>
        <v>0</v>
      </c>
      <c r="Y174" s="316">
        <f>'ГС без пил'!$V174*Y$13</f>
        <v>0</v>
      </c>
      <c r="Z174" s="316">
        <f>'ГС без пил'!$W174*Y$13</f>
        <v>0</v>
      </c>
      <c r="AA174" s="316">
        <f>'ГС пил МСГРП'!$V157*AA$13</f>
        <v>0</v>
      </c>
      <c r="AB174" s="316">
        <f>'ГС пил МСГРП'!$W157*AA$13</f>
        <v>0</v>
      </c>
      <c r="AC174" s="316">
        <f>'ГСЮра пил'!$V157*AC$13</f>
        <v>0</v>
      </c>
      <c r="AD174" s="316">
        <f>'ГСЮра пил'!$W157*AC$13</f>
        <v>0</v>
      </c>
      <c r="AE174" s="316">
        <f>'ГСЮра без пил'!$V157*AE$13</f>
        <v>0</v>
      </c>
      <c r="AF174" s="316">
        <f>'ГСЮра без пил'!$W157*AE$13</f>
        <v>0</v>
      </c>
      <c r="AG174" s="316">
        <f>'ГСЮра пил МСГРП'!$V157*AG$13</f>
        <v>0</v>
      </c>
      <c r="AH174" s="316">
        <f>'ГСЮра пил МСГРП'!$W157*AG$13</f>
        <v>0</v>
      </c>
      <c r="AI174" s="316">
        <f>ВЗ!$V172*AI$13</f>
        <v>0</v>
      </c>
      <c r="AJ174" s="316">
        <f>ВЗ!$W172*AI$13</f>
        <v>0</v>
      </c>
      <c r="AK174" s="316">
        <f>'Посл. скв'!$V174*AK$13</f>
        <v>0</v>
      </c>
      <c r="AL174" s="316">
        <f>'Посл. скв'!$W174*AK$13</f>
        <v>0</v>
      </c>
      <c r="AM174" s="316">
        <f t="shared" si="33"/>
        <v>0</v>
      </c>
      <c r="AN174" s="316">
        <f t="shared" si="34"/>
        <v>0</v>
      </c>
      <c r="AR174" s="117">
        <f t="shared" si="31"/>
        <v>0</v>
      </c>
      <c r="AS174" s="117">
        <v>0</v>
      </c>
    </row>
    <row r="175" spans="1:46" ht="14.25" outlineLevel="1">
      <c r="A175" s="327"/>
      <c r="B175" s="323"/>
      <c r="C175" s="335"/>
      <c r="D175" s="264" t="str">
        <f>'Перв. скв '!D175</f>
        <v>Цемент G</v>
      </c>
      <c r="E175" s="265">
        <f>'Перв. скв '!E175</f>
        <v>0</v>
      </c>
      <c r="F175" s="321" t="str">
        <f>'Перв. скв '!F175</f>
        <v>т</v>
      </c>
      <c r="G175" s="316">
        <f>'Перв. скв '!$V175*G$13</f>
        <v>114.9</v>
      </c>
      <c r="H175" s="316">
        <f>'Перв. скв '!$W175*G$13</f>
        <v>590356.20000000007</v>
      </c>
      <c r="I175" s="316">
        <f>ННСдо1300!$V175*I$13</f>
        <v>0</v>
      </c>
      <c r="J175" s="316">
        <f>ННСдо1300!$W175*I$13</f>
        <v>0</v>
      </c>
      <c r="K175" s="316">
        <f>ННСот1300до1500!$V175*K$13</f>
        <v>0</v>
      </c>
      <c r="L175" s="316">
        <f>ННСот1300до1500!$W175*K$13</f>
        <v>0</v>
      </c>
      <c r="M175" s="316">
        <f>ННСот1500до2000!$V175*M$13</f>
        <v>0</v>
      </c>
      <c r="N175" s="316">
        <f>ННСот1500до2000!$W175*M$13</f>
        <v>0</v>
      </c>
      <c r="O175" s="316">
        <f>ННСот2000до2200!$V175*O$13</f>
        <v>0</v>
      </c>
      <c r="P175" s="316">
        <f>ННСот2000до2200!$W175*O$13</f>
        <v>0</v>
      </c>
      <c r="Q175" s="316">
        <f>ННСболее2200!$V175*Q$13</f>
        <v>0</v>
      </c>
      <c r="R175" s="316">
        <f>ННСболее2200!$W175*Q$13</f>
        <v>0</v>
      </c>
      <c r="S175" s="316">
        <f>Оценочная!$V175*S$13</f>
        <v>0</v>
      </c>
      <c r="T175" s="316">
        <f>Оценочная!$W175*S$13</f>
        <v>0</v>
      </c>
      <c r="U175" s="316">
        <f>'ННСЮра&gt;800'!$V158*U$13</f>
        <v>0</v>
      </c>
      <c r="V175" s="316">
        <f>'ННСЮра&gt;800'!$W158*U$13</f>
        <v>0</v>
      </c>
      <c r="W175" s="316">
        <f>'ГС пил'!$V175*W$13</f>
        <v>0</v>
      </c>
      <c r="X175" s="316">
        <f>'ГС пил'!$W175*W$13</f>
        <v>0</v>
      </c>
      <c r="Y175" s="316">
        <f>'ГС без пил'!$V175*Y$13</f>
        <v>689.40000000000009</v>
      </c>
      <c r="Z175" s="316">
        <f>'ГС без пил'!$W175*Y$13</f>
        <v>3542137.2</v>
      </c>
      <c r="AA175" s="316">
        <f>'ГС пил МСГРП'!$V158*AA$13</f>
        <v>0</v>
      </c>
      <c r="AB175" s="316">
        <f>'ГС пил МСГРП'!$W158*AA$13</f>
        <v>0</v>
      </c>
      <c r="AC175" s="316">
        <f>'ГСЮра пил'!$V158*AC$13</f>
        <v>0</v>
      </c>
      <c r="AD175" s="316">
        <f>'ГСЮра пил'!$W158*AC$13</f>
        <v>0</v>
      </c>
      <c r="AE175" s="316">
        <f>'ГСЮра без пил'!$V158*AE$13</f>
        <v>0</v>
      </c>
      <c r="AF175" s="316">
        <f>'ГСЮра без пил'!$W158*AE$13</f>
        <v>0</v>
      </c>
      <c r="AG175" s="316">
        <f>'ГСЮра пил МСГРП'!$V158*AG$13</f>
        <v>0</v>
      </c>
      <c r="AH175" s="316">
        <f>'ГСЮра пил МСГРП'!$W158*AG$13</f>
        <v>0</v>
      </c>
      <c r="AI175" s="316">
        <f>ВЗ!$V173*AI$13</f>
        <v>0</v>
      </c>
      <c r="AJ175" s="316">
        <f>ВЗ!$W173*AI$13</f>
        <v>0</v>
      </c>
      <c r="AK175" s="316">
        <f>'Посл. скв'!$V175*AK$13</f>
        <v>114.9</v>
      </c>
      <c r="AL175" s="316">
        <f>'Посл. скв'!$W175*AK$13</f>
        <v>590356.20000000007</v>
      </c>
      <c r="AM175" s="316">
        <f t="shared" si="33"/>
        <v>919.2</v>
      </c>
      <c r="AN175" s="316">
        <f t="shared" si="34"/>
        <v>4722849.6000000006</v>
      </c>
      <c r="AR175" s="117">
        <f t="shared" si="31"/>
        <v>0</v>
      </c>
      <c r="AS175" s="117">
        <v>4722849.6000000006</v>
      </c>
      <c r="AT175" s="2"/>
    </row>
    <row r="176" spans="1:46" ht="14.25" hidden="1" outlineLevel="1">
      <c r="A176" s="327"/>
      <c r="B176" s="323"/>
      <c r="C176" s="335"/>
      <c r="D176" s="264">
        <f>'Перв. скв '!D176</f>
        <v>0</v>
      </c>
      <c r="E176" s="265">
        <f>'Перв. скв '!E176</f>
        <v>0</v>
      </c>
      <c r="F176" s="321" t="str">
        <f>'Перв. скв '!F176</f>
        <v>скв.</v>
      </c>
      <c r="G176" s="316">
        <f>'Перв. скв '!$V176*G$13</f>
        <v>0</v>
      </c>
      <c r="H176" s="316">
        <f>'Перв. скв '!$W176*G$13</f>
        <v>0</v>
      </c>
      <c r="I176" s="316">
        <f>ННСдо1300!$V176*I$13</f>
        <v>0</v>
      </c>
      <c r="J176" s="316">
        <f>ННСдо1300!$W176*I$13</f>
        <v>0</v>
      </c>
      <c r="K176" s="316">
        <f>ННСот1300до1500!$V176*K$13</f>
        <v>0</v>
      </c>
      <c r="L176" s="316">
        <f>ННСот1300до1500!$W176*K$13</f>
        <v>0</v>
      </c>
      <c r="M176" s="316">
        <f>ННСот1500до2000!$V176*M$13</f>
        <v>0</v>
      </c>
      <c r="N176" s="316">
        <f>ННСот1500до2000!$W176*M$13</f>
        <v>0</v>
      </c>
      <c r="O176" s="316">
        <f>ННСот2000до2200!$V176*O$13</f>
        <v>0</v>
      </c>
      <c r="P176" s="316">
        <f>ННСот2000до2200!$W176*O$13</f>
        <v>0</v>
      </c>
      <c r="Q176" s="316">
        <f>ННСболее2200!$V176*Q$13</f>
        <v>0</v>
      </c>
      <c r="R176" s="316">
        <f>ННСболее2200!$W176*Q$13</f>
        <v>0</v>
      </c>
      <c r="S176" s="316">
        <f>Оценочная!$V176*S$13</f>
        <v>0</v>
      </c>
      <c r="T176" s="316">
        <f>Оценочная!$W176*S$13</f>
        <v>0</v>
      </c>
      <c r="U176" s="316">
        <f>'ННСЮра&gt;800'!$V159*U$13</f>
        <v>0</v>
      </c>
      <c r="V176" s="316">
        <f>'ННСЮра&gt;800'!$W159*U$13</f>
        <v>0</v>
      </c>
      <c r="W176" s="316">
        <f>'ГС пил'!$V176*W$13</f>
        <v>0</v>
      </c>
      <c r="X176" s="316">
        <f>'ГС пил'!$W176*W$13</f>
        <v>0</v>
      </c>
      <c r="Y176" s="316">
        <f>'ГС без пил'!$V176*Y$13</f>
        <v>0</v>
      </c>
      <c r="Z176" s="316">
        <f>'ГС без пил'!$W176*Y$13</f>
        <v>0</v>
      </c>
      <c r="AA176" s="316">
        <f>'ГС пил МСГРП'!$V159*AA$13</f>
        <v>0</v>
      </c>
      <c r="AB176" s="316">
        <f>'ГС пил МСГРП'!$W159*AA$13</f>
        <v>0</v>
      </c>
      <c r="AC176" s="316">
        <f>'ГСЮра пил'!$V159*AC$13</f>
        <v>0</v>
      </c>
      <c r="AD176" s="316">
        <f>'ГСЮра пил'!$W159*AC$13</f>
        <v>0</v>
      </c>
      <c r="AE176" s="316">
        <f>'ГСЮра без пил'!$V159*AE$13</f>
        <v>0</v>
      </c>
      <c r="AF176" s="316">
        <f>'ГСЮра без пил'!$W159*AE$13</f>
        <v>0</v>
      </c>
      <c r="AG176" s="316">
        <f>'ГСЮра пил МСГРП'!$V159*AG$13</f>
        <v>0</v>
      </c>
      <c r="AH176" s="316">
        <f>'ГСЮра пил МСГРП'!$W159*AG$13</f>
        <v>0</v>
      </c>
      <c r="AI176" s="316">
        <f>ВЗ!$V174*AI$13</f>
        <v>0</v>
      </c>
      <c r="AJ176" s="316">
        <f>ВЗ!$W174*AI$13</f>
        <v>0</v>
      </c>
      <c r="AK176" s="316">
        <f>'Посл. скв'!$V176*AK$13</f>
        <v>0</v>
      </c>
      <c r="AL176" s="316">
        <f>'Посл. скв'!$W176*AK$13</f>
        <v>0</v>
      </c>
      <c r="AM176" s="316">
        <f t="shared" si="33"/>
        <v>0</v>
      </c>
      <c r="AN176" s="316">
        <f t="shared" si="34"/>
        <v>0</v>
      </c>
      <c r="AR176" s="117">
        <f t="shared" si="31"/>
        <v>0</v>
      </c>
      <c r="AS176" s="117">
        <v>0</v>
      </c>
    </row>
    <row r="177" spans="1:50" ht="14.25" hidden="1" outlineLevel="1">
      <c r="A177" s="327"/>
      <c r="B177" s="323"/>
      <c r="C177" s="335"/>
      <c r="D177" s="264">
        <f>'Перв. скв '!D177</f>
        <v>0</v>
      </c>
      <c r="E177" s="265">
        <f>'Перв. скв '!E177</f>
        <v>0</v>
      </c>
      <c r="F177" s="321" t="str">
        <f>'Перв. скв '!F177</f>
        <v>скв.</v>
      </c>
      <c r="G177" s="316">
        <f>'Перв. скв '!$V177*G$13</f>
        <v>45</v>
      </c>
      <c r="H177" s="316">
        <f>'Перв. скв '!$W177*G$13</f>
        <v>0</v>
      </c>
      <c r="I177" s="316">
        <f>ННСдо1300!$V177*I$13</f>
        <v>0</v>
      </c>
      <c r="J177" s="316">
        <f>ННСдо1300!$W177*I$13</f>
        <v>0</v>
      </c>
      <c r="K177" s="316">
        <f>ННСот1300до1500!$V177*K$13</f>
        <v>0</v>
      </c>
      <c r="L177" s="316">
        <f>ННСот1300до1500!$W177*K$13</f>
        <v>0</v>
      </c>
      <c r="M177" s="316">
        <f>ННСот1500до2000!$V177*M$13</f>
        <v>0</v>
      </c>
      <c r="N177" s="316">
        <f>ННСот1500до2000!$W177*M$13</f>
        <v>0</v>
      </c>
      <c r="O177" s="316">
        <f>ННСот2000до2200!$V177*O$13</f>
        <v>0</v>
      </c>
      <c r="P177" s="316">
        <f>ННСот2000до2200!$W177*O$13</f>
        <v>0</v>
      </c>
      <c r="Q177" s="316">
        <f>ННСболее2200!$V177*Q$13</f>
        <v>0</v>
      </c>
      <c r="R177" s="316">
        <f>ННСболее2200!$W177*Q$13</f>
        <v>0</v>
      </c>
      <c r="S177" s="316">
        <f>Оценочная!$V177*S$13</f>
        <v>0</v>
      </c>
      <c r="T177" s="316">
        <f>Оценочная!$W177*S$13</f>
        <v>0</v>
      </c>
      <c r="U177" s="316">
        <f>'ННСЮра&gt;800'!$V160*U$13</f>
        <v>0</v>
      </c>
      <c r="V177" s="316">
        <f>'ННСЮра&gt;800'!$W160*U$13</f>
        <v>0</v>
      </c>
      <c r="W177" s="316">
        <f>'ГС пил'!$V177*W$13</f>
        <v>0</v>
      </c>
      <c r="X177" s="316">
        <f>'ГС пил'!$W177*W$13</f>
        <v>0</v>
      </c>
      <c r="Y177" s="316">
        <f>'ГС без пил'!$V177*Y$13</f>
        <v>270</v>
      </c>
      <c r="Z177" s="316">
        <f>'ГС без пил'!$W177*Y$13</f>
        <v>0</v>
      </c>
      <c r="AA177" s="316">
        <f>'ГС пил МСГРП'!$V160*AA$13</f>
        <v>0</v>
      </c>
      <c r="AB177" s="316">
        <f>'ГС пил МСГРП'!$W160*AA$13</f>
        <v>0</v>
      </c>
      <c r="AC177" s="316">
        <f>'ГСЮра пил'!$V160*AC$13</f>
        <v>0</v>
      </c>
      <c r="AD177" s="316">
        <f>'ГСЮра пил'!$W160*AC$13</f>
        <v>0</v>
      </c>
      <c r="AE177" s="316">
        <f>'ГСЮра без пил'!$V160*AE$13</f>
        <v>0</v>
      </c>
      <c r="AF177" s="316">
        <f>'ГСЮра без пил'!$W160*AE$13</f>
        <v>0</v>
      </c>
      <c r="AG177" s="316">
        <f>'ГСЮра пил МСГРП'!$V160*AG$13</f>
        <v>0</v>
      </c>
      <c r="AH177" s="316">
        <f>'ГСЮра пил МСГРП'!$W160*AG$13</f>
        <v>0</v>
      </c>
      <c r="AI177" s="316">
        <f>ВЗ!$V175*AI$13</f>
        <v>0</v>
      </c>
      <c r="AJ177" s="316">
        <f>ВЗ!$W175*AI$13</f>
        <v>0</v>
      </c>
      <c r="AK177" s="316">
        <f>'Посл. скв'!$V177*AK$13</f>
        <v>45</v>
      </c>
      <c r="AL177" s="316">
        <f>'Посл. скв'!$W177*AK$13</f>
        <v>0</v>
      </c>
      <c r="AM177" s="316">
        <f t="shared" si="33"/>
        <v>360</v>
      </c>
      <c r="AN177" s="316">
        <f t="shared" si="34"/>
        <v>0</v>
      </c>
      <c r="AR177" s="117">
        <f t="shared" si="31"/>
        <v>0</v>
      </c>
      <c r="AS177" s="117">
        <v>0</v>
      </c>
    </row>
    <row r="178" spans="1:50" ht="14.25" hidden="1" outlineLevel="1">
      <c r="A178" s="327"/>
      <c r="B178" s="323"/>
      <c r="C178" s="335"/>
      <c r="D178" s="264">
        <f>'Перв. скв '!D178</f>
        <v>0</v>
      </c>
      <c r="E178" s="265">
        <f>'Перв. скв '!E178</f>
        <v>0</v>
      </c>
      <c r="F178" s="321" t="str">
        <f>'Перв. скв '!F178</f>
        <v>скв.</v>
      </c>
      <c r="G178" s="316">
        <f>'Перв. скв '!$V178*G$13</f>
        <v>0</v>
      </c>
      <c r="H178" s="316">
        <f>'Перв. скв '!$W178*G$13</f>
        <v>0</v>
      </c>
      <c r="I178" s="316">
        <f>ННСдо1300!$V178*I$13</f>
        <v>0</v>
      </c>
      <c r="J178" s="316">
        <f>ННСдо1300!$W178*I$13</f>
        <v>0</v>
      </c>
      <c r="K178" s="316">
        <f>ННСот1300до1500!$V178*K$13</f>
        <v>0</v>
      </c>
      <c r="L178" s="316">
        <f>ННСот1300до1500!$W178*K$13</f>
        <v>0</v>
      </c>
      <c r="M178" s="316">
        <f>ННСот1500до2000!$V178*M$13</f>
        <v>0</v>
      </c>
      <c r="N178" s="316">
        <f>ННСот1500до2000!$W178*M$13</f>
        <v>0</v>
      </c>
      <c r="O178" s="316">
        <f>ННСот2000до2200!$V178*O$13</f>
        <v>0</v>
      </c>
      <c r="P178" s="316">
        <f>ННСот2000до2200!$W178*O$13</f>
        <v>0</v>
      </c>
      <c r="Q178" s="316">
        <f>ННСболее2200!$V178*Q$13</f>
        <v>0</v>
      </c>
      <c r="R178" s="316">
        <f>ННСболее2200!$W178*Q$13</f>
        <v>0</v>
      </c>
      <c r="S178" s="316">
        <f>Оценочная!$V178*S$13</f>
        <v>0</v>
      </c>
      <c r="T178" s="316">
        <f>Оценочная!$W178*S$13</f>
        <v>0</v>
      </c>
      <c r="U178" s="316">
        <f>'ННСЮра&gt;800'!$V161*U$13</f>
        <v>0</v>
      </c>
      <c r="V178" s="316">
        <f>'ННСЮра&gt;800'!$W161*U$13</f>
        <v>0</v>
      </c>
      <c r="W178" s="316">
        <f>'ГС пил'!$V178*W$13</f>
        <v>0</v>
      </c>
      <c r="X178" s="316">
        <f>'ГС пил'!$W178*W$13</f>
        <v>0</v>
      </c>
      <c r="Y178" s="316">
        <f>'ГС без пил'!$V178*Y$13</f>
        <v>0</v>
      </c>
      <c r="Z178" s="316">
        <f>'ГС без пил'!$W178*Y$13</f>
        <v>0</v>
      </c>
      <c r="AA178" s="316">
        <f>'ГС пил МСГРП'!$V161*AA$13</f>
        <v>0</v>
      </c>
      <c r="AB178" s="316">
        <f>'ГС пил МСГРП'!$W161*AA$13</f>
        <v>0</v>
      </c>
      <c r="AC178" s="316">
        <f>'ГСЮра пил'!$V161*AC$13</f>
        <v>0</v>
      </c>
      <c r="AD178" s="316">
        <f>'ГСЮра пил'!$W161*AC$13</f>
        <v>0</v>
      </c>
      <c r="AE178" s="316">
        <f>'ГСЮра без пил'!$V161*AE$13</f>
        <v>0</v>
      </c>
      <c r="AF178" s="316">
        <f>'ГСЮра без пил'!$W161*AE$13</f>
        <v>0</v>
      </c>
      <c r="AG178" s="316">
        <f>'ГСЮра пил МСГРП'!$V161*AG$13</f>
        <v>0</v>
      </c>
      <c r="AH178" s="316">
        <f>'ГСЮра пил МСГРП'!$W161*AG$13</f>
        <v>0</v>
      </c>
      <c r="AI178" s="316">
        <f>ВЗ!$V176*AI$13</f>
        <v>0</v>
      </c>
      <c r="AJ178" s="316">
        <f>ВЗ!$W176*AI$13</f>
        <v>0</v>
      </c>
      <c r="AK178" s="316">
        <f>'Посл. скв'!$V178*AK$13</f>
        <v>0</v>
      </c>
      <c r="AL178" s="316">
        <f>'Посл. скв'!$W178*AK$13</f>
        <v>0</v>
      </c>
      <c r="AM178" s="316">
        <f t="shared" si="33"/>
        <v>0</v>
      </c>
      <c r="AN178" s="316">
        <f t="shared" si="34"/>
        <v>0</v>
      </c>
      <c r="AR178" s="117">
        <f t="shared" si="31"/>
        <v>0</v>
      </c>
      <c r="AS178" s="117">
        <v>0</v>
      </c>
    </row>
    <row r="179" spans="1:50" ht="15" outlineLevel="1" thickBot="1">
      <c r="A179" s="327"/>
      <c r="B179" s="323"/>
      <c r="C179" s="335"/>
      <c r="D179" s="264" t="str">
        <f>'Перв. скв '!D179</f>
        <v>Прочие (Наценка УМТС)</v>
      </c>
      <c r="E179" s="265">
        <f>'Перв. скв '!E179</f>
        <v>0</v>
      </c>
      <c r="F179" s="321" t="str">
        <f>'Перв. скв '!F179</f>
        <v>опер</v>
      </c>
      <c r="G179" s="316">
        <f>'Перв. скв '!$V179*G$13</f>
        <v>1</v>
      </c>
      <c r="H179" s="316">
        <f>'Перв. скв '!$W179*G$13</f>
        <v>861997.29989921732</v>
      </c>
      <c r="I179" s="316">
        <f>ННСдо1300!$V179*I$13</f>
        <v>0</v>
      </c>
      <c r="J179" s="316">
        <f>ННСдо1300!$W179*I$13</f>
        <v>0</v>
      </c>
      <c r="K179" s="316">
        <f>ННСот1300до1500!$V179*K$13</f>
        <v>0</v>
      </c>
      <c r="L179" s="316">
        <f>ННСот1300до1500!$W179*K$13</f>
        <v>0</v>
      </c>
      <c r="M179" s="316">
        <f>ННСот1500до2000!$V179*M$13</f>
        <v>0</v>
      </c>
      <c r="N179" s="316">
        <f>ННСот1500до2000!$W179*M$13</f>
        <v>0</v>
      </c>
      <c r="O179" s="316">
        <f>ННСот2000до2200!$V179*O$13</f>
        <v>0</v>
      </c>
      <c r="P179" s="316">
        <f>ННСот2000до2200!$W179*O$13</f>
        <v>0</v>
      </c>
      <c r="Q179" s="316">
        <f>ННСболее2200!$V179*Q$13</f>
        <v>0</v>
      </c>
      <c r="R179" s="316">
        <f>ННСболее2200!$W179*Q$13</f>
        <v>0</v>
      </c>
      <c r="S179" s="316">
        <f>Оценочная!$V179*S$13</f>
        <v>0</v>
      </c>
      <c r="T179" s="316">
        <f>Оценочная!$W179*S$13</f>
        <v>0</v>
      </c>
      <c r="U179" s="316">
        <f>'ННСЮра&gt;800'!$V162*U$13</f>
        <v>0</v>
      </c>
      <c r="V179" s="316">
        <f>'ННСЮра&gt;800'!$W162*U$13</f>
        <v>0</v>
      </c>
      <c r="W179" s="316">
        <f>'ГС пил'!$V179*W$13</f>
        <v>0</v>
      </c>
      <c r="X179" s="316">
        <f>'ГС пил'!$W179*W$13</f>
        <v>0</v>
      </c>
      <c r="Y179" s="316">
        <f>'ГС без пил'!$V179*Y$13</f>
        <v>6</v>
      </c>
      <c r="Z179" s="316">
        <f>'ГС без пил'!$W179*Y$13</f>
        <v>5171983.7993953042</v>
      </c>
      <c r="AA179" s="316">
        <f>'ГС пил МСГРП'!$V162*AA$13</f>
        <v>0</v>
      </c>
      <c r="AB179" s="316">
        <f>'ГС пил МСГРП'!$W162*AA$13</f>
        <v>0</v>
      </c>
      <c r="AC179" s="316">
        <f>'ГСЮра пил'!$V162*AC$13</f>
        <v>0</v>
      </c>
      <c r="AD179" s="316">
        <f>'ГСЮра пил'!$W162*AC$13</f>
        <v>0</v>
      </c>
      <c r="AE179" s="316">
        <f>'ГСЮра без пил'!$V162*AE$13</f>
        <v>0</v>
      </c>
      <c r="AF179" s="316">
        <f>'ГСЮра без пил'!$W162*AE$13</f>
        <v>0</v>
      </c>
      <c r="AG179" s="316">
        <f>'ГСЮра пил МСГРП'!$V162*AG$13</f>
        <v>0</v>
      </c>
      <c r="AH179" s="316">
        <f>'ГСЮра пил МСГРП'!$W162*AG$13</f>
        <v>0</v>
      </c>
      <c r="AI179" s="316">
        <f>ВЗ!$V177*AI$13</f>
        <v>0</v>
      </c>
      <c r="AJ179" s="316">
        <f>ВЗ!$W177*AI$13</f>
        <v>0</v>
      </c>
      <c r="AK179" s="316">
        <f>'Посл. скв'!$V179*AK$13</f>
        <v>1</v>
      </c>
      <c r="AL179" s="316">
        <f>'Посл. скв'!$W179*AK$13</f>
        <v>861997.29989921732</v>
      </c>
      <c r="AM179" s="316">
        <f t="shared" si="33"/>
        <v>8</v>
      </c>
      <c r="AN179" s="316">
        <f t="shared" si="34"/>
        <v>6895978.3991937395</v>
      </c>
      <c r="AR179" s="117">
        <f t="shared" si="31"/>
        <v>137519.01794016548</v>
      </c>
      <c r="AS179" s="117">
        <v>7033497.417133905</v>
      </c>
      <c r="AT179" s="2"/>
    </row>
    <row r="180" spans="1:50" ht="15" hidden="1" outlineLevel="1" thickBot="1">
      <c r="A180" s="327"/>
      <c r="B180" s="323"/>
      <c r="C180" s="122"/>
      <c r="D180" s="123"/>
      <c r="E180" s="124"/>
      <c r="F180" s="124"/>
      <c r="G180" s="219"/>
      <c r="H180" s="219"/>
      <c r="I180" s="124"/>
      <c r="J180" s="124"/>
      <c r="K180" s="124"/>
      <c r="L180" s="124"/>
      <c r="M180" s="124"/>
      <c r="N180" s="124"/>
      <c r="O180" s="124"/>
      <c r="P180" s="124"/>
      <c r="Q180" s="124"/>
      <c r="R180" s="124"/>
      <c r="S180" s="124"/>
      <c r="T180" s="124"/>
      <c r="U180" s="124"/>
      <c r="V180" s="124"/>
      <c r="W180" s="124"/>
      <c r="X180" s="124"/>
      <c r="Y180" s="124"/>
      <c r="Z180" s="124"/>
      <c r="AA180" s="124"/>
      <c r="AB180" s="124"/>
      <c r="AC180" s="124"/>
      <c r="AD180" s="124"/>
      <c r="AE180" s="124"/>
      <c r="AF180" s="124"/>
      <c r="AG180" s="124"/>
      <c r="AH180" s="124"/>
      <c r="AI180" s="124"/>
      <c r="AJ180" s="124"/>
      <c r="AK180" s="124"/>
      <c r="AL180" s="124"/>
      <c r="AM180" s="124"/>
      <c r="AN180" s="124">
        <v>0</v>
      </c>
      <c r="AR180" s="117">
        <f t="shared" si="31"/>
        <v>0</v>
      </c>
      <c r="AS180" s="117">
        <v>0</v>
      </c>
    </row>
    <row r="181" spans="1:50" ht="15" collapsed="1" thickBot="1">
      <c r="A181" s="45"/>
      <c r="B181" s="48"/>
      <c r="C181" s="446" t="s">
        <v>45</v>
      </c>
      <c r="D181" s="447"/>
      <c r="E181" s="447"/>
      <c r="F181" s="447"/>
      <c r="G181" s="446"/>
      <c r="H181" s="447"/>
      <c r="I181" s="447"/>
      <c r="J181" s="447"/>
      <c r="K181" s="446"/>
      <c r="L181" s="447"/>
      <c r="M181" s="447"/>
      <c r="N181" s="447"/>
      <c r="O181" s="446"/>
      <c r="P181" s="447"/>
      <c r="Q181" s="447"/>
      <c r="R181" s="447"/>
      <c r="S181" s="447"/>
      <c r="T181" s="447"/>
      <c r="U181" s="446"/>
      <c r="V181" s="447"/>
      <c r="W181" s="447"/>
      <c r="X181" s="447"/>
      <c r="Y181" s="446"/>
      <c r="Z181" s="447"/>
      <c r="AA181" s="447"/>
      <c r="AB181" s="447"/>
      <c r="AC181" s="446"/>
      <c r="AD181" s="447"/>
      <c r="AE181" s="447"/>
      <c r="AF181" s="447"/>
      <c r="AG181" s="446"/>
      <c r="AH181" s="447"/>
      <c r="AI181" s="447"/>
      <c r="AJ181" s="447"/>
      <c r="AK181" s="417"/>
      <c r="AL181" s="418"/>
      <c r="AM181" s="418"/>
      <c r="AN181" s="418"/>
      <c r="AR181" s="117">
        <f t="shared" si="31"/>
        <v>0</v>
      </c>
      <c r="AT181" s="2"/>
    </row>
    <row r="182" spans="1:50" ht="15.75" hidden="1" outlineLevel="1" thickBot="1">
      <c r="A182" s="334"/>
      <c r="B182" s="331"/>
      <c r="C182" s="54"/>
      <c r="D182" s="100" t="s">
        <v>120</v>
      </c>
      <c r="E182" s="50"/>
      <c r="F182" s="50"/>
      <c r="G182" s="120"/>
      <c r="H182" s="120"/>
      <c r="I182" s="50"/>
      <c r="J182" s="50"/>
      <c r="K182" s="50"/>
      <c r="L182" s="50"/>
      <c r="M182" s="50"/>
      <c r="N182" s="50"/>
      <c r="O182" s="50"/>
      <c r="P182" s="50"/>
      <c r="Q182" s="50"/>
      <c r="R182" s="50"/>
      <c r="S182" s="50"/>
      <c r="T182" s="50"/>
      <c r="U182" s="50"/>
      <c r="V182" s="50"/>
      <c r="W182" s="50"/>
      <c r="X182" s="50"/>
      <c r="Y182" s="50"/>
      <c r="Z182" s="50"/>
      <c r="AA182" s="50"/>
      <c r="AB182" s="50"/>
      <c r="AC182" s="50"/>
      <c r="AD182" s="50"/>
      <c r="AE182" s="50"/>
      <c r="AF182" s="50"/>
      <c r="AG182" s="50"/>
      <c r="AH182" s="50"/>
      <c r="AI182" s="50"/>
      <c r="AJ182" s="50"/>
      <c r="AK182" s="50"/>
      <c r="AL182" s="50"/>
      <c r="AM182" s="50"/>
      <c r="AN182" s="50">
        <v>0</v>
      </c>
      <c r="AR182" s="117">
        <f t="shared" si="31"/>
        <v>0</v>
      </c>
      <c r="AS182" s="117">
        <v>0</v>
      </c>
    </row>
    <row r="183" spans="1:50" ht="15" outlineLevel="1" thickBot="1">
      <c r="A183" s="334"/>
      <c r="B183" s="331"/>
      <c r="C183" s="335"/>
      <c r="D183" s="264" t="str">
        <f>'Перв. скв '!D183</f>
        <v>Услуги НТЦ (лаб.анализ растворов, авторский надзор и пр.)</v>
      </c>
      <c r="E183" s="265">
        <f>'Перв. скв '!E183</f>
        <v>0</v>
      </c>
      <c r="F183" s="321" t="str">
        <f>'Перв. скв '!F183</f>
        <v>скв.</v>
      </c>
      <c r="G183" s="316">
        <f>'Перв. скв '!$V183*G$13</f>
        <v>1</v>
      </c>
      <c r="H183" s="316">
        <f>'Перв. скв '!$W183*G$13</f>
        <v>379392.394347728</v>
      </c>
      <c r="I183" s="316">
        <f>ННСдо1300!$V183*I$13</f>
        <v>0</v>
      </c>
      <c r="J183" s="316">
        <f>ННСдо1300!$W183*I$13</f>
        <v>0</v>
      </c>
      <c r="K183" s="316">
        <f>ННСот1300до1500!$V183*K$13</f>
        <v>0</v>
      </c>
      <c r="L183" s="316">
        <f>ННСот1300до1500!$W183*K$13</f>
        <v>0</v>
      </c>
      <c r="M183" s="316">
        <f>ННСот1500до2000!$V183*M$13</f>
        <v>0</v>
      </c>
      <c r="N183" s="316">
        <f>ННСот1500до2000!$W183*M$13</f>
        <v>0</v>
      </c>
      <c r="O183" s="316">
        <f>ННСот2000до2200!$V183*O$13</f>
        <v>0</v>
      </c>
      <c r="P183" s="316">
        <f>ННСот2000до2200!$W183*O$13</f>
        <v>0</v>
      </c>
      <c r="Q183" s="316">
        <f>ННСболее2200!$V183*Q$13</f>
        <v>0</v>
      </c>
      <c r="R183" s="316">
        <f>ННСболее2200!$W183*Q$13</f>
        <v>0</v>
      </c>
      <c r="S183" s="316">
        <f>Оценочная!$V183*S$13</f>
        <v>0</v>
      </c>
      <c r="T183" s="316">
        <f>Оценочная!$W183*S$13</f>
        <v>0</v>
      </c>
      <c r="U183" s="316">
        <f>'ННСЮра&gt;800'!$V166*U$13</f>
        <v>0</v>
      </c>
      <c r="V183" s="316">
        <f>'ННСЮра&gt;800'!$W166*U$13</f>
        <v>0</v>
      </c>
      <c r="W183" s="316">
        <f>'ГС пил'!$V183*W$13</f>
        <v>0</v>
      </c>
      <c r="X183" s="316">
        <f>'ГС пил'!$W183*W$13</f>
        <v>0</v>
      </c>
      <c r="Y183" s="316">
        <f>'ГС без пил'!$V183*Y$13</f>
        <v>6</v>
      </c>
      <c r="Z183" s="316">
        <f>'ГС без пил'!$W183*Y$13</f>
        <v>2276354.366086368</v>
      </c>
      <c r="AA183" s="316">
        <f>'ГС пил МСГРП'!$V166*AA$13</f>
        <v>0</v>
      </c>
      <c r="AB183" s="316">
        <f>'ГС пил МСГРП'!$W166*AA$13</f>
        <v>0</v>
      </c>
      <c r="AC183" s="316">
        <f>'ГСЮра пил'!$V166*AC$13</f>
        <v>0</v>
      </c>
      <c r="AD183" s="316">
        <f>'ГСЮра пил'!$W166*AC$13</f>
        <v>0</v>
      </c>
      <c r="AE183" s="316">
        <f>'ГСЮра без пил'!$V166*AE$13</f>
        <v>0</v>
      </c>
      <c r="AF183" s="316">
        <f>'ГСЮра без пил'!$W166*AE$13</f>
        <v>0</v>
      </c>
      <c r="AG183" s="316">
        <f>'ГСЮра пил МСГРП'!$V166*AG$13</f>
        <v>0</v>
      </c>
      <c r="AH183" s="316">
        <f>'ГСЮра пил МСГРП'!$W166*AG$13</f>
        <v>0</v>
      </c>
      <c r="AI183" s="316">
        <f>ВЗ!$V181*AI$13</f>
        <v>0</v>
      </c>
      <c r="AJ183" s="316">
        <f>ВЗ!$W181*AI$13</f>
        <v>0</v>
      </c>
      <c r="AK183" s="316">
        <f>'Посл. скв'!$V183*AK$13</f>
        <v>1</v>
      </c>
      <c r="AL183" s="316">
        <f>'Посл. скв'!$W183*AK$13</f>
        <v>379392.394347728</v>
      </c>
      <c r="AM183" s="316">
        <f t="shared" ref="AM183:AM188" si="35">AK183+AI183+AG183+AE183+AC183+AA183+Y183+W183+U183+S183+Q183+M183+O183+K183+I183+G183</f>
        <v>8</v>
      </c>
      <c r="AN183" s="316">
        <f t="shared" ref="AN183:AN188" si="36">AL183+AJ183+AH183+AF183+AD183+AB183+Z183+X183+V183+T183+R183+N183+P183+L183+J183+H183</f>
        <v>3035139.154781824</v>
      </c>
      <c r="AP183" s="117">
        <f>('[8]Куст №40А'!$AD$2156+'[8]Куст №40А'!$AD$2046+'[8]Куст №40А'!$AD$2047+'[8]Куст №40А'!$AD$2045+'[8]Куст №40А'!$AD$2049)*1000</f>
        <v>350000</v>
      </c>
      <c r="AR183" s="117">
        <f t="shared" si="31"/>
        <v>-2564608.0907862103</v>
      </c>
      <c r="AS183" s="117">
        <v>470531.06399561377</v>
      </c>
      <c r="AT183" s="2"/>
    </row>
    <row r="184" spans="1:50" ht="15" hidden="1" outlineLevel="1" thickBot="1">
      <c r="A184" s="327"/>
      <c r="B184" s="323"/>
      <c r="C184" s="335"/>
      <c r="D184" s="264" t="str">
        <f>'Перв. скв '!D184</f>
        <v>ПИР + гос.экспертиза</v>
      </c>
      <c r="E184" s="265">
        <f>'Перв. скв '!E184</f>
        <v>0</v>
      </c>
      <c r="F184" s="321" t="str">
        <f>'Перв. скв '!F184</f>
        <v>К-т</v>
      </c>
      <c r="G184" s="316">
        <f>'Перв. скв '!$V184*G$13</f>
        <v>1</v>
      </c>
      <c r="H184" s="316">
        <f>'Перв. скв '!$W184*G$13</f>
        <v>0</v>
      </c>
      <c r="I184" s="316">
        <f>ННСдо1300!$V184*I$13</f>
        <v>0</v>
      </c>
      <c r="J184" s="316">
        <f>ННСдо1300!$W184*I$13</f>
        <v>0</v>
      </c>
      <c r="K184" s="316">
        <f>ННСот1300до1500!$V184*K$13</f>
        <v>0</v>
      </c>
      <c r="L184" s="316">
        <f>ННСот1300до1500!$W184*K$13</f>
        <v>0</v>
      </c>
      <c r="M184" s="316">
        <f>ННСот1500до2000!$V184*M$13</f>
        <v>0</v>
      </c>
      <c r="N184" s="316">
        <f>ННСот1500до2000!$W184*M$13</f>
        <v>0</v>
      </c>
      <c r="O184" s="316">
        <f>ННСот2000до2200!$V184*O$13</f>
        <v>0</v>
      </c>
      <c r="P184" s="316">
        <f>ННСот2000до2200!$W184*O$13</f>
        <v>0</v>
      </c>
      <c r="Q184" s="316">
        <f>ННСболее2200!$V184*Q$13</f>
        <v>0</v>
      </c>
      <c r="R184" s="316">
        <f>ННСболее2200!$W184*Q$13</f>
        <v>0</v>
      </c>
      <c r="S184" s="316">
        <f>Оценочная!$V184*S$13</f>
        <v>0</v>
      </c>
      <c r="T184" s="316">
        <f>Оценочная!$W184*S$13</f>
        <v>0</v>
      </c>
      <c r="U184" s="316">
        <f>'ННСЮра&gt;800'!$V167*U$13</f>
        <v>0</v>
      </c>
      <c r="V184" s="316">
        <f>'ННСЮра&gt;800'!$W167*U$13</f>
        <v>0</v>
      </c>
      <c r="W184" s="316">
        <f>'ГС пил'!$V184*W$13</f>
        <v>0</v>
      </c>
      <c r="X184" s="316">
        <f>'ГС пил'!$W184*W$13</f>
        <v>0</v>
      </c>
      <c r="Y184" s="316">
        <f>'ГС без пил'!$V184*Y$13</f>
        <v>0</v>
      </c>
      <c r="Z184" s="316">
        <f>'ГС без пил'!$W184*Y$13</f>
        <v>0</v>
      </c>
      <c r="AA184" s="316">
        <f>'ГС пил МСГРП'!$V167*AA$13</f>
        <v>0</v>
      </c>
      <c r="AB184" s="316">
        <f>'ГС пил МСГРП'!$W167*AA$13</f>
        <v>0</v>
      </c>
      <c r="AC184" s="316">
        <f>'ГСЮра пил'!$V167*AC$13</f>
        <v>0</v>
      </c>
      <c r="AD184" s="316">
        <f>'ГСЮра пил'!$W167*AC$13</f>
        <v>0</v>
      </c>
      <c r="AE184" s="316">
        <f>'ГСЮра без пил'!$V167*AE$13</f>
        <v>0</v>
      </c>
      <c r="AF184" s="316">
        <f>'ГСЮра без пил'!$W167*AE$13</f>
        <v>0</v>
      </c>
      <c r="AG184" s="316">
        <f>'ГСЮра пил МСГРП'!$V167*AG$13</f>
        <v>0</v>
      </c>
      <c r="AH184" s="316">
        <f>'ГСЮра пил МСГРП'!$W167*AG$13</f>
        <v>0</v>
      </c>
      <c r="AI184" s="316">
        <f>ВЗ!$V182*AI$13</f>
        <v>0</v>
      </c>
      <c r="AJ184" s="316">
        <f>ВЗ!$W182*AI$13</f>
        <v>0</v>
      </c>
      <c r="AK184" s="316">
        <f>'Посл. скв'!$V184*AK$13</f>
        <v>0</v>
      </c>
      <c r="AL184" s="316">
        <f>'Посл. скв'!$W184*AK$13</f>
        <v>0</v>
      </c>
      <c r="AM184" s="316">
        <f t="shared" si="35"/>
        <v>1</v>
      </c>
      <c r="AN184" s="316">
        <f t="shared" si="36"/>
        <v>0</v>
      </c>
      <c r="AP184" s="117">
        <f>SUM(AN183:AN188)</f>
        <v>3035139.154781824</v>
      </c>
      <c r="AQ184" s="117"/>
      <c r="AR184" s="117">
        <f t="shared" si="31"/>
        <v>0</v>
      </c>
      <c r="AS184" s="117">
        <v>0</v>
      </c>
    </row>
    <row r="185" spans="1:50" ht="15" hidden="1" outlineLevel="1" thickBot="1">
      <c r="A185" s="327"/>
      <c r="B185" s="323"/>
      <c r="C185" s="335"/>
      <c r="D185" s="264" t="str">
        <f>'Перв. скв '!D185</f>
        <v>Услуги УМТС (10,45% от ТМЦ, включая опрессовку труб)</v>
      </c>
      <c r="E185" s="265">
        <f>'Перв. скв '!E185</f>
        <v>0</v>
      </c>
      <c r="F185" s="321" t="str">
        <f>'Перв. скв '!F185</f>
        <v>скв.</v>
      </c>
      <c r="G185" s="316">
        <f>'Перв. скв '!$V185*G$13</f>
        <v>0</v>
      </c>
      <c r="H185" s="316">
        <f>'Перв. скв '!$W185*G$13</f>
        <v>0</v>
      </c>
      <c r="I185" s="316">
        <f>ННСдо1300!$V185*I$13</f>
        <v>0</v>
      </c>
      <c r="J185" s="316">
        <f>ННСдо1300!$W185*I$13</f>
        <v>0</v>
      </c>
      <c r="K185" s="316">
        <f>ННСот1300до1500!$V185*K$13</f>
        <v>0</v>
      </c>
      <c r="L185" s="316">
        <f>ННСот1300до1500!$W185*K$13</f>
        <v>0</v>
      </c>
      <c r="M185" s="316">
        <f>ННСот1500до2000!$V185*M$13</f>
        <v>0</v>
      </c>
      <c r="N185" s="316">
        <f>ННСот1500до2000!$W185*M$13</f>
        <v>0</v>
      </c>
      <c r="O185" s="316">
        <f>ННСот2000до2200!$V185*O$13</f>
        <v>0</v>
      </c>
      <c r="P185" s="316">
        <f>ННСот2000до2200!$W185*O$13</f>
        <v>0</v>
      </c>
      <c r="Q185" s="316">
        <f>ННСболее2200!$V185*Q$13</f>
        <v>0</v>
      </c>
      <c r="R185" s="316">
        <f>ННСболее2200!$W185*Q$13</f>
        <v>0</v>
      </c>
      <c r="S185" s="316">
        <f>Оценочная!$V185*S$13</f>
        <v>0</v>
      </c>
      <c r="T185" s="316">
        <f>Оценочная!$W185*S$13</f>
        <v>0</v>
      </c>
      <c r="U185" s="316">
        <f>'ННСЮра&gt;800'!$V168*U$13</f>
        <v>0</v>
      </c>
      <c r="V185" s="316">
        <f>'ННСЮра&gt;800'!$W168*U$13</f>
        <v>0</v>
      </c>
      <c r="W185" s="316">
        <f>'ГС пил'!$V185*W$13</f>
        <v>0</v>
      </c>
      <c r="X185" s="316">
        <f>'ГС пил'!$W185*W$13</f>
        <v>0</v>
      </c>
      <c r="Y185" s="316">
        <f>'ГС без пил'!$V185*Y$13</f>
        <v>0</v>
      </c>
      <c r="Z185" s="316">
        <f>'ГС без пил'!$W185*Y$13</f>
        <v>0</v>
      </c>
      <c r="AA185" s="316">
        <f>'ГС пил МСГРП'!$V168*AA$13</f>
        <v>0</v>
      </c>
      <c r="AB185" s="316">
        <f>'ГС пил МСГРП'!$W168*AA$13</f>
        <v>0</v>
      </c>
      <c r="AC185" s="316">
        <f>'ГСЮра пил'!$V168*AC$13</f>
        <v>0</v>
      </c>
      <c r="AD185" s="316">
        <f>'ГСЮра пил'!$W168*AC$13</f>
        <v>0</v>
      </c>
      <c r="AE185" s="316">
        <f>'ГСЮра без пил'!$V168*AE$13</f>
        <v>0</v>
      </c>
      <c r="AF185" s="316">
        <f>'ГСЮра без пил'!$W168*AE$13</f>
        <v>0</v>
      </c>
      <c r="AG185" s="316">
        <f>'ГСЮра пил МСГРП'!$V168*AG$13</f>
        <v>0</v>
      </c>
      <c r="AH185" s="316">
        <f>'ГСЮра пил МСГРП'!$W168*AG$13</f>
        <v>0</v>
      </c>
      <c r="AI185" s="316">
        <f>ВЗ!$V183*AI$13</f>
        <v>0</v>
      </c>
      <c r="AJ185" s="316">
        <f>ВЗ!$W183*AI$13</f>
        <v>0</v>
      </c>
      <c r="AK185" s="316">
        <f>'Посл. скв'!$V185*AK$13</f>
        <v>1</v>
      </c>
      <c r="AL185" s="316">
        <f>'Посл. скв'!$W185*AK$13</f>
        <v>0</v>
      </c>
      <c r="AM185" s="316">
        <f t="shared" si="35"/>
        <v>1</v>
      </c>
      <c r="AN185" s="316">
        <f t="shared" si="36"/>
        <v>0</v>
      </c>
      <c r="AP185" s="117">
        <f>AP184-AP183</f>
        <v>2685139.154781824</v>
      </c>
      <c r="AR185" s="117">
        <f t="shared" si="31"/>
        <v>0</v>
      </c>
      <c r="AS185" s="117">
        <v>0</v>
      </c>
    </row>
    <row r="186" spans="1:50" ht="15" hidden="1" outlineLevel="1" thickBot="1">
      <c r="A186" s="327"/>
      <c r="B186" s="323"/>
      <c r="C186" s="335"/>
      <c r="D186" s="264" t="str">
        <f>'Перв. скв '!D186</f>
        <v>Выработка электроэнергии</v>
      </c>
      <c r="E186" s="265">
        <f>'Перв. скв '!E186</f>
        <v>0</v>
      </c>
      <c r="F186" s="321" t="str">
        <f>'Перв. скв '!F186</f>
        <v>скв.</v>
      </c>
      <c r="G186" s="316">
        <f>'Перв. скв '!$V186*G$13</f>
        <v>1</v>
      </c>
      <c r="H186" s="316">
        <f>'Перв. скв '!$W186*G$13</f>
        <v>0</v>
      </c>
      <c r="I186" s="316">
        <f>ННСдо1300!$V186*I$13</f>
        <v>0</v>
      </c>
      <c r="J186" s="316">
        <f>ННСдо1300!$W186*I$13</f>
        <v>0</v>
      </c>
      <c r="K186" s="316">
        <f>ННСот1300до1500!$V186*K$13</f>
        <v>0</v>
      </c>
      <c r="L186" s="316">
        <f>ННСот1300до1500!$W186*K$13</f>
        <v>0</v>
      </c>
      <c r="M186" s="316">
        <f>ННСот1500до2000!$V186*M$13</f>
        <v>0</v>
      </c>
      <c r="N186" s="316">
        <f>ННСот1500до2000!$W186*M$13</f>
        <v>0</v>
      </c>
      <c r="O186" s="316">
        <f>ННСот2000до2200!$V186*O$13</f>
        <v>0</v>
      </c>
      <c r="P186" s="316">
        <f>ННСот2000до2200!$W186*O$13</f>
        <v>0</v>
      </c>
      <c r="Q186" s="316">
        <f>ННСболее2200!$V186*Q$13</f>
        <v>0</v>
      </c>
      <c r="R186" s="316">
        <f>ННСболее2200!$W186*Q$13</f>
        <v>0</v>
      </c>
      <c r="S186" s="316">
        <f>Оценочная!$V186*S$13</f>
        <v>0</v>
      </c>
      <c r="T186" s="316">
        <f>Оценочная!$W186*S$13</f>
        <v>0</v>
      </c>
      <c r="U186" s="316">
        <f>'ННСЮра&gt;800'!$V169*U$13</f>
        <v>0</v>
      </c>
      <c r="V186" s="316">
        <f>'ННСЮра&gt;800'!$W169*U$13</f>
        <v>0</v>
      </c>
      <c r="W186" s="316">
        <f>'ГС пил'!$V186*W$13</f>
        <v>0</v>
      </c>
      <c r="X186" s="316">
        <f>'ГС пил'!$W186*W$13</f>
        <v>0</v>
      </c>
      <c r="Y186" s="316">
        <f>'ГС без пил'!$V186*Y$13</f>
        <v>6</v>
      </c>
      <c r="Z186" s="316">
        <f>'ГС без пил'!$W186*Y$13</f>
        <v>0</v>
      </c>
      <c r="AA186" s="316">
        <f>'ГС пил МСГРП'!$V169*AA$13</f>
        <v>0</v>
      </c>
      <c r="AB186" s="316">
        <f>'ГС пил МСГРП'!$W169*AA$13</f>
        <v>0</v>
      </c>
      <c r="AC186" s="316">
        <f>'ГСЮра пил'!$V169*AC$13</f>
        <v>0</v>
      </c>
      <c r="AD186" s="316">
        <f>'ГСЮра пил'!$W169*AC$13</f>
        <v>0</v>
      </c>
      <c r="AE186" s="316">
        <f>'ГСЮра без пил'!$V169*AE$13</f>
        <v>0</v>
      </c>
      <c r="AF186" s="316">
        <f>'ГСЮра без пил'!$W169*AE$13</f>
        <v>0</v>
      </c>
      <c r="AG186" s="316">
        <f>'ГСЮра пил МСГРП'!$V169*AG$13</f>
        <v>0</v>
      </c>
      <c r="AH186" s="316">
        <f>'ГСЮра пил МСГРП'!$W169*AG$13</f>
        <v>0</v>
      </c>
      <c r="AI186" s="316">
        <f>ВЗ!$V184*AI$13</f>
        <v>0</v>
      </c>
      <c r="AJ186" s="316">
        <f>ВЗ!$W184*AI$13</f>
        <v>0</v>
      </c>
      <c r="AK186" s="316">
        <f>'Посл. скв'!$V186*AK$13</f>
        <v>1</v>
      </c>
      <c r="AL186" s="316">
        <f>'Посл. скв'!$W186*AK$13</f>
        <v>0</v>
      </c>
      <c r="AM186" s="316">
        <f t="shared" si="35"/>
        <v>8</v>
      </c>
      <c r="AN186" s="316">
        <f t="shared" si="36"/>
        <v>0</v>
      </c>
      <c r="AR186" s="117">
        <f t="shared" si="31"/>
        <v>0</v>
      </c>
      <c r="AS186" s="117">
        <v>0</v>
      </c>
    </row>
    <row r="187" spans="1:50" ht="15" hidden="1" outlineLevel="1" thickBot="1">
      <c r="A187" s="327"/>
      <c r="B187" s="323"/>
      <c r="C187" s="335"/>
      <c r="D187" s="264" t="str">
        <f>'Перв. скв '!D187</f>
        <v>Прочее (Регистрация, инвентаризация, индексация)</v>
      </c>
      <c r="E187" s="265">
        <f>'Перв. скв '!E187</f>
        <v>0</v>
      </c>
      <c r="F187" s="321" t="str">
        <f>'Перв. скв '!F187</f>
        <v>скв.</v>
      </c>
      <c r="G187" s="316">
        <f>'Перв. скв '!$V187*G$13</f>
        <v>1</v>
      </c>
      <c r="H187" s="316">
        <f>'Перв. скв '!$W187*G$13</f>
        <v>0</v>
      </c>
      <c r="I187" s="316">
        <f>ННСдо1300!$V187*I$13</f>
        <v>0</v>
      </c>
      <c r="J187" s="316">
        <f>ННСдо1300!$W187*I$13</f>
        <v>0</v>
      </c>
      <c r="K187" s="316">
        <f>ННСот1300до1500!$V187*K$13</f>
        <v>0</v>
      </c>
      <c r="L187" s="316">
        <f>ННСот1300до1500!$W187*K$13</f>
        <v>0</v>
      </c>
      <c r="M187" s="316">
        <f>ННСот1500до2000!$V187*M$13</f>
        <v>0</v>
      </c>
      <c r="N187" s="316">
        <f>ННСот1500до2000!$W187*M$13</f>
        <v>0</v>
      </c>
      <c r="O187" s="316">
        <f>ННСот2000до2200!$V187*O$13</f>
        <v>0</v>
      </c>
      <c r="P187" s="316">
        <f>ННСот2000до2200!$W187*O$13</f>
        <v>0</v>
      </c>
      <c r="Q187" s="316">
        <f>ННСболее2200!$V187*Q$13</f>
        <v>0</v>
      </c>
      <c r="R187" s="316">
        <f>ННСболее2200!$W187*Q$13</f>
        <v>0</v>
      </c>
      <c r="S187" s="316">
        <f>Оценочная!$V187*S$13</f>
        <v>0</v>
      </c>
      <c r="T187" s="316">
        <f>Оценочная!$W187*S$13</f>
        <v>0</v>
      </c>
      <c r="U187" s="316">
        <f>'ННСЮра&gt;800'!$V170*U$13</f>
        <v>0</v>
      </c>
      <c r="V187" s="316">
        <f>'ННСЮра&gt;800'!$W170*U$13</f>
        <v>0</v>
      </c>
      <c r="W187" s="316">
        <f>'ГС пил'!$V187*W$13</f>
        <v>0</v>
      </c>
      <c r="X187" s="316">
        <f>'ГС пил'!$W187*W$13</f>
        <v>0</v>
      </c>
      <c r="Y187" s="316">
        <f>'ГС без пил'!$V187*Y$13</f>
        <v>6</v>
      </c>
      <c r="Z187" s="316">
        <f>'ГС без пил'!$W187*Y$13</f>
        <v>0</v>
      </c>
      <c r="AA187" s="316">
        <f>'ГС пил МСГРП'!$V170*AA$13</f>
        <v>0</v>
      </c>
      <c r="AB187" s="316">
        <f>'ГС пил МСГРП'!$W170*AA$13</f>
        <v>0</v>
      </c>
      <c r="AC187" s="316">
        <f>'ГСЮра пил'!$V170*AC$13</f>
        <v>0</v>
      </c>
      <c r="AD187" s="316">
        <f>'ГСЮра пил'!$W170*AC$13</f>
        <v>0</v>
      </c>
      <c r="AE187" s="316">
        <f>'ГСЮра без пил'!$V170*AE$13</f>
        <v>0</v>
      </c>
      <c r="AF187" s="316">
        <f>'ГСЮра без пил'!$W170*AE$13</f>
        <v>0</v>
      </c>
      <c r="AG187" s="316">
        <f>'ГСЮра пил МСГРП'!$V170*AG$13</f>
        <v>0</v>
      </c>
      <c r="AH187" s="316">
        <f>'ГСЮра пил МСГРП'!$W170*AG$13</f>
        <v>0</v>
      </c>
      <c r="AI187" s="316">
        <f>ВЗ!$V185*AI$13</f>
        <v>0</v>
      </c>
      <c r="AJ187" s="316">
        <f>ВЗ!$W185*AI$13</f>
        <v>0</v>
      </c>
      <c r="AK187" s="316">
        <f>'Посл. скв'!$V187*AK$13</f>
        <v>1</v>
      </c>
      <c r="AL187" s="316">
        <f>'Посл. скв'!$W187*AK$13</f>
        <v>0</v>
      </c>
      <c r="AM187" s="316">
        <f t="shared" si="35"/>
        <v>8</v>
      </c>
      <c r="AN187" s="316">
        <f t="shared" si="36"/>
        <v>0</v>
      </c>
      <c r="AR187" s="117">
        <f t="shared" si="31"/>
        <v>855203.44221580005</v>
      </c>
      <c r="AS187" s="117">
        <v>855203.44221580005</v>
      </c>
    </row>
    <row r="188" spans="1:50" ht="15" hidden="1" outlineLevel="1" thickBot="1">
      <c r="A188" s="327"/>
      <c r="B188" s="336"/>
      <c r="C188" s="335"/>
      <c r="D188" s="264" t="str">
        <f>'Перв. скв '!D188</f>
        <v>Прочие (ТЖГ)</v>
      </c>
      <c r="E188" s="265">
        <f>'Перв. скв '!E188</f>
        <v>0</v>
      </c>
      <c r="F188" s="321" t="str">
        <f>'Перв. скв '!F188</f>
        <v>скв.</v>
      </c>
      <c r="G188" s="316">
        <f>'Перв. скв '!$V188*G$13</f>
        <v>1</v>
      </c>
      <c r="H188" s="316">
        <f>'Перв. скв '!$W188*G$13</f>
        <v>0</v>
      </c>
      <c r="I188" s="316">
        <f>ННСдо1300!$V188*I$13</f>
        <v>0</v>
      </c>
      <c r="J188" s="316">
        <f>ННСдо1300!$W188*I$13</f>
        <v>0</v>
      </c>
      <c r="K188" s="316">
        <f>ННСот1300до1500!$V188*K$13</f>
        <v>0</v>
      </c>
      <c r="L188" s="316">
        <f>ННСот1300до1500!$W188*K$13</f>
        <v>0</v>
      </c>
      <c r="M188" s="316">
        <f>ННСот1500до2000!$V188*M$13</f>
        <v>0</v>
      </c>
      <c r="N188" s="316">
        <f>ННСот1500до2000!$W188*M$13</f>
        <v>0</v>
      </c>
      <c r="O188" s="316">
        <f>ННСот2000до2200!$V188*O$13</f>
        <v>0</v>
      </c>
      <c r="P188" s="316">
        <f>ННСот2000до2200!$W188*O$13</f>
        <v>0</v>
      </c>
      <c r="Q188" s="316">
        <f>ННСболее2200!$V188*Q$13</f>
        <v>0</v>
      </c>
      <c r="R188" s="316">
        <f>ННСболее2200!$W188*Q$13</f>
        <v>0</v>
      </c>
      <c r="S188" s="316">
        <f>Оценочная!$V188*S$13</f>
        <v>0</v>
      </c>
      <c r="T188" s="316">
        <f>Оценочная!$W188*S$13</f>
        <v>0</v>
      </c>
      <c r="U188" s="316">
        <f>'ННСЮра&gt;800'!$V171*U$13</f>
        <v>0</v>
      </c>
      <c r="V188" s="316">
        <f>'ННСЮра&gt;800'!$W171*U$13</f>
        <v>0</v>
      </c>
      <c r="W188" s="316">
        <f>'ГС пил'!$V188*W$13</f>
        <v>0</v>
      </c>
      <c r="X188" s="316">
        <f>'ГС пил'!$W188*W$13</f>
        <v>0</v>
      </c>
      <c r="Y188" s="316">
        <f>'ГС без пил'!$V188*Y$13</f>
        <v>0</v>
      </c>
      <c r="Z188" s="316">
        <f>'ГС без пил'!$W188*Y$13</f>
        <v>0</v>
      </c>
      <c r="AA188" s="316">
        <f>'ГС пил МСГРП'!$V171*AA$13</f>
        <v>0</v>
      </c>
      <c r="AB188" s="316">
        <f>'ГС пил МСГРП'!$W171*AA$13</f>
        <v>0</v>
      </c>
      <c r="AC188" s="316">
        <f>'ГСЮра пил'!$V171*AC$13</f>
        <v>0</v>
      </c>
      <c r="AD188" s="316">
        <f>'ГСЮра пил'!$W171*AC$13</f>
        <v>0</v>
      </c>
      <c r="AE188" s="316">
        <f>'ГСЮра без пил'!$V171*AE$13</f>
        <v>0</v>
      </c>
      <c r="AF188" s="316">
        <f>'ГСЮра без пил'!$W171*AE$13</f>
        <v>0</v>
      </c>
      <c r="AG188" s="316">
        <f>'ГСЮра пил МСГРП'!$V171*AG$13</f>
        <v>0</v>
      </c>
      <c r="AH188" s="316">
        <f>'ГСЮра пил МСГРП'!$W171*AG$13</f>
        <v>0</v>
      </c>
      <c r="AI188" s="316">
        <f>ВЗ!$V186*AI$13</f>
        <v>0</v>
      </c>
      <c r="AJ188" s="316">
        <f>ВЗ!$W186*AI$13</f>
        <v>0</v>
      </c>
      <c r="AK188" s="316">
        <f>'Посл. скв'!$V188*AK$13</f>
        <v>1</v>
      </c>
      <c r="AL188" s="316">
        <f>'Посл. скв'!$W188*AK$13</f>
        <v>0</v>
      </c>
      <c r="AM188" s="316">
        <f t="shared" si="35"/>
        <v>2</v>
      </c>
      <c r="AN188" s="316">
        <f t="shared" si="36"/>
        <v>0</v>
      </c>
      <c r="AR188" s="117">
        <f t="shared" si="31"/>
        <v>0</v>
      </c>
      <c r="AS188" s="117">
        <v>0</v>
      </c>
      <c r="AW188" s="420"/>
    </row>
    <row r="189" spans="1:50" s="68" customFormat="1" ht="15.75" hidden="1" outlineLevel="1" thickBot="1">
      <c r="A189" s="340"/>
      <c r="B189" s="341"/>
      <c r="C189" s="97"/>
      <c r="D189" s="86"/>
      <c r="E189" s="87"/>
      <c r="F189" s="87"/>
      <c r="G189" s="342"/>
      <c r="H189" s="342"/>
      <c r="I189" s="342"/>
      <c r="J189" s="342"/>
      <c r="K189" s="342"/>
      <c r="L189" s="342"/>
      <c r="M189" s="342"/>
      <c r="N189" s="342"/>
      <c r="O189" s="342"/>
      <c r="P189" s="342"/>
      <c r="Q189" s="342"/>
      <c r="R189" s="342"/>
      <c r="S189" s="342"/>
      <c r="T189" s="342"/>
      <c r="U189" s="342"/>
      <c r="V189" s="342"/>
      <c r="W189" s="342"/>
      <c r="X189" s="342"/>
      <c r="Y189" s="342"/>
      <c r="Z189" s="342"/>
      <c r="AA189" s="342"/>
      <c r="AB189" s="342"/>
      <c r="AC189" s="342"/>
      <c r="AD189" s="342"/>
      <c r="AE189" s="342"/>
      <c r="AF189" s="342"/>
      <c r="AG189" s="342"/>
      <c r="AH189" s="342"/>
      <c r="AI189" s="342"/>
      <c r="AJ189" s="342"/>
      <c r="AK189" s="342"/>
      <c r="AL189" s="342"/>
      <c r="AM189" s="342"/>
      <c r="AN189" s="342">
        <v>0</v>
      </c>
      <c r="AO189" s="308"/>
      <c r="AR189" s="117">
        <f t="shared" si="31"/>
        <v>0</v>
      </c>
      <c r="AS189" s="420">
        <v>0</v>
      </c>
      <c r="AU189" s="420"/>
      <c r="AV189" s="420"/>
      <c r="AW189" s="299"/>
      <c r="AX189" s="117"/>
    </row>
    <row r="190" spans="1:50" s="109" customFormat="1" ht="17.25" collapsed="1" thickBot="1">
      <c r="A190" s="107"/>
      <c r="B190" s="108"/>
      <c r="C190" s="56" t="s">
        <v>77</v>
      </c>
      <c r="D190" s="69"/>
      <c r="E190" s="450"/>
      <c r="F190" s="451"/>
      <c r="G190" s="220"/>
      <c r="H190" s="220">
        <f>SUM(H45:H189)</f>
        <v>69765316.840746954</v>
      </c>
      <c r="I190" s="220"/>
      <c r="J190" s="220">
        <f>SUM(J45:J189)</f>
        <v>0</v>
      </c>
      <c r="K190" s="220"/>
      <c r="L190" s="220">
        <f>SUM(L45:L189)</f>
        <v>0</v>
      </c>
      <c r="M190" s="220"/>
      <c r="N190" s="220">
        <f>SUM(N45:N189)</f>
        <v>0</v>
      </c>
      <c r="O190" s="220"/>
      <c r="P190" s="220">
        <f>SUM(P45:P189)</f>
        <v>0</v>
      </c>
      <c r="Q190" s="220"/>
      <c r="R190" s="220">
        <f>SUM(R45:R189)</f>
        <v>0</v>
      </c>
      <c r="S190" s="220"/>
      <c r="T190" s="220">
        <f>SUM(T45:T189)</f>
        <v>0</v>
      </c>
      <c r="U190" s="220"/>
      <c r="V190" s="220">
        <f>SUM(V45:V189)</f>
        <v>0</v>
      </c>
      <c r="W190" s="220"/>
      <c r="X190" s="220">
        <f>SUM(X45:X189)</f>
        <v>0</v>
      </c>
      <c r="Y190" s="220"/>
      <c r="Z190" s="220">
        <f>SUM(Z45:Z189)</f>
        <v>353913975.76048166</v>
      </c>
      <c r="AA190" s="220"/>
      <c r="AB190" s="220">
        <f>SUM(AB45:AB189)</f>
        <v>0</v>
      </c>
      <c r="AC190" s="220"/>
      <c r="AD190" s="220">
        <f>SUM(AD45:AD189)</f>
        <v>0</v>
      </c>
      <c r="AE190" s="220"/>
      <c r="AF190" s="220">
        <f>SUM(AF45:AF189)</f>
        <v>0</v>
      </c>
      <c r="AG190" s="220"/>
      <c r="AH190" s="220">
        <f>SUM(AH45:AH189)</f>
        <v>0</v>
      </c>
      <c r="AI190" s="220"/>
      <c r="AJ190" s="220">
        <f>SUM(AJ45:AJ189)</f>
        <v>0</v>
      </c>
      <c r="AK190" s="220"/>
      <c r="AL190" s="220">
        <f>SUM(AL45:AL189)</f>
        <v>69765316.840746954</v>
      </c>
      <c r="AM190" s="220"/>
      <c r="AN190" s="221">
        <f>SUM(AN45:AN189)</f>
        <v>493444609.44197565</v>
      </c>
      <c r="AO190" s="309"/>
      <c r="AP190" s="299"/>
      <c r="AQ190" s="299"/>
      <c r="AR190" s="117">
        <f t="shared" si="31"/>
        <v>-1571885.6306302547</v>
      </c>
      <c r="AS190" s="299">
        <v>491872723.8113454</v>
      </c>
      <c r="AT190" s="421"/>
      <c r="AU190" s="299"/>
      <c r="AV190" s="299"/>
      <c r="AW190" s="117"/>
      <c r="AX190" s="117"/>
    </row>
    <row r="191" spans="1:50" ht="14.25" hidden="1" thickBot="1">
      <c r="A191" s="3"/>
      <c r="B191" s="3"/>
      <c r="G191" s="117"/>
      <c r="H191" s="117"/>
      <c r="AN191" s="1">
        <v>0</v>
      </c>
      <c r="AR191" s="117">
        <f t="shared" si="31"/>
        <v>0</v>
      </c>
      <c r="AS191" s="117">
        <v>0</v>
      </c>
    </row>
    <row r="192" spans="1:50" ht="15" thickBot="1">
      <c r="A192" s="45"/>
      <c r="B192" s="48"/>
      <c r="C192" s="446" t="s">
        <v>124</v>
      </c>
      <c r="D192" s="447"/>
      <c r="E192" s="447"/>
      <c r="F192" s="447"/>
      <c r="G192" s="446"/>
      <c r="H192" s="447"/>
      <c r="I192" s="447"/>
      <c r="J192" s="447"/>
      <c r="K192" s="446"/>
      <c r="L192" s="447"/>
      <c r="M192" s="447"/>
      <c r="N192" s="447"/>
      <c r="O192" s="446"/>
      <c r="P192" s="447"/>
      <c r="Q192" s="447"/>
      <c r="R192" s="447"/>
      <c r="S192" s="447"/>
      <c r="T192" s="447"/>
      <c r="U192" s="446"/>
      <c r="V192" s="447"/>
      <c r="W192" s="447"/>
      <c r="X192" s="447"/>
      <c r="Y192" s="446"/>
      <c r="Z192" s="447"/>
      <c r="AA192" s="447"/>
      <c r="AB192" s="447"/>
      <c r="AC192" s="446"/>
      <c r="AD192" s="447"/>
      <c r="AE192" s="447"/>
      <c r="AF192" s="447"/>
      <c r="AG192" s="446"/>
      <c r="AH192" s="447"/>
      <c r="AI192" s="447"/>
      <c r="AJ192" s="447"/>
      <c r="AK192" s="417"/>
      <c r="AL192" s="418"/>
      <c r="AM192" s="418"/>
      <c r="AN192" s="418"/>
      <c r="AR192" s="117">
        <f t="shared" si="31"/>
        <v>0</v>
      </c>
      <c r="AT192" s="2"/>
    </row>
    <row r="193" spans="1:50" ht="15.75" hidden="1" outlineLevel="1" thickBot="1">
      <c r="A193" s="334"/>
      <c r="B193" s="331"/>
      <c r="C193" s="54"/>
      <c r="D193" s="100" t="s">
        <v>120</v>
      </c>
      <c r="E193" s="50"/>
      <c r="F193" s="50"/>
      <c r="G193" s="120"/>
      <c r="H193" s="120"/>
      <c r="I193" s="50"/>
      <c r="J193" s="50"/>
      <c r="K193" s="50"/>
      <c r="L193" s="50"/>
      <c r="M193" s="50"/>
      <c r="N193" s="50"/>
      <c r="O193" s="50"/>
      <c r="P193" s="50"/>
      <c r="Q193" s="50"/>
      <c r="R193" s="50"/>
      <c r="S193" s="50"/>
      <c r="T193" s="50"/>
      <c r="U193" s="50"/>
      <c r="V193" s="50"/>
      <c r="W193" s="50"/>
      <c r="X193" s="50"/>
      <c r="Y193" s="50"/>
      <c r="Z193" s="50"/>
      <c r="AA193" s="50"/>
      <c r="AB193" s="50"/>
      <c r="AC193" s="50"/>
      <c r="AD193" s="50"/>
      <c r="AE193" s="50"/>
      <c r="AF193" s="50"/>
      <c r="AG193" s="50"/>
      <c r="AH193" s="50"/>
      <c r="AI193" s="50"/>
      <c r="AJ193" s="50"/>
      <c r="AK193" s="50"/>
      <c r="AL193" s="50"/>
      <c r="AM193" s="50"/>
      <c r="AN193" s="50">
        <v>0</v>
      </c>
      <c r="AR193" s="117">
        <f t="shared" si="31"/>
        <v>0</v>
      </c>
      <c r="AS193" s="117">
        <v>0</v>
      </c>
    </row>
    <row r="194" spans="1:50" ht="14.25" outlineLevel="1">
      <c r="A194" s="334"/>
      <c r="B194" s="331"/>
      <c r="C194" s="335"/>
      <c r="D194" s="264" t="str">
        <f>'Перв. скв '!D194</f>
        <v>Услуги по гидроразрыву пластов</v>
      </c>
      <c r="E194" s="265">
        <f>'Перв. скв '!E194</f>
        <v>0</v>
      </c>
      <c r="F194" s="321" t="str">
        <f>'Перв. скв '!F194</f>
        <v>опер</v>
      </c>
      <c r="G194" s="316">
        <f>'Перв. скв '!$V194*G$13</f>
        <v>6</v>
      </c>
      <c r="H194" s="316">
        <f>'Перв. скв '!$W194*G$13</f>
        <v>16168325.699999999</v>
      </c>
      <c r="I194" s="316">
        <f>ННСдо1300!$V194*I$13</f>
        <v>0</v>
      </c>
      <c r="J194" s="316">
        <f>ННСдо1300!$W194*I$13</f>
        <v>0</v>
      </c>
      <c r="K194" s="316">
        <f>ННСот1300до1500!$V194*K$13</f>
        <v>0</v>
      </c>
      <c r="L194" s="316">
        <f>ННСот1300до1500!$W194*K$13</f>
        <v>0</v>
      </c>
      <c r="M194" s="316">
        <f>ННСот1500до2000!$V194*M$13</f>
        <v>0</v>
      </c>
      <c r="N194" s="316">
        <f>ННСот1500до2000!$W194*M$13</f>
        <v>0</v>
      </c>
      <c r="O194" s="316">
        <f>ННСот2000до2200!$V194*O$13</f>
        <v>0</v>
      </c>
      <c r="P194" s="316">
        <f>ННСот2000до2200!$W194*O$13</f>
        <v>0</v>
      </c>
      <c r="Q194" s="316">
        <f>ННСболее2200!$V194*Q$13</f>
        <v>0</v>
      </c>
      <c r="R194" s="316">
        <f>ННСболее2200!$W194*Q$13</f>
        <v>0</v>
      </c>
      <c r="S194" s="316">
        <f>Оценочная!$V194*S$13</f>
        <v>0</v>
      </c>
      <c r="T194" s="316">
        <f>Оценочная!$W194*S$13</f>
        <v>0</v>
      </c>
      <c r="U194" s="316">
        <f>'ННСЮра&gt;800'!$V177*U$13</f>
        <v>0</v>
      </c>
      <c r="V194" s="316">
        <f>'ННСЮра&gt;800'!$W177*U$13</f>
        <v>0</v>
      </c>
      <c r="W194" s="316">
        <f>'ГС пил'!$V194*W$13</f>
        <v>0</v>
      </c>
      <c r="X194" s="316">
        <f>'ГС пил'!$W194*W$13</f>
        <v>0</v>
      </c>
      <c r="Y194" s="316">
        <f>'ГС без пил'!$V194*Y$13</f>
        <v>36</v>
      </c>
      <c r="Z194" s="316">
        <f>'ГС без пил'!$W194*Y$13</f>
        <v>97009954.199999988</v>
      </c>
      <c r="AA194" s="316">
        <f>'ГС пил МСГРП'!$V177*AA$13</f>
        <v>0</v>
      </c>
      <c r="AB194" s="316">
        <f>'ГС пил МСГРП'!$W177*AA$13</f>
        <v>0</v>
      </c>
      <c r="AC194" s="316">
        <f>'ГСЮра пил'!$V177*AC$13</f>
        <v>0</v>
      </c>
      <c r="AD194" s="316">
        <f>'ГСЮра пил'!$W177*AC$13</f>
        <v>0</v>
      </c>
      <c r="AE194" s="316">
        <f>'ГСЮра без пил'!$V177*AE$13</f>
        <v>0</v>
      </c>
      <c r="AF194" s="316">
        <f>'ГСЮра без пил'!$W177*AE$13</f>
        <v>0</v>
      </c>
      <c r="AG194" s="316">
        <f>'ГСЮра пил МСГРП'!$V177*AG$13</f>
        <v>0</v>
      </c>
      <c r="AH194" s="316">
        <f>'ГСЮра пил МСГРП'!$W177*AG$13</f>
        <v>0</v>
      </c>
      <c r="AI194" s="316">
        <f>ВЗ!$V192*AI$13</f>
        <v>0</v>
      </c>
      <c r="AJ194" s="316">
        <f>ВЗ!$W192*AI$13</f>
        <v>0</v>
      </c>
      <c r="AK194" s="316">
        <f>'Посл. скв'!$V194*AK$13</f>
        <v>6</v>
      </c>
      <c r="AL194" s="316">
        <f>'Посл. скв'!$W194*AK$13</f>
        <v>16168325.699999999</v>
      </c>
      <c r="AM194" s="316">
        <f t="shared" ref="AM194:AM204" si="37">AK194+AI194+AG194+AE194+AC194+AA194+Y194+W194+U194+S194+Q194+M194+O194+K194+I194+G194</f>
        <v>48</v>
      </c>
      <c r="AN194" s="316">
        <f t="shared" ref="AN194:AN204" si="38">AL194+AJ194+AH194+AF194+AD194+AB194+Z194+X194+V194+T194+R194+N194+P194+L194+J194+H194</f>
        <v>129346605.59999999</v>
      </c>
      <c r="AR194" s="117">
        <f t="shared" si="31"/>
        <v>17174542.079999924</v>
      </c>
      <c r="AS194" s="117">
        <v>146521147.67999992</v>
      </c>
      <c r="AT194" s="2"/>
    </row>
    <row r="195" spans="1:50" ht="14.25" outlineLevel="1">
      <c r="A195" s="327"/>
      <c r="B195" s="323"/>
      <c r="C195" s="335"/>
      <c r="D195" s="264" t="str">
        <f>'Перв. скв '!D195</f>
        <v>Услуги колтюбинга и азотной установки</v>
      </c>
      <c r="E195" s="265">
        <f>'Перв. скв '!E195</f>
        <v>0</v>
      </c>
      <c r="F195" s="321" t="str">
        <f>'Перв. скв '!F195</f>
        <v>опер</v>
      </c>
      <c r="G195" s="316">
        <f>'Перв. скв '!$V195*G$13</f>
        <v>1</v>
      </c>
      <c r="H195" s="316">
        <f>'Перв. скв '!$W195*G$13</f>
        <v>4225000</v>
      </c>
      <c r="I195" s="316">
        <f>ННСдо1300!$V195*I$13</f>
        <v>0</v>
      </c>
      <c r="J195" s="316">
        <f>ННСдо1300!$W195*I$13</f>
        <v>0</v>
      </c>
      <c r="K195" s="316">
        <f>ННСот1300до1500!$V195*K$13</f>
        <v>0</v>
      </c>
      <c r="L195" s="316">
        <f>ННСот1300до1500!$W195*K$13</f>
        <v>0</v>
      </c>
      <c r="M195" s="316">
        <f>ННСот1500до2000!$V195*M$13</f>
        <v>0</v>
      </c>
      <c r="N195" s="316">
        <f>ННСот1500до2000!$W195*M$13</f>
        <v>0</v>
      </c>
      <c r="O195" s="316">
        <f>ННСот2000до2200!$V195*O$13</f>
        <v>0</v>
      </c>
      <c r="P195" s="316">
        <f>ННСот2000до2200!$W195*O$13</f>
        <v>0</v>
      </c>
      <c r="Q195" s="316">
        <f>ННСболее2200!$V195*Q$13</f>
        <v>0</v>
      </c>
      <c r="R195" s="316">
        <f>ННСболее2200!$W195*Q$13</f>
        <v>0</v>
      </c>
      <c r="S195" s="316">
        <f>Оценочная!$V195*S$13</f>
        <v>0</v>
      </c>
      <c r="T195" s="316">
        <f>Оценочная!$W195*S$13</f>
        <v>0</v>
      </c>
      <c r="U195" s="316">
        <f>'ННСЮра&gt;800'!$V178*U$13</f>
        <v>0</v>
      </c>
      <c r="V195" s="316">
        <f>'ННСЮра&gt;800'!$W178*U$13</f>
        <v>0</v>
      </c>
      <c r="W195" s="316">
        <f>'ГС пил'!$V195*W$13</f>
        <v>0</v>
      </c>
      <c r="X195" s="316">
        <f>'ГС пил'!$W195*W$13</f>
        <v>0</v>
      </c>
      <c r="Y195" s="316">
        <f>'ГС без пил'!$V195*Y$13</f>
        <v>6</v>
      </c>
      <c r="Z195" s="316">
        <f>'ГС без пил'!$W195*Y$13</f>
        <v>25350000</v>
      </c>
      <c r="AA195" s="316">
        <f>'ГС пил МСГРП'!$V178*AA$13</f>
        <v>0</v>
      </c>
      <c r="AB195" s="316">
        <f>'ГС пил МСГРП'!$W178*AA$13</f>
        <v>0</v>
      </c>
      <c r="AC195" s="316">
        <f>'ГСЮра пил'!$V178*AC$13</f>
        <v>0</v>
      </c>
      <c r="AD195" s="316">
        <f>'ГСЮра пил'!$W178*AC$13</f>
        <v>0</v>
      </c>
      <c r="AE195" s="316">
        <f>'ГСЮра без пил'!$V178*AE$13</f>
        <v>0</v>
      </c>
      <c r="AF195" s="316">
        <f>'ГСЮра без пил'!$W178*AE$13</f>
        <v>0</v>
      </c>
      <c r="AG195" s="316">
        <f>'ГСЮра пил МСГРП'!$V178*AG$13</f>
        <v>0</v>
      </c>
      <c r="AH195" s="316">
        <f>'ГСЮра пил МСГРП'!$W178*AG$13</f>
        <v>0</v>
      </c>
      <c r="AI195" s="316">
        <f>ВЗ!$V193*AI$13</f>
        <v>0</v>
      </c>
      <c r="AJ195" s="316">
        <f>ВЗ!$W193*AI$13</f>
        <v>0</v>
      </c>
      <c r="AK195" s="316">
        <f>'Посл. скв'!$V195*AK$13</f>
        <v>1</v>
      </c>
      <c r="AL195" s="316">
        <f>'Посл. скв'!$W195*AK$13</f>
        <v>4225000</v>
      </c>
      <c r="AM195" s="316">
        <f t="shared" si="37"/>
        <v>8</v>
      </c>
      <c r="AN195" s="316">
        <f t="shared" si="38"/>
        <v>33800000</v>
      </c>
      <c r="AR195" s="117">
        <f t="shared" si="31"/>
        <v>600000</v>
      </c>
      <c r="AS195" s="117">
        <v>34400000</v>
      </c>
      <c r="AT195" s="2"/>
    </row>
    <row r="196" spans="1:50" ht="14.25" outlineLevel="1">
      <c r="A196" s="327"/>
      <c r="B196" s="323"/>
      <c r="C196" s="335"/>
      <c r="D196" s="264" t="str">
        <f>'Перв. скв '!D196</f>
        <v>Услуги бригад по капитальному ремонту скважин</v>
      </c>
      <c r="E196" s="265">
        <f>'Перв. скв '!E196</f>
        <v>0</v>
      </c>
      <c r="F196" s="321" t="str">
        <f>'Перв. скв '!F196</f>
        <v>бр.час.</v>
      </c>
      <c r="G196" s="316">
        <f>'Перв. скв '!$V196*G$13</f>
        <v>236.47807017543863</v>
      </c>
      <c r="H196" s="316">
        <f>'Перв. скв '!$W196*G$13</f>
        <v>1347925.0000000002</v>
      </c>
      <c r="I196" s="316">
        <f>ННСдо1300!$V196*I$13</f>
        <v>0</v>
      </c>
      <c r="J196" s="316">
        <f>ННСдо1300!$W196*I$13</f>
        <v>0</v>
      </c>
      <c r="K196" s="316">
        <f>ННСот1300до1500!$V196*K$13</f>
        <v>0</v>
      </c>
      <c r="L196" s="316">
        <f>ННСот1300до1500!$W196*K$13</f>
        <v>0</v>
      </c>
      <c r="M196" s="316">
        <f>ННСот1500до2000!$V196*M$13</f>
        <v>0</v>
      </c>
      <c r="N196" s="316">
        <f>ННСот1500до2000!$W196*M$13</f>
        <v>0</v>
      </c>
      <c r="O196" s="316">
        <f>ННСот2000до2200!$V196*O$13</f>
        <v>0</v>
      </c>
      <c r="P196" s="316">
        <f>ННСот2000до2200!$W196*O$13</f>
        <v>0</v>
      </c>
      <c r="Q196" s="316">
        <f>ННСболее2200!$V196*Q$13</f>
        <v>0</v>
      </c>
      <c r="R196" s="316">
        <f>ННСболее2200!$W196*Q$13</f>
        <v>0</v>
      </c>
      <c r="S196" s="316">
        <f>Оценочная!$V196*S$13</f>
        <v>0</v>
      </c>
      <c r="T196" s="316">
        <f>Оценочная!$W196*S$13</f>
        <v>0</v>
      </c>
      <c r="U196" s="316">
        <f>'ННСЮра&gt;800'!$V179*U$13</f>
        <v>0</v>
      </c>
      <c r="V196" s="316">
        <f>'ННСЮра&gt;800'!$W179*U$13</f>
        <v>0</v>
      </c>
      <c r="W196" s="316">
        <f>'ГС пил'!$V196*W$13</f>
        <v>0</v>
      </c>
      <c r="X196" s="316">
        <f>'ГС пил'!$W196*W$13</f>
        <v>0</v>
      </c>
      <c r="Y196" s="316">
        <f>'ГС без пил'!$V196*Y$13</f>
        <v>1418.8684210526317</v>
      </c>
      <c r="Z196" s="316">
        <f>'ГС без пил'!$W196*Y$13</f>
        <v>8087550.0000000019</v>
      </c>
      <c r="AA196" s="316">
        <f>'ГС пил МСГРП'!$V179*AA$13</f>
        <v>0</v>
      </c>
      <c r="AB196" s="316">
        <f>'ГС пил МСГРП'!$W179*AA$13</f>
        <v>0</v>
      </c>
      <c r="AC196" s="316">
        <f>'ГСЮра пил'!$V179*AC$13</f>
        <v>0</v>
      </c>
      <c r="AD196" s="316">
        <f>'ГСЮра пил'!$W179*AC$13</f>
        <v>0</v>
      </c>
      <c r="AE196" s="316">
        <f>'ГСЮра без пил'!$V179*AE$13</f>
        <v>0</v>
      </c>
      <c r="AF196" s="316">
        <f>'ГСЮра без пил'!$W179*AE$13</f>
        <v>0</v>
      </c>
      <c r="AG196" s="316">
        <f>'ГСЮра пил МСГРП'!$V179*AG$13</f>
        <v>0</v>
      </c>
      <c r="AH196" s="316">
        <f>'ГСЮра пил МСГРП'!$W179*AG$13</f>
        <v>0</v>
      </c>
      <c r="AI196" s="316">
        <f>ВЗ!$V194*AI$13</f>
        <v>0</v>
      </c>
      <c r="AJ196" s="316">
        <f>ВЗ!$W194*AI$13</f>
        <v>0</v>
      </c>
      <c r="AK196" s="316">
        <f>'Посл. скв'!$V196*AK$13</f>
        <v>236.47807017543863</v>
      </c>
      <c r="AL196" s="316">
        <f>'Посл. скв'!$W196*AK$13</f>
        <v>1347925.0000000002</v>
      </c>
      <c r="AM196" s="316">
        <f t="shared" si="37"/>
        <v>1891.8245614035091</v>
      </c>
      <c r="AN196" s="316">
        <f t="shared" si="38"/>
        <v>10783400.000000002</v>
      </c>
      <c r="AR196" s="117">
        <f t="shared" si="31"/>
        <v>0</v>
      </c>
      <c r="AS196" s="117">
        <v>10783400.000000002</v>
      </c>
      <c r="AT196" s="2"/>
    </row>
    <row r="197" spans="1:50" ht="14.25" outlineLevel="1">
      <c r="A197" s="327"/>
      <c r="B197" s="323"/>
      <c r="C197" s="335"/>
      <c r="D197" s="264" t="str">
        <f>'Перв. скв '!D197</f>
        <v>Супервайзинг при КРС</v>
      </c>
      <c r="E197" s="265">
        <f>'Перв. скв '!E197</f>
        <v>0</v>
      </c>
      <c r="F197" s="321" t="str">
        <f>'Перв. скв '!F197</f>
        <v>опер</v>
      </c>
      <c r="G197" s="316">
        <f>'Перв. скв '!$V197*G$13</f>
        <v>1</v>
      </c>
      <c r="H197" s="316">
        <f>'Перв. скв '!$W197*G$13</f>
        <v>61808.600000000013</v>
      </c>
      <c r="I197" s="316">
        <f>ННСдо1300!$V197*I$13</f>
        <v>0</v>
      </c>
      <c r="J197" s="316">
        <f>ННСдо1300!$W197*I$13</f>
        <v>0</v>
      </c>
      <c r="K197" s="316">
        <f>ННСот1300до1500!$V197*K$13</f>
        <v>0</v>
      </c>
      <c r="L197" s="316">
        <f>ННСот1300до1500!$W197*K$13</f>
        <v>0</v>
      </c>
      <c r="M197" s="316">
        <f>ННСот1500до2000!$V197*M$13</f>
        <v>0</v>
      </c>
      <c r="N197" s="316">
        <f>ННСот1500до2000!$W197*M$13</f>
        <v>0</v>
      </c>
      <c r="O197" s="316">
        <f>ННСот2000до2200!$V197*O$13</f>
        <v>0</v>
      </c>
      <c r="P197" s="316">
        <f>ННСот2000до2200!$W197*O$13</f>
        <v>0</v>
      </c>
      <c r="Q197" s="316">
        <f>ННСболее2200!$V197*Q$13</f>
        <v>0</v>
      </c>
      <c r="R197" s="316">
        <f>ННСболее2200!$W197*Q$13</f>
        <v>0</v>
      </c>
      <c r="S197" s="316">
        <f>Оценочная!$V197*S$13</f>
        <v>0</v>
      </c>
      <c r="T197" s="316">
        <f>Оценочная!$W197*S$13</f>
        <v>0</v>
      </c>
      <c r="U197" s="316">
        <f>'ННСЮра&gt;800'!$V180*U$13</f>
        <v>0</v>
      </c>
      <c r="V197" s="316">
        <f>'ННСЮра&gt;800'!$W180*U$13</f>
        <v>0</v>
      </c>
      <c r="W197" s="316">
        <f>'ГС пил'!$V197*W$13</f>
        <v>0</v>
      </c>
      <c r="X197" s="316">
        <f>'ГС пил'!$W197*W$13</f>
        <v>0</v>
      </c>
      <c r="Y197" s="316">
        <f>'ГС без пил'!$V197*Y$13</f>
        <v>6</v>
      </c>
      <c r="Z197" s="316">
        <f>'ГС без пил'!$W197*Y$13</f>
        <v>370851.60000000009</v>
      </c>
      <c r="AA197" s="316">
        <f>'ГС пил МСГРП'!$V180*AA$13</f>
        <v>0</v>
      </c>
      <c r="AB197" s="316">
        <f>'ГС пил МСГРП'!$W180*AA$13</f>
        <v>0</v>
      </c>
      <c r="AC197" s="316">
        <f>'ГСЮра пил'!$V180*AC$13</f>
        <v>0</v>
      </c>
      <c r="AD197" s="316">
        <f>'ГСЮра пил'!$W180*AC$13</f>
        <v>0</v>
      </c>
      <c r="AE197" s="316">
        <f>'ГСЮра без пил'!$V180*AE$13</f>
        <v>0</v>
      </c>
      <c r="AF197" s="316">
        <f>'ГСЮра без пил'!$W180*AE$13</f>
        <v>0</v>
      </c>
      <c r="AG197" s="316">
        <f>'ГСЮра пил МСГРП'!$V180*AG$13</f>
        <v>0</v>
      </c>
      <c r="AH197" s="316">
        <f>'ГСЮра пил МСГРП'!$W180*AG$13</f>
        <v>0</v>
      </c>
      <c r="AI197" s="316">
        <f>ВЗ!$V195*AI$13</f>
        <v>0</v>
      </c>
      <c r="AJ197" s="316">
        <f>ВЗ!$W195*AI$13</f>
        <v>0</v>
      </c>
      <c r="AK197" s="316">
        <f>'Посл. скв'!$V197*AK$13</f>
        <v>1</v>
      </c>
      <c r="AL197" s="316">
        <f>'Посл. скв'!$W197*AK$13</f>
        <v>61808.600000000013</v>
      </c>
      <c r="AM197" s="316">
        <f t="shared" si="37"/>
        <v>8</v>
      </c>
      <c r="AN197" s="316">
        <f t="shared" si="38"/>
        <v>494468.80000000016</v>
      </c>
      <c r="AR197" s="117">
        <f t="shared" si="31"/>
        <v>0</v>
      </c>
      <c r="AS197" s="117">
        <v>494468.80000000005</v>
      </c>
      <c r="AT197" s="2"/>
    </row>
    <row r="198" spans="1:50" ht="14.25" hidden="1" outlineLevel="1">
      <c r="A198" s="327"/>
      <c r="B198" s="323"/>
      <c r="C198" s="335"/>
      <c r="D198" s="264" t="str">
        <f>'Перв. скв '!D198</f>
        <v>ТЖГ</v>
      </c>
      <c r="E198" s="265">
        <f>'Перв. скв '!E198</f>
        <v>0</v>
      </c>
      <c r="F198" s="321" t="str">
        <f>'Перв. скв '!F198</f>
        <v>опер</v>
      </c>
      <c r="G198" s="316">
        <f>'Перв. скв '!$V198*G$13</f>
        <v>1</v>
      </c>
      <c r="H198" s="316">
        <f>'Перв. скв '!$W198*G$13</f>
        <v>0</v>
      </c>
      <c r="I198" s="316">
        <f>ННСдо1300!$V198*I$13</f>
        <v>0</v>
      </c>
      <c r="J198" s="316">
        <f>ННСдо1300!$W198*I$13</f>
        <v>0</v>
      </c>
      <c r="K198" s="316">
        <f>ННСот1300до1500!$V198*K$13</f>
        <v>0</v>
      </c>
      <c r="L198" s="316">
        <f>ННСот1300до1500!$W198*K$13</f>
        <v>0</v>
      </c>
      <c r="M198" s="316">
        <f>ННСот1500до2000!$V198*M$13</f>
        <v>0</v>
      </c>
      <c r="N198" s="316">
        <f>ННСот1500до2000!$W198*M$13</f>
        <v>0</v>
      </c>
      <c r="O198" s="316">
        <f>ННСот2000до2200!$V198*O$13</f>
        <v>0</v>
      </c>
      <c r="P198" s="316">
        <f>ННСот2000до2200!$W198*O$13</f>
        <v>0</v>
      </c>
      <c r="Q198" s="316">
        <f>ННСболее2200!$V198*Q$13</f>
        <v>0</v>
      </c>
      <c r="R198" s="316">
        <f>ННСболее2200!$W198*Q$13</f>
        <v>0</v>
      </c>
      <c r="S198" s="316">
        <f>Оценочная!$V198*S$13</f>
        <v>0</v>
      </c>
      <c r="T198" s="316">
        <f>Оценочная!$W198*S$13</f>
        <v>0</v>
      </c>
      <c r="U198" s="316">
        <f>'ННСЮра&gt;800'!$V181*U$13</f>
        <v>0</v>
      </c>
      <c r="V198" s="316">
        <f>'ННСЮра&gt;800'!$W181*U$13</f>
        <v>0</v>
      </c>
      <c r="W198" s="316">
        <f>'ГС пил'!$V198*W$13</f>
        <v>0</v>
      </c>
      <c r="X198" s="316">
        <f>'ГС пил'!$W198*W$13</f>
        <v>0</v>
      </c>
      <c r="Y198" s="316">
        <f>'ГС без пил'!$V198*Y$13</f>
        <v>6</v>
      </c>
      <c r="Z198" s="316">
        <f>'ГС без пил'!$W198*Y$13</f>
        <v>0</v>
      </c>
      <c r="AA198" s="316">
        <f>'ГС пил МСГРП'!$V181*AA$13</f>
        <v>0</v>
      </c>
      <c r="AB198" s="316">
        <f>'ГС пил МСГРП'!$W181*AA$13</f>
        <v>0</v>
      </c>
      <c r="AC198" s="316">
        <f>'ГСЮра пил'!$V181*AC$13</f>
        <v>0</v>
      </c>
      <c r="AD198" s="316">
        <f>'ГСЮра пил'!$W181*AC$13</f>
        <v>0</v>
      </c>
      <c r="AE198" s="316">
        <f>'ГСЮра без пил'!$V181*AE$13</f>
        <v>0</v>
      </c>
      <c r="AF198" s="316">
        <f>'ГСЮра без пил'!$W181*AE$13</f>
        <v>0</v>
      </c>
      <c r="AG198" s="316">
        <f>'ГСЮра пил МСГРП'!$V181*AG$13</f>
        <v>0</v>
      </c>
      <c r="AH198" s="316">
        <f>'ГСЮра пил МСГРП'!$W181*AG$13</f>
        <v>0</v>
      </c>
      <c r="AI198" s="316">
        <f>ВЗ!$V196*AI$13</f>
        <v>0</v>
      </c>
      <c r="AJ198" s="316">
        <f>ВЗ!$W196*AI$13</f>
        <v>0</v>
      </c>
      <c r="AK198" s="316">
        <f>'Посл. скв'!$V198*AK$13</f>
        <v>1</v>
      </c>
      <c r="AL198" s="316">
        <f>'Посл. скв'!$W198*AK$13</f>
        <v>0</v>
      </c>
      <c r="AM198" s="316">
        <f t="shared" si="37"/>
        <v>8</v>
      </c>
      <c r="AN198" s="316">
        <f t="shared" si="38"/>
        <v>0</v>
      </c>
      <c r="AR198" s="117">
        <f t="shared" si="31"/>
        <v>0</v>
      </c>
      <c r="AS198" s="117">
        <v>0</v>
      </c>
    </row>
    <row r="199" spans="1:50" ht="14.25" outlineLevel="1">
      <c r="A199" s="327"/>
      <c r="B199" s="323"/>
      <c r="C199" s="335"/>
      <c r="D199" s="264" t="str">
        <f>'Перв. скв '!D199</f>
        <v>Проппант</v>
      </c>
      <c r="E199" s="265">
        <f>'Перв. скв '!E199</f>
        <v>0</v>
      </c>
      <c r="F199" s="321" t="str">
        <f>'Перв. скв '!F199</f>
        <v>м3</v>
      </c>
      <c r="G199" s="316">
        <f>'Перв. скв '!$V199*G$13</f>
        <v>600</v>
      </c>
      <c r="H199" s="316">
        <f>'Перв. скв '!$W199*G$13</f>
        <v>10500000</v>
      </c>
      <c r="I199" s="316">
        <f>ННСдо1300!$V199*I$13</f>
        <v>0</v>
      </c>
      <c r="J199" s="316">
        <f>ННСдо1300!$W199*I$13</f>
        <v>0</v>
      </c>
      <c r="K199" s="316">
        <f>ННСот1300до1500!$V199*K$13</f>
        <v>0</v>
      </c>
      <c r="L199" s="316">
        <f>ННСот1300до1500!$W199*K$13</f>
        <v>0</v>
      </c>
      <c r="M199" s="316">
        <f>ННСот1500до2000!$V199*M$13</f>
        <v>0</v>
      </c>
      <c r="N199" s="316">
        <f>ННСот1500до2000!$W199*M$13</f>
        <v>0</v>
      </c>
      <c r="O199" s="316">
        <f>ННСот2000до2200!$V199*O$13</f>
        <v>0</v>
      </c>
      <c r="P199" s="316">
        <f>ННСот2000до2200!$W199*O$13</f>
        <v>0</v>
      </c>
      <c r="Q199" s="316">
        <f>ННСболее2200!$V199*Q$13</f>
        <v>0</v>
      </c>
      <c r="R199" s="316">
        <f>ННСболее2200!$W199*Q$13</f>
        <v>0</v>
      </c>
      <c r="S199" s="316">
        <f>Оценочная!$V199*S$13</f>
        <v>0</v>
      </c>
      <c r="T199" s="316">
        <f>Оценочная!$W199*S$13</f>
        <v>0</v>
      </c>
      <c r="U199" s="316">
        <f>'ННСЮра&gt;800'!$V182*U$13</f>
        <v>0</v>
      </c>
      <c r="V199" s="316">
        <f>'ННСЮра&gt;800'!$W182*U$13</f>
        <v>0</v>
      </c>
      <c r="W199" s="316">
        <f>'ГС пил'!$V199*W$13</f>
        <v>0</v>
      </c>
      <c r="X199" s="316">
        <f>'ГС пил'!$W199*W$13</f>
        <v>0</v>
      </c>
      <c r="Y199" s="316">
        <f>'ГС без пил'!$V199*Y$13</f>
        <v>3600</v>
      </c>
      <c r="Z199" s="316">
        <f>'ГС без пил'!$W199*Y$13</f>
        <v>63000000</v>
      </c>
      <c r="AA199" s="316">
        <f>'ГС пил МСГРП'!$V182*AA$13</f>
        <v>0</v>
      </c>
      <c r="AB199" s="316">
        <f>'ГС пил МСГРП'!$W182*AA$13</f>
        <v>0</v>
      </c>
      <c r="AC199" s="316">
        <f>'ГСЮра пил'!$V182*AC$13</f>
        <v>0</v>
      </c>
      <c r="AD199" s="316">
        <f>'ГСЮра пил'!$W182*AC$13</f>
        <v>0</v>
      </c>
      <c r="AE199" s="316">
        <f>'ГСЮра без пил'!$V182*AE$13</f>
        <v>0</v>
      </c>
      <c r="AF199" s="316">
        <f>'ГСЮра без пил'!$W182*AE$13</f>
        <v>0</v>
      </c>
      <c r="AG199" s="316">
        <f>'ГСЮра пил МСГРП'!$V182*AG$13</f>
        <v>0</v>
      </c>
      <c r="AH199" s="316">
        <f>'ГСЮра пил МСГРП'!$W182*AG$13</f>
        <v>0</v>
      </c>
      <c r="AI199" s="316">
        <f>ВЗ!$V197*AI$13</f>
        <v>0</v>
      </c>
      <c r="AJ199" s="316">
        <f>ВЗ!$W197*AI$13</f>
        <v>0</v>
      </c>
      <c r="AK199" s="316">
        <f>'Посл. скв'!$V199*AK$13</f>
        <v>600</v>
      </c>
      <c r="AL199" s="316">
        <f>'Посл. скв'!$W199*AK$13</f>
        <v>10500000</v>
      </c>
      <c r="AM199" s="316">
        <f t="shared" si="37"/>
        <v>4800</v>
      </c>
      <c r="AN199" s="316">
        <f t="shared" si="38"/>
        <v>84000000</v>
      </c>
      <c r="AR199" s="117">
        <f t="shared" si="31"/>
        <v>16800000</v>
      </c>
      <c r="AS199" s="117">
        <v>100800000</v>
      </c>
      <c r="AT199" s="2"/>
    </row>
    <row r="200" spans="1:50" ht="14.25" outlineLevel="1">
      <c r="A200" s="327"/>
      <c r="B200" s="323"/>
      <c r="C200" s="335"/>
      <c r="D200" s="264" t="str">
        <f>'Перв. скв '!D200</f>
        <v>Распределение расходов УМТС</v>
      </c>
      <c r="E200" s="265">
        <f>'Перв. скв '!E200</f>
        <v>0</v>
      </c>
      <c r="F200" s="321">
        <f>'Перв. скв '!F200</f>
        <v>0</v>
      </c>
      <c r="G200" s="316">
        <f>'Перв. скв '!$V200*G$13</f>
        <v>1</v>
      </c>
      <c r="H200" s="316">
        <f>'Перв. скв '!$W200*G$13</f>
        <v>865747.37145562703</v>
      </c>
      <c r="I200" s="316">
        <f>ННСдо1300!$V200*I$13</f>
        <v>0</v>
      </c>
      <c r="J200" s="316">
        <f>ННСдо1300!$W200*I$13</f>
        <v>0</v>
      </c>
      <c r="K200" s="316">
        <f>ННСот1300до1500!$V200*K$13</f>
        <v>0</v>
      </c>
      <c r="L200" s="316">
        <f>ННСот1300до1500!$W200*K$13</f>
        <v>0</v>
      </c>
      <c r="M200" s="316">
        <f>ННСот1500до2000!$V200*M$13</f>
        <v>0</v>
      </c>
      <c r="N200" s="316">
        <f>ННСот1500до2000!$W200*M$13</f>
        <v>0</v>
      </c>
      <c r="O200" s="316">
        <f>ННСот2000до2200!$V200*O$13</f>
        <v>0</v>
      </c>
      <c r="P200" s="316">
        <f>ННСот2000до2200!$W200*O$13</f>
        <v>0</v>
      </c>
      <c r="Q200" s="316">
        <f>ННСболее2200!$V200*Q$13</f>
        <v>0</v>
      </c>
      <c r="R200" s="316">
        <f>ННСболее2200!$W200*Q$13</f>
        <v>0</v>
      </c>
      <c r="S200" s="316">
        <f>Оценочная!$V200*S$13</f>
        <v>0</v>
      </c>
      <c r="T200" s="316">
        <f>Оценочная!$W200*S$13</f>
        <v>0</v>
      </c>
      <c r="U200" s="316">
        <f>'ННСЮра&gt;800'!$V183*U$13</f>
        <v>0</v>
      </c>
      <c r="V200" s="316">
        <f>'ННСЮра&gt;800'!$W183*U$13</f>
        <v>0</v>
      </c>
      <c r="W200" s="316">
        <f>'ГС пил'!$V200*W$13</f>
        <v>0</v>
      </c>
      <c r="X200" s="316">
        <f>'ГС пил'!$W200*W$13</f>
        <v>0</v>
      </c>
      <c r="Y200" s="316">
        <f>'ГС без пил'!$V200*Y$13</f>
        <v>6</v>
      </c>
      <c r="Z200" s="316">
        <f>'ГС без пил'!$W200*Y$13</f>
        <v>5194484.2287337622</v>
      </c>
      <c r="AA200" s="316">
        <f>'ГС пил МСГРП'!$V183*AA$13</f>
        <v>0</v>
      </c>
      <c r="AB200" s="316">
        <f>'ГС пил МСГРП'!$W183*AA$13</f>
        <v>0</v>
      </c>
      <c r="AC200" s="316">
        <f>'ГСЮра пил'!$V183*AC$13</f>
        <v>0</v>
      </c>
      <c r="AD200" s="316">
        <f>'ГСЮра пил'!$W183*AC$13</f>
        <v>0</v>
      </c>
      <c r="AE200" s="316">
        <f>'ГСЮра без пил'!$V183*AE$13</f>
        <v>0</v>
      </c>
      <c r="AF200" s="316">
        <f>'ГСЮра без пил'!$W183*AE$13</f>
        <v>0</v>
      </c>
      <c r="AG200" s="316">
        <f>'ГСЮра пил МСГРП'!$V183*AG$13</f>
        <v>0</v>
      </c>
      <c r="AH200" s="316">
        <f>'ГСЮра пил МСГРП'!$W183*AG$13</f>
        <v>0</v>
      </c>
      <c r="AI200" s="316">
        <f>ВЗ!$V198*AI$13</f>
        <v>0</v>
      </c>
      <c r="AJ200" s="316">
        <f>ВЗ!$W198*AI$13</f>
        <v>0</v>
      </c>
      <c r="AK200" s="316">
        <f>'Посл. скв'!$V200*AK$13</f>
        <v>1</v>
      </c>
      <c r="AL200" s="316">
        <f>'Посл. скв'!$W200*AK$13</f>
        <v>865747.37145562703</v>
      </c>
      <c r="AM200" s="316">
        <f t="shared" si="37"/>
        <v>8</v>
      </c>
      <c r="AN200" s="316">
        <f t="shared" si="38"/>
        <v>6925978.9716450162</v>
      </c>
      <c r="AR200" s="117">
        <f t="shared" si="31"/>
        <v>2675703.3433848862</v>
      </c>
      <c r="AS200" s="117">
        <v>9601682.3150299024</v>
      </c>
      <c r="AT200" s="2"/>
    </row>
    <row r="201" spans="1:50" ht="14.25" hidden="1" outlineLevel="1">
      <c r="A201" s="327"/>
      <c r="B201" s="323"/>
      <c r="C201" s="335"/>
      <c r="D201" s="264" t="str">
        <f>'Перв. скв '!D201</f>
        <v>ПВР</v>
      </c>
      <c r="E201" s="265">
        <f>'Перв. скв '!E201</f>
        <v>0</v>
      </c>
      <c r="F201" s="321" t="str">
        <f>'Перв. скв '!F201</f>
        <v>опер</v>
      </c>
      <c r="G201" s="316">
        <f>'Перв. скв '!$V201*G$13</f>
        <v>0</v>
      </c>
      <c r="H201" s="316">
        <f>'Перв. скв '!$W201*G$13</f>
        <v>0</v>
      </c>
      <c r="I201" s="316">
        <f>ННСдо1300!$V201*I$13</f>
        <v>0</v>
      </c>
      <c r="J201" s="316">
        <f>ННСдо1300!$W201*I$13</f>
        <v>0</v>
      </c>
      <c r="K201" s="316">
        <f>ННСот1300до1500!$V201*K$13</f>
        <v>0</v>
      </c>
      <c r="L201" s="316">
        <f>ННСот1300до1500!$W201*K$13</f>
        <v>0</v>
      </c>
      <c r="M201" s="316">
        <f>ННСот1500до2000!$V201*M$13</f>
        <v>0</v>
      </c>
      <c r="N201" s="316">
        <f>ННСот1500до2000!$W201*M$13</f>
        <v>0</v>
      </c>
      <c r="O201" s="316">
        <f>ННСот2000до2200!$V201*O$13</f>
        <v>0</v>
      </c>
      <c r="P201" s="316">
        <f>ННСот2000до2200!$W201*O$13</f>
        <v>0</v>
      </c>
      <c r="Q201" s="316">
        <f>ННСболее2200!$V201*Q$13</f>
        <v>0</v>
      </c>
      <c r="R201" s="316">
        <f>ННСболее2200!$W201*Q$13</f>
        <v>0</v>
      </c>
      <c r="S201" s="316">
        <f>Оценочная!$V201*S$13</f>
        <v>0</v>
      </c>
      <c r="T201" s="316">
        <f>Оценочная!$W201*S$13</f>
        <v>0</v>
      </c>
      <c r="U201" s="316">
        <f>'ННСЮра&gt;800'!$V184*U$13</f>
        <v>0</v>
      </c>
      <c r="V201" s="316">
        <f>'ННСЮра&gt;800'!$W184*U$13</f>
        <v>0</v>
      </c>
      <c r="W201" s="316">
        <f>'ГС пил'!$V201*W$13</f>
        <v>0</v>
      </c>
      <c r="X201" s="316">
        <f>'ГС пил'!$W201*W$13</f>
        <v>0</v>
      </c>
      <c r="Y201" s="316">
        <f>'ГС без пил'!$V201*Y$13</f>
        <v>0</v>
      </c>
      <c r="Z201" s="316">
        <f>'ГС без пил'!$W201*Y$13</f>
        <v>0</v>
      </c>
      <c r="AA201" s="316">
        <f>'ГС пил МСГРП'!$V184*AA$13</f>
        <v>0</v>
      </c>
      <c r="AB201" s="316">
        <f>'ГС пил МСГРП'!$W184*AA$13</f>
        <v>0</v>
      </c>
      <c r="AC201" s="316">
        <f>'ГСЮра пил'!$V184*AC$13</f>
        <v>0</v>
      </c>
      <c r="AD201" s="316">
        <f>'ГСЮра пил'!$W184*AC$13</f>
        <v>0</v>
      </c>
      <c r="AE201" s="316">
        <f>'ГСЮра без пил'!$V184*AE$13</f>
        <v>0</v>
      </c>
      <c r="AF201" s="316">
        <f>'ГСЮра без пил'!$W184*AE$13</f>
        <v>0</v>
      </c>
      <c r="AG201" s="316">
        <f>'ГСЮра пил МСГРП'!$V184*AG$13</f>
        <v>0</v>
      </c>
      <c r="AH201" s="316">
        <f>'ГСЮра пил МСГРП'!$W184*AG$13</f>
        <v>0</v>
      </c>
      <c r="AI201" s="316">
        <f>ВЗ!$V199*AI$13</f>
        <v>0</v>
      </c>
      <c r="AJ201" s="316">
        <f>ВЗ!$W199*AI$13</f>
        <v>0</v>
      </c>
      <c r="AK201" s="316">
        <f>'Посл. скв'!$V201*AK$13</f>
        <v>0</v>
      </c>
      <c r="AL201" s="316">
        <f>'Посл. скв'!$W201*AK$13</f>
        <v>0</v>
      </c>
      <c r="AM201" s="316">
        <f t="shared" si="37"/>
        <v>0</v>
      </c>
      <c r="AN201" s="316">
        <f t="shared" si="38"/>
        <v>0</v>
      </c>
      <c r="AR201" s="117">
        <f t="shared" si="31"/>
        <v>0</v>
      </c>
      <c r="AS201" s="117">
        <v>0</v>
      </c>
    </row>
    <row r="202" spans="1:50" ht="14.25" outlineLevel="1">
      <c r="A202" s="327"/>
      <c r="B202" s="323"/>
      <c r="C202" s="335"/>
      <c r="D202" s="264" t="str">
        <f>'Перв. скв '!D202</f>
        <v>МГРП</v>
      </c>
      <c r="E202" s="265">
        <f>'Перв. скв '!E202</f>
        <v>0</v>
      </c>
      <c r="F202" s="321" t="str">
        <f>'Перв. скв '!F202</f>
        <v>скв/опер</v>
      </c>
      <c r="G202" s="316">
        <f>'Перв. скв '!$V202*G$13</f>
        <v>1</v>
      </c>
      <c r="H202" s="316">
        <f>'Перв. скв '!$W202*G$13</f>
        <v>3650000</v>
      </c>
      <c r="I202" s="316">
        <f>ННСдо1300!$V202*I$13</f>
        <v>0</v>
      </c>
      <c r="J202" s="316">
        <f>ННСдо1300!$W202*I$13</f>
        <v>0</v>
      </c>
      <c r="K202" s="316">
        <f>ННСот1300до1500!$V202*K$13</f>
        <v>0</v>
      </c>
      <c r="L202" s="316">
        <f>ННСот1300до1500!$W202*K$13</f>
        <v>0</v>
      </c>
      <c r="M202" s="316">
        <f>ННСот1500до2000!$V202*M$13</f>
        <v>0</v>
      </c>
      <c r="N202" s="316">
        <f>ННСот1500до2000!$W202*M$13</f>
        <v>0</v>
      </c>
      <c r="O202" s="316">
        <f>ННСот2000до2200!$V202*O$13</f>
        <v>0</v>
      </c>
      <c r="P202" s="316">
        <f>ННСот2000до2200!$W202*O$13</f>
        <v>0</v>
      </c>
      <c r="Q202" s="316">
        <f>ННСболее2200!$V202*Q$13</f>
        <v>0</v>
      </c>
      <c r="R202" s="316">
        <f>ННСболее2200!$W202*Q$13</f>
        <v>0</v>
      </c>
      <c r="S202" s="316">
        <f>Оценочная!$V202*S$13</f>
        <v>0</v>
      </c>
      <c r="T202" s="316">
        <f>Оценочная!$W202*S$13</f>
        <v>0</v>
      </c>
      <c r="U202" s="316">
        <f>'ННСЮра&gt;800'!$V185*U$13</f>
        <v>0</v>
      </c>
      <c r="V202" s="316">
        <f>'ННСЮра&gt;800'!$W185*U$13</f>
        <v>0</v>
      </c>
      <c r="W202" s="316">
        <f>'ГС пил'!$V202*W$13</f>
        <v>0</v>
      </c>
      <c r="X202" s="316">
        <f>'ГС пил'!$W202*W$13</f>
        <v>0</v>
      </c>
      <c r="Y202" s="316">
        <f>'ГС без пил'!$V202*Y$13</f>
        <v>6</v>
      </c>
      <c r="Z202" s="316">
        <f>'ГС без пил'!$W202*Y$13</f>
        <v>21900000</v>
      </c>
      <c r="AA202" s="316">
        <f>'ГС пил МСГРП'!$V185*AA$13</f>
        <v>0</v>
      </c>
      <c r="AB202" s="316">
        <f>'ГС пил МСГРП'!$W185*AA$13</f>
        <v>0</v>
      </c>
      <c r="AC202" s="316">
        <f>'ГСЮра пил'!$V185*AC$13</f>
        <v>0</v>
      </c>
      <c r="AD202" s="316">
        <f>'ГСЮра пил'!$W185*AC$13</f>
        <v>0</v>
      </c>
      <c r="AE202" s="316">
        <f>'ГСЮра без пил'!$V185*AE$13</f>
        <v>0</v>
      </c>
      <c r="AF202" s="316">
        <f>'ГСЮра без пил'!$W185*AE$13</f>
        <v>0</v>
      </c>
      <c r="AG202" s="316">
        <f>'ГСЮра пил МСГРП'!$V185*AG$13</f>
        <v>0</v>
      </c>
      <c r="AH202" s="316">
        <f>'ГСЮра пил МСГРП'!$W185*AG$13</f>
        <v>0</v>
      </c>
      <c r="AI202" s="316">
        <f>ВЗ!$V200*AI$13</f>
        <v>0</v>
      </c>
      <c r="AJ202" s="316">
        <f>ВЗ!$W200*AI$13</f>
        <v>0</v>
      </c>
      <c r="AK202" s="316">
        <f>'Посл. скв'!$V202*AK$13</f>
        <v>1</v>
      </c>
      <c r="AL202" s="316">
        <f>'Посл. скв'!$W202*AK$13</f>
        <v>3650000</v>
      </c>
      <c r="AM202" s="316">
        <f t="shared" si="37"/>
        <v>8</v>
      </c>
      <c r="AN202" s="316">
        <f t="shared" si="38"/>
        <v>29200000</v>
      </c>
      <c r="AR202" s="117">
        <f t="shared" si="31"/>
        <v>0</v>
      </c>
      <c r="AS202" s="117">
        <v>29200000</v>
      </c>
      <c r="AT202" s="2"/>
    </row>
    <row r="203" spans="1:50" ht="15" outlineLevel="1" thickBot="1">
      <c r="A203" s="327"/>
      <c r="B203" s="323"/>
      <c r="C203" s="335"/>
      <c r="D203" s="264" t="str">
        <f>'Перв. скв '!D203</f>
        <v>Супервайзинг при ГРП</v>
      </c>
      <c r="E203" s="265">
        <f>'Перв. скв '!E203</f>
        <v>0</v>
      </c>
      <c r="F203" s="321" t="str">
        <f>'Перв. скв '!F203</f>
        <v>бр.час.</v>
      </c>
      <c r="G203" s="316">
        <f>'Перв. скв '!$V203*G$13</f>
        <v>1</v>
      </c>
      <c r="H203" s="316">
        <f>'Перв. скв '!$W203*G$13</f>
        <v>85680</v>
      </c>
      <c r="I203" s="316">
        <f>ННСдо1300!$V203*I$13</f>
        <v>0</v>
      </c>
      <c r="J203" s="316">
        <f>ННСдо1300!$W203*I$13</f>
        <v>0</v>
      </c>
      <c r="K203" s="316">
        <f>ННСот1300до1500!$V203*K$13</f>
        <v>0</v>
      </c>
      <c r="L203" s="316">
        <f>ННСот1300до1500!$W203*K$13</f>
        <v>0</v>
      </c>
      <c r="M203" s="316">
        <f>ННСот1500до2000!$V203*M$13</f>
        <v>0</v>
      </c>
      <c r="N203" s="316">
        <f>ННСот1500до2000!$W203*M$13</f>
        <v>0</v>
      </c>
      <c r="O203" s="316">
        <f>ННСот2000до2200!$V203*O$13</f>
        <v>0</v>
      </c>
      <c r="P203" s="316">
        <f>ННСот2000до2200!$W203*O$13</f>
        <v>0</v>
      </c>
      <c r="Q203" s="316">
        <f>ННСболее2200!$V203*Q$13</f>
        <v>0</v>
      </c>
      <c r="R203" s="316">
        <f>ННСболее2200!$W203*Q$13</f>
        <v>0</v>
      </c>
      <c r="S203" s="316">
        <f>Оценочная!$V203*S$13</f>
        <v>0</v>
      </c>
      <c r="T203" s="316">
        <f>Оценочная!$W203*S$13</f>
        <v>0</v>
      </c>
      <c r="U203" s="316">
        <f>'ННСЮра&gt;800'!$V186*U$13</f>
        <v>0</v>
      </c>
      <c r="V203" s="316">
        <f>'ННСЮра&gt;800'!$W186*U$13</f>
        <v>0</v>
      </c>
      <c r="W203" s="316">
        <f>'ГС пил'!$V203*W$13</f>
        <v>0</v>
      </c>
      <c r="X203" s="316">
        <f>'ГС пил'!$W203*W$13</f>
        <v>0</v>
      </c>
      <c r="Y203" s="316">
        <f>'ГС без пил'!$V203*Y$13</f>
        <v>6</v>
      </c>
      <c r="Z203" s="316">
        <f>'ГС без пил'!$W203*Y$13</f>
        <v>514080</v>
      </c>
      <c r="AA203" s="316">
        <f>'ГС пил МСГРП'!$V186*AA$13</f>
        <v>0</v>
      </c>
      <c r="AB203" s="316">
        <f>'ГС пил МСГРП'!$W186*AA$13</f>
        <v>0</v>
      </c>
      <c r="AC203" s="316">
        <f>'ГСЮра пил'!$V186*AC$13</f>
        <v>0</v>
      </c>
      <c r="AD203" s="316">
        <f>'ГСЮра пил'!$W186*AC$13</f>
        <v>0</v>
      </c>
      <c r="AE203" s="316">
        <f>'ГСЮра без пил'!$V186*AE$13</f>
        <v>0</v>
      </c>
      <c r="AF203" s="316">
        <f>'ГСЮра без пил'!$W186*AE$13</f>
        <v>0</v>
      </c>
      <c r="AG203" s="316">
        <f>'ГСЮра пил МСГРП'!$V186*AG$13</f>
        <v>0</v>
      </c>
      <c r="AH203" s="316">
        <f>'ГСЮра пил МСГРП'!$W186*AG$13</f>
        <v>0</v>
      </c>
      <c r="AI203" s="316">
        <f>ВЗ!$V201*AI$13</f>
        <v>0</v>
      </c>
      <c r="AJ203" s="316">
        <f>ВЗ!$W201*AI$13</f>
        <v>0</v>
      </c>
      <c r="AK203" s="316">
        <f>'Посл. скв'!$V203*AK$13</f>
        <v>1</v>
      </c>
      <c r="AL203" s="316">
        <f>'Посл. скв'!$W203*AK$13</f>
        <v>85680</v>
      </c>
      <c r="AM203" s="316">
        <f t="shared" si="37"/>
        <v>8</v>
      </c>
      <c r="AN203" s="316">
        <f t="shared" si="38"/>
        <v>685440</v>
      </c>
      <c r="AR203" s="117">
        <f t="shared" si="31"/>
        <v>0</v>
      </c>
      <c r="AS203" s="117">
        <v>685440</v>
      </c>
      <c r="AT203" s="2"/>
    </row>
    <row r="204" spans="1:50" ht="15" hidden="1" outlineLevel="1" thickBot="1">
      <c r="A204" s="327"/>
      <c r="B204" s="323"/>
      <c r="C204" s="335"/>
      <c r="D204" s="264">
        <f>'Перв. скв '!D204</f>
        <v>0</v>
      </c>
      <c r="E204" s="265">
        <f>'Перв. скв '!E204</f>
        <v>0</v>
      </c>
      <c r="F204" s="321">
        <f>'Перв. скв '!F204</f>
        <v>0</v>
      </c>
      <c r="G204" s="316">
        <f>'Перв. скв '!$V204*G$13</f>
        <v>0</v>
      </c>
      <c r="H204" s="316">
        <f>'Перв. скв '!$W204*G$13</f>
        <v>0</v>
      </c>
      <c r="I204" s="316">
        <f>ННСдо1300!$V204*I$13</f>
        <v>0</v>
      </c>
      <c r="J204" s="316">
        <f>ННСдо1300!$W204*I$13</f>
        <v>0</v>
      </c>
      <c r="K204" s="316">
        <f>ННСот1300до1500!$V204*K$13</f>
        <v>0</v>
      </c>
      <c r="L204" s="316">
        <f>ННСот1300до1500!$W204*K$13</f>
        <v>0</v>
      </c>
      <c r="M204" s="316">
        <f>ННСот1500до2000!$V204*M$13</f>
        <v>0</v>
      </c>
      <c r="N204" s="316">
        <f>ННСот1500до2000!$W204*M$13</f>
        <v>0</v>
      </c>
      <c r="O204" s="316">
        <f>ННСот2000до2200!$V204*O$13</f>
        <v>0</v>
      </c>
      <c r="P204" s="316">
        <f>ННСот2000до2200!$W204*O$13</f>
        <v>0</v>
      </c>
      <c r="Q204" s="316">
        <f>ННСболее2200!$V204*Q$13</f>
        <v>0</v>
      </c>
      <c r="R204" s="316">
        <f>ННСболее2200!$W204*Q$13</f>
        <v>0</v>
      </c>
      <c r="S204" s="316">
        <f>Оценочная!$V204*S$13</f>
        <v>0</v>
      </c>
      <c r="T204" s="316">
        <f>Оценочная!$W204*S$13</f>
        <v>0</v>
      </c>
      <c r="U204" s="316">
        <f>'ННСЮра&gt;800'!$V187*U$13</f>
        <v>0</v>
      </c>
      <c r="V204" s="316">
        <f>'ННСЮра&gt;800'!$W187*U$13</f>
        <v>0</v>
      </c>
      <c r="W204" s="316">
        <f>'ГС пил'!$V204*W$13</f>
        <v>0</v>
      </c>
      <c r="X204" s="316">
        <f>'ГС пил'!$W204*W$13</f>
        <v>0</v>
      </c>
      <c r="Y204" s="316">
        <f>'ГС без пил'!$V204*Y$13</f>
        <v>0</v>
      </c>
      <c r="Z204" s="316">
        <f>'ГС без пил'!$W204*Y$13</f>
        <v>0</v>
      </c>
      <c r="AA204" s="316">
        <f>'ГС пил МСГРП'!$V187*AA$13</f>
        <v>0</v>
      </c>
      <c r="AB204" s="316">
        <f>'ГС пил МСГРП'!$W187*AA$13</f>
        <v>0</v>
      </c>
      <c r="AC204" s="316">
        <f>'ГСЮра пил'!$V187*AC$13</f>
        <v>0</v>
      </c>
      <c r="AD204" s="316">
        <f>'ГСЮра пил'!$W187*AC$13</f>
        <v>0</v>
      </c>
      <c r="AE204" s="316">
        <f>'ГСЮра без пил'!$V187*AE$13</f>
        <v>0</v>
      </c>
      <c r="AF204" s="316">
        <f>'ГСЮра без пил'!$W187*AE$13</f>
        <v>0</v>
      </c>
      <c r="AG204" s="316">
        <f>'ГСЮра пил МСГРП'!$V187*AG$13</f>
        <v>0</v>
      </c>
      <c r="AH204" s="316">
        <f>'ГСЮра пил МСГРП'!$W187*AG$13</f>
        <v>0</v>
      </c>
      <c r="AI204" s="316">
        <f>ВЗ!$V202*AI$13</f>
        <v>0</v>
      </c>
      <c r="AJ204" s="316">
        <f>ВЗ!$W202*AI$13</f>
        <v>0</v>
      </c>
      <c r="AK204" s="316">
        <f>'Посл. скв'!$V204*AK$13</f>
        <v>0</v>
      </c>
      <c r="AL204" s="316">
        <f>'Посл. скв'!$W204*AK$13</f>
        <v>0</v>
      </c>
      <c r="AM204" s="316">
        <f t="shared" si="37"/>
        <v>0</v>
      </c>
      <c r="AN204" s="316">
        <f t="shared" si="38"/>
        <v>0</v>
      </c>
      <c r="AR204" s="117">
        <f t="shared" si="31"/>
        <v>0</v>
      </c>
      <c r="AS204" s="117">
        <v>0</v>
      </c>
      <c r="AW204" s="420"/>
    </row>
    <row r="205" spans="1:50" s="68" customFormat="1" ht="15.75" hidden="1" outlineLevel="1" thickBot="1">
      <c r="A205" s="340"/>
      <c r="B205" s="341"/>
      <c r="C205" s="97"/>
      <c r="D205" s="97"/>
      <c r="E205" s="75"/>
      <c r="F205" s="75"/>
      <c r="G205" s="119"/>
      <c r="H205" s="119"/>
      <c r="I205" s="75"/>
      <c r="J205" s="75"/>
      <c r="K205" s="75"/>
      <c r="L205" s="75"/>
      <c r="M205" s="75"/>
      <c r="N205" s="75"/>
      <c r="O205" s="75"/>
      <c r="P205" s="75"/>
      <c r="Q205" s="75"/>
      <c r="R205" s="75"/>
      <c r="S205" s="75"/>
      <c r="T205" s="75"/>
      <c r="U205" s="75"/>
      <c r="V205" s="75"/>
      <c r="W205" s="75"/>
      <c r="X205" s="75"/>
      <c r="Y205" s="75"/>
      <c r="Z205" s="75"/>
      <c r="AA205" s="75"/>
      <c r="AB205" s="75"/>
      <c r="AC205" s="75"/>
      <c r="AD205" s="75"/>
      <c r="AE205" s="75"/>
      <c r="AF205" s="75"/>
      <c r="AG205" s="75"/>
      <c r="AH205" s="75"/>
      <c r="AI205" s="75"/>
      <c r="AJ205" s="75"/>
      <c r="AK205" s="75"/>
      <c r="AL205" s="75"/>
      <c r="AM205" s="75"/>
      <c r="AN205" s="75">
        <v>0</v>
      </c>
      <c r="AO205" s="308"/>
      <c r="AR205" s="117">
        <f t="shared" si="31"/>
        <v>0</v>
      </c>
      <c r="AS205" s="420">
        <v>0</v>
      </c>
      <c r="AU205" s="420"/>
      <c r="AV205" s="420"/>
      <c r="AW205" s="299"/>
      <c r="AX205" s="117"/>
    </row>
    <row r="206" spans="1:50" s="109" customFormat="1" ht="17.25" collapsed="1" thickBot="1">
      <c r="A206" s="107"/>
      <c r="B206" s="108"/>
      <c r="C206" s="56" t="s">
        <v>83</v>
      </c>
      <c r="D206" s="69"/>
      <c r="E206" s="450"/>
      <c r="F206" s="451"/>
      <c r="G206" s="220"/>
      <c r="H206" s="220">
        <f>SUM(H194:H205)</f>
        <v>36904486.671455629</v>
      </c>
      <c r="I206" s="220"/>
      <c r="J206" s="220">
        <f>SUM(J194:J205)</f>
        <v>0</v>
      </c>
      <c r="K206" s="220"/>
      <c r="L206" s="220">
        <f>SUM(L194:L205)</f>
        <v>0</v>
      </c>
      <c r="M206" s="220"/>
      <c r="N206" s="220">
        <f>SUM(N194:N205)</f>
        <v>0</v>
      </c>
      <c r="O206" s="220"/>
      <c r="P206" s="220">
        <f>SUM(P194:P205)</f>
        <v>0</v>
      </c>
      <c r="Q206" s="220"/>
      <c r="R206" s="220">
        <f>SUM(R194:R205)</f>
        <v>0</v>
      </c>
      <c r="S206" s="220"/>
      <c r="T206" s="220">
        <f>SUM(T194:T205)</f>
        <v>0</v>
      </c>
      <c r="U206" s="220"/>
      <c r="V206" s="220">
        <f>SUM(V194:V205)</f>
        <v>0</v>
      </c>
      <c r="W206" s="220"/>
      <c r="X206" s="220">
        <f>SUM(X194:X205)</f>
        <v>0</v>
      </c>
      <c r="Y206" s="220"/>
      <c r="Z206" s="220">
        <f>SUM(Z194:Z205)</f>
        <v>221426920.02873373</v>
      </c>
      <c r="AA206" s="220"/>
      <c r="AB206" s="220">
        <f>SUM(AB194:AB205)</f>
        <v>0</v>
      </c>
      <c r="AC206" s="220"/>
      <c r="AD206" s="220">
        <f>SUM(AD194:AD205)</f>
        <v>0</v>
      </c>
      <c r="AE206" s="220"/>
      <c r="AF206" s="220">
        <f>SUM(AF194:AF205)</f>
        <v>0</v>
      </c>
      <c r="AG206" s="220"/>
      <c r="AH206" s="220">
        <f>SUM(AH194:AH205)</f>
        <v>0</v>
      </c>
      <c r="AI206" s="220"/>
      <c r="AJ206" s="220">
        <f>SUM(AJ194:AJ205)</f>
        <v>0</v>
      </c>
      <c r="AK206" s="220"/>
      <c r="AL206" s="220">
        <f>SUM(AL194:AL205)</f>
        <v>36904486.671455629</v>
      </c>
      <c r="AM206" s="220"/>
      <c r="AN206" s="221">
        <f>SUM(AN194:AN205)</f>
        <v>295235893.37164503</v>
      </c>
      <c r="AO206" s="309"/>
      <c r="AP206" s="299"/>
      <c r="AR206" s="117">
        <f t="shared" si="31"/>
        <v>37250245.423384786</v>
      </c>
      <c r="AS206" s="299">
        <v>332486138.79502982</v>
      </c>
      <c r="AT206" s="421"/>
      <c r="AU206" s="299"/>
      <c r="AV206" s="299"/>
      <c r="AW206" s="117"/>
      <c r="AX206" s="117"/>
    </row>
    <row r="207" spans="1:50" ht="14.25" hidden="1" thickBot="1">
      <c r="G207" s="117"/>
      <c r="H207" s="117"/>
      <c r="AN207" s="1">
        <v>0</v>
      </c>
      <c r="AP207" s="117"/>
      <c r="AR207" s="117">
        <f t="shared" si="31"/>
        <v>0</v>
      </c>
      <c r="AS207" s="117">
        <v>0</v>
      </c>
    </row>
    <row r="208" spans="1:50" ht="15" hidden="1" thickBot="1">
      <c r="A208" s="336"/>
      <c r="B208" s="336"/>
      <c r="C208" s="446" t="s">
        <v>126</v>
      </c>
      <c r="D208" s="447"/>
      <c r="E208" s="447"/>
      <c r="F208" s="447"/>
      <c r="G208" s="446"/>
      <c r="H208" s="447"/>
      <c r="I208" s="447"/>
      <c r="J208" s="447"/>
      <c r="K208" s="446"/>
      <c r="L208" s="447"/>
      <c r="M208" s="447"/>
      <c r="N208" s="447"/>
      <c r="O208" s="446"/>
      <c r="P208" s="447"/>
      <c r="Q208" s="447"/>
      <c r="R208" s="447"/>
      <c r="S208" s="447"/>
      <c r="T208" s="447"/>
      <c r="U208" s="446"/>
      <c r="V208" s="447"/>
      <c r="W208" s="447"/>
      <c r="X208" s="447"/>
      <c r="Y208" s="446"/>
      <c r="Z208" s="447"/>
      <c r="AA208" s="447"/>
      <c r="AB208" s="447"/>
      <c r="AC208" s="446"/>
      <c r="AD208" s="447"/>
      <c r="AE208" s="447"/>
      <c r="AF208" s="447"/>
      <c r="AG208" s="446"/>
      <c r="AH208" s="447"/>
      <c r="AI208" s="447"/>
      <c r="AJ208" s="447"/>
      <c r="AK208" s="417"/>
      <c r="AL208" s="418"/>
      <c r="AM208" s="418"/>
      <c r="AN208" s="418">
        <v>0</v>
      </c>
      <c r="AR208" s="117">
        <f t="shared" si="31"/>
        <v>0</v>
      </c>
      <c r="AS208" s="117">
        <v>0</v>
      </c>
    </row>
    <row r="209" spans="1:50" ht="15" hidden="1" outlineLevel="1" thickBot="1">
      <c r="A209" s="336"/>
      <c r="B209" s="336"/>
      <c r="C209" s="335"/>
      <c r="D209" s="264">
        <f>'Перв. скв '!D209</f>
        <v>0</v>
      </c>
      <c r="E209" s="265">
        <f>'Перв. скв '!E209</f>
        <v>0</v>
      </c>
      <c r="F209" s="321" t="str">
        <f>'Перв. скв '!F209</f>
        <v>шт</v>
      </c>
      <c r="G209" s="316">
        <f>'Перв. скв '!$V209*G$13</f>
        <v>0</v>
      </c>
      <c r="H209" s="316">
        <f>'Перв. скв '!$W209*G$13</f>
        <v>0</v>
      </c>
      <c r="I209" s="316">
        <f>ННСдо1300!$V209*I$13</f>
        <v>0</v>
      </c>
      <c r="J209" s="316">
        <f>ННСдо1300!$W209*I$13</f>
        <v>0</v>
      </c>
      <c r="K209" s="316">
        <f>ННСот1300до1500!$V209*K$13</f>
        <v>0</v>
      </c>
      <c r="L209" s="316">
        <f>ННСот1300до1500!$W209*K$13</f>
        <v>0</v>
      </c>
      <c r="M209" s="316">
        <f>ННСот1500до2000!$V209*M$13</f>
        <v>0</v>
      </c>
      <c r="N209" s="316">
        <f>ННСот1500до2000!$W209*M$13</f>
        <v>0</v>
      </c>
      <c r="O209" s="316">
        <f>ННСот2000до2200!$V209*O$13</f>
        <v>0</v>
      </c>
      <c r="P209" s="316">
        <f>ННСот2000до2200!$W209*O$13</f>
        <v>0</v>
      </c>
      <c r="Q209" s="316">
        <f>ННСболее2200!$V209*Q$13</f>
        <v>0</v>
      </c>
      <c r="R209" s="316">
        <f>ННСболее2200!$W209*Q$13</f>
        <v>0</v>
      </c>
      <c r="S209" s="316">
        <f>Оценочная!$V209*S$13</f>
        <v>0</v>
      </c>
      <c r="T209" s="316">
        <f>Оценочная!$W209*S$13</f>
        <v>0</v>
      </c>
      <c r="U209" s="316">
        <f>'ННСЮра&gt;800'!$V192*U$13</f>
        <v>0</v>
      </c>
      <c r="V209" s="316">
        <f>'ННСЮра&gt;800'!$W192*U$13</f>
        <v>0</v>
      </c>
      <c r="W209" s="316">
        <f>'ГС пил'!$V209*W$13</f>
        <v>0</v>
      </c>
      <c r="X209" s="316">
        <f>'ГС пил'!$W209*W$13</f>
        <v>0</v>
      </c>
      <c r="Y209" s="316">
        <f>'ГС без пил'!$V209*Y$13</f>
        <v>0</v>
      </c>
      <c r="Z209" s="316">
        <f>'ГС без пил'!$W209*Y$13</f>
        <v>0</v>
      </c>
      <c r="AA209" s="316">
        <f>'ГС пил МСГРП'!$V192*AA$13</f>
        <v>0</v>
      </c>
      <c r="AB209" s="316">
        <f>'ГС пил МСГРП'!$W192*AA$13</f>
        <v>0</v>
      </c>
      <c r="AC209" s="316">
        <f>'ГСЮра пил'!$V192*AC$13</f>
        <v>0</v>
      </c>
      <c r="AD209" s="316">
        <f>'ГСЮра пил'!$W192*AC$13</f>
        <v>0</v>
      </c>
      <c r="AE209" s="316">
        <f>'ГСЮра без пил'!$V192*AE$13</f>
        <v>0</v>
      </c>
      <c r="AF209" s="316">
        <f>'ГСЮра без пил'!$W192*AE$13</f>
        <v>0</v>
      </c>
      <c r="AG209" s="316">
        <f>'ГСЮра пил МСГРП'!$V192*AG$13</f>
        <v>0</v>
      </c>
      <c r="AH209" s="316">
        <f>'ГСЮра пил МСГРП'!$W192*AG$13</f>
        <v>0</v>
      </c>
      <c r="AI209" s="316">
        <f>ВЗ!$V207*AI$13</f>
        <v>0</v>
      </c>
      <c r="AJ209" s="316">
        <f>ВЗ!$W207*AI$13</f>
        <v>0</v>
      </c>
      <c r="AK209" s="316">
        <f>'Посл. скв'!$V209*AK$13</f>
        <v>0</v>
      </c>
      <c r="AL209" s="316">
        <f>'Посл. скв'!$W209*AK$13</f>
        <v>0</v>
      </c>
      <c r="AM209" s="316">
        <f t="shared" ref="AM209:AN211" si="39">AK209+AI209+AG209+AE209+AC209+AA209+Y209+W209+U209+S209+Q209+M209+O209+K209+I209+G209</f>
        <v>0</v>
      </c>
      <c r="AN209" s="316">
        <f t="shared" si="39"/>
        <v>0</v>
      </c>
      <c r="AR209" s="117">
        <f t="shared" si="31"/>
        <v>0</v>
      </c>
      <c r="AS209" s="117">
        <v>0</v>
      </c>
    </row>
    <row r="210" spans="1:50" ht="15" hidden="1" outlineLevel="1" thickBot="1">
      <c r="A210" s="336"/>
      <c r="B210" s="336"/>
      <c r="C210" s="335"/>
      <c r="D210" s="264">
        <f>'Перв. скв '!D210</f>
        <v>0</v>
      </c>
      <c r="E210" s="265">
        <f>'Перв. скв '!E210</f>
        <v>0</v>
      </c>
      <c r="F210" s="321" t="str">
        <f>'Перв. скв '!F210</f>
        <v>скв.</v>
      </c>
      <c r="G210" s="316">
        <f>'Перв. скв '!$V210*G$13</f>
        <v>0</v>
      </c>
      <c r="H210" s="316">
        <f>'Перв. скв '!$W210*G$13</f>
        <v>0</v>
      </c>
      <c r="I210" s="316">
        <f>ННСдо1300!$V210*I$13</f>
        <v>0</v>
      </c>
      <c r="J210" s="316">
        <f>ННСдо1300!$W210*I$13</f>
        <v>0</v>
      </c>
      <c r="K210" s="316">
        <f>ННСот1300до1500!$V210*K$13</f>
        <v>0</v>
      </c>
      <c r="L210" s="316">
        <f>ННСот1300до1500!$W210*K$13</f>
        <v>0</v>
      </c>
      <c r="M210" s="316">
        <f>ННСот1500до2000!$V210*M$13</f>
        <v>0</v>
      </c>
      <c r="N210" s="316">
        <f>ННСот1500до2000!$W210*M$13</f>
        <v>0</v>
      </c>
      <c r="O210" s="316">
        <f>ННСот2000до2200!$V210*O$13</f>
        <v>0</v>
      </c>
      <c r="P210" s="316">
        <f>ННСот2000до2200!$W210*O$13</f>
        <v>0</v>
      </c>
      <c r="Q210" s="316">
        <f>ННСболее2200!$V210*Q$13</f>
        <v>0</v>
      </c>
      <c r="R210" s="316">
        <f>ННСболее2200!$W210*Q$13</f>
        <v>0</v>
      </c>
      <c r="S210" s="316">
        <f>Оценочная!$V210*S$13</f>
        <v>0</v>
      </c>
      <c r="T210" s="316">
        <f>Оценочная!$W210*S$13</f>
        <v>0</v>
      </c>
      <c r="U210" s="316">
        <f>'ННСЮра&gt;800'!$V193*U$13</f>
        <v>0</v>
      </c>
      <c r="V210" s="316">
        <f>'ННСЮра&gt;800'!$W193*U$13</f>
        <v>0</v>
      </c>
      <c r="W210" s="316">
        <f>'ГС пил'!$V210*W$13</f>
        <v>0</v>
      </c>
      <c r="X210" s="316">
        <f>'ГС пил'!$W210*W$13</f>
        <v>0</v>
      </c>
      <c r="Y210" s="316">
        <f>'ГС без пил'!$V210*Y$13</f>
        <v>0</v>
      </c>
      <c r="Z210" s="316">
        <f>'ГС без пил'!$W210*Y$13</f>
        <v>0</v>
      </c>
      <c r="AA210" s="316">
        <f>'ГС пил МСГРП'!$V193*AA$13</f>
        <v>0</v>
      </c>
      <c r="AB210" s="316">
        <f>'ГС пил МСГРП'!$W193*AA$13</f>
        <v>0</v>
      </c>
      <c r="AC210" s="316">
        <f>'ГСЮра пил'!$V193*AC$13</f>
        <v>0</v>
      </c>
      <c r="AD210" s="316">
        <f>'ГСЮра пил'!$W193*AC$13</f>
        <v>0</v>
      </c>
      <c r="AE210" s="316">
        <f>'ГСЮра без пил'!$V193*AE$13</f>
        <v>0</v>
      </c>
      <c r="AF210" s="316">
        <f>'ГСЮра без пил'!$W193*AE$13</f>
        <v>0</v>
      </c>
      <c r="AG210" s="316">
        <f>'ГСЮра пил МСГРП'!$V193*AG$13</f>
        <v>0</v>
      </c>
      <c r="AH210" s="316">
        <f>'ГСЮра пил МСГРП'!$W193*AG$13</f>
        <v>0</v>
      </c>
      <c r="AI210" s="316">
        <f>ВЗ!$V208*AI$13</f>
        <v>0</v>
      </c>
      <c r="AJ210" s="316">
        <f>ВЗ!$W208*AI$13</f>
        <v>0</v>
      </c>
      <c r="AK210" s="316">
        <f>'Посл. скв'!$V210*AK$13</f>
        <v>0</v>
      </c>
      <c r="AL210" s="316">
        <f>'Посл. скв'!$W210*AK$13</f>
        <v>0</v>
      </c>
      <c r="AM210" s="316">
        <f t="shared" si="39"/>
        <v>0</v>
      </c>
      <c r="AN210" s="316">
        <f t="shared" si="39"/>
        <v>0</v>
      </c>
      <c r="AR210" s="117">
        <f t="shared" si="31"/>
        <v>0</v>
      </c>
      <c r="AS210" s="117">
        <v>0</v>
      </c>
    </row>
    <row r="211" spans="1:50" ht="15.75" hidden="1" outlineLevel="1" thickBot="1">
      <c r="A211" s="336"/>
      <c r="B211" s="336"/>
      <c r="C211" s="335"/>
      <c r="D211" s="264">
        <f>'Перв. скв '!D211</f>
        <v>0</v>
      </c>
      <c r="E211" s="265">
        <f>'Перв. скв '!E211</f>
        <v>0</v>
      </c>
      <c r="F211" s="321" t="str">
        <f>'Перв. скв '!F211</f>
        <v>скв.</v>
      </c>
      <c r="G211" s="316">
        <f>'Перв. скв '!$V211*G$13</f>
        <v>0</v>
      </c>
      <c r="H211" s="316">
        <f>'Перв. скв '!$W211*G$13</f>
        <v>0</v>
      </c>
      <c r="I211" s="316">
        <f>ННСдо1300!$V211*I$13</f>
        <v>0</v>
      </c>
      <c r="J211" s="316">
        <f>ННСдо1300!$W211*I$13</f>
        <v>0</v>
      </c>
      <c r="K211" s="316">
        <f>ННСот1300до1500!$V211*K$13</f>
        <v>0</v>
      </c>
      <c r="L211" s="316">
        <f>ННСот1300до1500!$W211*K$13</f>
        <v>0</v>
      </c>
      <c r="M211" s="316">
        <f>ННСот1500до2000!$V211*M$13</f>
        <v>0</v>
      </c>
      <c r="N211" s="316">
        <f>ННСот1500до2000!$W211*M$13</f>
        <v>0</v>
      </c>
      <c r="O211" s="316">
        <f>ННСот2000до2200!$V211*O$13</f>
        <v>0</v>
      </c>
      <c r="P211" s="316">
        <f>ННСот2000до2200!$W211*O$13</f>
        <v>0</v>
      </c>
      <c r="Q211" s="316">
        <f>ННСболее2200!$V211*Q$13</f>
        <v>0</v>
      </c>
      <c r="R211" s="316">
        <f>ННСболее2200!$W211*Q$13</f>
        <v>0</v>
      </c>
      <c r="S211" s="316">
        <f>Оценочная!$V211*S$13</f>
        <v>0</v>
      </c>
      <c r="T211" s="316">
        <f>Оценочная!$W211*S$13</f>
        <v>0</v>
      </c>
      <c r="U211" s="316">
        <f>'ННСЮра&gt;800'!$V194*U$13</f>
        <v>0</v>
      </c>
      <c r="V211" s="316">
        <f>'ННСЮра&gt;800'!$W194*U$13</f>
        <v>0</v>
      </c>
      <c r="W211" s="316">
        <f>'ГС пил'!$V211*W$13</f>
        <v>0</v>
      </c>
      <c r="X211" s="316">
        <f>'ГС пил'!$W211*W$13</f>
        <v>0</v>
      </c>
      <c r="Y211" s="316">
        <f>'ГС без пил'!$V211*Y$13</f>
        <v>0</v>
      </c>
      <c r="Z211" s="316">
        <f>'ГС без пил'!$W211*Y$13</f>
        <v>0</v>
      </c>
      <c r="AA211" s="316">
        <f>'ГС пил МСГРП'!$V194*AA$13</f>
        <v>0</v>
      </c>
      <c r="AB211" s="316">
        <f>'ГС пил МСГРП'!$W194*AA$13</f>
        <v>0</v>
      </c>
      <c r="AC211" s="316">
        <f>'ГСЮра пил'!$V194*AC$13</f>
        <v>0</v>
      </c>
      <c r="AD211" s="316">
        <f>'ГСЮра пил'!$W194*AC$13</f>
        <v>0</v>
      </c>
      <c r="AE211" s="316">
        <f>'ГСЮра без пил'!$V194*AE$13</f>
        <v>0</v>
      </c>
      <c r="AF211" s="316">
        <f>'ГСЮра без пил'!$W194*AE$13</f>
        <v>0</v>
      </c>
      <c r="AG211" s="316">
        <f>'ГСЮра пил МСГРП'!$V194*AG$13</f>
        <v>0</v>
      </c>
      <c r="AH211" s="316">
        <f>'ГСЮра пил МСГРП'!$W194*AG$13</f>
        <v>0</v>
      </c>
      <c r="AI211" s="316">
        <f>ВЗ!$V209*AI$13</f>
        <v>0</v>
      </c>
      <c r="AJ211" s="316">
        <f>ВЗ!$W209*AI$13</f>
        <v>0</v>
      </c>
      <c r="AK211" s="316">
        <f>'Посл. скв'!$V211*AK$13</f>
        <v>0</v>
      </c>
      <c r="AL211" s="316">
        <f>'Посл. скв'!$W211*AK$13</f>
        <v>0</v>
      </c>
      <c r="AM211" s="316">
        <f t="shared" si="39"/>
        <v>0</v>
      </c>
      <c r="AN211" s="316">
        <f t="shared" si="39"/>
        <v>0</v>
      </c>
      <c r="AR211" s="117">
        <f t="shared" si="31"/>
        <v>0</v>
      </c>
      <c r="AS211" s="117">
        <v>0</v>
      </c>
      <c r="AW211" s="299"/>
    </row>
    <row r="212" spans="1:50" s="109" customFormat="1" ht="17.25" hidden="1" thickBot="1">
      <c r="A212" s="343"/>
      <c r="B212" s="343"/>
      <c r="C212" s="56" t="s">
        <v>127</v>
      </c>
      <c r="D212" s="69"/>
      <c r="E212" s="450"/>
      <c r="F212" s="451"/>
      <c r="G212" s="220"/>
      <c r="H212" s="220">
        <f>SUM(H209:H211)</f>
        <v>0</v>
      </c>
      <c r="I212" s="220"/>
      <c r="J212" s="220">
        <f>SUM(J209:J211)</f>
        <v>0</v>
      </c>
      <c r="K212" s="220"/>
      <c r="L212" s="220">
        <f>SUM(L209:L211)</f>
        <v>0</v>
      </c>
      <c r="M212" s="220"/>
      <c r="N212" s="220">
        <f>SUM(N209:N211)</f>
        <v>0</v>
      </c>
      <c r="O212" s="220"/>
      <c r="P212" s="220">
        <f>SUM(P209:P211)</f>
        <v>0</v>
      </c>
      <c r="Q212" s="220"/>
      <c r="R212" s="220">
        <f>SUM(R209:R211)</f>
        <v>0</v>
      </c>
      <c r="S212" s="220"/>
      <c r="T212" s="220">
        <f>SUM(T209:T211)</f>
        <v>0</v>
      </c>
      <c r="U212" s="220"/>
      <c r="V212" s="220">
        <f>SUM(V209:V211)</f>
        <v>0</v>
      </c>
      <c r="W212" s="220"/>
      <c r="X212" s="220">
        <f>SUM(X209:X211)</f>
        <v>0</v>
      </c>
      <c r="Y212" s="220"/>
      <c r="Z212" s="220">
        <f>SUM(Z209:Z211)</f>
        <v>0</v>
      </c>
      <c r="AA212" s="220"/>
      <c r="AB212" s="220">
        <f>SUM(AB209:AB211)</f>
        <v>0</v>
      </c>
      <c r="AC212" s="220"/>
      <c r="AD212" s="220">
        <f>SUM(AD209:AD211)</f>
        <v>0</v>
      </c>
      <c r="AE212" s="220"/>
      <c r="AF212" s="220">
        <f>SUM(AF209:AF211)</f>
        <v>0</v>
      </c>
      <c r="AG212" s="220"/>
      <c r="AH212" s="220">
        <f>SUM(AH209:AH211)</f>
        <v>0</v>
      </c>
      <c r="AI212" s="220"/>
      <c r="AJ212" s="220">
        <f>SUM(AJ209:AJ211)</f>
        <v>0</v>
      </c>
      <c r="AK212" s="220"/>
      <c r="AL212" s="220">
        <f>SUM(AL209:AL211)</f>
        <v>0</v>
      </c>
      <c r="AM212" s="220"/>
      <c r="AN212" s="221">
        <f>SUM(AN209:AN211)</f>
        <v>0</v>
      </c>
      <c r="AO212" s="309"/>
      <c r="AR212" s="117">
        <f t="shared" si="31"/>
        <v>0</v>
      </c>
      <c r="AS212" s="299">
        <v>0</v>
      </c>
      <c r="AU212" s="299"/>
      <c r="AV212" s="299"/>
      <c r="AW212" s="117"/>
      <c r="AX212" s="117"/>
    </row>
    <row r="213" spans="1:50" ht="15.75" hidden="1" thickBot="1">
      <c r="AN213" s="1">
        <v>0</v>
      </c>
      <c r="AR213" s="117">
        <f t="shared" ref="AR213:AR215" si="40">AS213-AN213</f>
        <v>0</v>
      </c>
      <c r="AS213" s="117">
        <v>0</v>
      </c>
      <c r="AW213" s="299"/>
    </row>
    <row r="214" spans="1:50" s="109" customFormat="1" ht="15.75">
      <c r="A214" s="107"/>
      <c r="B214" s="108"/>
      <c r="C214" s="56" t="s">
        <v>84</v>
      </c>
      <c r="D214" s="69"/>
      <c r="E214" s="450"/>
      <c r="F214" s="451"/>
      <c r="G214" s="220"/>
      <c r="H214" s="220">
        <f>H212+H206+H190+H41</f>
        <v>132383927.51220259</v>
      </c>
      <c r="I214" s="220"/>
      <c r="J214" s="220">
        <f>J212+J206+J190+J41</f>
        <v>0</v>
      </c>
      <c r="K214" s="220"/>
      <c r="L214" s="220">
        <f>L212+L206+L190+L41</f>
        <v>0</v>
      </c>
      <c r="M214" s="220"/>
      <c r="N214" s="220">
        <f>N212+N206+N190+N41</f>
        <v>0</v>
      </c>
      <c r="O214" s="220"/>
      <c r="P214" s="220">
        <f>P212+P206+P190+P41</f>
        <v>0</v>
      </c>
      <c r="Q214" s="220"/>
      <c r="R214" s="220">
        <f>R212+R206+R190+R41</f>
        <v>0</v>
      </c>
      <c r="S214" s="220"/>
      <c r="T214" s="220">
        <f>T212+T206+T190+T41</f>
        <v>0</v>
      </c>
      <c r="U214" s="220"/>
      <c r="V214" s="220">
        <f>V212+V206+V190+V41</f>
        <v>0</v>
      </c>
      <c r="W214" s="220"/>
      <c r="X214" s="220">
        <f>X212+X206+X190+X41</f>
        <v>0</v>
      </c>
      <c r="Y214" s="220"/>
      <c r="Z214" s="220">
        <f>Z212+Z206+Z190+Z41</f>
        <v>576933085.78921533</v>
      </c>
      <c r="AA214" s="220"/>
      <c r="AB214" s="220">
        <f>AB212+AB206+AB190+AB41</f>
        <v>0</v>
      </c>
      <c r="AC214" s="220"/>
      <c r="AD214" s="220">
        <f>AD212+AD206+AD190+AD41</f>
        <v>0</v>
      </c>
      <c r="AE214" s="220"/>
      <c r="AF214" s="220">
        <f>AF212+AF206+AF190+AF41</f>
        <v>0</v>
      </c>
      <c r="AG214" s="220"/>
      <c r="AH214" s="220">
        <f>AH212+AH206+AH190+AH41</f>
        <v>0</v>
      </c>
      <c r="AI214" s="220"/>
      <c r="AJ214" s="220">
        <f>AJ212+AJ206+AJ190+AJ41</f>
        <v>0</v>
      </c>
      <c r="AK214" s="220"/>
      <c r="AL214" s="220">
        <f>AL212+AL206+AL190+AL41</f>
        <v>113288351.51220259</v>
      </c>
      <c r="AM214" s="220"/>
      <c r="AN214" s="220">
        <f>AN212+AN206+AN190+AN41</f>
        <v>822605364.81362069</v>
      </c>
      <c r="AO214" s="309"/>
      <c r="AP214" s="299"/>
      <c r="AR214" s="117">
        <f t="shared" si="40"/>
        <v>17853377.792754531</v>
      </c>
      <c r="AS214" s="299">
        <v>840458742.60637522</v>
      </c>
      <c r="AT214" s="421"/>
      <c r="AU214" s="299"/>
      <c r="AV214" s="299"/>
      <c r="AW214" s="117"/>
      <c r="AX214" s="117"/>
    </row>
    <row r="215" spans="1:50">
      <c r="AR215" s="117">
        <f t="shared" si="40"/>
        <v>0</v>
      </c>
    </row>
    <row r="217" spans="1:50">
      <c r="AN217" s="117"/>
    </row>
  </sheetData>
  <autoFilter ref="AK16:AN214">
    <filterColumn colId="3">
      <filters blank="1">
        <filter val="1 335 568"/>
        <filter val="1 592 190"/>
        <filter val="1 788 526"/>
        <filter val="10 783 400"/>
        <filter val="11 465 840"/>
        <filter val="129 346 606"/>
        <filter val="13 039 200"/>
        <filter val="16 578 287"/>
        <filter val="19 964 340"/>
        <filter val="2 088 704"/>
        <filter val="2 344 149"/>
        <filter val="2 400 000"/>
        <filter val="20 500 000"/>
        <filter val="231 560 125"/>
        <filter val="25 124 800"/>
        <filter val="29 200 000"/>
        <filter val="291 019"/>
        <filter val="295 235 893"/>
        <filter val="3 035 139"/>
        <filter val="3 109 440"/>
        <filter val="3 150 000"/>
        <filter val="3 600 144"/>
        <filter val="3 740 000"/>
        <filter val="33 800 000"/>
        <filter val="33 924 862"/>
        <filter val="35 170 811"/>
        <filter val="4 722 850"/>
        <filter val="4 899 690"/>
        <filter val="406 328"/>
        <filter val="475 880"/>
        <filter val="493 444 609"/>
        <filter val="494 469"/>
        <filter val="57 490 454"/>
        <filter val="6 606 900"/>
        <filter val="6 682 200"/>
        <filter val="6 895 978"/>
        <filter val="6 925 979"/>
        <filter val="633 406"/>
        <filter val="685 440"/>
        <filter val="7 154 104"/>
        <filter val="822 605 365"/>
        <filter val="84 000 000"/>
        <filter val="889 220"/>
        <filter val="9 394 920"/>
        <filter val="9 401 938"/>
        <filter val="9 837 322"/>
      </filters>
    </filterColumn>
  </autoFilter>
  <mergeCells count="172">
    <mergeCell ref="A2:F2"/>
    <mergeCell ref="G142:J142"/>
    <mergeCell ref="K142:N142"/>
    <mergeCell ref="O142:R142"/>
    <mergeCell ref="S142:T142"/>
    <mergeCell ref="U142:X142"/>
    <mergeCell ref="Y142:AB142"/>
    <mergeCell ref="AC142:AF142"/>
    <mergeCell ref="A6:B6"/>
    <mergeCell ref="A7:B7"/>
    <mergeCell ref="A8:B8"/>
    <mergeCell ref="Y129:AB129"/>
    <mergeCell ref="AC129:AF129"/>
    <mergeCell ref="Y12:Z12"/>
    <mergeCell ref="AA12:AB12"/>
    <mergeCell ref="AC12:AD12"/>
    <mergeCell ref="AE12:AF12"/>
    <mergeCell ref="Y13:Z13"/>
    <mergeCell ref="Y134:AB134"/>
    <mergeCell ref="AC134:AF134"/>
    <mergeCell ref="Y112:AB112"/>
    <mergeCell ref="AC112:AF112"/>
    <mergeCell ref="AC18:AF18"/>
    <mergeCell ref="AC43:AF43"/>
    <mergeCell ref="Y208:AB208"/>
    <mergeCell ref="AC208:AF208"/>
    <mergeCell ref="AG208:AJ208"/>
    <mergeCell ref="U163:X163"/>
    <mergeCell ref="Y163:AB163"/>
    <mergeCell ref="AC163:AF163"/>
    <mergeCell ref="AG163:AJ163"/>
    <mergeCell ref="A9:B9"/>
    <mergeCell ref="S192:T192"/>
    <mergeCell ref="U192:X192"/>
    <mergeCell ref="Y192:AB192"/>
    <mergeCell ref="AC192:AF192"/>
    <mergeCell ref="G208:J208"/>
    <mergeCell ref="K208:N208"/>
    <mergeCell ref="O208:R208"/>
    <mergeCell ref="S208:T208"/>
    <mergeCell ref="U208:X208"/>
    <mergeCell ref="A13:B13"/>
    <mergeCell ref="A15:F15"/>
    <mergeCell ref="AC181:AF181"/>
    <mergeCell ref="C181:F181"/>
    <mergeCell ref="E190:F190"/>
    <mergeCell ref="C192:F192"/>
    <mergeCell ref="E206:F206"/>
    <mergeCell ref="C208:F208"/>
    <mergeCell ref="W13:X13"/>
    <mergeCell ref="U13:V13"/>
    <mergeCell ref="S13:T13"/>
    <mergeCell ref="G129:J129"/>
    <mergeCell ref="K129:N129"/>
    <mergeCell ref="O129:R129"/>
    <mergeCell ref="S129:T129"/>
    <mergeCell ref="U129:X129"/>
    <mergeCell ref="K134:N134"/>
    <mergeCell ref="O134:R134"/>
    <mergeCell ref="S134:T134"/>
    <mergeCell ref="U134:X134"/>
    <mergeCell ref="G112:J112"/>
    <mergeCell ref="K112:N112"/>
    <mergeCell ref="O112:R112"/>
    <mergeCell ref="S112:T112"/>
    <mergeCell ref="U112:X112"/>
    <mergeCell ref="G56:J56"/>
    <mergeCell ref="K56:N56"/>
    <mergeCell ref="O56:R56"/>
    <mergeCell ref="S56:T56"/>
    <mergeCell ref="U56:X56"/>
    <mergeCell ref="AG181:AJ181"/>
    <mergeCell ref="AG192:AJ192"/>
    <mergeCell ref="G192:J192"/>
    <mergeCell ref="K192:N192"/>
    <mergeCell ref="O192:R192"/>
    <mergeCell ref="C18:F18"/>
    <mergeCell ref="C43:F43"/>
    <mergeCell ref="C56:F56"/>
    <mergeCell ref="C65:F65"/>
    <mergeCell ref="C86:F86"/>
    <mergeCell ref="Y181:AB181"/>
    <mergeCell ref="G163:J163"/>
    <mergeCell ref="K163:N163"/>
    <mergeCell ref="O163:R163"/>
    <mergeCell ref="S163:T163"/>
    <mergeCell ref="C94:F94"/>
    <mergeCell ref="C112:F112"/>
    <mergeCell ref="C120:F120"/>
    <mergeCell ref="C129:F129"/>
    <mergeCell ref="C134:F134"/>
    <mergeCell ref="C142:F142"/>
    <mergeCell ref="C163:F163"/>
    <mergeCell ref="AG142:AJ142"/>
    <mergeCell ref="G134:J134"/>
    <mergeCell ref="E212:F212"/>
    <mergeCell ref="E214:F214"/>
    <mergeCell ref="G12:H12"/>
    <mergeCell ref="AM12:AN12"/>
    <mergeCell ref="AM13:AN13"/>
    <mergeCell ref="G181:J181"/>
    <mergeCell ref="K181:N181"/>
    <mergeCell ref="O181:R181"/>
    <mergeCell ref="S181:T181"/>
    <mergeCell ref="U181:X181"/>
    <mergeCell ref="I12:J12"/>
    <mergeCell ref="G13:H13"/>
    <mergeCell ref="I13:J13"/>
    <mergeCell ref="K12:L12"/>
    <mergeCell ref="K13:L13"/>
    <mergeCell ref="M12:N12"/>
    <mergeCell ref="M13:N13"/>
    <mergeCell ref="O12:P12"/>
    <mergeCell ref="O13:P13"/>
    <mergeCell ref="Q12:R12"/>
    <mergeCell ref="Q13:R13"/>
    <mergeCell ref="S12:T12"/>
    <mergeCell ref="U12:V12"/>
    <mergeCell ref="W12:X12"/>
    <mergeCell ref="AG12:AH12"/>
    <mergeCell ref="AI12:AJ12"/>
    <mergeCell ref="AK12:AL12"/>
    <mergeCell ref="AK13:AL13"/>
    <mergeCell ref="AI13:AJ13"/>
    <mergeCell ref="AG13:AH13"/>
    <mergeCell ref="AE13:AF13"/>
    <mergeCell ref="AC13:AD13"/>
    <mergeCell ref="AA13:AB13"/>
    <mergeCell ref="AG134:AJ134"/>
    <mergeCell ref="AG129:AJ129"/>
    <mergeCell ref="G120:J120"/>
    <mergeCell ref="K120:N120"/>
    <mergeCell ref="O120:R120"/>
    <mergeCell ref="S120:T120"/>
    <mergeCell ref="U120:X120"/>
    <mergeCell ref="Y120:AB120"/>
    <mergeCell ref="AC120:AF120"/>
    <mergeCell ref="AG120:AJ120"/>
    <mergeCell ref="Y18:AB18"/>
    <mergeCell ref="AG112:AJ112"/>
    <mergeCell ref="G94:J94"/>
    <mergeCell ref="K94:N94"/>
    <mergeCell ref="O94:R94"/>
    <mergeCell ref="S94:T94"/>
    <mergeCell ref="U94:X94"/>
    <mergeCell ref="Y94:AB94"/>
    <mergeCell ref="AC94:AF94"/>
    <mergeCell ref="AG94:AJ94"/>
    <mergeCell ref="Y56:AB56"/>
    <mergeCell ref="AG18:AJ18"/>
    <mergeCell ref="AC56:AF56"/>
    <mergeCell ref="AG56:AJ56"/>
    <mergeCell ref="G86:J86"/>
    <mergeCell ref="K86:N86"/>
    <mergeCell ref="O86:R86"/>
    <mergeCell ref="S86:T86"/>
    <mergeCell ref="U86:X86"/>
    <mergeCell ref="Y86:AB86"/>
    <mergeCell ref="AC86:AF86"/>
    <mergeCell ref="AG86:AJ86"/>
    <mergeCell ref="G43:J43"/>
    <mergeCell ref="K43:N43"/>
    <mergeCell ref="O43:R43"/>
    <mergeCell ref="S43:T43"/>
    <mergeCell ref="U43:X43"/>
    <mergeCell ref="Y43:AB43"/>
    <mergeCell ref="AG43:AJ43"/>
    <mergeCell ref="G18:J18"/>
    <mergeCell ref="K18:N18"/>
    <mergeCell ref="O18:R18"/>
    <mergeCell ref="S18:T18"/>
    <mergeCell ref="U18:X18"/>
  </mergeCells>
  <pageMargins left="0.25" right="0.25" top="0.75" bottom="0.75" header="0.3" footer="0.3"/>
  <pageSetup paperSize="8" scale="25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59999389629810485"/>
    <pageSetUpPr fitToPage="1"/>
  </sheetPr>
  <dimension ref="A1:AN214"/>
  <sheetViews>
    <sheetView topLeftCell="C4" zoomScale="85" zoomScaleNormal="85" workbookViewId="0">
      <pane xSplit="5" ySplit="13" topLeftCell="H17" activePane="bottomRight" state="frozen"/>
      <selection activeCell="C4" sqref="C4"/>
      <selection pane="topRight" activeCell="H4" sqref="H4"/>
      <selection pane="bottomLeft" activeCell="C17" sqref="C17"/>
      <selection pane="bottomRight" activeCell="G183" sqref="G183"/>
    </sheetView>
  </sheetViews>
  <sheetFormatPr defaultRowHeight="15" outlineLevelRow="1"/>
  <cols>
    <col min="1" max="1" width="1.5703125" style="1" customWidth="1"/>
    <col min="2" max="2" width="1.7109375" style="1" customWidth="1"/>
    <col min="3" max="3" width="37.140625" style="1" customWidth="1"/>
    <col min="4" max="4" width="86.28515625" style="1" bestFit="1" customWidth="1"/>
    <col min="5" max="5" width="12.28515625" style="89" customWidth="1"/>
    <col min="6" max="6" width="14" style="1" customWidth="1"/>
    <col min="7" max="7" width="13.42578125" style="1" customWidth="1"/>
    <col min="8" max="8" width="9.5703125" style="1" customWidth="1"/>
    <col min="9" max="10" width="11" style="1" customWidth="1"/>
    <col min="11" max="11" width="12.28515625" style="1" customWidth="1"/>
    <col min="12" max="13" width="12" style="1" customWidth="1"/>
    <col min="14" max="14" width="11.85546875" style="1" customWidth="1"/>
    <col min="15" max="15" width="13.42578125" style="1" customWidth="1"/>
    <col min="16" max="16" width="15.42578125" style="1" customWidth="1"/>
    <col min="17" max="17" width="15" style="1" customWidth="1"/>
    <col min="18" max="18" width="15.5703125" style="1" customWidth="1"/>
    <col min="19" max="20" width="15.140625" style="1" customWidth="1"/>
    <col min="21" max="21" width="12.28515625" style="1" customWidth="1"/>
    <col min="22" max="22" width="12.5703125" style="1" customWidth="1"/>
    <col min="23" max="23" width="13.85546875" style="1" customWidth="1"/>
    <col min="24" max="24" width="14.7109375" style="185" customWidth="1"/>
    <col min="25" max="40" width="9.140625" style="1"/>
    <col min="41" max="43" width="0" style="1" hidden="1" customWidth="1"/>
    <col min="44" max="16384" width="9.140625" style="1"/>
  </cols>
  <sheetData>
    <row r="1" spans="1:25" ht="5.25" customHeight="1" thickBot="1"/>
    <row r="2" spans="1:25" ht="50.25" customHeight="1" thickBot="1">
      <c r="A2" s="460" t="s">
        <v>10</v>
      </c>
      <c r="B2" s="461"/>
      <c r="C2" s="461"/>
      <c r="D2" s="461"/>
      <c r="E2" s="461"/>
      <c r="F2" s="461"/>
      <c r="G2" s="461"/>
      <c r="H2" s="461"/>
      <c r="I2" s="461"/>
      <c r="J2" s="461"/>
      <c r="K2" s="461"/>
      <c r="L2" s="461"/>
      <c r="M2" s="461"/>
      <c r="N2" s="461"/>
      <c r="O2" s="461"/>
      <c r="P2" s="461"/>
      <c r="Q2" s="461"/>
      <c r="R2" s="461"/>
      <c r="S2" s="461"/>
      <c r="T2" s="461"/>
      <c r="U2" s="461"/>
      <c r="V2" s="461"/>
      <c r="W2" s="465"/>
    </row>
    <row r="3" spans="1:25" ht="4.5" customHeight="1">
      <c r="A3" s="6"/>
      <c r="B3" s="6"/>
      <c r="C3" s="6"/>
      <c r="D3" s="6"/>
      <c r="E3" s="90"/>
      <c r="F3" s="6"/>
      <c r="G3" s="6"/>
      <c r="H3" s="9"/>
      <c r="I3" s="9"/>
      <c r="J3" s="9"/>
      <c r="K3" s="9"/>
      <c r="L3" s="9"/>
      <c r="M3" s="9"/>
      <c r="N3" s="9"/>
      <c r="O3" s="6"/>
      <c r="P3" s="5"/>
      <c r="Q3" s="7"/>
      <c r="R3" s="7"/>
      <c r="S3" s="7"/>
      <c r="T3" s="7"/>
      <c r="U3" s="7"/>
      <c r="V3" s="7"/>
      <c r="W3" s="7"/>
    </row>
    <row r="4" spans="1:25" ht="14.25" customHeight="1">
      <c r="A4" s="10"/>
      <c r="B4" s="10"/>
      <c r="C4" s="259" t="s">
        <v>144</v>
      </c>
      <c r="D4" s="356" t="s">
        <v>316</v>
      </c>
      <c r="E4" s="357" t="s">
        <v>104</v>
      </c>
      <c r="F4" s="466" t="s">
        <v>42</v>
      </c>
      <c r="G4" s="467"/>
      <c r="H4" s="464" t="s">
        <v>11</v>
      </c>
      <c r="I4" s="464" t="s">
        <v>12</v>
      </c>
      <c r="J4" s="464" t="s">
        <v>4</v>
      </c>
      <c r="K4" s="464" t="s">
        <v>110</v>
      </c>
      <c r="L4" s="464" t="s">
        <v>111</v>
      </c>
      <c r="M4" s="464" t="s">
        <v>150</v>
      </c>
      <c r="N4" s="464" t="s">
        <v>13</v>
      </c>
      <c r="O4" s="463" t="s">
        <v>107</v>
      </c>
      <c r="P4" s="470" t="s">
        <v>42</v>
      </c>
      <c r="Q4" s="470"/>
      <c r="R4" s="463" t="s">
        <v>108</v>
      </c>
    </row>
    <row r="5" spans="1:25">
      <c r="A5" s="10"/>
      <c r="B5" s="10"/>
      <c r="C5" s="259" t="s">
        <v>145</v>
      </c>
      <c r="D5" s="356" t="s">
        <v>324</v>
      </c>
      <c r="E5" s="358">
        <f>IF(($L$45+$L$46+$L$47+$L$48+$L$49+$L$50)&gt;0,$D$214,0)</f>
        <v>132383927.51220259</v>
      </c>
      <c r="F5" s="468"/>
      <c r="G5" s="469"/>
      <c r="H5" s="464"/>
      <c r="I5" s="464"/>
      <c r="J5" s="464"/>
      <c r="K5" s="464"/>
      <c r="L5" s="464"/>
      <c r="M5" s="464"/>
      <c r="N5" s="464"/>
      <c r="O5" s="463"/>
      <c r="P5" s="471"/>
      <c r="Q5" s="471"/>
      <c r="R5" s="463"/>
    </row>
    <row r="6" spans="1:25" ht="15" customHeight="1">
      <c r="A6" s="455"/>
      <c r="B6" s="456"/>
      <c r="C6" s="259" t="s">
        <v>146</v>
      </c>
      <c r="D6" s="356" t="s">
        <v>315</v>
      </c>
      <c r="E6" s="261" t="s">
        <v>89</v>
      </c>
      <c r="F6" s="462" t="s">
        <v>38</v>
      </c>
      <c r="G6" s="462"/>
      <c r="H6" s="80"/>
      <c r="I6" s="80">
        <v>1</v>
      </c>
      <c r="J6" s="80">
        <v>4</v>
      </c>
      <c r="K6" s="80"/>
      <c r="L6" s="80">
        <v>21</v>
      </c>
      <c r="M6" s="80">
        <v>3</v>
      </c>
      <c r="N6" s="80">
        <v>16</v>
      </c>
      <c r="O6" s="178">
        <f>SUM(I6:N6)</f>
        <v>45</v>
      </c>
      <c r="P6" s="462" t="s">
        <v>87</v>
      </c>
      <c r="Q6" s="462"/>
      <c r="R6" s="277">
        <f>R8+R9+R10</f>
        <v>19</v>
      </c>
    </row>
    <row r="7" spans="1:25" ht="15" customHeight="1">
      <c r="A7" s="455"/>
      <c r="B7" s="456"/>
      <c r="C7" s="259" t="s">
        <v>14</v>
      </c>
      <c r="D7" s="356" t="s">
        <v>289</v>
      </c>
      <c r="E7" s="262">
        <f>IF(($L$45+$L$46+$L$47+$L$48+$L$49+$L$50)&gt;0,$W$41,0)</f>
        <v>25714124</v>
      </c>
      <c r="F7" s="462" t="s">
        <v>105</v>
      </c>
      <c r="G7" s="462"/>
      <c r="H7" s="80"/>
      <c r="I7" s="81">
        <v>120</v>
      </c>
      <c r="J7" s="81">
        <v>1250</v>
      </c>
      <c r="K7" s="81"/>
      <c r="L7" s="81">
        <v>3200</v>
      </c>
      <c r="M7" s="81"/>
      <c r="N7" s="81">
        <v>4100</v>
      </c>
      <c r="O7" s="463" t="s">
        <v>109</v>
      </c>
      <c r="P7" s="462" t="s">
        <v>88</v>
      </c>
      <c r="Q7" s="462"/>
      <c r="R7" s="278"/>
    </row>
    <row r="8" spans="1:25" ht="15" customHeight="1">
      <c r="A8" s="455"/>
      <c r="B8" s="456"/>
      <c r="C8" s="260" t="s">
        <v>98</v>
      </c>
      <c r="D8" s="356">
        <v>5500</v>
      </c>
      <c r="E8" s="261" t="s">
        <v>90</v>
      </c>
      <c r="F8" s="462" t="s">
        <v>39</v>
      </c>
      <c r="G8" s="462"/>
      <c r="H8" s="80"/>
      <c r="I8" s="80">
        <v>393</v>
      </c>
      <c r="J8" s="80">
        <v>300</v>
      </c>
      <c r="K8" s="80"/>
      <c r="L8" s="80">
        <v>220</v>
      </c>
      <c r="M8" s="80"/>
      <c r="N8" s="80">
        <v>155.6</v>
      </c>
      <c r="O8" s="463"/>
      <c r="P8" s="462" t="s">
        <v>113</v>
      </c>
      <c r="Q8" s="462"/>
      <c r="R8" s="277">
        <v>11</v>
      </c>
    </row>
    <row r="9" spans="1:25" ht="15.75" customHeight="1">
      <c r="A9" s="455"/>
      <c r="B9" s="456"/>
      <c r="C9" s="259" t="s">
        <v>95</v>
      </c>
      <c r="D9" s="356" t="s">
        <v>325</v>
      </c>
      <c r="E9" s="262">
        <f>IF(($L$45+$L$46+$L$47+$L$48+$L$49+$L$50)&gt;0,$W$190,0)</f>
        <v>69765316.840746954</v>
      </c>
      <c r="F9" s="462" t="s">
        <v>40</v>
      </c>
      <c r="G9" s="462"/>
      <c r="H9" s="80"/>
      <c r="I9" s="80">
        <v>324</v>
      </c>
      <c r="J9" s="80">
        <v>245</v>
      </c>
      <c r="K9" s="80"/>
      <c r="L9" s="80">
        <v>178</v>
      </c>
      <c r="M9" s="80"/>
      <c r="N9" s="80">
        <v>114</v>
      </c>
      <c r="O9" s="178">
        <f>D8</f>
        <v>5500</v>
      </c>
      <c r="P9" s="462" t="s">
        <v>114</v>
      </c>
      <c r="Q9" s="462"/>
      <c r="R9" s="277">
        <v>1</v>
      </c>
      <c r="S9" s="3"/>
      <c r="T9" s="3"/>
      <c r="U9" s="3"/>
      <c r="V9" s="3"/>
      <c r="W9" s="3"/>
      <c r="X9" s="186"/>
      <c r="Y9" s="3"/>
    </row>
    <row r="10" spans="1:25" ht="15" customHeight="1">
      <c r="A10" s="313"/>
      <c r="B10" s="314"/>
      <c r="C10" s="259" t="s">
        <v>96</v>
      </c>
      <c r="D10" s="356" t="s">
        <v>322</v>
      </c>
      <c r="E10" s="261" t="s">
        <v>91</v>
      </c>
      <c r="F10" s="464" t="s">
        <v>42</v>
      </c>
      <c r="G10" s="464"/>
      <c r="H10" s="130" t="s">
        <v>92</v>
      </c>
      <c r="I10" s="130" t="s">
        <v>151</v>
      </c>
      <c r="J10" s="130" t="s">
        <v>103</v>
      </c>
      <c r="K10" s="130" t="s">
        <v>93</v>
      </c>
      <c r="L10" s="130" t="s">
        <v>94</v>
      </c>
      <c r="M10" s="130" t="s">
        <v>99</v>
      </c>
      <c r="N10" s="130"/>
      <c r="O10" s="463" t="s">
        <v>112</v>
      </c>
      <c r="P10" s="462" t="s">
        <v>115</v>
      </c>
      <c r="Q10" s="462"/>
      <c r="R10" s="277">
        <v>7</v>
      </c>
      <c r="S10" s="3"/>
      <c r="T10" s="3"/>
      <c r="U10" s="3"/>
      <c r="V10" s="3"/>
      <c r="W10" s="3"/>
      <c r="X10" s="186"/>
      <c r="Y10" s="3"/>
    </row>
    <row r="11" spans="1:25" ht="17.25" customHeight="1">
      <c r="A11" s="313"/>
      <c r="B11" s="314"/>
      <c r="C11" s="259" t="s">
        <v>97</v>
      </c>
      <c r="D11" s="356" t="s">
        <v>322</v>
      </c>
      <c r="E11" s="262">
        <f>IF(($L$45+$L$46+$L$47+$L$48+$L$49+$L$50)&gt;0,$W$206,0)</f>
        <v>36904486.671455629</v>
      </c>
      <c r="F11" s="462" t="s">
        <v>106</v>
      </c>
      <c r="G11" s="462"/>
      <c r="H11" s="351"/>
      <c r="I11" s="351"/>
      <c r="J11" s="351"/>
      <c r="K11" s="351"/>
      <c r="L11" s="351"/>
      <c r="M11" s="351"/>
      <c r="N11" s="351"/>
      <c r="O11" s="463"/>
      <c r="P11" s="462" t="s">
        <v>116</v>
      </c>
      <c r="Q11" s="462"/>
      <c r="R11" s="277">
        <v>6</v>
      </c>
      <c r="S11" s="3"/>
      <c r="T11" s="3"/>
      <c r="U11" s="3"/>
      <c r="V11" s="3"/>
      <c r="W11" s="3"/>
      <c r="X11" s="186"/>
      <c r="Y11" s="3"/>
    </row>
    <row r="12" spans="1:25" ht="17.25" customHeight="1">
      <c r="A12" s="313"/>
      <c r="B12" s="314"/>
      <c r="C12" s="259" t="s">
        <v>125</v>
      </c>
      <c r="D12" s="80">
        <v>4</v>
      </c>
      <c r="E12" s="261" t="s">
        <v>129</v>
      </c>
      <c r="F12" s="488" t="s">
        <v>41</v>
      </c>
      <c r="G12" s="489"/>
      <c r="H12" s="352"/>
      <c r="I12" s="353"/>
      <c r="J12" s="353"/>
      <c r="K12" s="353"/>
      <c r="L12" s="353"/>
      <c r="M12" s="353"/>
      <c r="N12" s="353"/>
      <c r="O12" s="474"/>
      <c r="P12" s="480" t="s">
        <v>41</v>
      </c>
      <c r="Q12" s="492"/>
      <c r="R12" s="493"/>
      <c r="S12" s="211"/>
      <c r="T12" s="3"/>
      <c r="U12" s="3"/>
      <c r="V12" s="3"/>
      <c r="W12" s="3"/>
      <c r="X12" s="186"/>
      <c r="Y12" s="3"/>
    </row>
    <row r="13" spans="1:25">
      <c r="A13" s="457"/>
      <c r="B13" s="456"/>
      <c r="C13" s="129" t="s">
        <v>102</v>
      </c>
      <c r="D13" s="131"/>
      <c r="E13" s="179">
        <f>IF(($L$45+$L$46+$L$47+$L$48+$L$49+$L$50)&gt;0,$W$212,0)</f>
        <v>0</v>
      </c>
      <c r="F13" s="490"/>
      <c r="G13" s="491"/>
      <c r="H13" s="354"/>
      <c r="I13" s="355"/>
      <c r="J13" s="355"/>
      <c r="K13" s="355"/>
      <c r="L13" s="355"/>
      <c r="M13" s="355"/>
      <c r="N13" s="355"/>
      <c r="O13" s="475"/>
      <c r="P13" s="481"/>
      <c r="Q13" s="494"/>
      <c r="R13" s="495"/>
      <c r="S13" s="211"/>
      <c r="T13" s="70"/>
      <c r="U13" s="70"/>
      <c r="V13" s="70"/>
      <c r="W13" s="70"/>
      <c r="X13" s="186"/>
      <c r="Y13" s="70"/>
    </row>
    <row r="14" spans="1:25" ht="3.75" customHeight="1" thickBot="1">
      <c r="A14" s="12"/>
      <c r="B14" s="12"/>
      <c r="C14" s="128"/>
      <c r="D14" s="12"/>
      <c r="E14" s="12"/>
      <c r="F14" s="12"/>
      <c r="G14" s="12"/>
      <c r="H14" s="12"/>
      <c r="I14" s="12"/>
      <c r="J14" s="12"/>
      <c r="K14" s="12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</row>
    <row r="15" spans="1:25">
      <c r="A15" s="458" t="s">
        <v>128</v>
      </c>
      <c r="B15" s="459"/>
      <c r="C15" s="459"/>
      <c r="D15" s="459"/>
      <c r="E15" s="459"/>
      <c r="F15" s="459"/>
      <c r="G15" s="479"/>
      <c r="H15" s="476" t="s">
        <v>15</v>
      </c>
      <c r="I15" s="477"/>
      <c r="J15" s="477"/>
      <c r="K15" s="477"/>
      <c r="L15" s="477"/>
      <c r="M15" s="477"/>
      <c r="N15" s="478"/>
      <c r="O15" s="476" t="s">
        <v>16</v>
      </c>
      <c r="P15" s="477"/>
      <c r="Q15" s="477"/>
      <c r="R15" s="477"/>
      <c r="S15" s="477"/>
      <c r="T15" s="477"/>
      <c r="U15" s="478"/>
      <c r="V15" s="458" t="s">
        <v>17</v>
      </c>
      <c r="W15" s="459"/>
      <c r="X15" s="187"/>
    </row>
    <row r="16" spans="1:25" ht="45.75" customHeight="1" thickBot="1">
      <c r="A16" s="13" t="s">
        <v>18</v>
      </c>
      <c r="B16" s="14" t="s">
        <v>19</v>
      </c>
      <c r="C16" s="15" t="s">
        <v>5</v>
      </c>
      <c r="D16" s="16" t="s">
        <v>20</v>
      </c>
      <c r="E16" s="16" t="s">
        <v>21</v>
      </c>
      <c r="F16" s="16" t="s">
        <v>22</v>
      </c>
      <c r="G16" s="17" t="s">
        <v>23</v>
      </c>
      <c r="H16" s="18" t="s">
        <v>101</v>
      </c>
      <c r="I16" s="19" t="str">
        <f>+I4</f>
        <v xml:space="preserve">Направление </v>
      </c>
      <c r="J16" s="19" t="str">
        <f>+J4</f>
        <v>Кондуктор</v>
      </c>
      <c r="K16" s="19" t="str">
        <f>+K4</f>
        <v>Техническая колонна</v>
      </c>
      <c r="L16" s="19" t="str">
        <f>+L4</f>
        <v>Эксплуат-ая колонна</v>
      </c>
      <c r="M16" s="17" t="s">
        <v>150</v>
      </c>
      <c r="N16" s="49" t="str">
        <f>+N4</f>
        <v>Хвостовик</v>
      </c>
      <c r="O16" s="18" t="s">
        <v>101</v>
      </c>
      <c r="P16" s="20" t="str">
        <f>+I16</f>
        <v xml:space="preserve">Направление </v>
      </c>
      <c r="Q16" s="19" t="str">
        <f>+J16</f>
        <v>Кондуктор</v>
      </c>
      <c r="R16" s="19" t="str">
        <f>+K16</f>
        <v>Техническая колонна</v>
      </c>
      <c r="S16" s="19" t="str">
        <f>+L16</f>
        <v>Эксплуат-ая колонна</v>
      </c>
      <c r="T16" s="17" t="s">
        <v>150</v>
      </c>
      <c r="U16" s="17" t="str">
        <f>+N16</f>
        <v>Хвостовик</v>
      </c>
      <c r="V16" s="21" t="s">
        <v>24</v>
      </c>
      <c r="W16" s="165" t="s">
        <v>25</v>
      </c>
      <c r="X16" s="184" t="s">
        <v>149</v>
      </c>
    </row>
    <row r="17" spans="1:24" ht="15.75" thickBot="1">
      <c r="A17" s="33"/>
      <c r="B17" s="41"/>
      <c r="C17" s="74"/>
      <c r="D17" s="74"/>
      <c r="E17" s="75"/>
      <c r="F17" s="75"/>
      <c r="G17" s="76"/>
      <c r="H17" s="77"/>
      <c r="I17" s="77"/>
      <c r="J17" s="77"/>
      <c r="K17" s="77"/>
      <c r="L17" s="77"/>
      <c r="M17" s="77"/>
      <c r="N17" s="77"/>
      <c r="O17" s="78"/>
      <c r="P17" s="78"/>
      <c r="Q17" s="78"/>
      <c r="R17" s="78"/>
      <c r="S17" s="78"/>
      <c r="T17" s="78"/>
      <c r="U17" s="78"/>
      <c r="V17" s="79"/>
      <c r="W17" s="166"/>
      <c r="X17" s="188"/>
    </row>
    <row r="18" spans="1:24" ht="15.75" thickBot="1">
      <c r="A18" s="33" t="s">
        <v>55</v>
      </c>
      <c r="B18" s="41"/>
      <c r="C18" s="453" t="s">
        <v>122</v>
      </c>
      <c r="D18" s="454"/>
      <c r="E18" s="454"/>
      <c r="F18" s="454"/>
      <c r="G18" s="454"/>
      <c r="H18" s="454"/>
      <c r="I18" s="454"/>
      <c r="J18" s="454"/>
      <c r="K18" s="454"/>
      <c r="L18" s="454"/>
      <c r="M18" s="454"/>
      <c r="N18" s="454"/>
      <c r="O18" s="454"/>
      <c r="P18" s="454"/>
      <c r="Q18" s="454"/>
      <c r="R18" s="454"/>
      <c r="S18" s="454"/>
      <c r="T18" s="454"/>
      <c r="U18" s="454"/>
      <c r="V18" s="454"/>
      <c r="W18" s="487"/>
      <c r="X18" s="189">
        <f>SUM(W20:W40)</f>
        <v>25714124</v>
      </c>
    </row>
    <row r="19" spans="1:24" ht="15.75" outlineLevel="1" thickBot="1">
      <c r="A19" s="28"/>
      <c r="B19" s="42"/>
      <c r="C19" s="182" t="str">
        <f>D5</f>
        <v>не определен</v>
      </c>
      <c r="D19" s="242" t="s">
        <v>120</v>
      </c>
      <c r="E19" s="37"/>
      <c r="F19" s="229"/>
      <c r="G19" s="229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167"/>
      <c r="X19" s="190"/>
    </row>
    <row r="20" spans="1:24" ht="15.75" outlineLevel="1" thickTop="1">
      <c r="A20" s="28"/>
      <c r="B20" s="42"/>
      <c r="C20" s="249"/>
      <c r="D20" s="359" t="s">
        <v>291</v>
      </c>
      <c r="E20" s="360" t="str">
        <f>D$5</f>
        <v>не определен</v>
      </c>
      <c r="F20" s="361" t="s">
        <v>71</v>
      </c>
      <c r="G20" s="362">
        <v>9401938</v>
      </c>
      <c r="H20" s="83">
        <v>1</v>
      </c>
      <c r="I20" s="111"/>
      <c r="J20" s="111"/>
      <c r="K20" s="111"/>
      <c r="L20" s="111"/>
      <c r="M20" s="111"/>
      <c r="N20" s="111"/>
      <c r="O20" s="112">
        <f>H20*G20</f>
        <v>9401938</v>
      </c>
      <c r="P20" s="112"/>
      <c r="Q20" s="112"/>
      <c r="R20" s="112"/>
      <c r="S20" s="112"/>
      <c r="T20" s="112"/>
      <c r="U20" s="112"/>
      <c r="V20" s="113">
        <f>SUM(H20:N20)</f>
        <v>1</v>
      </c>
      <c r="W20" s="168">
        <f>SUM(O20:U20)</f>
        <v>9401938</v>
      </c>
      <c r="X20" s="190"/>
    </row>
    <row r="21" spans="1:24" outlineLevel="1">
      <c r="A21" s="28"/>
      <c r="B21" s="42"/>
      <c r="C21" s="122"/>
      <c r="D21" s="363" t="s">
        <v>292</v>
      </c>
      <c r="E21" s="360" t="str">
        <f t="shared" ref="E21:E39" si="0">D$5</f>
        <v>не определен</v>
      </c>
      <c r="F21" s="361" t="s">
        <v>71</v>
      </c>
      <c r="G21" s="364">
        <v>2344149</v>
      </c>
      <c r="H21" s="83"/>
      <c r="I21" s="111"/>
      <c r="J21" s="111"/>
      <c r="K21" s="111"/>
      <c r="L21" s="111"/>
      <c r="M21" s="111"/>
      <c r="N21" s="111"/>
      <c r="O21" s="112">
        <f t="shared" ref="O21:O38" si="1">H21*G21</f>
        <v>0</v>
      </c>
      <c r="P21" s="112"/>
      <c r="Q21" s="112"/>
      <c r="R21" s="112"/>
      <c r="S21" s="112"/>
      <c r="T21" s="112"/>
      <c r="U21" s="112"/>
      <c r="V21" s="113">
        <f t="shared" ref="V21:V39" si="2">SUM(H21:N21)</f>
        <v>0</v>
      </c>
      <c r="W21" s="168">
        <f t="shared" ref="W21:W39" si="3">SUM(O21:U21)</f>
        <v>0</v>
      </c>
      <c r="X21" s="190"/>
    </row>
    <row r="22" spans="1:24" outlineLevel="1">
      <c r="A22" s="28"/>
      <c r="B22" s="42"/>
      <c r="C22" s="122"/>
      <c r="D22" s="363" t="s">
        <v>293</v>
      </c>
      <c r="E22" s="360" t="str">
        <f t="shared" si="0"/>
        <v>не определен</v>
      </c>
      <c r="F22" s="361" t="s">
        <v>71</v>
      </c>
      <c r="G22" s="364">
        <v>0</v>
      </c>
      <c r="H22" s="83"/>
      <c r="I22" s="111"/>
      <c r="J22" s="111"/>
      <c r="K22" s="111"/>
      <c r="L22" s="111"/>
      <c r="M22" s="111"/>
      <c r="N22" s="111"/>
      <c r="O22" s="112">
        <f t="shared" si="1"/>
        <v>0</v>
      </c>
      <c r="P22" s="112"/>
      <c r="Q22" s="112"/>
      <c r="R22" s="112"/>
      <c r="S22" s="112"/>
      <c r="T22" s="112"/>
      <c r="U22" s="112"/>
      <c r="V22" s="113">
        <f t="shared" si="2"/>
        <v>0</v>
      </c>
      <c r="W22" s="168">
        <f t="shared" si="3"/>
        <v>0</v>
      </c>
      <c r="X22" s="190"/>
    </row>
    <row r="23" spans="1:24" outlineLevel="1">
      <c r="A23" s="28"/>
      <c r="B23" s="42"/>
      <c r="C23" s="122"/>
      <c r="D23" s="363" t="s">
        <v>253</v>
      </c>
      <c r="E23" s="360" t="str">
        <f>D$5</f>
        <v>не определен</v>
      </c>
      <c r="F23" s="361" t="s">
        <v>71</v>
      </c>
      <c r="G23" s="364">
        <v>693236</v>
      </c>
      <c r="H23" s="83"/>
      <c r="I23" s="111"/>
      <c r="J23" s="111"/>
      <c r="K23" s="111"/>
      <c r="L23" s="111"/>
      <c r="M23" s="111"/>
      <c r="N23" s="111"/>
      <c r="O23" s="112">
        <f>H23*G23</f>
        <v>0</v>
      </c>
      <c r="P23" s="112"/>
      <c r="Q23" s="112"/>
      <c r="R23" s="112"/>
      <c r="S23" s="112"/>
      <c r="T23" s="112"/>
      <c r="U23" s="112"/>
      <c r="V23" s="113">
        <f>SUM(H23:N23)</f>
        <v>0</v>
      </c>
      <c r="W23" s="168">
        <f>SUM(O23:U23)</f>
        <v>0</v>
      </c>
      <c r="X23" s="190"/>
    </row>
    <row r="24" spans="1:24" outlineLevel="1">
      <c r="A24" s="28"/>
      <c r="B24" s="42"/>
      <c r="C24" s="122"/>
      <c r="D24" s="363" t="s">
        <v>254</v>
      </c>
      <c r="E24" s="360" t="str">
        <f>D$5</f>
        <v>не определен</v>
      </c>
      <c r="F24" s="361" t="s">
        <v>71</v>
      </c>
      <c r="G24" s="364">
        <v>9837322</v>
      </c>
      <c r="H24" s="83">
        <v>1</v>
      </c>
      <c r="I24" s="111"/>
      <c r="J24" s="111"/>
      <c r="K24" s="111"/>
      <c r="L24" s="111"/>
      <c r="M24" s="111"/>
      <c r="N24" s="111"/>
      <c r="O24" s="112">
        <f>H24*G24</f>
        <v>9837322</v>
      </c>
      <c r="P24" s="112"/>
      <c r="Q24" s="112"/>
      <c r="R24" s="112"/>
      <c r="S24" s="112"/>
      <c r="T24" s="112"/>
      <c r="U24" s="112"/>
      <c r="V24" s="113">
        <f>SUM(H24:N24)</f>
        <v>1</v>
      </c>
      <c r="W24" s="168">
        <f>SUM(O24:U24)</f>
        <v>9837322</v>
      </c>
      <c r="X24" s="190"/>
    </row>
    <row r="25" spans="1:24" outlineLevel="1">
      <c r="A25" s="28"/>
      <c r="B25" s="42"/>
      <c r="C25" s="122"/>
      <c r="D25" s="363" t="s">
        <v>255</v>
      </c>
      <c r="E25" s="360" t="str">
        <f>D$5</f>
        <v>не определен</v>
      </c>
      <c r="F25" s="361" t="s">
        <v>71</v>
      </c>
      <c r="G25" s="364">
        <v>130867</v>
      </c>
      <c r="H25" s="83"/>
      <c r="I25" s="111"/>
      <c r="J25" s="111"/>
      <c r="K25" s="111"/>
      <c r="L25" s="111"/>
      <c r="M25" s="111"/>
      <c r="N25" s="111"/>
      <c r="O25" s="112">
        <f>H25*G25</f>
        <v>0</v>
      </c>
      <c r="P25" s="112"/>
      <c r="Q25" s="112"/>
      <c r="R25" s="112"/>
      <c r="S25" s="112"/>
      <c r="T25" s="112"/>
      <c r="U25" s="112"/>
      <c r="V25" s="113">
        <f>SUM(H25:N25)</f>
        <v>0</v>
      </c>
      <c r="W25" s="168">
        <f>SUM(O25:U25)</f>
        <v>0</v>
      </c>
      <c r="X25" s="190"/>
    </row>
    <row r="26" spans="1:24" outlineLevel="1">
      <c r="A26" s="28"/>
      <c r="B26" s="42"/>
      <c r="C26" s="122"/>
      <c r="D26" s="363" t="s">
        <v>256</v>
      </c>
      <c r="E26" s="360" t="str">
        <f t="shared" si="0"/>
        <v>не определен</v>
      </c>
      <c r="F26" s="361" t="s">
        <v>71</v>
      </c>
      <c r="G26" s="364">
        <v>1788526</v>
      </c>
      <c r="H26" s="83">
        <v>1</v>
      </c>
      <c r="I26" s="111"/>
      <c r="J26" s="111"/>
      <c r="K26" s="111"/>
      <c r="L26" s="111"/>
      <c r="M26" s="111"/>
      <c r="N26" s="111"/>
      <c r="O26" s="112">
        <f t="shared" si="1"/>
        <v>1788526</v>
      </c>
      <c r="P26" s="112"/>
      <c r="Q26" s="112"/>
      <c r="R26" s="112"/>
      <c r="S26" s="112"/>
      <c r="T26" s="112"/>
      <c r="U26" s="112"/>
      <c r="V26" s="113">
        <f t="shared" si="2"/>
        <v>1</v>
      </c>
      <c r="W26" s="168">
        <f t="shared" si="3"/>
        <v>1788526</v>
      </c>
      <c r="X26" s="190"/>
    </row>
    <row r="27" spans="1:24" outlineLevel="1">
      <c r="A27" s="28"/>
      <c r="B27" s="42"/>
      <c r="C27" s="122"/>
      <c r="D27" s="363" t="s">
        <v>257</v>
      </c>
      <c r="E27" s="360" t="str">
        <f t="shared" si="0"/>
        <v>не определен</v>
      </c>
      <c r="F27" s="361" t="s">
        <v>71</v>
      </c>
      <c r="G27" s="364">
        <v>130867</v>
      </c>
      <c r="H27" s="83"/>
      <c r="I27" s="111"/>
      <c r="J27" s="111"/>
      <c r="K27" s="111"/>
      <c r="L27" s="111"/>
      <c r="M27" s="111"/>
      <c r="N27" s="111"/>
      <c r="O27" s="112">
        <f t="shared" si="1"/>
        <v>0</v>
      </c>
      <c r="P27" s="112"/>
      <c r="Q27" s="112"/>
      <c r="R27" s="112"/>
      <c r="S27" s="112"/>
      <c r="T27" s="112"/>
      <c r="U27" s="112"/>
      <c r="V27" s="113">
        <f t="shared" si="2"/>
        <v>0</v>
      </c>
      <c r="W27" s="168">
        <f t="shared" si="3"/>
        <v>0</v>
      </c>
      <c r="X27" s="190"/>
    </row>
    <row r="28" spans="1:24" outlineLevel="1">
      <c r="A28" s="28"/>
      <c r="B28" s="42"/>
      <c r="C28" s="122"/>
      <c r="D28" s="363" t="s">
        <v>258</v>
      </c>
      <c r="E28" s="360" t="str">
        <f t="shared" si="0"/>
        <v>не определен</v>
      </c>
      <c r="F28" s="361" t="s">
        <v>71</v>
      </c>
      <c r="G28" s="364">
        <v>1788526</v>
      </c>
      <c r="H28" s="83">
        <v>2</v>
      </c>
      <c r="I28" s="111"/>
      <c r="J28" s="111"/>
      <c r="K28" s="111"/>
      <c r="L28" s="111"/>
      <c r="M28" s="111"/>
      <c r="N28" s="111"/>
      <c r="O28" s="112">
        <f t="shared" si="1"/>
        <v>3577052</v>
      </c>
      <c r="P28" s="112"/>
      <c r="Q28" s="112"/>
      <c r="R28" s="112"/>
      <c r="S28" s="112"/>
      <c r="T28" s="112"/>
      <c r="U28" s="112"/>
      <c r="V28" s="113">
        <f t="shared" si="2"/>
        <v>2</v>
      </c>
      <c r="W28" s="168">
        <f t="shared" si="3"/>
        <v>3577052</v>
      </c>
      <c r="X28" s="190"/>
    </row>
    <row r="29" spans="1:24" outlineLevel="1">
      <c r="A29" s="28"/>
      <c r="B29" s="42"/>
      <c r="C29" s="122"/>
      <c r="D29" s="363" t="s">
        <v>117</v>
      </c>
      <c r="E29" s="360" t="str">
        <f t="shared" si="0"/>
        <v>не определен</v>
      </c>
      <c r="F29" s="361" t="s">
        <v>71</v>
      </c>
      <c r="G29" s="364">
        <v>244497</v>
      </c>
      <c r="H29" s="83"/>
      <c r="I29" s="111"/>
      <c r="J29" s="111"/>
      <c r="K29" s="111"/>
      <c r="L29" s="111"/>
      <c r="M29" s="111"/>
      <c r="N29" s="111"/>
      <c r="O29" s="112">
        <f t="shared" si="1"/>
        <v>0</v>
      </c>
      <c r="P29" s="112"/>
      <c r="Q29" s="112"/>
      <c r="R29" s="112"/>
      <c r="S29" s="112"/>
      <c r="T29" s="112"/>
      <c r="U29" s="112"/>
      <c r="V29" s="113">
        <f>SUM(H29:N29)</f>
        <v>0</v>
      </c>
      <c r="W29" s="168">
        <f t="shared" si="3"/>
        <v>0</v>
      </c>
      <c r="X29" s="190"/>
    </row>
    <row r="30" spans="1:24" outlineLevel="1">
      <c r="A30" s="28"/>
      <c r="B30" s="42"/>
      <c r="C30" s="122"/>
      <c r="D30" s="363" t="s">
        <v>118</v>
      </c>
      <c r="E30" s="360" t="str">
        <f t="shared" si="0"/>
        <v>не определен</v>
      </c>
      <c r="F30" s="361" t="s">
        <v>71</v>
      </c>
      <c r="G30" s="364">
        <v>265365</v>
      </c>
      <c r="H30" s="83"/>
      <c r="I30" s="111"/>
      <c r="J30" s="111"/>
      <c r="K30" s="111"/>
      <c r="L30" s="111"/>
      <c r="M30" s="111"/>
      <c r="N30" s="111"/>
      <c r="O30" s="112">
        <f t="shared" si="1"/>
        <v>0</v>
      </c>
      <c r="P30" s="112"/>
      <c r="Q30" s="112"/>
      <c r="R30" s="112"/>
      <c r="S30" s="112"/>
      <c r="T30" s="112"/>
      <c r="U30" s="112"/>
      <c r="V30" s="113">
        <f t="shared" si="2"/>
        <v>0</v>
      </c>
      <c r="W30" s="168">
        <f t="shared" si="3"/>
        <v>0</v>
      </c>
      <c r="X30" s="190"/>
    </row>
    <row r="31" spans="1:24" outlineLevel="1">
      <c r="A31" s="28"/>
      <c r="B31" s="42"/>
      <c r="C31" s="122"/>
      <c r="D31" s="363" t="s">
        <v>68</v>
      </c>
      <c r="E31" s="360" t="str">
        <f t="shared" si="0"/>
        <v>не определен</v>
      </c>
      <c r="F31" s="361" t="s">
        <v>71</v>
      </c>
      <c r="G31" s="364">
        <v>406328</v>
      </c>
      <c r="H31" s="83"/>
      <c r="I31" s="111"/>
      <c r="J31" s="111"/>
      <c r="K31" s="111"/>
      <c r="L31" s="111"/>
      <c r="M31" s="111"/>
      <c r="N31" s="111"/>
      <c r="O31" s="112">
        <f t="shared" si="1"/>
        <v>0</v>
      </c>
      <c r="P31" s="112"/>
      <c r="Q31" s="112"/>
      <c r="R31" s="112"/>
      <c r="S31" s="112"/>
      <c r="T31" s="112"/>
      <c r="U31" s="112"/>
      <c r="V31" s="113">
        <f t="shared" si="2"/>
        <v>0</v>
      </c>
      <c r="W31" s="168">
        <f t="shared" si="3"/>
        <v>0</v>
      </c>
      <c r="X31" s="190"/>
    </row>
    <row r="32" spans="1:24" outlineLevel="1">
      <c r="A32" s="28"/>
      <c r="B32" s="42"/>
      <c r="C32" s="122"/>
      <c r="D32" s="363" t="s">
        <v>294</v>
      </c>
      <c r="E32" s="360" t="str">
        <f t="shared" si="0"/>
        <v>не определен</v>
      </c>
      <c r="F32" s="361" t="s">
        <v>71</v>
      </c>
      <c r="G32" s="364">
        <v>462462</v>
      </c>
      <c r="H32" s="83"/>
      <c r="I32" s="111"/>
      <c r="J32" s="111"/>
      <c r="K32" s="111"/>
      <c r="L32" s="111"/>
      <c r="M32" s="111"/>
      <c r="N32" s="111"/>
      <c r="O32" s="112">
        <f t="shared" si="1"/>
        <v>0</v>
      </c>
      <c r="P32" s="112"/>
      <c r="Q32" s="112"/>
      <c r="R32" s="112"/>
      <c r="S32" s="112"/>
      <c r="T32" s="112"/>
      <c r="U32" s="112"/>
      <c r="V32" s="113">
        <f t="shared" si="2"/>
        <v>0</v>
      </c>
      <c r="W32" s="168">
        <f t="shared" si="3"/>
        <v>0</v>
      </c>
      <c r="X32" s="190"/>
    </row>
    <row r="33" spans="1:40" outlineLevel="1">
      <c r="A33" s="28"/>
      <c r="B33" s="42"/>
      <c r="C33" s="122"/>
      <c r="D33" s="363" t="s">
        <v>295</v>
      </c>
      <c r="E33" s="360" t="str">
        <f t="shared" si="0"/>
        <v>не определен</v>
      </c>
      <c r="F33" s="361" t="s">
        <v>71</v>
      </c>
      <c r="G33" s="364">
        <v>889289</v>
      </c>
      <c r="H33" s="83"/>
      <c r="I33" s="111"/>
      <c r="J33" s="111"/>
      <c r="K33" s="111"/>
      <c r="L33" s="111"/>
      <c r="M33" s="111"/>
      <c r="N33" s="111"/>
      <c r="O33" s="112">
        <f t="shared" si="1"/>
        <v>0</v>
      </c>
      <c r="P33" s="112"/>
      <c r="Q33" s="112"/>
      <c r="R33" s="112"/>
      <c r="S33" s="112"/>
      <c r="T33" s="112"/>
      <c r="U33" s="112"/>
      <c r="V33" s="113">
        <f t="shared" si="2"/>
        <v>0</v>
      </c>
      <c r="W33" s="168">
        <f t="shared" si="3"/>
        <v>0</v>
      </c>
      <c r="X33" s="190"/>
    </row>
    <row r="34" spans="1:40" outlineLevel="1">
      <c r="A34" s="28"/>
      <c r="B34" s="42"/>
      <c r="C34" s="122"/>
      <c r="D34" s="363" t="s">
        <v>296</v>
      </c>
      <c r="E34" s="360" t="str">
        <f t="shared" si="0"/>
        <v>не определен</v>
      </c>
      <c r="F34" s="361" t="s">
        <v>71</v>
      </c>
      <c r="G34" s="364">
        <v>291019</v>
      </c>
      <c r="H34" s="83"/>
      <c r="I34" s="111"/>
      <c r="J34" s="111"/>
      <c r="K34" s="111"/>
      <c r="L34" s="111"/>
      <c r="M34" s="111"/>
      <c r="N34" s="111"/>
      <c r="O34" s="112">
        <f t="shared" si="1"/>
        <v>0</v>
      </c>
      <c r="P34" s="112"/>
      <c r="Q34" s="112"/>
      <c r="R34" s="112"/>
      <c r="S34" s="112"/>
      <c r="T34" s="112"/>
      <c r="U34" s="112"/>
      <c r="V34" s="113">
        <f t="shared" si="2"/>
        <v>0</v>
      </c>
      <c r="W34" s="168">
        <f t="shared" si="3"/>
        <v>0</v>
      </c>
      <c r="X34" s="190"/>
    </row>
    <row r="35" spans="1:40" outlineLevel="1">
      <c r="A35" s="28"/>
      <c r="B35" s="42"/>
      <c r="C35" s="122"/>
      <c r="D35" s="363" t="s">
        <v>67</v>
      </c>
      <c r="E35" s="360" t="str">
        <f t="shared" si="0"/>
        <v>не определен</v>
      </c>
      <c r="F35" s="361" t="s">
        <v>71</v>
      </c>
      <c r="G35" s="364">
        <v>633406</v>
      </c>
      <c r="H35" s="83">
        <v>1</v>
      </c>
      <c r="I35" s="111"/>
      <c r="J35" s="111"/>
      <c r="K35" s="111"/>
      <c r="L35" s="111"/>
      <c r="M35" s="111"/>
      <c r="N35" s="111"/>
      <c r="O35" s="112">
        <f t="shared" si="1"/>
        <v>633406</v>
      </c>
      <c r="P35" s="112"/>
      <c r="Q35" s="112"/>
      <c r="R35" s="112"/>
      <c r="S35" s="112"/>
      <c r="T35" s="112"/>
      <c r="U35" s="112"/>
      <c r="V35" s="113">
        <f t="shared" si="2"/>
        <v>1</v>
      </c>
      <c r="W35" s="168">
        <f t="shared" si="3"/>
        <v>633406</v>
      </c>
      <c r="X35" s="190"/>
    </row>
    <row r="36" spans="1:40" outlineLevel="1">
      <c r="A36" s="28"/>
      <c r="B36" s="42"/>
      <c r="C36" s="122"/>
      <c r="D36" s="363" t="s">
        <v>259</v>
      </c>
      <c r="E36" s="360" t="str">
        <f>D$5</f>
        <v>не определен</v>
      </c>
      <c r="F36" s="361" t="s">
        <v>71</v>
      </c>
      <c r="G36" s="364">
        <v>475880</v>
      </c>
      <c r="H36" s="83">
        <v>1</v>
      </c>
      <c r="I36" s="111"/>
      <c r="J36" s="111"/>
      <c r="K36" s="111"/>
      <c r="L36" s="111"/>
      <c r="M36" s="111"/>
      <c r="N36" s="111"/>
      <c r="O36" s="112">
        <f>H36*G36</f>
        <v>475880</v>
      </c>
      <c r="P36" s="112"/>
      <c r="Q36" s="112"/>
      <c r="R36" s="112"/>
      <c r="S36" s="112"/>
      <c r="T36" s="112"/>
      <c r="U36" s="112"/>
      <c r="V36" s="113">
        <f>SUM(H36:N36)</f>
        <v>1</v>
      </c>
      <c r="W36" s="168">
        <f>SUM(O36:U36)</f>
        <v>475880</v>
      </c>
      <c r="X36" s="190"/>
    </row>
    <row r="37" spans="1:40" outlineLevel="1">
      <c r="A37" s="28"/>
      <c r="B37" s="42"/>
      <c r="C37" s="122"/>
      <c r="D37" s="363" t="s">
        <v>297</v>
      </c>
      <c r="E37" s="360" t="str">
        <f t="shared" si="0"/>
        <v>не определен</v>
      </c>
      <c r="F37" s="361" t="s">
        <v>71</v>
      </c>
      <c r="G37" s="364">
        <v>205937.125</v>
      </c>
      <c r="H37" s="83"/>
      <c r="I37" s="111"/>
      <c r="J37" s="111"/>
      <c r="K37" s="111"/>
      <c r="L37" s="111"/>
      <c r="M37" s="111"/>
      <c r="N37" s="111"/>
      <c r="O37" s="112">
        <f t="shared" si="1"/>
        <v>0</v>
      </c>
      <c r="P37" s="112"/>
      <c r="Q37" s="112"/>
      <c r="R37" s="112"/>
      <c r="S37" s="112"/>
      <c r="T37" s="112"/>
      <c r="U37" s="112"/>
      <c r="V37" s="113">
        <f t="shared" si="2"/>
        <v>0</v>
      </c>
      <c r="W37" s="168">
        <f t="shared" si="3"/>
        <v>0</v>
      </c>
      <c r="X37" s="190"/>
    </row>
    <row r="38" spans="1:40" outlineLevel="1">
      <c r="A38" s="28"/>
      <c r="B38" s="42"/>
      <c r="C38" s="122"/>
      <c r="D38" s="363" t="s">
        <v>298</v>
      </c>
      <c r="E38" s="360" t="str">
        <f t="shared" si="0"/>
        <v>не определен</v>
      </c>
      <c r="F38" s="361" t="s">
        <v>71</v>
      </c>
      <c r="G38" s="364">
        <v>0</v>
      </c>
      <c r="H38" s="83"/>
      <c r="I38" s="111"/>
      <c r="J38" s="111"/>
      <c r="K38" s="111"/>
      <c r="L38" s="111"/>
      <c r="M38" s="111"/>
      <c r="N38" s="111"/>
      <c r="O38" s="112">
        <f t="shared" si="1"/>
        <v>0</v>
      </c>
      <c r="P38" s="112"/>
      <c r="Q38" s="112"/>
      <c r="R38" s="112"/>
      <c r="S38" s="112"/>
      <c r="T38" s="112"/>
      <c r="U38" s="112"/>
      <c r="V38" s="113">
        <f t="shared" si="2"/>
        <v>0</v>
      </c>
      <c r="W38" s="168">
        <f t="shared" si="3"/>
        <v>0</v>
      </c>
      <c r="X38" s="190"/>
    </row>
    <row r="39" spans="1:40" ht="14.25" customHeight="1" outlineLevel="1">
      <c r="A39" s="322"/>
      <c r="B39" s="323"/>
      <c r="C39" s="122"/>
      <c r="D39" s="363" t="s">
        <v>299</v>
      </c>
      <c r="E39" s="360" t="str">
        <f t="shared" si="0"/>
        <v>не определен</v>
      </c>
      <c r="F39" s="361" t="s">
        <v>71</v>
      </c>
      <c r="G39" s="364">
        <f>'[9]Исходные данные'!$O$3110*1000</f>
        <v>2078246</v>
      </c>
      <c r="H39" s="83"/>
      <c r="I39" s="111"/>
      <c r="J39" s="111"/>
      <c r="K39" s="111"/>
      <c r="L39" s="111"/>
      <c r="M39" s="111"/>
      <c r="N39" s="111"/>
      <c r="O39" s="112">
        <f>H39*G39</f>
        <v>0</v>
      </c>
      <c r="P39" s="112"/>
      <c r="Q39" s="112"/>
      <c r="R39" s="112"/>
      <c r="S39" s="112"/>
      <c r="T39" s="112"/>
      <c r="U39" s="112"/>
      <c r="V39" s="113">
        <f t="shared" si="2"/>
        <v>0</v>
      </c>
      <c r="W39" s="168">
        <f t="shared" si="3"/>
        <v>0</v>
      </c>
      <c r="X39" s="190"/>
    </row>
    <row r="40" spans="1:40" ht="15.75" outlineLevel="1" thickBot="1">
      <c r="A40" s="324"/>
      <c r="B40" s="325"/>
      <c r="C40" s="104"/>
      <c r="D40" s="365" t="s">
        <v>300</v>
      </c>
      <c r="E40" s="360" t="str">
        <f>D$5</f>
        <v>не определен</v>
      </c>
      <c r="F40" s="361" t="s">
        <v>71</v>
      </c>
      <c r="G40" s="366">
        <f>'[9]Исходные данные'!$N$3111*1000</f>
        <v>899742</v>
      </c>
      <c r="H40" s="83"/>
      <c r="I40" s="111"/>
      <c r="J40" s="111"/>
      <c r="K40" s="111"/>
      <c r="L40" s="111"/>
      <c r="M40" s="111"/>
      <c r="N40" s="111"/>
      <c r="O40" s="112">
        <f>H40*G40</f>
        <v>0</v>
      </c>
      <c r="P40" s="112"/>
      <c r="Q40" s="112"/>
      <c r="R40" s="112"/>
      <c r="S40" s="112"/>
      <c r="T40" s="112"/>
      <c r="U40" s="112"/>
      <c r="V40" s="113">
        <f>SUM(H40:N40)</f>
        <v>0</v>
      </c>
      <c r="W40" s="168">
        <f>SUM(O40:U40)</f>
        <v>0</v>
      </c>
      <c r="X40" s="190"/>
    </row>
    <row r="41" spans="1:40" ht="15.75" thickBot="1">
      <c r="A41" s="8"/>
      <c r="B41" s="4"/>
      <c r="C41" s="56" t="s">
        <v>82</v>
      </c>
      <c r="D41" s="270">
        <f>W41</f>
        <v>25714124</v>
      </c>
      <c r="E41" s="110"/>
      <c r="F41" s="110"/>
      <c r="G41" s="110"/>
      <c r="H41" s="114"/>
      <c r="I41" s="114"/>
      <c r="J41" s="114"/>
      <c r="K41" s="114"/>
      <c r="L41" s="114"/>
      <c r="M41" s="114"/>
      <c r="N41" s="114"/>
      <c r="O41" s="116">
        <f>SUM(O20:O40)</f>
        <v>25714124</v>
      </c>
      <c r="P41" s="116"/>
      <c r="Q41" s="116"/>
      <c r="R41" s="116"/>
      <c r="S41" s="116"/>
      <c r="T41" s="116"/>
      <c r="U41" s="116"/>
      <c r="V41" s="116"/>
      <c r="W41" s="164">
        <f>SUM(W20:W40)</f>
        <v>25714124</v>
      </c>
      <c r="X41" s="191"/>
    </row>
    <row r="42" spans="1:40" s="68" customFormat="1" ht="15.75" thickBot="1">
      <c r="A42" s="62"/>
      <c r="B42" s="63"/>
      <c r="C42" s="64"/>
      <c r="D42" s="65"/>
      <c r="E42" s="91"/>
      <c r="F42" s="317"/>
      <c r="G42" s="317"/>
      <c r="H42" s="317"/>
      <c r="I42" s="317"/>
      <c r="J42" s="317"/>
      <c r="K42" s="317"/>
      <c r="L42" s="317"/>
      <c r="M42" s="317"/>
      <c r="N42" s="317"/>
      <c r="O42" s="67"/>
      <c r="P42" s="67"/>
      <c r="Q42" s="67"/>
      <c r="R42" s="67"/>
      <c r="S42" s="67"/>
      <c r="T42" s="67"/>
      <c r="U42" s="67"/>
      <c r="V42" s="67"/>
      <c r="W42" s="169"/>
      <c r="X42" s="191"/>
    </row>
    <row r="43" spans="1:40" ht="15" customHeight="1" thickBot="1">
      <c r="A43" s="24"/>
      <c r="B43" s="45"/>
      <c r="C43" s="446" t="s">
        <v>123</v>
      </c>
      <c r="D43" s="447"/>
      <c r="E43" s="447"/>
      <c r="F43" s="447"/>
      <c r="G43" s="447"/>
      <c r="H43" s="447"/>
      <c r="I43" s="447"/>
      <c r="J43" s="447"/>
      <c r="K43" s="447"/>
      <c r="L43" s="447"/>
      <c r="M43" s="447"/>
      <c r="N43" s="447"/>
      <c r="O43" s="447"/>
      <c r="P43" s="447"/>
      <c r="Q43" s="447"/>
      <c r="R43" s="447"/>
      <c r="S43" s="447"/>
      <c r="T43" s="447"/>
      <c r="U43" s="447"/>
      <c r="V43" s="447"/>
      <c r="W43" s="447"/>
      <c r="X43" s="192">
        <f>SUM(W45:W55)</f>
        <v>39031838.223999999</v>
      </c>
    </row>
    <row r="44" spans="1:40" ht="15" customHeight="1" outlineLevel="1" thickBot="1">
      <c r="A44" s="71"/>
      <c r="B44" s="94"/>
      <c r="C44" s="182" t="str">
        <f>D5</f>
        <v>не определен</v>
      </c>
      <c r="D44" s="242" t="s">
        <v>120</v>
      </c>
      <c r="E44" s="101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170"/>
      <c r="X44" s="191"/>
    </row>
    <row r="45" spans="1:40" ht="14.25" customHeight="1" outlineLevel="1" thickTop="1">
      <c r="A45" s="327"/>
      <c r="B45" s="328"/>
      <c r="C45" s="367" t="s">
        <v>148</v>
      </c>
      <c r="D45" s="359" t="s">
        <v>248</v>
      </c>
      <c r="E45" s="368" t="str">
        <f t="shared" ref="E45:E55" si="4">D$5</f>
        <v>не определен</v>
      </c>
      <c r="F45" s="369" t="s">
        <v>63</v>
      </c>
      <c r="G45" s="370">
        <v>6559232</v>
      </c>
      <c r="H45" s="58"/>
      <c r="I45" s="35"/>
      <c r="J45" s="35"/>
      <c r="K45" s="35"/>
      <c r="L45" s="35"/>
      <c r="M45" s="35"/>
      <c r="N45" s="35"/>
      <c r="O45" s="99">
        <f t="shared" ref="O45:O55" si="5">H45*G45</f>
        <v>0</v>
      </c>
      <c r="P45" s="99">
        <f t="shared" ref="P45:P55" si="6">I45*G45</f>
        <v>0</v>
      </c>
      <c r="Q45" s="99">
        <f t="shared" ref="Q45:Q55" si="7">J45*G45</f>
        <v>0</v>
      </c>
      <c r="R45" s="99">
        <f t="shared" ref="R45:R55" si="8">K45*G45</f>
        <v>0</v>
      </c>
      <c r="S45" s="99">
        <f t="shared" ref="S45:S55" si="9">L45*G45</f>
        <v>0</v>
      </c>
      <c r="T45" s="99">
        <f t="shared" ref="T45:T55" si="10">M45*G45</f>
        <v>0</v>
      </c>
      <c r="U45" s="99">
        <f t="shared" ref="U45:U55" si="11">N45*G45</f>
        <v>0</v>
      </c>
      <c r="V45" s="98">
        <f t="shared" ref="V45:V55" si="12">SUM(H45:N45)</f>
        <v>0</v>
      </c>
      <c r="W45" s="171">
        <f t="shared" ref="W45:W55" si="13">SUM(O45:U45)</f>
        <v>0</v>
      </c>
      <c r="X45" s="190"/>
    </row>
    <row r="46" spans="1:40" ht="14.25" customHeight="1" outlineLevel="1">
      <c r="A46" s="327"/>
      <c r="B46" s="328"/>
      <c r="C46" s="367"/>
      <c r="D46" s="363" t="s">
        <v>249</v>
      </c>
      <c r="E46" s="368" t="str">
        <f t="shared" si="4"/>
        <v>не определен</v>
      </c>
      <c r="F46" s="371" t="s">
        <v>63</v>
      </c>
      <c r="G46" s="364">
        <v>8212084</v>
      </c>
      <c r="H46" s="58"/>
      <c r="I46" s="35"/>
      <c r="J46" s="35"/>
      <c r="K46" s="35"/>
      <c r="L46" s="35"/>
      <c r="M46" s="35"/>
      <c r="N46" s="35"/>
      <c r="O46" s="99">
        <f t="shared" si="5"/>
        <v>0</v>
      </c>
      <c r="P46" s="99">
        <f t="shared" si="6"/>
        <v>0</v>
      </c>
      <c r="Q46" s="99">
        <f t="shared" si="7"/>
        <v>0</v>
      </c>
      <c r="R46" s="99">
        <f t="shared" si="8"/>
        <v>0</v>
      </c>
      <c r="S46" s="99">
        <f t="shared" si="9"/>
        <v>0</v>
      </c>
      <c r="T46" s="99">
        <f t="shared" si="10"/>
        <v>0</v>
      </c>
      <c r="U46" s="99">
        <f t="shared" si="11"/>
        <v>0</v>
      </c>
      <c r="V46" s="98">
        <f t="shared" si="12"/>
        <v>0</v>
      </c>
      <c r="W46" s="171">
        <f t="shared" si="13"/>
        <v>0</v>
      </c>
      <c r="X46" s="190"/>
      <c r="AN46" s="273">
        <f>AL46+AJ46+AH46+AF46+AD46+AB46+Z46+X46++V46+T46+R46+N46+P46+L46+J46+H46</f>
        <v>0</v>
      </c>
    </row>
    <row r="47" spans="1:40" ht="14.25" customHeight="1" outlineLevel="1">
      <c r="A47" s="327"/>
      <c r="B47" s="328"/>
      <c r="C47" s="367"/>
      <c r="D47" s="363" t="s">
        <v>250</v>
      </c>
      <c r="E47" s="368" t="str">
        <f t="shared" si="4"/>
        <v>не определен</v>
      </c>
      <c r="F47" s="371" t="s">
        <v>63</v>
      </c>
      <c r="G47" s="364">
        <v>9493878</v>
      </c>
      <c r="H47" s="58"/>
      <c r="I47" s="35"/>
      <c r="J47" s="35"/>
      <c r="K47" s="35"/>
      <c r="L47" s="35"/>
      <c r="M47" s="35"/>
      <c r="N47" s="35"/>
      <c r="O47" s="99">
        <f t="shared" si="5"/>
        <v>0</v>
      </c>
      <c r="P47" s="99">
        <f t="shared" si="6"/>
        <v>0</v>
      </c>
      <c r="Q47" s="99">
        <f t="shared" si="7"/>
        <v>0</v>
      </c>
      <c r="R47" s="99">
        <f t="shared" si="8"/>
        <v>0</v>
      </c>
      <c r="S47" s="99">
        <f t="shared" si="9"/>
        <v>0</v>
      </c>
      <c r="T47" s="99">
        <f t="shared" si="10"/>
        <v>0</v>
      </c>
      <c r="U47" s="99">
        <f t="shared" si="11"/>
        <v>0</v>
      </c>
      <c r="V47" s="98">
        <f t="shared" si="12"/>
        <v>0</v>
      </c>
      <c r="W47" s="171">
        <f t="shared" si="13"/>
        <v>0</v>
      </c>
      <c r="X47" s="190"/>
    </row>
    <row r="48" spans="1:40" ht="14.25" customHeight="1" outlineLevel="1">
      <c r="A48" s="327"/>
      <c r="B48" s="328"/>
      <c r="C48" s="367"/>
      <c r="D48" s="363" t="s">
        <v>251</v>
      </c>
      <c r="E48" s="368" t="str">
        <f t="shared" si="4"/>
        <v>не определен</v>
      </c>
      <c r="F48" s="371" t="s">
        <v>63</v>
      </c>
      <c r="G48" s="364">
        <v>10414909</v>
      </c>
      <c r="H48" s="58"/>
      <c r="I48" s="35"/>
      <c r="J48" s="35"/>
      <c r="K48" s="35"/>
      <c r="L48" s="35"/>
      <c r="M48" s="35"/>
      <c r="N48" s="35"/>
      <c r="O48" s="99">
        <f t="shared" si="5"/>
        <v>0</v>
      </c>
      <c r="P48" s="99">
        <f t="shared" si="6"/>
        <v>0</v>
      </c>
      <c r="Q48" s="99">
        <f t="shared" si="7"/>
        <v>0</v>
      </c>
      <c r="R48" s="99">
        <f t="shared" si="8"/>
        <v>0</v>
      </c>
      <c r="S48" s="99">
        <f t="shared" si="9"/>
        <v>0</v>
      </c>
      <c r="T48" s="99">
        <f t="shared" si="10"/>
        <v>0</v>
      </c>
      <c r="U48" s="99">
        <f t="shared" si="11"/>
        <v>0</v>
      </c>
      <c r="V48" s="98">
        <f t="shared" si="12"/>
        <v>0</v>
      </c>
      <c r="W48" s="171">
        <f t="shared" si="13"/>
        <v>0</v>
      </c>
      <c r="X48" s="190"/>
    </row>
    <row r="49" spans="1:28" ht="14.25" customHeight="1" outlineLevel="1">
      <c r="A49" s="327"/>
      <c r="B49" s="328"/>
      <c r="C49" s="367"/>
      <c r="D49" s="363" t="s">
        <v>252</v>
      </c>
      <c r="E49" s="368" t="str">
        <f t="shared" si="4"/>
        <v>не определен</v>
      </c>
      <c r="F49" s="371" t="s">
        <v>63</v>
      </c>
      <c r="G49" s="364">
        <v>10993516</v>
      </c>
      <c r="H49" s="58"/>
      <c r="I49" s="35"/>
      <c r="J49" s="35"/>
      <c r="K49" s="35"/>
      <c r="L49" s="35"/>
      <c r="M49" s="35"/>
      <c r="N49" s="35"/>
      <c r="O49" s="99">
        <f t="shared" si="5"/>
        <v>0</v>
      </c>
      <c r="P49" s="99">
        <f t="shared" si="6"/>
        <v>0</v>
      </c>
      <c r="Q49" s="99">
        <f t="shared" si="7"/>
        <v>0</v>
      </c>
      <c r="R49" s="99">
        <f t="shared" si="8"/>
        <v>0</v>
      </c>
      <c r="S49" s="99">
        <f t="shared" si="9"/>
        <v>0</v>
      </c>
      <c r="T49" s="99">
        <f t="shared" si="10"/>
        <v>0</v>
      </c>
      <c r="U49" s="99">
        <f t="shared" si="11"/>
        <v>0</v>
      </c>
      <c r="V49" s="98">
        <f t="shared" si="12"/>
        <v>0</v>
      </c>
      <c r="W49" s="171">
        <f t="shared" si="13"/>
        <v>0</v>
      </c>
      <c r="X49" s="190"/>
    </row>
    <row r="50" spans="1:28" ht="14.25" customHeight="1" outlineLevel="1">
      <c r="A50" s="327"/>
      <c r="B50" s="328"/>
      <c r="C50" s="367"/>
      <c r="D50" s="363" t="s">
        <v>287</v>
      </c>
      <c r="E50" s="368" t="str">
        <f t="shared" si="4"/>
        <v>не определен</v>
      </c>
      <c r="F50" s="371" t="s">
        <v>53</v>
      </c>
      <c r="G50" s="364">
        <v>31646673.313999999</v>
      </c>
      <c r="H50" s="58"/>
      <c r="I50" s="35"/>
      <c r="J50" s="35"/>
      <c r="K50" s="35"/>
      <c r="L50" s="35">
        <v>1</v>
      </c>
      <c r="M50" s="35"/>
      <c r="N50" s="35"/>
      <c r="O50" s="99">
        <f t="shared" si="5"/>
        <v>0</v>
      </c>
      <c r="P50" s="99">
        <f t="shared" si="6"/>
        <v>0</v>
      </c>
      <c r="Q50" s="99">
        <f t="shared" si="7"/>
        <v>0</v>
      </c>
      <c r="R50" s="99">
        <f t="shared" si="8"/>
        <v>0</v>
      </c>
      <c r="S50" s="99">
        <f t="shared" si="9"/>
        <v>31646673.313999999</v>
      </c>
      <c r="T50" s="99">
        <f t="shared" si="10"/>
        <v>0</v>
      </c>
      <c r="U50" s="99">
        <f t="shared" si="11"/>
        <v>0</v>
      </c>
      <c r="V50" s="98">
        <f t="shared" si="12"/>
        <v>1</v>
      </c>
      <c r="W50" s="171">
        <f t="shared" si="13"/>
        <v>31646673.313999999</v>
      </c>
      <c r="X50" s="190"/>
    </row>
    <row r="51" spans="1:28" ht="13.5" customHeight="1" outlineLevel="1">
      <c r="A51" s="327"/>
      <c r="B51" s="328"/>
      <c r="C51" s="367"/>
      <c r="D51" s="363" t="s">
        <v>260</v>
      </c>
      <c r="E51" s="368" t="str">
        <f t="shared" si="4"/>
        <v>не определен</v>
      </c>
      <c r="F51" s="371" t="s">
        <v>63</v>
      </c>
      <c r="G51" s="364">
        <v>2869</v>
      </c>
      <c r="H51" s="58"/>
      <c r="I51" s="35"/>
      <c r="J51" s="35"/>
      <c r="K51" s="35"/>
      <c r="L51" s="35">
        <v>810.39</v>
      </c>
      <c r="M51" s="35"/>
      <c r="N51" s="35"/>
      <c r="O51" s="99">
        <f t="shared" si="5"/>
        <v>0</v>
      </c>
      <c r="P51" s="99">
        <f t="shared" si="6"/>
        <v>0</v>
      </c>
      <c r="Q51" s="99">
        <f t="shared" si="7"/>
        <v>0</v>
      </c>
      <c r="R51" s="99">
        <f t="shared" si="8"/>
        <v>0</v>
      </c>
      <c r="S51" s="99">
        <f t="shared" si="9"/>
        <v>2325008.91</v>
      </c>
      <c r="T51" s="99">
        <f t="shared" si="10"/>
        <v>0</v>
      </c>
      <c r="U51" s="99">
        <f t="shared" si="11"/>
        <v>0</v>
      </c>
      <c r="V51" s="98">
        <f t="shared" si="12"/>
        <v>810.39</v>
      </c>
      <c r="W51" s="171">
        <f t="shared" si="13"/>
        <v>2325008.91</v>
      </c>
      <c r="X51" s="190"/>
    </row>
    <row r="52" spans="1:28" ht="13.5" customHeight="1" outlineLevel="1">
      <c r="A52" s="327"/>
      <c r="B52" s="328"/>
      <c r="C52" s="367"/>
      <c r="D52" s="363" t="s">
        <v>321</v>
      </c>
      <c r="E52" s="368" t="str">
        <f t="shared" si="4"/>
        <v>не определен</v>
      </c>
      <c r="F52" s="371" t="s">
        <v>100</v>
      </c>
      <c r="G52" s="364">
        <v>166946</v>
      </c>
      <c r="H52" s="58"/>
      <c r="I52" s="58"/>
      <c r="J52" s="58"/>
      <c r="K52" s="58"/>
      <c r="L52" s="58">
        <v>1</v>
      </c>
      <c r="M52" s="58"/>
      <c r="N52" s="58"/>
      <c r="O52" s="99">
        <f t="shared" si="5"/>
        <v>0</v>
      </c>
      <c r="P52" s="99">
        <f t="shared" si="6"/>
        <v>0</v>
      </c>
      <c r="Q52" s="99">
        <f t="shared" si="7"/>
        <v>0</v>
      </c>
      <c r="R52" s="99">
        <f t="shared" si="8"/>
        <v>0</v>
      </c>
      <c r="S52" s="99">
        <f t="shared" si="9"/>
        <v>166946</v>
      </c>
      <c r="T52" s="99">
        <f t="shared" si="10"/>
        <v>0</v>
      </c>
      <c r="U52" s="99">
        <f t="shared" si="11"/>
        <v>0</v>
      </c>
      <c r="V52" s="98">
        <f t="shared" si="12"/>
        <v>1</v>
      </c>
      <c r="W52" s="171">
        <f t="shared" si="13"/>
        <v>166946</v>
      </c>
      <c r="X52" s="190"/>
    </row>
    <row r="53" spans="1:28" ht="13.5" customHeight="1" outlineLevel="1">
      <c r="A53" s="327"/>
      <c r="B53" s="328"/>
      <c r="C53" s="367"/>
      <c r="D53" s="372" t="s">
        <v>309</v>
      </c>
      <c r="E53" s="368" t="str">
        <f t="shared" si="4"/>
        <v>не определен</v>
      </c>
      <c r="F53" s="361" t="s">
        <v>71</v>
      </c>
      <c r="G53" s="373">
        <v>73942</v>
      </c>
      <c r="H53" s="58"/>
      <c r="I53" s="58"/>
      <c r="J53" s="58"/>
      <c r="K53" s="58"/>
      <c r="L53" s="58">
        <f>O6</f>
        <v>45</v>
      </c>
      <c r="M53" s="58"/>
      <c r="N53" s="58"/>
      <c r="O53" s="99">
        <f>H53*G53</f>
        <v>0</v>
      </c>
      <c r="P53" s="99">
        <f>I53*G53</f>
        <v>0</v>
      </c>
      <c r="Q53" s="99">
        <f>J53*G53</f>
        <v>0</v>
      </c>
      <c r="R53" s="99">
        <f>K53*G53</f>
        <v>0</v>
      </c>
      <c r="S53" s="99">
        <f>L53*G53</f>
        <v>3327390</v>
      </c>
      <c r="T53" s="99">
        <f>M53*G53</f>
        <v>0</v>
      </c>
      <c r="U53" s="99">
        <f>N53*G53</f>
        <v>0</v>
      </c>
      <c r="V53" s="98">
        <f>SUM(H53:N53)</f>
        <v>45</v>
      </c>
      <c r="W53" s="171">
        <f>SUM(O53:U53)</f>
        <v>3327390</v>
      </c>
      <c r="X53" s="190"/>
    </row>
    <row r="54" spans="1:28" ht="13.5" customHeight="1" outlineLevel="1">
      <c r="A54" s="327"/>
      <c r="B54" s="328"/>
      <c r="C54" s="367"/>
      <c r="D54" s="372" t="s">
        <v>310</v>
      </c>
      <c r="E54" s="368" t="str">
        <f t="shared" si="4"/>
        <v>не определен</v>
      </c>
      <c r="F54" s="361" t="s">
        <v>71</v>
      </c>
      <c r="G54" s="373">
        <v>34796</v>
      </c>
      <c r="H54" s="58"/>
      <c r="I54" s="58"/>
      <c r="J54" s="58"/>
      <c r="K54" s="58"/>
      <c r="L54" s="58">
        <f>O6</f>
        <v>45</v>
      </c>
      <c r="M54" s="58"/>
      <c r="N54" s="58"/>
      <c r="O54" s="99">
        <f>H54*G54</f>
        <v>0</v>
      </c>
      <c r="P54" s="99">
        <f>I54*G54</f>
        <v>0</v>
      </c>
      <c r="Q54" s="99">
        <f>J54*G54</f>
        <v>0</v>
      </c>
      <c r="R54" s="99">
        <f>K54*G54</f>
        <v>0</v>
      </c>
      <c r="S54" s="99">
        <f>L54*G54</f>
        <v>1565820</v>
      </c>
      <c r="T54" s="99">
        <f>M54*G54</f>
        <v>0</v>
      </c>
      <c r="U54" s="99">
        <f>N54*G54</f>
        <v>0</v>
      </c>
      <c r="V54" s="98">
        <f>SUM(H54:N54)</f>
        <v>45</v>
      </c>
      <c r="W54" s="171">
        <f>SUM(O54:U54)</f>
        <v>1565820</v>
      </c>
      <c r="X54" s="190"/>
    </row>
    <row r="55" spans="1:28" ht="15" customHeight="1" outlineLevel="1" thickBot="1">
      <c r="A55" s="327"/>
      <c r="B55" s="329"/>
      <c r="C55" s="367"/>
      <c r="D55" s="365" t="s">
        <v>311</v>
      </c>
      <c r="E55" s="368" t="str">
        <f t="shared" si="4"/>
        <v>не определен</v>
      </c>
      <c r="F55" s="361" t="s">
        <v>71</v>
      </c>
      <c r="G55" s="366">
        <v>703259.4</v>
      </c>
      <c r="H55" s="35"/>
      <c r="I55" s="58"/>
      <c r="J55" s="58"/>
      <c r="K55" s="58"/>
      <c r="L55" s="58"/>
      <c r="M55" s="58"/>
      <c r="N55" s="58"/>
      <c r="O55" s="99">
        <f t="shared" si="5"/>
        <v>0</v>
      </c>
      <c r="P55" s="99">
        <f t="shared" si="6"/>
        <v>0</v>
      </c>
      <c r="Q55" s="99">
        <f t="shared" si="7"/>
        <v>0</v>
      </c>
      <c r="R55" s="99">
        <f t="shared" si="8"/>
        <v>0</v>
      </c>
      <c r="S55" s="99">
        <f t="shared" si="9"/>
        <v>0</v>
      </c>
      <c r="T55" s="99">
        <f t="shared" si="10"/>
        <v>0</v>
      </c>
      <c r="U55" s="99">
        <f t="shared" si="11"/>
        <v>0</v>
      </c>
      <c r="V55" s="98">
        <f t="shared" si="12"/>
        <v>0</v>
      </c>
      <c r="W55" s="171">
        <f t="shared" si="13"/>
        <v>0</v>
      </c>
      <c r="X55" s="190"/>
    </row>
    <row r="56" spans="1:28" ht="14.25" customHeight="1" thickBot="1">
      <c r="A56" s="330"/>
      <c r="B56" s="331"/>
      <c r="C56" s="446" t="s">
        <v>31</v>
      </c>
      <c r="D56" s="472"/>
      <c r="E56" s="447"/>
      <c r="F56" s="472"/>
      <c r="G56" s="472"/>
      <c r="H56" s="447"/>
      <c r="I56" s="447"/>
      <c r="J56" s="447"/>
      <c r="K56" s="447"/>
      <c r="L56" s="447"/>
      <c r="M56" s="447"/>
      <c r="N56" s="447"/>
      <c r="O56" s="447"/>
      <c r="P56" s="447"/>
      <c r="Q56" s="447"/>
      <c r="R56" s="447"/>
      <c r="S56" s="447"/>
      <c r="T56" s="447"/>
      <c r="U56" s="447"/>
      <c r="V56" s="447"/>
      <c r="W56" s="447"/>
      <c r="X56" s="192">
        <f>SUM(W58:W64)</f>
        <v>495000</v>
      </c>
    </row>
    <row r="57" spans="1:28" ht="13.5" customHeight="1" outlineLevel="1" thickBot="1">
      <c r="A57" s="330"/>
      <c r="B57" s="331"/>
      <c r="C57" s="37"/>
      <c r="D57" s="242" t="s">
        <v>120</v>
      </c>
      <c r="E57" s="92"/>
      <c r="F57" s="50"/>
      <c r="G57" s="39"/>
      <c r="H57" s="51"/>
      <c r="I57" s="51"/>
      <c r="J57" s="51"/>
      <c r="K57" s="51"/>
      <c r="L57" s="51"/>
      <c r="M57" s="51"/>
      <c r="N57" s="51"/>
      <c r="O57" s="52"/>
      <c r="P57" s="52"/>
      <c r="Q57" s="52"/>
      <c r="R57" s="52"/>
      <c r="S57" s="52"/>
      <c r="T57" s="52"/>
      <c r="U57" s="52"/>
      <c r="V57" s="53"/>
      <c r="W57" s="172"/>
      <c r="X57" s="191"/>
    </row>
    <row r="58" spans="1:28" ht="13.5" customHeight="1" outlineLevel="1" thickTop="1" thickBot="1">
      <c r="A58" s="322"/>
      <c r="B58" s="323"/>
      <c r="C58" s="367" t="s">
        <v>148</v>
      </c>
      <c r="D58" s="359" t="s">
        <v>54</v>
      </c>
      <c r="E58" s="368">
        <f>C$57</f>
        <v>0</v>
      </c>
      <c r="F58" s="369" t="s">
        <v>0</v>
      </c>
      <c r="G58" s="364">
        <v>90</v>
      </c>
      <c r="H58" s="84"/>
      <c r="I58" s="84"/>
      <c r="J58" s="84"/>
      <c r="K58" s="84"/>
      <c r="L58" s="84">
        <f>O9</f>
        <v>5500</v>
      </c>
      <c r="M58" s="84"/>
      <c r="N58" s="84"/>
      <c r="O58" s="112">
        <f t="shared" ref="O58:O64" si="14">H58*G58</f>
        <v>0</v>
      </c>
      <c r="P58" s="112">
        <f t="shared" ref="P58:P64" si="15">I58*G58</f>
        <v>0</v>
      </c>
      <c r="Q58" s="112">
        <f t="shared" ref="Q58:Q64" si="16">J58*G58</f>
        <v>0</v>
      </c>
      <c r="R58" s="112">
        <f t="shared" ref="R58:R64" si="17">K58*G58</f>
        <v>0</v>
      </c>
      <c r="S58" s="112">
        <f t="shared" ref="S58:S64" si="18">L58*G58</f>
        <v>495000</v>
      </c>
      <c r="T58" s="99">
        <f>M58*G58</f>
        <v>0</v>
      </c>
      <c r="U58" s="112">
        <f t="shared" ref="U58:U64" si="19">N58*G58</f>
        <v>0</v>
      </c>
      <c r="V58" s="113">
        <f t="shared" ref="V58:V64" si="20">SUM(H58:N58)</f>
        <v>5500</v>
      </c>
      <c r="W58" s="168">
        <f t="shared" ref="W58:W64" si="21">SUM(O58:U58)</f>
        <v>495000</v>
      </c>
      <c r="X58" s="190"/>
      <c r="Z58" s="192">
        <f>W58</f>
        <v>495000</v>
      </c>
    </row>
    <row r="59" spans="1:28" ht="13.5" customHeight="1" outlineLevel="1" thickBot="1">
      <c r="A59" s="322"/>
      <c r="B59" s="323"/>
      <c r="C59" s="374"/>
      <c r="D59" s="363" t="s">
        <v>33</v>
      </c>
      <c r="E59" s="368">
        <f t="shared" ref="E59:E64" si="22">C$57</f>
        <v>0</v>
      </c>
      <c r="F59" s="371" t="s">
        <v>0</v>
      </c>
      <c r="G59" s="364">
        <v>90</v>
      </c>
      <c r="H59" s="84"/>
      <c r="I59" s="84"/>
      <c r="J59" s="84"/>
      <c r="K59" s="84"/>
      <c r="L59" s="84"/>
      <c r="M59" s="84"/>
      <c r="N59" s="84"/>
      <c r="O59" s="112">
        <f>H59*G59</f>
        <v>0</v>
      </c>
      <c r="P59" s="112">
        <f>I59*G59</f>
        <v>0</v>
      </c>
      <c r="Q59" s="112">
        <f>J59*G59</f>
        <v>0</v>
      </c>
      <c r="R59" s="112">
        <f>K59*G59</f>
        <v>0</v>
      </c>
      <c r="S59" s="112">
        <f>L59*G59</f>
        <v>0</v>
      </c>
      <c r="T59" s="99">
        <f t="shared" ref="T59:T64" si="23">M59*G59</f>
        <v>0</v>
      </c>
      <c r="U59" s="112">
        <f>N59*G59</f>
        <v>0</v>
      </c>
      <c r="V59" s="113">
        <f>SUM(H59:N59)</f>
        <v>0</v>
      </c>
      <c r="W59" s="168">
        <f>SUM(O59:U59)</f>
        <v>0</v>
      </c>
      <c r="X59" s="190"/>
      <c r="Z59" s="192">
        <v>472105.26315789472</v>
      </c>
      <c r="AB59" s="1">
        <f>Z59/G59</f>
        <v>5245.6140350877195</v>
      </c>
    </row>
    <row r="60" spans="1:28" ht="13.5" customHeight="1" outlineLevel="1">
      <c r="A60" s="322"/>
      <c r="B60" s="323"/>
      <c r="C60" s="374"/>
      <c r="D60" s="363" t="s">
        <v>34</v>
      </c>
      <c r="E60" s="368">
        <f t="shared" si="22"/>
        <v>0</v>
      </c>
      <c r="F60" s="371" t="s">
        <v>0</v>
      </c>
      <c r="G60" s="364">
        <v>90</v>
      </c>
      <c r="H60" s="84"/>
      <c r="I60" s="84"/>
      <c r="J60" s="84"/>
      <c r="K60" s="84"/>
      <c r="L60" s="84"/>
      <c r="M60" s="84"/>
      <c r="N60" s="84"/>
      <c r="O60" s="112">
        <f t="shared" si="14"/>
        <v>0</v>
      </c>
      <c r="P60" s="112">
        <f t="shared" si="15"/>
        <v>0</v>
      </c>
      <c r="Q60" s="112">
        <f t="shared" si="16"/>
        <v>0</v>
      </c>
      <c r="R60" s="112">
        <f t="shared" si="17"/>
        <v>0</v>
      </c>
      <c r="S60" s="112">
        <f t="shared" si="18"/>
        <v>0</v>
      </c>
      <c r="T60" s="99">
        <f t="shared" si="23"/>
        <v>0</v>
      </c>
      <c r="U60" s="112">
        <f t="shared" si="19"/>
        <v>0</v>
      </c>
      <c r="V60" s="113">
        <f t="shared" si="20"/>
        <v>0</v>
      </c>
      <c r="W60" s="168">
        <f t="shared" si="21"/>
        <v>0</v>
      </c>
      <c r="X60" s="190"/>
    </row>
    <row r="61" spans="1:28" ht="13.5" customHeight="1" outlineLevel="1">
      <c r="A61" s="322"/>
      <c r="B61" s="323"/>
      <c r="C61" s="374"/>
      <c r="D61" s="363" t="s">
        <v>35</v>
      </c>
      <c r="E61" s="368">
        <f t="shared" si="22"/>
        <v>0</v>
      </c>
      <c r="F61" s="371" t="s">
        <v>0</v>
      </c>
      <c r="G61" s="364">
        <v>90</v>
      </c>
      <c r="H61" s="84"/>
      <c r="I61" s="84"/>
      <c r="J61" s="84"/>
      <c r="K61" s="84"/>
      <c r="L61" s="84"/>
      <c r="M61" s="84"/>
      <c r="N61" s="84"/>
      <c r="O61" s="112">
        <f t="shared" si="14"/>
        <v>0</v>
      </c>
      <c r="P61" s="112">
        <f t="shared" si="15"/>
        <v>0</v>
      </c>
      <c r="Q61" s="112">
        <f t="shared" si="16"/>
        <v>0</v>
      </c>
      <c r="R61" s="112">
        <f t="shared" si="17"/>
        <v>0</v>
      </c>
      <c r="S61" s="112">
        <f t="shared" si="18"/>
        <v>0</v>
      </c>
      <c r="T61" s="99">
        <f t="shared" si="23"/>
        <v>0</v>
      </c>
      <c r="U61" s="112">
        <f t="shared" si="19"/>
        <v>0</v>
      </c>
      <c r="V61" s="113">
        <f t="shared" si="20"/>
        <v>0</v>
      </c>
      <c r="W61" s="168">
        <f t="shared" si="21"/>
        <v>0</v>
      </c>
      <c r="X61" s="190"/>
      <c r="Z61" s="275">
        <f>Z59-Z58</f>
        <v>-22894.736842105282</v>
      </c>
    </row>
    <row r="62" spans="1:28" ht="13.5" customHeight="1" outlineLevel="1" thickBot="1">
      <c r="A62" s="322"/>
      <c r="B62" s="323"/>
      <c r="C62" s="374"/>
      <c r="D62" s="363" t="s">
        <v>212</v>
      </c>
      <c r="E62" s="368">
        <f t="shared" si="22"/>
        <v>0</v>
      </c>
      <c r="F62" s="371" t="s">
        <v>0</v>
      </c>
      <c r="G62" s="364">
        <v>90</v>
      </c>
      <c r="H62" s="84"/>
      <c r="I62" s="84"/>
      <c r="J62" s="84"/>
      <c r="K62" s="84"/>
      <c r="L62" s="84"/>
      <c r="M62" s="84"/>
      <c r="N62" s="84"/>
      <c r="O62" s="112">
        <f t="shared" si="14"/>
        <v>0</v>
      </c>
      <c r="P62" s="112">
        <f t="shared" si="15"/>
        <v>0</v>
      </c>
      <c r="Q62" s="112">
        <f t="shared" si="16"/>
        <v>0</v>
      </c>
      <c r="R62" s="112">
        <f t="shared" si="17"/>
        <v>0</v>
      </c>
      <c r="S62" s="112">
        <f t="shared" si="18"/>
        <v>0</v>
      </c>
      <c r="T62" s="99">
        <f t="shared" si="23"/>
        <v>0</v>
      </c>
      <c r="U62" s="112">
        <f t="shared" si="19"/>
        <v>0</v>
      </c>
      <c r="V62" s="113">
        <f t="shared" si="20"/>
        <v>0</v>
      </c>
      <c r="W62" s="168">
        <f t="shared" si="21"/>
        <v>0</v>
      </c>
      <c r="X62" s="190"/>
    </row>
    <row r="63" spans="1:28" ht="13.5" hidden="1" customHeight="1" outlineLevel="1">
      <c r="A63" s="322"/>
      <c r="B63" s="323"/>
      <c r="C63" s="374"/>
      <c r="D63" s="363" t="s">
        <v>119</v>
      </c>
      <c r="E63" s="368">
        <f t="shared" si="22"/>
        <v>0</v>
      </c>
      <c r="F63" s="371" t="s">
        <v>0</v>
      </c>
      <c r="G63" s="364"/>
      <c r="H63" s="84"/>
      <c r="I63" s="84"/>
      <c r="J63" s="84"/>
      <c r="K63" s="84"/>
      <c r="L63" s="84"/>
      <c r="M63" s="84"/>
      <c r="N63" s="84"/>
      <c r="O63" s="112">
        <f t="shared" si="14"/>
        <v>0</v>
      </c>
      <c r="P63" s="112">
        <f t="shared" si="15"/>
        <v>0</v>
      </c>
      <c r="Q63" s="112">
        <f t="shared" si="16"/>
        <v>0</v>
      </c>
      <c r="R63" s="112">
        <f t="shared" si="17"/>
        <v>0</v>
      </c>
      <c r="S63" s="112">
        <f t="shared" si="18"/>
        <v>0</v>
      </c>
      <c r="T63" s="99">
        <f t="shared" si="23"/>
        <v>0</v>
      </c>
      <c r="U63" s="112">
        <f t="shared" si="19"/>
        <v>0</v>
      </c>
      <c r="V63" s="113">
        <f t="shared" si="20"/>
        <v>0</v>
      </c>
      <c r="W63" s="168">
        <f t="shared" si="21"/>
        <v>0</v>
      </c>
      <c r="X63" s="190"/>
    </row>
    <row r="64" spans="1:28" ht="13.5" hidden="1" customHeight="1" outlineLevel="1" thickBot="1">
      <c r="A64" s="333"/>
      <c r="B64" s="325"/>
      <c r="C64" s="374"/>
      <c r="D64" s="365" t="s">
        <v>61</v>
      </c>
      <c r="E64" s="368">
        <f t="shared" si="22"/>
        <v>0</v>
      </c>
      <c r="F64" s="375" t="s">
        <v>0</v>
      </c>
      <c r="G64" s="366"/>
      <c r="H64" s="84"/>
      <c r="I64" s="84"/>
      <c r="J64" s="84"/>
      <c r="K64" s="84"/>
      <c r="L64" s="84"/>
      <c r="M64" s="84"/>
      <c r="N64" s="84"/>
      <c r="O64" s="112">
        <f t="shared" si="14"/>
        <v>0</v>
      </c>
      <c r="P64" s="112">
        <f t="shared" si="15"/>
        <v>0</v>
      </c>
      <c r="Q64" s="112">
        <f t="shared" si="16"/>
        <v>0</v>
      </c>
      <c r="R64" s="112">
        <f t="shared" si="17"/>
        <v>0</v>
      </c>
      <c r="S64" s="112">
        <f t="shared" si="18"/>
        <v>0</v>
      </c>
      <c r="T64" s="99">
        <f t="shared" si="23"/>
        <v>0</v>
      </c>
      <c r="U64" s="112">
        <f t="shared" si="19"/>
        <v>0</v>
      </c>
      <c r="V64" s="113">
        <f t="shared" si="20"/>
        <v>0</v>
      </c>
      <c r="W64" s="168">
        <f t="shared" si="21"/>
        <v>0</v>
      </c>
      <c r="X64" s="190"/>
    </row>
    <row r="65" spans="1:24" ht="15.75" customHeight="1" collapsed="1" thickBot="1">
      <c r="A65" s="45"/>
      <c r="B65" s="48"/>
      <c r="C65" s="446" t="s">
        <v>147</v>
      </c>
      <c r="D65" s="472"/>
      <c r="E65" s="447"/>
      <c r="F65" s="472"/>
      <c r="G65" s="472"/>
      <c r="H65" s="447"/>
      <c r="I65" s="447"/>
      <c r="J65" s="447"/>
      <c r="K65" s="447"/>
      <c r="L65" s="447"/>
      <c r="M65" s="447"/>
      <c r="N65" s="447"/>
      <c r="O65" s="447"/>
      <c r="P65" s="447"/>
      <c r="Q65" s="447"/>
      <c r="R65" s="447"/>
      <c r="S65" s="447"/>
      <c r="T65" s="447"/>
      <c r="U65" s="447"/>
      <c r="V65" s="447"/>
      <c r="W65" s="473"/>
      <c r="X65" s="192">
        <f>SUM(W67:W85)</f>
        <v>8986126</v>
      </c>
    </row>
    <row r="66" spans="1:24" ht="15.75" outlineLevel="1" thickBot="1">
      <c r="A66" s="334"/>
      <c r="B66" s="331"/>
      <c r="C66" s="376"/>
      <c r="D66" s="242" t="s">
        <v>120</v>
      </c>
      <c r="E66" s="50"/>
      <c r="F66" s="232"/>
      <c r="G66" s="233"/>
      <c r="H66" s="51"/>
      <c r="I66" s="51"/>
      <c r="J66" s="51"/>
      <c r="K66" s="51"/>
      <c r="L66" s="51"/>
      <c r="M66" s="51"/>
      <c r="N66" s="51"/>
      <c r="O66" s="52"/>
      <c r="P66" s="52"/>
      <c r="Q66" s="52"/>
      <c r="R66" s="52"/>
      <c r="S66" s="52"/>
      <c r="T66" s="52"/>
      <c r="U66" s="52"/>
      <c r="V66" s="53"/>
      <c r="W66" s="172"/>
      <c r="X66" s="190"/>
    </row>
    <row r="67" spans="1:24" ht="15.75" outlineLevel="1" thickTop="1">
      <c r="A67" s="327"/>
      <c r="B67" s="323"/>
      <c r="C67" s="367" t="s">
        <v>148</v>
      </c>
      <c r="D67" s="359" t="s">
        <v>248</v>
      </c>
      <c r="E67" s="360">
        <f>C$66</f>
        <v>0</v>
      </c>
      <c r="F67" s="377" t="s">
        <v>63</v>
      </c>
      <c r="G67" s="255">
        <v>1974979.56</v>
      </c>
      <c r="H67" s="58"/>
      <c r="I67" s="35"/>
      <c r="J67" s="35"/>
      <c r="K67" s="35"/>
      <c r="L67" s="35">
        <f>$L$45</f>
        <v>0</v>
      </c>
      <c r="M67" s="35"/>
      <c r="N67" s="35"/>
      <c r="O67" s="112">
        <f t="shared" ref="O67:O72" si="24">H67*G67</f>
        <v>0</v>
      </c>
      <c r="P67" s="112">
        <f t="shared" ref="P67:P72" si="25">I67*G67</f>
        <v>0</v>
      </c>
      <c r="Q67" s="112">
        <f t="shared" ref="Q67:Q72" si="26">J67*G67</f>
        <v>0</v>
      </c>
      <c r="R67" s="112">
        <f t="shared" ref="R67:R72" si="27">K67*G67</f>
        <v>0</v>
      </c>
      <c r="S67" s="112">
        <f t="shared" ref="S67:S72" si="28">L67*G67</f>
        <v>0</v>
      </c>
      <c r="T67" s="99">
        <f t="shared" ref="T67:T72" si="29">M67*G67</f>
        <v>0</v>
      </c>
      <c r="U67" s="112">
        <f t="shared" ref="U67:U72" si="30">N67*G67</f>
        <v>0</v>
      </c>
      <c r="V67" s="113">
        <f t="shared" ref="V67:V72" si="31">SUM(H67:N67)</f>
        <v>0</v>
      </c>
      <c r="W67" s="168">
        <f t="shared" ref="W67:W72" si="32">SUM(O67:U67)</f>
        <v>0</v>
      </c>
      <c r="X67" s="190"/>
    </row>
    <row r="68" spans="1:24" outlineLevel="1">
      <c r="A68" s="327"/>
      <c r="B68" s="323"/>
      <c r="C68" s="367"/>
      <c r="D68" s="363" t="s">
        <v>249</v>
      </c>
      <c r="E68" s="360">
        <f t="shared" ref="E68:E77" si="33">C$66</f>
        <v>0</v>
      </c>
      <c r="F68" s="378" t="s">
        <v>63</v>
      </c>
      <c r="G68" s="256">
        <v>2121689.52</v>
      </c>
      <c r="H68" s="58"/>
      <c r="I68" s="35"/>
      <c r="J68" s="35"/>
      <c r="K68" s="35"/>
      <c r="L68" s="35">
        <f>$L$46</f>
        <v>0</v>
      </c>
      <c r="M68" s="35"/>
      <c r="N68" s="35"/>
      <c r="O68" s="112">
        <f t="shared" si="24"/>
        <v>0</v>
      </c>
      <c r="P68" s="112">
        <f t="shared" si="25"/>
        <v>0</v>
      </c>
      <c r="Q68" s="112">
        <f t="shared" si="26"/>
        <v>0</v>
      </c>
      <c r="R68" s="112">
        <f t="shared" si="27"/>
        <v>0</v>
      </c>
      <c r="S68" s="112">
        <f t="shared" si="28"/>
        <v>0</v>
      </c>
      <c r="T68" s="99">
        <f t="shared" si="29"/>
        <v>0</v>
      </c>
      <c r="U68" s="112">
        <f t="shared" si="30"/>
        <v>0</v>
      </c>
      <c r="V68" s="113">
        <f t="shared" si="31"/>
        <v>0</v>
      </c>
      <c r="W68" s="168">
        <f t="shared" si="32"/>
        <v>0</v>
      </c>
      <c r="X68" s="190"/>
    </row>
    <row r="69" spans="1:24" outlineLevel="1">
      <c r="A69" s="327"/>
      <c r="B69" s="323"/>
      <c r="C69" s="367"/>
      <c r="D69" s="363" t="s">
        <v>250</v>
      </c>
      <c r="E69" s="360">
        <f t="shared" si="33"/>
        <v>0</v>
      </c>
      <c r="F69" s="378" t="s">
        <v>63</v>
      </c>
      <c r="G69" s="256">
        <v>2436096.73</v>
      </c>
      <c r="H69" s="58"/>
      <c r="I69" s="35"/>
      <c r="J69" s="35"/>
      <c r="K69" s="35"/>
      <c r="L69" s="35">
        <f>$L$47</f>
        <v>0</v>
      </c>
      <c r="M69" s="35"/>
      <c r="N69" s="35"/>
      <c r="O69" s="112">
        <f t="shared" si="24"/>
        <v>0</v>
      </c>
      <c r="P69" s="112">
        <f t="shared" si="25"/>
        <v>0</v>
      </c>
      <c r="Q69" s="112">
        <f t="shared" si="26"/>
        <v>0</v>
      </c>
      <c r="R69" s="112">
        <f t="shared" si="27"/>
        <v>0</v>
      </c>
      <c r="S69" s="112">
        <f t="shared" si="28"/>
        <v>0</v>
      </c>
      <c r="T69" s="99">
        <f t="shared" si="29"/>
        <v>0</v>
      </c>
      <c r="U69" s="112">
        <f t="shared" si="30"/>
        <v>0</v>
      </c>
      <c r="V69" s="113">
        <f t="shared" si="31"/>
        <v>0</v>
      </c>
      <c r="W69" s="168">
        <f t="shared" si="32"/>
        <v>0</v>
      </c>
      <c r="X69" s="190"/>
    </row>
    <row r="70" spans="1:24" outlineLevel="1">
      <c r="A70" s="327"/>
      <c r="B70" s="323"/>
      <c r="C70" s="367"/>
      <c r="D70" s="363" t="s">
        <v>251</v>
      </c>
      <c r="E70" s="360">
        <f t="shared" si="33"/>
        <v>0</v>
      </c>
      <c r="F70" s="378" t="s">
        <v>63</v>
      </c>
      <c r="G70" s="256">
        <v>2743673.15</v>
      </c>
      <c r="H70" s="58"/>
      <c r="I70" s="35"/>
      <c r="J70" s="35"/>
      <c r="K70" s="35"/>
      <c r="L70" s="35">
        <f>$L$48</f>
        <v>0</v>
      </c>
      <c r="M70" s="35"/>
      <c r="N70" s="35"/>
      <c r="O70" s="112">
        <f t="shared" si="24"/>
        <v>0</v>
      </c>
      <c r="P70" s="112">
        <f t="shared" si="25"/>
        <v>0</v>
      </c>
      <c r="Q70" s="112">
        <f t="shared" si="26"/>
        <v>0</v>
      </c>
      <c r="R70" s="112">
        <f t="shared" si="27"/>
        <v>0</v>
      </c>
      <c r="S70" s="112">
        <f t="shared" si="28"/>
        <v>0</v>
      </c>
      <c r="T70" s="99">
        <f t="shared" si="29"/>
        <v>0</v>
      </c>
      <c r="U70" s="112">
        <f t="shared" si="30"/>
        <v>0</v>
      </c>
      <c r="V70" s="113">
        <f t="shared" si="31"/>
        <v>0</v>
      </c>
      <c r="W70" s="168">
        <f t="shared" si="32"/>
        <v>0</v>
      </c>
      <c r="X70" s="190"/>
    </row>
    <row r="71" spans="1:24" outlineLevel="1">
      <c r="A71" s="327"/>
      <c r="B71" s="323"/>
      <c r="C71" s="367"/>
      <c r="D71" s="363" t="s">
        <v>252</v>
      </c>
      <c r="E71" s="360">
        <f t="shared" si="33"/>
        <v>0</v>
      </c>
      <c r="F71" s="378" t="s">
        <v>63</v>
      </c>
      <c r="G71" s="256">
        <v>2903714.73</v>
      </c>
      <c r="H71" s="58"/>
      <c r="I71" s="35"/>
      <c r="J71" s="35"/>
      <c r="K71" s="35"/>
      <c r="L71" s="35">
        <f>$L$49</f>
        <v>0</v>
      </c>
      <c r="M71" s="35"/>
      <c r="N71" s="35"/>
      <c r="O71" s="112">
        <f t="shared" si="24"/>
        <v>0</v>
      </c>
      <c r="P71" s="112">
        <f t="shared" si="25"/>
        <v>0</v>
      </c>
      <c r="Q71" s="112">
        <f t="shared" si="26"/>
        <v>0</v>
      </c>
      <c r="R71" s="112">
        <f t="shared" si="27"/>
        <v>0</v>
      </c>
      <c r="S71" s="112">
        <f t="shared" si="28"/>
        <v>0</v>
      </c>
      <c r="T71" s="99">
        <f t="shared" si="29"/>
        <v>0</v>
      </c>
      <c r="U71" s="112">
        <f t="shared" si="30"/>
        <v>0</v>
      </c>
      <c r="V71" s="113">
        <f t="shared" si="31"/>
        <v>0</v>
      </c>
      <c r="W71" s="168">
        <f t="shared" si="32"/>
        <v>0</v>
      </c>
      <c r="X71" s="190"/>
    </row>
    <row r="72" spans="1:24" ht="15.75" outlineLevel="1" thickBot="1">
      <c r="A72" s="327"/>
      <c r="B72" s="323"/>
      <c r="C72" s="367"/>
      <c r="D72" s="363" t="s">
        <v>262</v>
      </c>
      <c r="E72" s="360">
        <f t="shared" si="33"/>
        <v>0</v>
      </c>
      <c r="F72" s="378" t="s">
        <v>63</v>
      </c>
      <c r="G72" s="256">
        <v>8986126</v>
      </c>
      <c r="H72" s="58"/>
      <c r="I72" s="35"/>
      <c r="J72" s="35"/>
      <c r="K72" s="35"/>
      <c r="L72" s="35">
        <v>1</v>
      </c>
      <c r="M72" s="35"/>
      <c r="N72" s="35"/>
      <c r="O72" s="112">
        <f t="shared" si="24"/>
        <v>0</v>
      </c>
      <c r="P72" s="112">
        <f t="shared" si="25"/>
        <v>0</v>
      </c>
      <c r="Q72" s="112">
        <f t="shared" si="26"/>
        <v>0</v>
      </c>
      <c r="R72" s="112">
        <f t="shared" si="27"/>
        <v>0</v>
      </c>
      <c r="S72" s="112">
        <f t="shared" si="28"/>
        <v>8986126</v>
      </c>
      <c r="T72" s="99">
        <f t="shared" si="29"/>
        <v>0</v>
      </c>
      <c r="U72" s="112">
        <f t="shared" si="30"/>
        <v>0</v>
      </c>
      <c r="V72" s="113">
        <f t="shared" si="31"/>
        <v>1</v>
      </c>
      <c r="W72" s="168">
        <f t="shared" si="32"/>
        <v>8986126</v>
      </c>
      <c r="X72" s="190"/>
    </row>
    <row r="73" spans="1:24" hidden="1" outlineLevel="1">
      <c r="A73" s="327"/>
      <c r="B73" s="323"/>
      <c r="C73" s="367"/>
      <c r="D73" s="363"/>
      <c r="E73" s="360">
        <f t="shared" si="33"/>
        <v>0</v>
      </c>
      <c r="F73" s="378" t="s">
        <v>6</v>
      </c>
      <c r="G73" s="256"/>
      <c r="H73" s="58"/>
      <c r="I73" s="35"/>
      <c r="J73" s="35"/>
      <c r="K73" s="35"/>
      <c r="L73" s="35"/>
      <c r="M73" s="35"/>
      <c r="N73" s="35"/>
      <c r="O73" s="99">
        <f>H73*G73</f>
        <v>0</v>
      </c>
      <c r="P73" s="99">
        <f>I73*G73</f>
        <v>0</v>
      </c>
      <c r="Q73" s="99">
        <f>J73*G73</f>
        <v>0</v>
      </c>
      <c r="R73" s="99">
        <f>K73*G73</f>
        <v>0</v>
      </c>
      <c r="S73" s="99">
        <f>L73*G73</f>
        <v>0</v>
      </c>
      <c r="T73" s="99">
        <f>M73*G73</f>
        <v>0</v>
      </c>
      <c r="U73" s="99">
        <f>N73*G73</f>
        <v>0</v>
      </c>
      <c r="V73" s="98">
        <f>SUM(H73:N73)</f>
        <v>0</v>
      </c>
      <c r="W73" s="171">
        <f>SUM(O73:U73)</f>
        <v>0</v>
      </c>
      <c r="X73" s="190"/>
    </row>
    <row r="74" spans="1:24" hidden="1" outlineLevel="1">
      <c r="A74" s="327"/>
      <c r="B74" s="323"/>
      <c r="C74" s="367"/>
      <c r="D74" s="363"/>
      <c r="E74" s="360">
        <f t="shared" si="33"/>
        <v>0</v>
      </c>
      <c r="F74" s="378" t="s">
        <v>6</v>
      </c>
      <c r="G74" s="256"/>
      <c r="H74" s="58"/>
      <c r="I74" s="35"/>
      <c r="J74" s="35"/>
      <c r="K74" s="35"/>
      <c r="L74" s="35"/>
      <c r="M74" s="35"/>
      <c r="N74" s="35"/>
      <c r="O74" s="99">
        <f>H74*G74</f>
        <v>0</v>
      </c>
      <c r="P74" s="99">
        <f>I74*G74</f>
        <v>0</v>
      </c>
      <c r="Q74" s="99">
        <f>J74*G74</f>
        <v>0</v>
      </c>
      <c r="R74" s="99">
        <f>K74*G74</f>
        <v>0</v>
      </c>
      <c r="S74" s="99">
        <f>L74*G74</f>
        <v>0</v>
      </c>
      <c r="T74" s="99">
        <f>M74*G74</f>
        <v>0</v>
      </c>
      <c r="U74" s="99">
        <f>N74*G74</f>
        <v>0</v>
      </c>
      <c r="V74" s="98">
        <f>SUM(H74:N74)</f>
        <v>0</v>
      </c>
      <c r="W74" s="171">
        <f>SUM(O74:U74)</f>
        <v>0</v>
      </c>
      <c r="X74" s="190"/>
    </row>
    <row r="75" spans="1:24" hidden="1" outlineLevel="1">
      <c r="A75" s="327"/>
      <c r="B75" s="323"/>
      <c r="C75" s="367"/>
      <c r="D75" s="363"/>
      <c r="E75" s="360">
        <f t="shared" si="33"/>
        <v>0</v>
      </c>
      <c r="F75" s="378" t="s">
        <v>6</v>
      </c>
      <c r="G75" s="256"/>
      <c r="H75" s="58"/>
      <c r="I75" s="35"/>
      <c r="J75" s="35"/>
      <c r="K75" s="35"/>
      <c r="L75" s="35"/>
      <c r="M75" s="35"/>
      <c r="N75" s="35"/>
      <c r="O75" s="99">
        <f>H75*G75</f>
        <v>0</v>
      </c>
      <c r="P75" s="99">
        <f>I75*G75</f>
        <v>0</v>
      </c>
      <c r="Q75" s="99">
        <f>J75*G75</f>
        <v>0</v>
      </c>
      <c r="R75" s="99">
        <f>K75*G75</f>
        <v>0</v>
      </c>
      <c r="S75" s="99">
        <f>L75*G75</f>
        <v>0</v>
      </c>
      <c r="T75" s="99">
        <f>M75*G75</f>
        <v>0</v>
      </c>
      <c r="U75" s="99">
        <f>N75*G75</f>
        <v>0</v>
      </c>
      <c r="V75" s="98">
        <f>SUM(H75:N75)</f>
        <v>0</v>
      </c>
      <c r="W75" s="171">
        <f>SUM(O75:U75)</f>
        <v>0</v>
      </c>
      <c r="X75" s="190"/>
    </row>
    <row r="76" spans="1:24" hidden="1" outlineLevel="1">
      <c r="A76" s="327"/>
      <c r="B76" s="323"/>
      <c r="C76" s="367"/>
      <c r="D76" s="363" t="s">
        <v>69</v>
      </c>
      <c r="E76" s="360">
        <f t="shared" si="33"/>
        <v>0</v>
      </c>
      <c r="F76" s="378" t="s">
        <v>71</v>
      </c>
      <c r="G76" s="256"/>
      <c r="H76" s="58"/>
      <c r="I76" s="35"/>
      <c r="J76" s="35"/>
      <c r="K76" s="35"/>
      <c r="L76" s="35"/>
      <c r="M76" s="35"/>
      <c r="N76" s="35"/>
      <c r="O76" s="99">
        <f>H76*G76</f>
        <v>0</v>
      </c>
      <c r="P76" s="99">
        <f>I76*G76</f>
        <v>0</v>
      </c>
      <c r="Q76" s="99">
        <f>J76*G76</f>
        <v>0</v>
      </c>
      <c r="R76" s="99">
        <f>K76*G76</f>
        <v>0</v>
      </c>
      <c r="S76" s="99">
        <f>L76*G76</f>
        <v>0</v>
      </c>
      <c r="T76" s="99">
        <f>M76*G76</f>
        <v>0</v>
      </c>
      <c r="U76" s="99">
        <f>N76*G76</f>
        <v>0</v>
      </c>
      <c r="V76" s="98">
        <f>SUM(H76:N76)</f>
        <v>0</v>
      </c>
      <c r="W76" s="171">
        <f>SUM(O76:U76)</f>
        <v>0</v>
      </c>
      <c r="X76" s="190"/>
    </row>
    <row r="77" spans="1:24" ht="15.75" hidden="1" outlineLevel="1" thickBot="1">
      <c r="A77" s="327"/>
      <c r="B77" s="323"/>
      <c r="C77" s="367"/>
      <c r="D77" s="363" t="s">
        <v>70</v>
      </c>
      <c r="E77" s="360">
        <f t="shared" si="33"/>
        <v>0</v>
      </c>
      <c r="F77" s="379" t="s">
        <v>71</v>
      </c>
      <c r="G77" s="252"/>
      <c r="H77" s="58"/>
      <c r="I77" s="35"/>
      <c r="J77" s="35"/>
      <c r="K77" s="35"/>
      <c r="L77" s="35"/>
      <c r="M77" s="35"/>
      <c r="N77" s="35"/>
      <c r="O77" s="99">
        <f>H77*G77</f>
        <v>0</v>
      </c>
      <c r="P77" s="99">
        <f>I77*G77</f>
        <v>0</v>
      </c>
      <c r="Q77" s="99">
        <f>J77*G77</f>
        <v>0</v>
      </c>
      <c r="R77" s="99">
        <f>K77*G77</f>
        <v>0</v>
      </c>
      <c r="S77" s="99">
        <f>L77*G77</f>
        <v>0</v>
      </c>
      <c r="T77" s="99">
        <f>M77*G77</f>
        <v>0</v>
      </c>
      <c r="U77" s="99">
        <f>N77*G77</f>
        <v>0</v>
      </c>
      <c r="V77" s="98">
        <f>SUM(H77:N77)</f>
        <v>0</v>
      </c>
      <c r="W77" s="171">
        <f>SUM(O77:U77)</f>
        <v>0</v>
      </c>
      <c r="X77" s="190"/>
    </row>
    <row r="78" spans="1:24" ht="16.5" hidden="1" outlineLevel="1" thickTop="1" thickBot="1">
      <c r="A78" s="334"/>
      <c r="B78" s="331"/>
      <c r="C78" s="376"/>
      <c r="D78" s="247" t="s">
        <v>120</v>
      </c>
      <c r="E78" s="50"/>
      <c r="F78" s="236"/>
      <c r="G78" s="237"/>
      <c r="H78" s="51"/>
      <c r="I78" s="51"/>
      <c r="J78" s="51"/>
      <c r="K78" s="51"/>
      <c r="L78" s="51"/>
      <c r="M78" s="51"/>
      <c r="N78" s="51"/>
      <c r="O78" s="52"/>
      <c r="P78" s="52"/>
      <c r="Q78" s="52"/>
      <c r="R78" s="52"/>
      <c r="S78" s="52"/>
      <c r="T78" s="52"/>
      <c r="U78" s="52"/>
      <c r="V78" s="53"/>
      <c r="W78" s="172"/>
      <c r="X78" s="190"/>
    </row>
    <row r="79" spans="1:24" ht="15.75" hidden="1" outlineLevel="1" thickTop="1">
      <c r="A79" s="327"/>
      <c r="B79" s="323"/>
      <c r="C79" s="367" t="s">
        <v>148</v>
      </c>
      <c r="D79" s="359" t="s">
        <v>56</v>
      </c>
      <c r="E79" s="360">
        <f>C$78</f>
        <v>0</v>
      </c>
      <c r="F79" s="377" t="s">
        <v>6</v>
      </c>
      <c r="G79" s="255"/>
      <c r="H79" s="58"/>
      <c r="I79" s="35"/>
      <c r="J79" s="35"/>
      <c r="K79" s="35"/>
      <c r="L79" s="35"/>
      <c r="M79" s="35"/>
      <c r="N79" s="35"/>
      <c r="O79" s="99">
        <f t="shared" ref="O79:O85" si="34">H79*G79</f>
        <v>0</v>
      </c>
      <c r="P79" s="99">
        <f t="shared" ref="P79:P85" si="35">I79*G79</f>
        <v>0</v>
      </c>
      <c r="Q79" s="99">
        <f t="shared" ref="Q79:Q85" si="36">J79*G79</f>
        <v>0</v>
      </c>
      <c r="R79" s="99">
        <f t="shared" ref="R79:R85" si="37">K79*G79</f>
        <v>0</v>
      </c>
      <c r="S79" s="99">
        <f t="shared" ref="S79:S85" si="38">L79*G79</f>
        <v>0</v>
      </c>
      <c r="T79" s="99">
        <f t="shared" ref="T79:T85" si="39">M79*G79</f>
        <v>0</v>
      </c>
      <c r="U79" s="99">
        <f t="shared" ref="U79:U85" si="40">N79*G79</f>
        <v>0</v>
      </c>
      <c r="V79" s="98">
        <f t="shared" ref="V79:V85" si="41">SUM(H79:N79)</f>
        <v>0</v>
      </c>
      <c r="W79" s="171">
        <f t="shared" ref="W79:W85" si="42">SUM(O79:U79)</f>
        <v>0</v>
      </c>
      <c r="X79" s="190"/>
    </row>
    <row r="80" spans="1:24" hidden="1" outlineLevel="1">
      <c r="A80" s="327"/>
      <c r="B80" s="323"/>
      <c r="C80" s="374"/>
      <c r="D80" s="363" t="s">
        <v>57</v>
      </c>
      <c r="E80" s="360">
        <f t="shared" ref="E80:E85" si="43">C$78</f>
        <v>0</v>
      </c>
      <c r="F80" s="378" t="s">
        <v>6</v>
      </c>
      <c r="G80" s="256"/>
      <c r="H80" s="58"/>
      <c r="I80" s="35"/>
      <c r="J80" s="35"/>
      <c r="K80" s="35"/>
      <c r="L80" s="35"/>
      <c r="M80" s="35"/>
      <c r="N80" s="35"/>
      <c r="O80" s="99">
        <f t="shared" si="34"/>
        <v>0</v>
      </c>
      <c r="P80" s="99">
        <f t="shared" si="35"/>
        <v>0</v>
      </c>
      <c r="Q80" s="99">
        <f t="shared" si="36"/>
        <v>0</v>
      </c>
      <c r="R80" s="99">
        <f t="shared" si="37"/>
        <v>0</v>
      </c>
      <c r="S80" s="99">
        <f t="shared" si="38"/>
        <v>0</v>
      </c>
      <c r="T80" s="99">
        <f t="shared" si="39"/>
        <v>0</v>
      </c>
      <c r="U80" s="99">
        <f t="shared" si="40"/>
        <v>0</v>
      </c>
      <c r="V80" s="98">
        <f t="shared" si="41"/>
        <v>0</v>
      </c>
      <c r="W80" s="171">
        <f t="shared" si="42"/>
        <v>0</v>
      </c>
      <c r="X80" s="190"/>
    </row>
    <row r="81" spans="1:24" hidden="1" outlineLevel="1">
      <c r="A81" s="327"/>
      <c r="B81" s="323"/>
      <c r="C81" s="374"/>
      <c r="D81" s="363" t="s">
        <v>58</v>
      </c>
      <c r="E81" s="360">
        <f t="shared" si="43"/>
        <v>0</v>
      </c>
      <c r="F81" s="378" t="s">
        <v>6</v>
      </c>
      <c r="G81" s="256"/>
      <c r="H81" s="58"/>
      <c r="I81" s="35"/>
      <c r="J81" s="35"/>
      <c r="K81" s="35"/>
      <c r="L81" s="35"/>
      <c r="M81" s="35"/>
      <c r="N81" s="35"/>
      <c r="O81" s="99">
        <f t="shared" si="34"/>
        <v>0</v>
      </c>
      <c r="P81" s="99">
        <f t="shared" si="35"/>
        <v>0</v>
      </c>
      <c r="Q81" s="99">
        <f t="shared" si="36"/>
        <v>0</v>
      </c>
      <c r="R81" s="99">
        <f t="shared" si="37"/>
        <v>0</v>
      </c>
      <c r="S81" s="99">
        <f t="shared" si="38"/>
        <v>0</v>
      </c>
      <c r="T81" s="99">
        <f t="shared" si="39"/>
        <v>0</v>
      </c>
      <c r="U81" s="99">
        <f t="shared" si="40"/>
        <v>0</v>
      </c>
      <c r="V81" s="98">
        <f t="shared" si="41"/>
        <v>0</v>
      </c>
      <c r="W81" s="171">
        <f t="shared" si="42"/>
        <v>0</v>
      </c>
      <c r="X81" s="190"/>
    </row>
    <row r="82" spans="1:24" hidden="1" outlineLevel="1">
      <c r="A82" s="327"/>
      <c r="B82" s="323"/>
      <c r="C82" s="374"/>
      <c r="D82" s="363" t="s">
        <v>213</v>
      </c>
      <c r="E82" s="360">
        <f t="shared" si="43"/>
        <v>0</v>
      </c>
      <c r="F82" s="378" t="s">
        <v>6</v>
      </c>
      <c r="G82" s="256"/>
      <c r="H82" s="58"/>
      <c r="I82" s="35"/>
      <c r="J82" s="35"/>
      <c r="K82" s="35"/>
      <c r="L82" s="35"/>
      <c r="M82" s="35"/>
      <c r="N82" s="35"/>
      <c r="O82" s="99">
        <f t="shared" si="34"/>
        <v>0</v>
      </c>
      <c r="P82" s="99">
        <f t="shared" si="35"/>
        <v>0</v>
      </c>
      <c r="Q82" s="99">
        <f t="shared" si="36"/>
        <v>0</v>
      </c>
      <c r="R82" s="99">
        <f t="shared" si="37"/>
        <v>0</v>
      </c>
      <c r="S82" s="99">
        <f t="shared" si="38"/>
        <v>0</v>
      </c>
      <c r="T82" s="99">
        <f t="shared" si="39"/>
        <v>0</v>
      </c>
      <c r="U82" s="99">
        <f t="shared" si="40"/>
        <v>0</v>
      </c>
      <c r="V82" s="98">
        <f t="shared" si="41"/>
        <v>0</v>
      </c>
      <c r="W82" s="171">
        <f t="shared" si="42"/>
        <v>0</v>
      </c>
      <c r="X82" s="190"/>
    </row>
    <row r="83" spans="1:24" hidden="1" outlineLevel="1">
      <c r="A83" s="327"/>
      <c r="B83" s="323"/>
      <c r="C83" s="374"/>
      <c r="D83" s="363" t="s">
        <v>59</v>
      </c>
      <c r="E83" s="360">
        <f t="shared" si="43"/>
        <v>0</v>
      </c>
      <c r="F83" s="378" t="s">
        <v>6</v>
      </c>
      <c r="G83" s="256"/>
      <c r="H83" s="58"/>
      <c r="I83" s="35"/>
      <c r="J83" s="35"/>
      <c r="K83" s="35"/>
      <c r="L83" s="35"/>
      <c r="M83" s="35"/>
      <c r="N83" s="35"/>
      <c r="O83" s="99">
        <f t="shared" si="34"/>
        <v>0</v>
      </c>
      <c r="P83" s="99">
        <f t="shared" si="35"/>
        <v>0</v>
      </c>
      <c r="Q83" s="99">
        <f t="shared" si="36"/>
        <v>0</v>
      </c>
      <c r="R83" s="99">
        <f t="shared" si="37"/>
        <v>0</v>
      </c>
      <c r="S83" s="99">
        <f t="shared" si="38"/>
        <v>0</v>
      </c>
      <c r="T83" s="99">
        <f t="shared" si="39"/>
        <v>0</v>
      </c>
      <c r="U83" s="99">
        <f t="shared" si="40"/>
        <v>0</v>
      </c>
      <c r="V83" s="98">
        <f t="shared" si="41"/>
        <v>0</v>
      </c>
      <c r="W83" s="171">
        <f t="shared" si="42"/>
        <v>0</v>
      </c>
      <c r="X83" s="190"/>
    </row>
    <row r="84" spans="1:24" hidden="1" outlineLevel="1">
      <c r="A84" s="327"/>
      <c r="B84" s="323"/>
      <c r="C84" s="374"/>
      <c r="D84" s="363" t="s">
        <v>214</v>
      </c>
      <c r="E84" s="360">
        <f t="shared" si="43"/>
        <v>0</v>
      </c>
      <c r="F84" s="378" t="s">
        <v>6</v>
      </c>
      <c r="G84" s="256"/>
      <c r="H84" s="58"/>
      <c r="I84" s="35"/>
      <c r="J84" s="35"/>
      <c r="K84" s="35"/>
      <c r="L84" s="35"/>
      <c r="M84" s="35"/>
      <c r="N84" s="35"/>
      <c r="O84" s="99">
        <f t="shared" si="34"/>
        <v>0</v>
      </c>
      <c r="P84" s="99">
        <f t="shared" si="35"/>
        <v>0</v>
      </c>
      <c r="Q84" s="99">
        <f t="shared" si="36"/>
        <v>0</v>
      </c>
      <c r="R84" s="99">
        <f t="shared" si="37"/>
        <v>0</v>
      </c>
      <c r="S84" s="99">
        <f t="shared" si="38"/>
        <v>0</v>
      </c>
      <c r="T84" s="99">
        <f t="shared" si="39"/>
        <v>0</v>
      </c>
      <c r="U84" s="99">
        <f t="shared" si="40"/>
        <v>0</v>
      </c>
      <c r="V84" s="98">
        <f t="shared" si="41"/>
        <v>0</v>
      </c>
      <c r="W84" s="171">
        <f t="shared" si="42"/>
        <v>0</v>
      </c>
      <c r="X84" s="190"/>
    </row>
    <row r="85" spans="1:24" ht="15.75" hidden="1" outlineLevel="1" thickBot="1">
      <c r="A85" s="327"/>
      <c r="B85" s="323"/>
      <c r="C85" s="374"/>
      <c r="D85" s="365" t="s">
        <v>215</v>
      </c>
      <c r="E85" s="360">
        <f t="shared" si="43"/>
        <v>0</v>
      </c>
      <c r="F85" s="379" t="s">
        <v>6</v>
      </c>
      <c r="G85" s="252"/>
      <c r="H85" s="58"/>
      <c r="I85" s="35"/>
      <c r="J85" s="35"/>
      <c r="K85" s="35"/>
      <c r="L85" s="35"/>
      <c r="M85" s="35"/>
      <c r="N85" s="35"/>
      <c r="O85" s="99">
        <f t="shared" si="34"/>
        <v>0</v>
      </c>
      <c r="P85" s="99">
        <f t="shared" si="35"/>
        <v>0</v>
      </c>
      <c r="Q85" s="99">
        <f t="shared" si="36"/>
        <v>0</v>
      </c>
      <c r="R85" s="99">
        <f t="shared" si="37"/>
        <v>0</v>
      </c>
      <c r="S85" s="99">
        <f t="shared" si="38"/>
        <v>0</v>
      </c>
      <c r="T85" s="99">
        <f t="shared" si="39"/>
        <v>0</v>
      </c>
      <c r="U85" s="99">
        <f t="shared" si="40"/>
        <v>0</v>
      </c>
      <c r="V85" s="98">
        <f t="shared" si="41"/>
        <v>0</v>
      </c>
      <c r="W85" s="171">
        <f t="shared" si="42"/>
        <v>0</v>
      </c>
      <c r="X85" s="190"/>
    </row>
    <row r="86" spans="1:24" ht="15.75" collapsed="1" thickBot="1">
      <c r="A86" s="333"/>
      <c r="B86" s="325"/>
      <c r="C86" s="446" t="s">
        <v>30</v>
      </c>
      <c r="D86" s="472"/>
      <c r="E86" s="447"/>
      <c r="F86" s="472"/>
      <c r="G86" s="472"/>
      <c r="H86" s="447"/>
      <c r="I86" s="447"/>
      <c r="J86" s="447"/>
      <c r="K86" s="447"/>
      <c r="L86" s="447"/>
      <c r="M86" s="447"/>
      <c r="N86" s="447"/>
      <c r="O86" s="447"/>
      <c r="P86" s="447"/>
      <c r="Q86" s="447"/>
      <c r="R86" s="447"/>
      <c r="S86" s="447"/>
      <c r="T86" s="447"/>
      <c r="U86" s="447"/>
      <c r="V86" s="447"/>
      <c r="W86" s="447"/>
      <c r="X86" s="192">
        <f>SUM(W88:W93)</f>
        <v>5521715.7225000001</v>
      </c>
    </row>
    <row r="87" spans="1:24" ht="15.75" outlineLevel="1" thickBot="1">
      <c r="A87" s="330"/>
      <c r="B87" s="331"/>
      <c r="C87" s="54"/>
      <c r="D87" s="242" t="s">
        <v>120</v>
      </c>
      <c r="E87" s="50"/>
      <c r="F87" s="232"/>
      <c r="G87" s="233"/>
      <c r="H87" s="51"/>
      <c r="I87" s="51"/>
      <c r="J87" s="51"/>
      <c r="K87" s="51"/>
      <c r="L87" s="51"/>
      <c r="M87" s="51"/>
      <c r="N87" s="51"/>
      <c r="O87" s="52"/>
      <c r="P87" s="52"/>
      <c r="Q87" s="52"/>
      <c r="R87" s="52"/>
      <c r="S87" s="52"/>
      <c r="T87" s="52"/>
      <c r="U87" s="52"/>
      <c r="V87" s="53"/>
      <c r="W87" s="172"/>
      <c r="X87" s="190"/>
    </row>
    <row r="88" spans="1:24" ht="15.75" outlineLevel="1" thickTop="1">
      <c r="A88" s="322"/>
      <c r="B88" s="323"/>
      <c r="C88" s="367" t="s">
        <v>148</v>
      </c>
      <c r="D88" s="359" t="s">
        <v>248</v>
      </c>
      <c r="E88" s="360">
        <f t="shared" ref="E88:E93" si="44">C$87</f>
        <v>0</v>
      </c>
      <c r="F88" s="377" t="s">
        <v>63</v>
      </c>
      <c r="G88" s="255">
        <v>807557.8</v>
      </c>
      <c r="H88" s="83"/>
      <c r="I88" s="35"/>
      <c r="J88" s="35"/>
      <c r="K88" s="35"/>
      <c r="L88" s="300">
        <f>$L$45</f>
        <v>0</v>
      </c>
      <c r="M88" s="35"/>
      <c r="N88" s="35"/>
      <c r="O88" s="112">
        <f t="shared" ref="O88:O93" si="45">H88*G88</f>
        <v>0</v>
      </c>
      <c r="P88" s="112">
        <f t="shared" ref="P88:P93" si="46">I88*G88</f>
        <v>0</v>
      </c>
      <c r="Q88" s="112">
        <f t="shared" ref="Q88:Q93" si="47">J88*G88</f>
        <v>0</v>
      </c>
      <c r="R88" s="112">
        <f t="shared" ref="R88:R93" si="48">K88*G88</f>
        <v>0</v>
      </c>
      <c r="S88" s="112">
        <f t="shared" ref="S88:S93" si="49">L88*G88</f>
        <v>0</v>
      </c>
      <c r="T88" s="99">
        <f t="shared" ref="T88:T93" si="50">M88*G88</f>
        <v>0</v>
      </c>
      <c r="U88" s="112">
        <f t="shared" ref="U88:U93" si="51">N88*G88</f>
        <v>0</v>
      </c>
      <c r="V88" s="113">
        <f t="shared" ref="V88:V93" si="52">SUM(H88:N88)</f>
        <v>0</v>
      </c>
      <c r="W88" s="168">
        <f t="shared" ref="W88:W93" si="53">SUM(O88:U88)</f>
        <v>0</v>
      </c>
      <c r="X88" s="190"/>
    </row>
    <row r="89" spans="1:24" outlineLevel="1">
      <c r="A89" s="322"/>
      <c r="B89" s="323"/>
      <c r="C89" s="367"/>
      <c r="D89" s="363" t="s">
        <v>249</v>
      </c>
      <c r="E89" s="360">
        <f t="shared" si="44"/>
        <v>0</v>
      </c>
      <c r="F89" s="378" t="s">
        <v>63</v>
      </c>
      <c r="G89" s="256">
        <v>883911</v>
      </c>
      <c r="H89" s="83"/>
      <c r="I89" s="35"/>
      <c r="J89" s="35"/>
      <c r="K89" s="35"/>
      <c r="L89" s="300">
        <f>$L$46</f>
        <v>0</v>
      </c>
      <c r="M89" s="35"/>
      <c r="N89" s="35"/>
      <c r="O89" s="112">
        <f t="shared" si="45"/>
        <v>0</v>
      </c>
      <c r="P89" s="112">
        <f t="shared" si="46"/>
        <v>0</v>
      </c>
      <c r="Q89" s="112">
        <f t="shared" si="47"/>
        <v>0</v>
      </c>
      <c r="R89" s="112">
        <f t="shared" si="48"/>
        <v>0</v>
      </c>
      <c r="S89" s="112">
        <f t="shared" si="49"/>
        <v>0</v>
      </c>
      <c r="T89" s="99">
        <f t="shared" si="50"/>
        <v>0</v>
      </c>
      <c r="U89" s="112">
        <f t="shared" si="51"/>
        <v>0</v>
      </c>
      <c r="V89" s="113">
        <f t="shared" si="52"/>
        <v>0</v>
      </c>
      <c r="W89" s="168">
        <f t="shared" si="53"/>
        <v>0</v>
      </c>
      <c r="X89" s="190"/>
    </row>
    <row r="90" spans="1:24" outlineLevel="1">
      <c r="A90" s="322"/>
      <c r="B90" s="323"/>
      <c r="C90" s="367"/>
      <c r="D90" s="363" t="s">
        <v>250</v>
      </c>
      <c r="E90" s="360">
        <f t="shared" si="44"/>
        <v>0</v>
      </c>
      <c r="F90" s="378" t="s">
        <v>63</v>
      </c>
      <c r="G90" s="256">
        <v>883911</v>
      </c>
      <c r="H90" s="83"/>
      <c r="I90" s="35"/>
      <c r="J90" s="35"/>
      <c r="K90" s="35"/>
      <c r="L90" s="300">
        <f>$L$47</f>
        <v>0</v>
      </c>
      <c r="M90" s="35"/>
      <c r="N90" s="35"/>
      <c r="O90" s="112">
        <f t="shared" si="45"/>
        <v>0</v>
      </c>
      <c r="P90" s="112">
        <f t="shared" si="46"/>
        <v>0</v>
      </c>
      <c r="Q90" s="112">
        <f t="shared" si="47"/>
        <v>0</v>
      </c>
      <c r="R90" s="112">
        <f t="shared" si="48"/>
        <v>0</v>
      </c>
      <c r="S90" s="112">
        <f t="shared" si="49"/>
        <v>0</v>
      </c>
      <c r="T90" s="99">
        <f t="shared" si="50"/>
        <v>0</v>
      </c>
      <c r="U90" s="112">
        <f t="shared" si="51"/>
        <v>0</v>
      </c>
      <c r="V90" s="113">
        <f t="shared" si="52"/>
        <v>0</v>
      </c>
      <c r="W90" s="168">
        <f t="shared" si="53"/>
        <v>0</v>
      </c>
      <c r="X90" s="190"/>
    </row>
    <row r="91" spans="1:24" outlineLevel="1">
      <c r="A91" s="322"/>
      <c r="B91" s="323"/>
      <c r="C91" s="367"/>
      <c r="D91" s="363" t="s">
        <v>251</v>
      </c>
      <c r="E91" s="360">
        <f t="shared" si="44"/>
        <v>0</v>
      </c>
      <c r="F91" s="378" t="s">
        <v>63</v>
      </c>
      <c r="G91" s="256">
        <v>1125552.98</v>
      </c>
      <c r="H91" s="83"/>
      <c r="I91" s="84"/>
      <c r="J91" s="84"/>
      <c r="K91" s="84"/>
      <c r="L91" s="300">
        <f>$L$48</f>
        <v>0</v>
      </c>
      <c r="M91" s="84"/>
      <c r="N91" s="84"/>
      <c r="O91" s="112">
        <f t="shared" si="45"/>
        <v>0</v>
      </c>
      <c r="P91" s="112">
        <f t="shared" si="46"/>
        <v>0</v>
      </c>
      <c r="Q91" s="112">
        <f t="shared" si="47"/>
        <v>0</v>
      </c>
      <c r="R91" s="112">
        <f t="shared" si="48"/>
        <v>0</v>
      </c>
      <c r="S91" s="112">
        <f t="shared" si="49"/>
        <v>0</v>
      </c>
      <c r="T91" s="99">
        <f t="shared" si="50"/>
        <v>0</v>
      </c>
      <c r="U91" s="112">
        <f t="shared" si="51"/>
        <v>0</v>
      </c>
      <c r="V91" s="113">
        <f t="shared" si="52"/>
        <v>0</v>
      </c>
      <c r="W91" s="168">
        <f t="shared" si="53"/>
        <v>0</v>
      </c>
      <c r="X91" s="190"/>
    </row>
    <row r="92" spans="1:24" outlineLevel="1">
      <c r="A92" s="322"/>
      <c r="B92" s="323"/>
      <c r="C92" s="367"/>
      <c r="D92" s="363" t="s">
        <v>252</v>
      </c>
      <c r="E92" s="360">
        <f t="shared" si="44"/>
        <v>0</v>
      </c>
      <c r="F92" s="378" t="s">
        <v>53</v>
      </c>
      <c r="G92" s="256">
        <v>1381613.2</v>
      </c>
      <c r="H92" s="83"/>
      <c r="I92" s="84"/>
      <c r="J92" s="84"/>
      <c r="K92" s="84"/>
      <c r="L92" s="300">
        <f>$L$49</f>
        <v>0</v>
      </c>
      <c r="M92" s="84"/>
      <c r="N92" s="84"/>
      <c r="O92" s="112">
        <f t="shared" si="45"/>
        <v>0</v>
      </c>
      <c r="P92" s="112">
        <f t="shared" si="46"/>
        <v>0</v>
      </c>
      <c r="Q92" s="112">
        <f t="shared" si="47"/>
        <v>0</v>
      </c>
      <c r="R92" s="112">
        <f t="shared" si="48"/>
        <v>0</v>
      </c>
      <c r="S92" s="112">
        <f t="shared" si="49"/>
        <v>0</v>
      </c>
      <c r="T92" s="99">
        <f t="shared" si="50"/>
        <v>0</v>
      </c>
      <c r="U92" s="112">
        <f t="shared" si="51"/>
        <v>0</v>
      </c>
      <c r="V92" s="113">
        <f t="shared" si="52"/>
        <v>0</v>
      </c>
      <c r="W92" s="168">
        <f t="shared" si="53"/>
        <v>0</v>
      </c>
      <c r="X92" s="190"/>
    </row>
    <row r="93" spans="1:24" ht="15.75" outlineLevel="1" thickBot="1">
      <c r="A93" s="322"/>
      <c r="B93" s="323"/>
      <c r="C93" s="367"/>
      <c r="D93" s="363" t="s">
        <v>262</v>
      </c>
      <c r="E93" s="360">
        <f t="shared" si="44"/>
        <v>0</v>
      </c>
      <c r="F93" s="379" t="s">
        <v>63</v>
      </c>
      <c r="G93" s="252">
        <v>5521715.7225000001</v>
      </c>
      <c r="H93" s="83"/>
      <c r="I93" s="84"/>
      <c r="J93" s="84"/>
      <c r="K93" s="84"/>
      <c r="L93" s="300">
        <v>1</v>
      </c>
      <c r="M93" s="84"/>
      <c r="N93" s="84"/>
      <c r="O93" s="112">
        <f t="shared" si="45"/>
        <v>0</v>
      </c>
      <c r="P93" s="112">
        <f t="shared" si="46"/>
        <v>0</v>
      </c>
      <c r="Q93" s="112">
        <f t="shared" si="47"/>
        <v>0</v>
      </c>
      <c r="R93" s="112">
        <f t="shared" si="48"/>
        <v>0</v>
      </c>
      <c r="S93" s="112">
        <f t="shared" si="49"/>
        <v>5521715.7225000001</v>
      </c>
      <c r="T93" s="99">
        <f t="shared" si="50"/>
        <v>0</v>
      </c>
      <c r="U93" s="112">
        <f t="shared" si="51"/>
        <v>0</v>
      </c>
      <c r="V93" s="113">
        <f t="shared" si="52"/>
        <v>1</v>
      </c>
      <c r="W93" s="168">
        <f t="shared" si="53"/>
        <v>5521715.7225000001</v>
      </c>
      <c r="X93" s="190"/>
    </row>
    <row r="94" spans="1:24" ht="16.5" thickTop="1" thickBot="1">
      <c r="A94" s="334"/>
      <c r="B94" s="331"/>
      <c r="C94" s="446" t="s">
        <v>29</v>
      </c>
      <c r="D94" s="472"/>
      <c r="E94" s="447"/>
      <c r="F94" s="472"/>
      <c r="G94" s="472"/>
      <c r="H94" s="447"/>
      <c r="I94" s="447"/>
      <c r="J94" s="447"/>
      <c r="K94" s="447"/>
      <c r="L94" s="447"/>
      <c r="M94" s="447"/>
      <c r="N94" s="447"/>
      <c r="O94" s="447"/>
      <c r="P94" s="447"/>
      <c r="Q94" s="447"/>
      <c r="R94" s="447"/>
      <c r="S94" s="447"/>
      <c r="T94" s="447"/>
      <c r="U94" s="447"/>
      <c r="V94" s="447"/>
      <c r="W94" s="447"/>
      <c r="X94" s="192">
        <f>SUM(W96:W111)</f>
        <v>2588946</v>
      </c>
    </row>
    <row r="95" spans="1:24" ht="15.75" outlineLevel="1" collapsed="1" thickBot="1">
      <c r="A95" s="334"/>
      <c r="B95" s="331"/>
      <c r="C95" s="54"/>
      <c r="D95" s="242" t="s">
        <v>120</v>
      </c>
      <c r="E95" s="50"/>
      <c r="F95" s="232"/>
      <c r="G95" s="233"/>
      <c r="H95" s="51"/>
      <c r="I95" s="51"/>
      <c r="J95" s="51"/>
      <c r="K95" s="51"/>
      <c r="L95" s="51"/>
      <c r="M95" s="51"/>
      <c r="N95" s="51"/>
      <c r="O95" s="52"/>
      <c r="P95" s="52"/>
      <c r="Q95" s="52"/>
      <c r="R95" s="52"/>
      <c r="S95" s="52"/>
      <c r="T95" s="52"/>
      <c r="U95" s="52"/>
      <c r="V95" s="53"/>
      <c r="W95" s="172"/>
      <c r="X95" s="190"/>
    </row>
    <row r="96" spans="1:24" ht="15.75" outlineLevel="1" thickTop="1">
      <c r="A96" s="327"/>
      <c r="B96" s="323"/>
      <c r="C96" s="367"/>
      <c r="D96" s="359" t="s">
        <v>263</v>
      </c>
      <c r="E96" s="360">
        <f>C$95</f>
        <v>0</v>
      </c>
      <c r="F96" s="377" t="s">
        <v>75</v>
      </c>
      <c r="G96" s="255">
        <f>'[10]Куст №64'!$G$1560*1000</f>
        <v>261088.00000000003</v>
      </c>
      <c r="H96" s="83"/>
      <c r="I96" s="84"/>
      <c r="J96" s="84"/>
      <c r="K96" s="84"/>
      <c r="L96" s="84">
        <v>1</v>
      </c>
      <c r="M96" s="84"/>
      <c r="N96" s="84"/>
      <c r="O96" s="112">
        <f t="shared" ref="O96:O105" si="54">H96*G96</f>
        <v>0</v>
      </c>
      <c r="P96" s="112">
        <f t="shared" ref="P96:P105" si="55">I96*G96</f>
        <v>0</v>
      </c>
      <c r="Q96" s="112">
        <f t="shared" ref="Q96:Q105" si="56">J96*G96</f>
        <v>0</v>
      </c>
      <c r="R96" s="112">
        <f t="shared" ref="R96:R105" si="57">K96*G96</f>
        <v>0</v>
      </c>
      <c r="S96" s="112">
        <f t="shared" ref="S96:S105" si="58">L96*G96</f>
        <v>261088.00000000003</v>
      </c>
      <c r="T96" s="99">
        <f t="shared" ref="T96:T105" si="59">M96*G96</f>
        <v>0</v>
      </c>
      <c r="U96" s="112">
        <f t="shared" ref="U96:U105" si="60">N96*G96</f>
        <v>0</v>
      </c>
      <c r="V96" s="113">
        <f t="shared" ref="V96:V105" si="61">SUM(H96:N96)</f>
        <v>1</v>
      </c>
      <c r="W96" s="168">
        <f t="shared" ref="W96:W105" si="62">SUM(O96:U96)</f>
        <v>261088.00000000003</v>
      </c>
      <c r="X96" s="190"/>
    </row>
    <row r="97" spans="1:24" outlineLevel="1">
      <c r="A97" s="327"/>
      <c r="B97" s="323"/>
      <c r="C97" s="367"/>
      <c r="D97" s="363" t="s">
        <v>264</v>
      </c>
      <c r="E97" s="360">
        <f t="shared" ref="E97:E111" si="63">C$95</f>
        <v>0</v>
      </c>
      <c r="F97" s="378" t="s">
        <v>75</v>
      </c>
      <c r="G97" s="256">
        <f>'[10]Куст №64'!$G$1561*1000</f>
        <v>450018</v>
      </c>
      <c r="H97" s="83"/>
      <c r="I97" s="84"/>
      <c r="J97" s="84"/>
      <c r="K97" s="84"/>
      <c r="L97" s="84">
        <v>1</v>
      </c>
      <c r="M97" s="84"/>
      <c r="N97" s="84"/>
      <c r="O97" s="112">
        <f t="shared" si="54"/>
        <v>0</v>
      </c>
      <c r="P97" s="112">
        <f t="shared" si="55"/>
        <v>0</v>
      </c>
      <c r="Q97" s="112">
        <f t="shared" si="56"/>
        <v>0</v>
      </c>
      <c r="R97" s="112">
        <f t="shared" si="57"/>
        <v>0</v>
      </c>
      <c r="S97" s="112">
        <f t="shared" si="58"/>
        <v>450018</v>
      </c>
      <c r="T97" s="99">
        <f t="shared" si="59"/>
        <v>0</v>
      </c>
      <c r="U97" s="112">
        <f t="shared" si="60"/>
        <v>0</v>
      </c>
      <c r="V97" s="113">
        <f t="shared" si="61"/>
        <v>1</v>
      </c>
      <c r="W97" s="168">
        <f t="shared" si="62"/>
        <v>450018</v>
      </c>
      <c r="X97" s="190"/>
    </row>
    <row r="98" spans="1:24" hidden="1" outlineLevel="1">
      <c r="A98" s="327"/>
      <c r="B98" s="323"/>
      <c r="C98" s="367"/>
      <c r="D98" s="363" t="s">
        <v>229</v>
      </c>
      <c r="E98" s="360">
        <f t="shared" si="63"/>
        <v>0</v>
      </c>
      <c r="F98" s="378" t="s">
        <v>75</v>
      </c>
      <c r="G98" s="256"/>
      <c r="H98" s="83"/>
      <c r="I98" s="84"/>
      <c r="J98" s="84"/>
      <c r="K98" s="84"/>
      <c r="L98" s="84"/>
      <c r="M98" s="84"/>
      <c r="N98" s="84"/>
      <c r="O98" s="112">
        <f t="shared" si="54"/>
        <v>0</v>
      </c>
      <c r="P98" s="112">
        <f t="shared" si="55"/>
        <v>0</v>
      </c>
      <c r="Q98" s="112">
        <f t="shared" si="56"/>
        <v>0</v>
      </c>
      <c r="R98" s="112">
        <f t="shared" si="57"/>
        <v>0</v>
      </c>
      <c r="S98" s="112">
        <f t="shared" si="58"/>
        <v>0</v>
      </c>
      <c r="T98" s="99">
        <f t="shared" si="59"/>
        <v>0</v>
      </c>
      <c r="U98" s="112">
        <f t="shared" si="60"/>
        <v>0</v>
      </c>
      <c r="V98" s="113">
        <f t="shared" si="61"/>
        <v>0</v>
      </c>
      <c r="W98" s="168">
        <f t="shared" si="62"/>
        <v>0</v>
      </c>
      <c r="X98" s="190"/>
    </row>
    <row r="99" spans="1:24" outlineLevel="1">
      <c r="A99" s="327"/>
      <c r="B99" s="323"/>
      <c r="C99" s="367"/>
      <c r="D99" s="363" t="s">
        <v>265</v>
      </c>
      <c r="E99" s="360">
        <f t="shared" si="63"/>
        <v>0</v>
      </c>
      <c r="F99" s="378" t="s">
        <v>75</v>
      </c>
      <c r="G99" s="256">
        <f>'[10]Куст №64'!$G$1563*1000</f>
        <v>1433230</v>
      </c>
      <c r="H99" s="83"/>
      <c r="I99" s="84"/>
      <c r="J99" s="84"/>
      <c r="K99" s="84"/>
      <c r="L99" s="84">
        <v>1</v>
      </c>
      <c r="M99" s="84"/>
      <c r="N99" s="84"/>
      <c r="O99" s="112">
        <f t="shared" si="54"/>
        <v>0</v>
      </c>
      <c r="P99" s="112">
        <f t="shared" si="55"/>
        <v>0</v>
      </c>
      <c r="Q99" s="112">
        <f t="shared" si="56"/>
        <v>0</v>
      </c>
      <c r="R99" s="112">
        <f t="shared" si="57"/>
        <v>0</v>
      </c>
      <c r="S99" s="112">
        <f t="shared" si="58"/>
        <v>1433230</v>
      </c>
      <c r="T99" s="99">
        <f t="shared" si="59"/>
        <v>0</v>
      </c>
      <c r="U99" s="112">
        <f t="shared" si="60"/>
        <v>0</v>
      </c>
      <c r="V99" s="113">
        <f t="shared" si="61"/>
        <v>1</v>
      </c>
      <c r="W99" s="168">
        <f t="shared" si="62"/>
        <v>1433230</v>
      </c>
      <c r="X99" s="190"/>
    </row>
    <row r="100" spans="1:24" hidden="1" outlineLevel="1">
      <c r="A100" s="327"/>
      <c r="B100" s="323"/>
      <c r="C100" s="367"/>
      <c r="D100" s="363" t="s">
        <v>225</v>
      </c>
      <c r="E100" s="360">
        <f t="shared" si="63"/>
        <v>0</v>
      </c>
      <c r="F100" s="378" t="s">
        <v>75</v>
      </c>
      <c r="G100" s="256"/>
      <c r="H100" s="83"/>
      <c r="I100" s="84"/>
      <c r="J100" s="84"/>
      <c r="K100" s="84"/>
      <c r="L100" s="84"/>
      <c r="M100" s="84"/>
      <c r="N100" s="84"/>
      <c r="O100" s="112">
        <f t="shared" si="54"/>
        <v>0</v>
      </c>
      <c r="P100" s="112">
        <f t="shared" si="55"/>
        <v>0</v>
      </c>
      <c r="Q100" s="112">
        <f t="shared" si="56"/>
        <v>0</v>
      </c>
      <c r="R100" s="112">
        <f t="shared" si="57"/>
        <v>0</v>
      </c>
      <c r="S100" s="112">
        <f t="shared" si="58"/>
        <v>0</v>
      </c>
      <c r="T100" s="99">
        <f t="shared" si="59"/>
        <v>0</v>
      </c>
      <c r="U100" s="112">
        <f t="shared" si="60"/>
        <v>0</v>
      </c>
      <c r="V100" s="113">
        <f t="shared" si="61"/>
        <v>0</v>
      </c>
      <c r="W100" s="168">
        <f t="shared" si="62"/>
        <v>0</v>
      </c>
      <c r="X100" s="190"/>
    </row>
    <row r="101" spans="1:24" hidden="1" outlineLevel="1">
      <c r="A101" s="327"/>
      <c r="B101" s="323"/>
      <c r="C101" s="367"/>
      <c r="D101" s="363" t="s">
        <v>226</v>
      </c>
      <c r="E101" s="360">
        <f t="shared" si="63"/>
        <v>0</v>
      </c>
      <c r="F101" s="378" t="s">
        <v>75</v>
      </c>
      <c r="G101" s="256"/>
      <c r="H101" s="83"/>
      <c r="I101" s="84"/>
      <c r="J101" s="84"/>
      <c r="K101" s="84"/>
      <c r="L101" s="84"/>
      <c r="M101" s="84"/>
      <c r="N101" s="84"/>
      <c r="O101" s="112">
        <f t="shared" si="54"/>
        <v>0</v>
      </c>
      <c r="P101" s="112">
        <f t="shared" si="55"/>
        <v>0</v>
      </c>
      <c r="Q101" s="112">
        <f t="shared" si="56"/>
        <v>0</v>
      </c>
      <c r="R101" s="112">
        <f t="shared" si="57"/>
        <v>0</v>
      </c>
      <c r="S101" s="112">
        <f t="shared" si="58"/>
        <v>0</v>
      </c>
      <c r="T101" s="99">
        <f t="shared" si="59"/>
        <v>0</v>
      </c>
      <c r="U101" s="112">
        <f t="shared" si="60"/>
        <v>0</v>
      </c>
      <c r="V101" s="113">
        <f t="shared" si="61"/>
        <v>0</v>
      </c>
      <c r="W101" s="168">
        <f t="shared" si="62"/>
        <v>0</v>
      </c>
      <c r="X101" s="190"/>
    </row>
    <row r="102" spans="1:24" hidden="1" outlineLevel="1">
      <c r="A102" s="327"/>
      <c r="B102" s="323"/>
      <c r="C102" s="367"/>
      <c r="D102" s="363" t="s">
        <v>227</v>
      </c>
      <c r="E102" s="360">
        <f t="shared" si="63"/>
        <v>0</v>
      </c>
      <c r="F102" s="378" t="s">
        <v>75</v>
      </c>
      <c r="G102" s="256"/>
      <c r="H102" s="83"/>
      <c r="I102" s="84"/>
      <c r="J102" s="84"/>
      <c r="K102" s="84"/>
      <c r="L102" s="84"/>
      <c r="M102" s="84"/>
      <c r="N102" s="84"/>
      <c r="O102" s="112">
        <f t="shared" si="54"/>
        <v>0</v>
      </c>
      <c r="P102" s="112">
        <f t="shared" si="55"/>
        <v>0</v>
      </c>
      <c r="Q102" s="112">
        <f t="shared" si="56"/>
        <v>0</v>
      </c>
      <c r="R102" s="112">
        <f t="shared" si="57"/>
        <v>0</v>
      </c>
      <c r="S102" s="112">
        <f t="shared" si="58"/>
        <v>0</v>
      </c>
      <c r="T102" s="99">
        <f t="shared" si="59"/>
        <v>0</v>
      </c>
      <c r="U102" s="112">
        <f t="shared" si="60"/>
        <v>0</v>
      </c>
      <c r="V102" s="113">
        <f t="shared" si="61"/>
        <v>0</v>
      </c>
      <c r="W102" s="168">
        <f t="shared" si="62"/>
        <v>0</v>
      </c>
      <c r="X102" s="190"/>
    </row>
    <row r="103" spans="1:24" outlineLevel="1">
      <c r="A103" s="327"/>
      <c r="B103" s="323"/>
      <c r="C103" s="367"/>
      <c r="D103" s="363" t="s">
        <v>228</v>
      </c>
      <c r="E103" s="360">
        <f t="shared" si="63"/>
        <v>0</v>
      </c>
      <c r="F103" s="378" t="s">
        <v>75</v>
      </c>
      <c r="G103" s="256">
        <v>0</v>
      </c>
      <c r="H103" s="83"/>
      <c r="I103" s="84"/>
      <c r="J103" s="84"/>
      <c r="K103" s="84"/>
      <c r="L103" s="84"/>
      <c r="M103" s="84"/>
      <c r="N103" s="84"/>
      <c r="O103" s="112">
        <f t="shared" si="54"/>
        <v>0</v>
      </c>
      <c r="P103" s="112">
        <f t="shared" si="55"/>
        <v>0</v>
      </c>
      <c r="Q103" s="112">
        <f t="shared" si="56"/>
        <v>0</v>
      </c>
      <c r="R103" s="112">
        <f t="shared" si="57"/>
        <v>0</v>
      </c>
      <c r="S103" s="112">
        <f t="shared" si="58"/>
        <v>0</v>
      </c>
      <c r="T103" s="99">
        <f t="shared" si="59"/>
        <v>0</v>
      </c>
      <c r="U103" s="112">
        <f t="shared" si="60"/>
        <v>0</v>
      </c>
      <c r="V103" s="113">
        <f t="shared" si="61"/>
        <v>0</v>
      </c>
      <c r="W103" s="168">
        <f t="shared" si="62"/>
        <v>0</v>
      </c>
      <c r="X103" s="190"/>
    </row>
    <row r="104" spans="1:24" hidden="1" outlineLevel="1">
      <c r="A104" s="327"/>
      <c r="B104" s="323"/>
      <c r="C104" s="367"/>
      <c r="D104" s="363" t="s">
        <v>233</v>
      </c>
      <c r="E104" s="360">
        <f t="shared" si="63"/>
        <v>0</v>
      </c>
      <c r="F104" s="378" t="s">
        <v>75</v>
      </c>
      <c r="G104" s="256"/>
      <c r="H104" s="83"/>
      <c r="I104" s="84"/>
      <c r="J104" s="84"/>
      <c r="K104" s="84"/>
      <c r="L104" s="84"/>
      <c r="M104" s="84"/>
      <c r="N104" s="84"/>
      <c r="O104" s="112">
        <f t="shared" si="54"/>
        <v>0</v>
      </c>
      <c r="P104" s="112">
        <f t="shared" si="55"/>
        <v>0</v>
      </c>
      <c r="Q104" s="112">
        <f t="shared" si="56"/>
        <v>0</v>
      </c>
      <c r="R104" s="112">
        <f t="shared" si="57"/>
        <v>0</v>
      </c>
      <c r="S104" s="112">
        <f t="shared" si="58"/>
        <v>0</v>
      </c>
      <c r="T104" s="99">
        <f t="shared" si="59"/>
        <v>0</v>
      </c>
      <c r="U104" s="112">
        <f t="shared" si="60"/>
        <v>0</v>
      </c>
      <c r="V104" s="113">
        <f t="shared" si="61"/>
        <v>0</v>
      </c>
      <c r="W104" s="168">
        <f t="shared" si="62"/>
        <v>0</v>
      </c>
      <c r="X104" s="190"/>
    </row>
    <row r="105" spans="1:24" outlineLevel="1">
      <c r="A105" s="327"/>
      <c r="B105" s="323"/>
      <c r="C105" s="367"/>
      <c r="D105" s="363" t="s">
        <v>285</v>
      </c>
      <c r="E105" s="360">
        <f t="shared" si="63"/>
        <v>0</v>
      </c>
      <c r="F105" s="378" t="s">
        <v>75</v>
      </c>
      <c r="G105" s="256">
        <v>0</v>
      </c>
      <c r="H105" s="83"/>
      <c r="I105" s="84"/>
      <c r="J105" s="84"/>
      <c r="K105" s="84"/>
      <c r="L105" s="84"/>
      <c r="M105" s="84"/>
      <c r="N105" s="84"/>
      <c r="O105" s="112">
        <f t="shared" si="54"/>
        <v>0</v>
      </c>
      <c r="P105" s="112">
        <f t="shared" si="55"/>
        <v>0</v>
      </c>
      <c r="Q105" s="112">
        <f t="shared" si="56"/>
        <v>0</v>
      </c>
      <c r="R105" s="112">
        <f t="shared" si="57"/>
        <v>0</v>
      </c>
      <c r="S105" s="112">
        <f t="shared" si="58"/>
        <v>0</v>
      </c>
      <c r="T105" s="99">
        <f t="shared" si="59"/>
        <v>0</v>
      </c>
      <c r="U105" s="112">
        <f t="shared" si="60"/>
        <v>0</v>
      </c>
      <c r="V105" s="113">
        <f t="shared" si="61"/>
        <v>0</v>
      </c>
      <c r="W105" s="168">
        <f t="shared" si="62"/>
        <v>0</v>
      </c>
      <c r="X105" s="190"/>
    </row>
    <row r="106" spans="1:24" outlineLevel="1">
      <c r="A106" s="327"/>
      <c r="B106" s="323"/>
      <c r="C106" s="367"/>
      <c r="D106" s="363" t="s">
        <v>73</v>
      </c>
      <c r="E106" s="360">
        <f t="shared" si="63"/>
        <v>0</v>
      </c>
      <c r="F106" s="378" t="s">
        <v>75</v>
      </c>
      <c r="G106" s="256">
        <v>0</v>
      </c>
      <c r="H106" s="83"/>
      <c r="I106" s="84"/>
      <c r="J106" s="84"/>
      <c r="K106" s="84"/>
      <c r="L106" s="84"/>
      <c r="M106" s="84"/>
      <c r="N106" s="84"/>
      <c r="O106" s="99">
        <f t="shared" ref="O106:O111" si="64">H106*G106</f>
        <v>0</v>
      </c>
      <c r="P106" s="99">
        <f t="shared" ref="P106:P111" si="65">I106*G106</f>
        <v>0</v>
      </c>
      <c r="Q106" s="99">
        <f t="shared" ref="Q106:Q111" si="66">J106*G106</f>
        <v>0</v>
      </c>
      <c r="R106" s="99">
        <f t="shared" ref="R106:R111" si="67">K106*G106</f>
        <v>0</v>
      </c>
      <c r="S106" s="99">
        <f t="shared" ref="S106:S111" si="68">L106*G106</f>
        <v>0</v>
      </c>
      <c r="T106" s="99">
        <f t="shared" ref="T106:T111" si="69">M106*G106</f>
        <v>0</v>
      </c>
      <c r="U106" s="99">
        <f t="shared" ref="U106:U111" si="70">N106*G106</f>
        <v>0</v>
      </c>
      <c r="V106" s="98">
        <f t="shared" ref="V106:V111" si="71">SUM(H106:N106)</f>
        <v>0</v>
      </c>
      <c r="W106" s="171">
        <f t="shared" ref="W106:W111" si="72">SUM(O106:U106)</f>
        <v>0</v>
      </c>
      <c r="X106" s="190"/>
    </row>
    <row r="107" spans="1:24" hidden="1" outlineLevel="1">
      <c r="A107" s="327"/>
      <c r="B107" s="323"/>
      <c r="C107" s="367"/>
      <c r="D107" s="363" t="s">
        <v>74</v>
      </c>
      <c r="E107" s="360">
        <f t="shared" si="63"/>
        <v>0</v>
      </c>
      <c r="F107" s="378" t="s">
        <v>75</v>
      </c>
      <c r="G107" s="256"/>
      <c r="H107" s="83"/>
      <c r="I107" s="84"/>
      <c r="J107" s="84"/>
      <c r="K107" s="84"/>
      <c r="L107" s="84"/>
      <c r="M107" s="84"/>
      <c r="N107" s="84"/>
      <c r="O107" s="99">
        <f t="shared" si="64"/>
        <v>0</v>
      </c>
      <c r="P107" s="99">
        <f t="shared" si="65"/>
        <v>0</v>
      </c>
      <c r="Q107" s="99">
        <f t="shared" si="66"/>
        <v>0</v>
      </c>
      <c r="R107" s="99">
        <f t="shared" si="67"/>
        <v>0</v>
      </c>
      <c r="S107" s="99">
        <f t="shared" si="68"/>
        <v>0</v>
      </c>
      <c r="T107" s="99">
        <f t="shared" si="69"/>
        <v>0</v>
      </c>
      <c r="U107" s="99">
        <f t="shared" si="70"/>
        <v>0</v>
      </c>
      <c r="V107" s="98">
        <f t="shared" si="71"/>
        <v>0</v>
      </c>
      <c r="W107" s="171">
        <f t="shared" si="72"/>
        <v>0</v>
      </c>
      <c r="X107" s="190"/>
    </row>
    <row r="108" spans="1:24" hidden="1" outlineLevel="1">
      <c r="A108" s="327"/>
      <c r="B108" s="323"/>
      <c r="C108" s="367"/>
      <c r="D108" s="363" t="s">
        <v>72</v>
      </c>
      <c r="E108" s="360">
        <f t="shared" si="63"/>
        <v>0</v>
      </c>
      <c r="F108" s="378" t="s">
        <v>75</v>
      </c>
      <c r="G108" s="256"/>
      <c r="H108" s="83"/>
      <c r="I108" s="84"/>
      <c r="J108" s="84"/>
      <c r="K108" s="84"/>
      <c r="L108" s="84"/>
      <c r="M108" s="84"/>
      <c r="N108" s="84"/>
      <c r="O108" s="99">
        <f t="shared" si="64"/>
        <v>0</v>
      </c>
      <c r="P108" s="99">
        <f t="shared" si="65"/>
        <v>0</v>
      </c>
      <c r="Q108" s="99">
        <f t="shared" si="66"/>
        <v>0</v>
      </c>
      <c r="R108" s="99">
        <f t="shared" si="67"/>
        <v>0</v>
      </c>
      <c r="S108" s="99">
        <f t="shared" si="68"/>
        <v>0</v>
      </c>
      <c r="T108" s="99">
        <f t="shared" si="69"/>
        <v>0</v>
      </c>
      <c r="U108" s="99">
        <f t="shared" si="70"/>
        <v>0</v>
      </c>
      <c r="V108" s="98">
        <f t="shared" si="71"/>
        <v>0</v>
      </c>
      <c r="W108" s="171">
        <f t="shared" si="72"/>
        <v>0</v>
      </c>
      <c r="X108" s="190"/>
    </row>
    <row r="109" spans="1:24" hidden="1" outlineLevel="1">
      <c r="A109" s="327"/>
      <c r="B109" s="323"/>
      <c r="C109" s="367"/>
      <c r="D109" s="363" t="s">
        <v>73</v>
      </c>
      <c r="E109" s="360">
        <f t="shared" si="63"/>
        <v>0</v>
      </c>
      <c r="F109" s="378" t="s">
        <v>75</v>
      </c>
      <c r="G109" s="256"/>
      <c r="H109" s="83"/>
      <c r="I109" s="84"/>
      <c r="J109" s="84"/>
      <c r="K109" s="84"/>
      <c r="L109" s="84"/>
      <c r="M109" s="84"/>
      <c r="N109" s="84"/>
      <c r="O109" s="99">
        <f t="shared" si="64"/>
        <v>0</v>
      </c>
      <c r="P109" s="99">
        <f t="shared" si="65"/>
        <v>0</v>
      </c>
      <c r="Q109" s="99">
        <f t="shared" si="66"/>
        <v>0</v>
      </c>
      <c r="R109" s="99">
        <f t="shared" si="67"/>
        <v>0</v>
      </c>
      <c r="S109" s="99">
        <f t="shared" si="68"/>
        <v>0</v>
      </c>
      <c r="T109" s="99">
        <f t="shared" si="69"/>
        <v>0</v>
      </c>
      <c r="U109" s="99">
        <f t="shared" si="70"/>
        <v>0</v>
      </c>
      <c r="V109" s="98">
        <f t="shared" si="71"/>
        <v>0</v>
      </c>
      <c r="W109" s="171">
        <f t="shared" si="72"/>
        <v>0</v>
      </c>
      <c r="X109" s="190"/>
    </row>
    <row r="110" spans="1:24" hidden="1" outlineLevel="1">
      <c r="A110" s="327"/>
      <c r="B110" s="2"/>
      <c r="C110" s="367"/>
      <c r="D110" s="363" t="s">
        <v>74</v>
      </c>
      <c r="E110" s="360">
        <f t="shared" si="63"/>
        <v>0</v>
      </c>
      <c r="F110" s="378" t="s">
        <v>75</v>
      </c>
      <c r="G110" s="256"/>
      <c r="H110" s="83"/>
      <c r="I110" s="84"/>
      <c r="J110" s="84"/>
      <c r="K110" s="84"/>
      <c r="L110" s="84"/>
      <c r="M110" s="84"/>
      <c r="N110" s="84"/>
      <c r="O110" s="99">
        <f t="shared" si="64"/>
        <v>0</v>
      </c>
      <c r="P110" s="99">
        <f t="shared" si="65"/>
        <v>0</v>
      </c>
      <c r="Q110" s="99">
        <f t="shared" si="66"/>
        <v>0</v>
      </c>
      <c r="R110" s="99">
        <f t="shared" si="67"/>
        <v>0</v>
      </c>
      <c r="S110" s="99">
        <f t="shared" si="68"/>
        <v>0</v>
      </c>
      <c r="T110" s="99">
        <f t="shared" si="69"/>
        <v>0</v>
      </c>
      <c r="U110" s="99">
        <f t="shared" si="70"/>
        <v>0</v>
      </c>
      <c r="V110" s="98">
        <f t="shared" si="71"/>
        <v>0</v>
      </c>
      <c r="W110" s="171">
        <f t="shared" si="72"/>
        <v>0</v>
      </c>
      <c r="X110" s="190"/>
    </row>
    <row r="111" spans="1:24" ht="15.75" outlineLevel="1" thickBot="1">
      <c r="A111" s="327"/>
      <c r="B111" s="2"/>
      <c r="C111" s="367"/>
      <c r="D111" s="365" t="s">
        <v>301</v>
      </c>
      <c r="E111" s="360">
        <f t="shared" si="63"/>
        <v>0</v>
      </c>
      <c r="F111" s="379" t="s">
        <v>75</v>
      </c>
      <c r="G111" s="252">
        <f>'[10]Куст №64'!$G$1565*1000</f>
        <v>444610</v>
      </c>
      <c r="H111" s="83">
        <v>1</v>
      </c>
      <c r="I111" s="84"/>
      <c r="J111" s="84"/>
      <c r="K111" s="84"/>
      <c r="L111" s="84"/>
      <c r="M111" s="84"/>
      <c r="N111" s="84"/>
      <c r="O111" s="99">
        <f t="shared" si="64"/>
        <v>444610</v>
      </c>
      <c r="P111" s="99">
        <f t="shared" si="65"/>
        <v>0</v>
      </c>
      <c r="Q111" s="99">
        <f t="shared" si="66"/>
        <v>0</v>
      </c>
      <c r="R111" s="99">
        <f t="shared" si="67"/>
        <v>0</v>
      </c>
      <c r="S111" s="99">
        <f t="shared" si="68"/>
        <v>0</v>
      </c>
      <c r="T111" s="99">
        <f t="shared" si="69"/>
        <v>0</v>
      </c>
      <c r="U111" s="99">
        <f t="shared" si="70"/>
        <v>0</v>
      </c>
      <c r="V111" s="98">
        <f t="shared" si="71"/>
        <v>1</v>
      </c>
      <c r="W111" s="171">
        <f t="shared" si="72"/>
        <v>444610</v>
      </c>
      <c r="X111" s="190"/>
    </row>
    <row r="112" spans="1:24" ht="16.5" thickTop="1" thickBot="1">
      <c r="A112" s="330"/>
      <c r="B112" s="331"/>
      <c r="C112" s="446" t="s">
        <v>28</v>
      </c>
      <c r="D112" s="472"/>
      <c r="E112" s="447"/>
      <c r="F112" s="472"/>
      <c r="G112" s="472"/>
      <c r="H112" s="447"/>
      <c r="I112" s="447"/>
      <c r="J112" s="447"/>
      <c r="K112" s="447"/>
      <c r="L112" s="447"/>
      <c r="M112" s="447"/>
      <c r="N112" s="447"/>
      <c r="O112" s="447"/>
      <c r="P112" s="447"/>
      <c r="Q112" s="447"/>
      <c r="R112" s="447"/>
      <c r="S112" s="447"/>
      <c r="T112" s="447"/>
      <c r="U112" s="447"/>
      <c r="V112" s="447"/>
      <c r="W112" s="447"/>
      <c r="X112" s="192">
        <f>SUM(W114:W119)</f>
        <v>1101150</v>
      </c>
    </row>
    <row r="113" spans="1:24" ht="15.75" outlineLevel="1" collapsed="1" thickBot="1">
      <c r="A113" s="330"/>
      <c r="B113" s="331"/>
      <c r="C113" s="54"/>
      <c r="D113" s="242" t="s">
        <v>120</v>
      </c>
      <c r="E113" s="50"/>
      <c r="F113" s="232"/>
      <c r="G113" s="233"/>
      <c r="H113" s="51"/>
      <c r="I113" s="51"/>
      <c r="J113" s="51"/>
      <c r="K113" s="51"/>
      <c r="L113" s="51"/>
      <c r="M113" s="51"/>
      <c r="N113" s="51"/>
      <c r="O113" s="52"/>
      <c r="P113" s="52"/>
      <c r="Q113" s="52"/>
      <c r="R113" s="52"/>
      <c r="S113" s="52"/>
      <c r="T113" s="52"/>
      <c r="U113" s="52"/>
      <c r="V113" s="53"/>
      <c r="W113" s="172"/>
      <c r="X113" s="190"/>
    </row>
    <row r="114" spans="1:24" ht="15.75" outlineLevel="1" thickTop="1">
      <c r="A114" s="322"/>
      <c r="B114" s="323"/>
      <c r="C114" s="367" t="s">
        <v>148</v>
      </c>
      <c r="D114" s="359" t="s">
        <v>266</v>
      </c>
      <c r="E114" s="360">
        <f t="shared" ref="E114:E119" si="73">C$113</f>
        <v>0</v>
      </c>
      <c r="F114" s="378" t="s">
        <v>63</v>
      </c>
      <c r="G114" s="256">
        <v>24470</v>
      </c>
      <c r="H114" s="83"/>
      <c r="I114" s="84"/>
      <c r="J114" s="84"/>
      <c r="K114" s="84"/>
      <c r="L114" s="35">
        <v>0</v>
      </c>
      <c r="M114" s="84"/>
      <c r="N114" s="84"/>
      <c r="O114" s="112">
        <f t="shared" ref="O114:O119" si="74">H114*G114</f>
        <v>0</v>
      </c>
      <c r="P114" s="112">
        <f t="shared" ref="P114:P119" si="75">I114*G114</f>
        <v>0</v>
      </c>
      <c r="Q114" s="112">
        <f t="shared" ref="Q114:Q119" si="76">J114*G114</f>
        <v>0</v>
      </c>
      <c r="R114" s="112">
        <f t="shared" ref="R114:R119" si="77">K114*G114</f>
        <v>0</v>
      </c>
      <c r="S114" s="112">
        <f t="shared" ref="S114:S119" si="78">L114*G114</f>
        <v>0</v>
      </c>
      <c r="T114" s="99">
        <f t="shared" ref="T114:T119" si="79">M114*G114</f>
        <v>0</v>
      </c>
      <c r="U114" s="112">
        <f t="shared" ref="U114:U119" si="80">N114*G114</f>
        <v>0</v>
      </c>
      <c r="V114" s="113">
        <f t="shared" ref="V114:V119" si="81">SUM(H114:N114)</f>
        <v>0</v>
      </c>
      <c r="W114" s="168">
        <f t="shared" ref="W114:W119" si="82">SUM(O114:U114)</f>
        <v>0</v>
      </c>
      <c r="X114" s="190"/>
    </row>
    <row r="115" spans="1:24" outlineLevel="1">
      <c r="A115" s="322"/>
      <c r="B115" s="323"/>
      <c r="C115" s="367"/>
      <c r="D115" s="363" t="s">
        <v>267</v>
      </c>
      <c r="E115" s="360">
        <f t="shared" si="73"/>
        <v>0</v>
      </c>
      <c r="F115" s="378" t="s">
        <v>63</v>
      </c>
      <c r="G115" s="256">
        <v>24470</v>
      </c>
      <c r="H115" s="83"/>
      <c r="I115" s="84"/>
      <c r="J115" s="84"/>
      <c r="K115" s="84"/>
      <c r="L115" s="35">
        <f>$L$46</f>
        <v>0</v>
      </c>
      <c r="M115" s="84"/>
      <c r="N115" s="84"/>
      <c r="O115" s="112">
        <f t="shared" si="74"/>
        <v>0</v>
      </c>
      <c r="P115" s="112">
        <f t="shared" si="75"/>
        <v>0</v>
      </c>
      <c r="Q115" s="112">
        <f t="shared" si="76"/>
        <v>0</v>
      </c>
      <c r="R115" s="112">
        <f t="shared" si="77"/>
        <v>0</v>
      </c>
      <c r="S115" s="112">
        <f t="shared" si="78"/>
        <v>0</v>
      </c>
      <c r="T115" s="99">
        <f t="shared" si="79"/>
        <v>0</v>
      </c>
      <c r="U115" s="112">
        <f t="shared" si="80"/>
        <v>0</v>
      </c>
      <c r="V115" s="113">
        <f t="shared" si="81"/>
        <v>0</v>
      </c>
      <c r="W115" s="168">
        <f t="shared" si="82"/>
        <v>0</v>
      </c>
      <c r="X115" s="190"/>
    </row>
    <row r="116" spans="1:24" outlineLevel="1">
      <c r="A116" s="322"/>
      <c r="B116" s="323"/>
      <c r="C116" s="367"/>
      <c r="D116" s="363" t="s">
        <v>268</v>
      </c>
      <c r="E116" s="360">
        <f t="shared" si="73"/>
        <v>0</v>
      </c>
      <c r="F116" s="378" t="s">
        <v>63</v>
      </c>
      <c r="G116" s="256">
        <v>24470</v>
      </c>
      <c r="H116" s="83"/>
      <c r="I116" s="84"/>
      <c r="J116" s="84"/>
      <c r="K116" s="84"/>
      <c r="L116" s="35">
        <f>$L$47</f>
        <v>0</v>
      </c>
      <c r="M116" s="84"/>
      <c r="N116" s="84"/>
      <c r="O116" s="112">
        <f t="shared" si="74"/>
        <v>0</v>
      </c>
      <c r="P116" s="112">
        <f t="shared" si="75"/>
        <v>0</v>
      </c>
      <c r="Q116" s="112">
        <f t="shared" si="76"/>
        <v>0</v>
      </c>
      <c r="R116" s="112">
        <f t="shared" si="77"/>
        <v>0</v>
      </c>
      <c r="S116" s="112">
        <f t="shared" si="78"/>
        <v>0</v>
      </c>
      <c r="T116" s="99">
        <f t="shared" si="79"/>
        <v>0</v>
      </c>
      <c r="U116" s="112">
        <f t="shared" si="80"/>
        <v>0</v>
      </c>
      <c r="V116" s="113">
        <f t="shared" si="81"/>
        <v>0</v>
      </c>
      <c r="W116" s="168">
        <f t="shared" si="82"/>
        <v>0</v>
      </c>
      <c r="X116" s="190"/>
    </row>
    <row r="117" spans="1:24" outlineLevel="1">
      <c r="A117" s="322"/>
      <c r="B117" s="323"/>
      <c r="C117" s="367"/>
      <c r="D117" s="363" t="s">
        <v>269</v>
      </c>
      <c r="E117" s="360">
        <f t="shared" si="73"/>
        <v>0</v>
      </c>
      <c r="F117" s="378" t="s">
        <v>63</v>
      </c>
      <c r="G117" s="256">
        <v>24470</v>
      </c>
      <c r="H117" s="83"/>
      <c r="I117" s="84"/>
      <c r="J117" s="84"/>
      <c r="K117" s="84"/>
      <c r="L117" s="35">
        <f>$L$48</f>
        <v>0</v>
      </c>
      <c r="M117" s="84"/>
      <c r="N117" s="84"/>
      <c r="O117" s="112">
        <f t="shared" si="74"/>
        <v>0</v>
      </c>
      <c r="P117" s="112">
        <f t="shared" si="75"/>
        <v>0</v>
      </c>
      <c r="Q117" s="112">
        <f t="shared" si="76"/>
        <v>0</v>
      </c>
      <c r="R117" s="112">
        <f t="shared" si="77"/>
        <v>0</v>
      </c>
      <c r="S117" s="112">
        <f t="shared" si="78"/>
        <v>0</v>
      </c>
      <c r="T117" s="99">
        <f t="shared" si="79"/>
        <v>0</v>
      </c>
      <c r="U117" s="112">
        <f t="shared" si="80"/>
        <v>0</v>
      </c>
      <c r="V117" s="113">
        <f t="shared" si="81"/>
        <v>0</v>
      </c>
      <c r="W117" s="168">
        <f t="shared" si="82"/>
        <v>0</v>
      </c>
      <c r="X117" s="190"/>
    </row>
    <row r="118" spans="1:24" outlineLevel="1">
      <c r="A118" s="322"/>
      <c r="B118" s="323"/>
      <c r="C118" s="367"/>
      <c r="D118" s="363" t="s">
        <v>270</v>
      </c>
      <c r="E118" s="360">
        <f t="shared" si="73"/>
        <v>0</v>
      </c>
      <c r="F118" s="378" t="s">
        <v>63</v>
      </c>
      <c r="G118" s="256">
        <v>24470</v>
      </c>
      <c r="H118" s="83"/>
      <c r="I118" s="84"/>
      <c r="J118" s="84"/>
      <c r="K118" s="84"/>
      <c r="L118" s="35">
        <f>$L$49</f>
        <v>0</v>
      </c>
      <c r="M118" s="84"/>
      <c r="N118" s="84"/>
      <c r="O118" s="112">
        <f t="shared" si="74"/>
        <v>0</v>
      </c>
      <c r="P118" s="112">
        <f t="shared" si="75"/>
        <v>0</v>
      </c>
      <c r="Q118" s="112">
        <f t="shared" si="76"/>
        <v>0</v>
      </c>
      <c r="R118" s="112">
        <f t="shared" si="77"/>
        <v>0</v>
      </c>
      <c r="S118" s="112">
        <f t="shared" si="78"/>
        <v>0</v>
      </c>
      <c r="T118" s="99">
        <f t="shared" si="79"/>
        <v>0</v>
      </c>
      <c r="U118" s="112">
        <f t="shared" si="80"/>
        <v>0</v>
      </c>
      <c r="V118" s="113">
        <f t="shared" si="81"/>
        <v>0</v>
      </c>
      <c r="W118" s="168">
        <f t="shared" si="82"/>
        <v>0</v>
      </c>
      <c r="X118" s="190"/>
    </row>
    <row r="119" spans="1:24" ht="15.75" outlineLevel="1" thickBot="1">
      <c r="A119" s="322"/>
      <c r="B119" s="323"/>
      <c r="C119" s="367"/>
      <c r="D119" s="365" t="s">
        <v>271</v>
      </c>
      <c r="E119" s="360">
        <f t="shared" si="73"/>
        <v>0</v>
      </c>
      <c r="F119" s="378" t="s">
        <v>63</v>
      </c>
      <c r="G119" s="256">
        <v>24470</v>
      </c>
      <c r="H119" s="83"/>
      <c r="I119" s="84"/>
      <c r="J119" s="84"/>
      <c r="K119" s="84"/>
      <c r="L119" s="35">
        <f>O6</f>
        <v>45</v>
      </c>
      <c r="M119" s="84"/>
      <c r="N119" s="84"/>
      <c r="O119" s="112">
        <f t="shared" si="74"/>
        <v>0</v>
      </c>
      <c r="P119" s="112">
        <f t="shared" si="75"/>
        <v>0</v>
      </c>
      <c r="Q119" s="112">
        <f t="shared" si="76"/>
        <v>0</v>
      </c>
      <c r="R119" s="112">
        <f t="shared" si="77"/>
        <v>0</v>
      </c>
      <c r="S119" s="112">
        <f t="shared" si="78"/>
        <v>1101150</v>
      </c>
      <c r="T119" s="99">
        <f t="shared" si="79"/>
        <v>0</v>
      </c>
      <c r="U119" s="112">
        <f t="shared" si="80"/>
        <v>0</v>
      </c>
      <c r="V119" s="113">
        <f t="shared" si="81"/>
        <v>45</v>
      </c>
      <c r="W119" s="168">
        <f t="shared" si="82"/>
        <v>1101150</v>
      </c>
      <c r="X119" s="190"/>
    </row>
    <row r="120" spans="1:24" ht="14.25" customHeight="1" thickTop="1" thickBot="1">
      <c r="A120" s="45"/>
      <c r="B120" s="48"/>
      <c r="C120" s="446" t="s">
        <v>27</v>
      </c>
      <c r="D120" s="472"/>
      <c r="E120" s="447"/>
      <c r="F120" s="472"/>
      <c r="G120" s="472"/>
      <c r="H120" s="447"/>
      <c r="I120" s="447"/>
      <c r="J120" s="447"/>
      <c r="K120" s="447"/>
      <c r="L120" s="447"/>
      <c r="M120" s="447"/>
      <c r="N120" s="447"/>
      <c r="O120" s="447"/>
      <c r="P120" s="447"/>
      <c r="Q120" s="447"/>
      <c r="R120" s="447"/>
      <c r="S120" s="447"/>
      <c r="T120" s="447"/>
      <c r="U120" s="447"/>
      <c r="V120" s="447"/>
      <c r="W120" s="447"/>
      <c r="X120" s="192">
        <f>SUM(W122:W128)</f>
        <v>300000</v>
      </c>
    </row>
    <row r="121" spans="1:24" ht="14.25" customHeight="1" outlineLevel="1" thickBot="1">
      <c r="A121" s="336"/>
      <c r="B121" s="323"/>
      <c r="C121" s="54"/>
      <c r="D121" s="242" t="s">
        <v>120</v>
      </c>
      <c r="E121" s="50"/>
      <c r="F121" s="232"/>
      <c r="G121" s="233"/>
      <c r="H121" s="51"/>
      <c r="I121" s="51"/>
      <c r="J121" s="51"/>
      <c r="K121" s="51"/>
      <c r="L121" s="51"/>
      <c r="M121" s="51"/>
      <c r="N121" s="51"/>
      <c r="O121" s="52"/>
      <c r="P121" s="52"/>
      <c r="Q121" s="52"/>
      <c r="R121" s="52"/>
      <c r="S121" s="52"/>
      <c r="T121" s="52"/>
      <c r="U121" s="52"/>
      <c r="V121" s="53"/>
      <c r="W121" s="172"/>
      <c r="X121" s="190"/>
    </row>
    <row r="122" spans="1:24" ht="27.75" customHeight="1" outlineLevel="1" thickTop="1" thickBot="1">
      <c r="A122" s="327"/>
      <c r="B122" s="323"/>
      <c r="C122" s="367" t="s">
        <v>148</v>
      </c>
      <c r="D122" s="380" t="s">
        <v>272</v>
      </c>
      <c r="E122" s="360">
        <f>C$121</f>
        <v>0</v>
      </c>
      <c r="F122" s="377" t="s">
        <v>7</v>
      </c>
      <c r="G122" s="255">
        <v>430000</v>
      </c>
      <c r="H122" s="83"/>
      <c r="I122" s="84"/>
      <c r="J122" s="84"/>
      <c r="K122" s="84"/>
      <c r="L122" s="84">
        <f>L45+L46+L47+L48+L49</f>
        <v>0</v>
      </c>
      <c r="M122" s="84"/>
      <c r="N122" s="84"/>
      <c r="O122" s="99">
        <f t="shared" ref="O122:O128" si="83">H122*G122</f>
        <v>0</v>
      </c>
      <c r="P122" s="99">
        <f t="shared" ref="P122:P128" si="84">I122*G122</f>
        <v>0</v>
      </c>
      <c r="Q122" s="99">
        <f t="shared" ref="Q122:Q128" si="85">J122*G122</f>
        <v>0</v>
      </c>
      <c r="R122" s="99">
        <f t="shared" ref="R122:R128" si="86">K122*G122</f>
        <v>0</v>
      </c>
      <c r="S122" s="99">
        <f t="shared" ref="S122:S128" si="87">L122*G122</f>
        <v>0</v>
      </c>
      <c r="T122" s="99">
        <f t="shared" ref="T122:T128" si="88">M122*G122</f>
        <v>0</v>
      </c>
      <c r="U122" s="99">
        <f t="shared" ref="U122:U128" si="89">N122*G122</f>
        <v>0</v>
      </c>
      <c r="V122" s="98">
        <f t="shared" ref="V122:V128" si="90">SUM(H122:N122)</f>
        <v>0</v>
      </c>
      <c r="W122" s="171">
        <f t="shared" ref="W122:W128" si="91">SUM(O122:U122)</f>
        <v>0</v>
      </c>
      <c r="X122" s="190"/>
    </row>
    <row r="123" spans="1:24" ht="16.5" outlineLevel="1" thickTop="1" thickBot="1">
      <c r="A123" s="327"/>
      <c r="B123" s="323"/>
      <c r="C123" s="367"/>
      <c r="D123" s="380" t="s">
        <v>273</v>
      </c>
      <c r="E123" s="360">
        <f t="shared" ref="E123:E128" si="92">C$121</f>
        <v>0</v>
      </c>
      <c r="F123" s="378" t="s">
        <v>7</v>
      </c>
      <c r="G123" s="256">
        <v>300000</v>
      </c>
      <c r="H123" s="83"/>
      <c r="I123" s="84"/>
      <c r="J123" s="84"/>
      <c r="K123" s="84"/>
      <c r="L123" s="84">
        <v>1</v>
      </c>
      <c r="M123" s="84"/>
      <c r="N123" s="84"/>
      <c r="O123" s="99">
        <f t="shared" si="83"/>
        <v>0</v>
      </c>
      <c r="P123" s="99">
        <f t="shared" si="84"/>
        <v>0</v>
      </c>
      <c r="Q123" s="99">
        <f t="shared" si="85"/>
        <v>0</v>
      </c>
      <c r="R123" s="99">
        <f t="shared" si="86"/>
        <v>0</v>
      </c>
      <c r="S123" s="99">
        <f t="shared" si="87"/>
        <v>300000</v>
      </c>
      <c r="T123" s="99">
        <f t="shared" si="88"/>
        <v>0</v>
      </c>
      <c r="U123" s="99">
        <f t="shared" si="89"/>
        <v>0</v>
      </c>
      <c r="V123" s="98">
        <f t="shared" si="90"/>
        <v>1</v>
      </c>
      <c r="W123" s="171">
        <f t="shared" si="91"/>
        <v>300000</v>
      </c>
      <c r="X123" s="190"/>
    </row>
    <row r="124" spans="1:24" ht="29.25" hidden="1" customHeight="1" outlineLevel="1">
      <c r="A124" s="3"/>
      <c r="B124" s="323"/>
      <c r="C124" s="367"/>
      <c r="D124" s="381" t="s">
        <v>216</v>
      </c>
      <c r="E124" s="360">
        <f t="shared" si="92"/>
        <v>0</v>
      </c>
      <c r="F124" s="378" t="s">
        <v>7</v>
      </c>
      <c r="G124" s="256"/>
      <c r="H124" s="83"/>
      <c r="I124" s="84"/>
      <c r="J124" s="84"/>
      <c r="K124" s="84"/>
      <c r="L124" s="84"/>
      <c r="M124" s="84"/>
      <c r="N124" s="84"/>
      <c r="O124" s="99">
        <f t="shared" si="83"/>
        <v>0</v>
      </c>
      <c r="P124" s="99">
        <f t="shared" si="84"/>
        <v>0</v>
      </c>
      <c r="Q124" s="99">
        <f t="shared" si="85"/>
        <v>0</v>
      </c>
      <c r="R124" s="99">
        <f t="shared" si="86"/>
        <v>0</v>
      </c>
      <c r="S124" s="99">
        <f t="shared" si="87"/>
        <v>0</v>
      </c>
      <c r="T124" s="99">
        <f t="shared" si="88"/>
        <v>0</v>
      </c>
      <c r="U124" s="99">
        <f t="shared" si="89"/>
        <v>0</v>
      </c>
      <c r="V124" s="98">
        <f t="shared" si="90"/>
        <v>0</v>
      </c>
      <c r="W124" s="171">
        <f t="shared" si="91"/>
        <v>0</v>
      </c>
      <c r="X124" s="190"/>
    </row>
    <row r="125" spans="1:24" ht="29.25" hidden="1" customHeight="1" outlineLevel="1">
      <c r="A125" s="336"/>
      <c r="B125" s="323"/>
      <c r="C125" s="367"/>
      <c r="D125" s="381" t="s">
        <v>37</v>
      </c>
      <c r="E125" s="360">
        <f t="shared" si="92"/>
        <v>0</v>
      </c>
      <c r="F125" s="378" t="s">
        <v>7</v>
      </c>
      <c r="G125" s="256"/>
      <c r="H125" s="83"/>
      <c r="I125" s="84"/>
      <c r="J125" s="84"/>
      <c r="K125" s="84"/>
      <c r="L125" s="84"/>
      <c r="M125" s="84"/>
      <c r="N125" s="84"/>
      <c r="O125" s="99">
        <f t="shared" si="83"/>
        <v>0</v>
      </c>
      <c r="P125" s="99">
        <f t="shared" si="84"/>
        <v>0</v>
      </c>
      <c r="Q125" s="99">
        <f t="shared" si="85"/>
        <v>0</v>
      </c>
      <c r="R125" s="99">
        <f t="shared" si="86"/>
        <v>0</v>
      </c>
      <c r="S125" s="99">
        <f t="shared" si="87"/>
        <v>0</v>
      </c>
      <c r="T125" s="99">
        <f t="shared" si="88"/>
        <v>0</v>
      </c>
      <c r="U125" s="99">
        <f t="shared" si="89"/>
        <v>0</v>
      </c>
      <c r="V125" s="98">
        <f t="shared" si="90"/>
        <v>0</v>
      </c>
      <c r="W125" s="171">
        <f t="shared" si="91"/>
        <v>0</v>
      </c>
      <c r="X125" s="190"/>
    </row>
    <row r="126" spans="1:24" ht="28.5" hidden="1" outlineLevel="1">
      <c r="A126" s="336"/>
      <c r="B126" s="323"/>
      <c r="C126" s="367"/>
      <c r="D126" s="381" t="s">
        <v>46</v>
      </c>
      <c r="E126" s="360">
        <f t="shared" si="92"/>
        <v>0</v>
      </c>
      <c r="F126" s="378" t="s">
        <v>8</v>
      </c>
      <c r="G126" s="256"/>
      <c r="H126" s="83"/>
      <c r="I126" s="84"/>
      <c r="J126" s="84"/>
      <c r="K126" s="84"/>
      <c r="L126" s="84"/>
      <c r="M126" s="84"/>
      <c r="N126" s="84"/>
      <c r="O126" s="99">
        <f t="shared" si="83"/>
        <v>0</v>
      </c>
      <c r="P126" s="99">
        <f t="shared" si="84"/>
        <v>0</v>
      </c>
      <c r="Q126" s="99">
        <f t="shared" si="85"/>
        <v>0</v>
      </c>
      <c r="R126" s="99">
        <f t="shared" si="86"/>
        <v>0</v>
      </c>
      <c r="S126" s="99">
        <f t="shared" si="87"/>
        <v>0</v>
      </c>
      <c r="T126" s="99">
        <f t="shared" si="88"/>
        <v>0</v>
      </c>
      <c r="U126" s="99">
        <f t="shared" si="89"/>
        <v>0</v>
      </c>
      <c r="V126" s="98">
        <f t="shared" si="90"/>
        <v>0</v>
      </c>
      <c r="W126" s="171">
        <f t="shared" si="91"/>
        <v>0</v>
      </c>
      <c r="X126" s="190"/>
    </row>
    <row r="127" spans="1:24" hidden="1" outlineLevel="1">
      <c r="A127" s="336"/>
      <c r="B127" s="323"/>
      <c r="C127" s="367"/>
      <c r="D127" s="381" t="s">
        <v>52</v>
      </c>
      <c r="E127" s="360">
        <f t="shared" si="92"/>
        <v>0</v>
      </c>
      <c r="F127" s="378" t="s">
        <v>53</v>
      </c>
      <c r="G127" s="256"/>
      <c r="H127" s="83"/>
      <c r="I127" s="84"/>
      <c r="J127" s="84"/>
      <c r="K127" s="84"/>
      <c r="L127" s="84"/>
      <c r="M127" s="84"/>
      <c r="N127" s="84"/>
      <c r="O127" s="99">
        <f t="shared" si="83"/>
        <v>0</v>
      </c>
      <c r="P127" s="99">
        <f t="shared" si="84"/>
        <v>0</v>
      </c>
      <c r="Q127" s="99">
        <f t="shared" si="85"/>
        <v>0</v>
      </c>
      <c r="R127" s="99">
        <f t="shared" si="86"/>
        <v>0</v>
      </c>
      <c r="S127" s="99">
        <f t="shared" si="87"/>
        <v>0</v>
      </c>
      <c r="T127" s="99">
        <f t="shared" si="88"/>
        <v>0</v>
      </c>
      <c r="U127" s="99">
        <f t="shared" si="89"/>
        <v>0</v>
      </c>
      <c r="V127" s="98">
        <f t="shared" si="90"/>
        <v>0</v>
      </c>
      <c r="W127" s="171">
        <f t="shared" si="91"/>
        <v>0</v>
      </c>
      <c r="X127" s="190"/>
    </row>
    <row r="128" spans="1:24" ht="15.75" hidden="1" outlineLevel="1" thickBot="1">
      <c r="A128" s="337"/>
      <c r="B128" s="325"/>
      <c r="C128" s="367"/>
      <c r="D128" s="382" t="s">
        <v>60</v>
      </c>
      <c r="E128" s="360">
        <f t="shared" si="92"/>
        <v>0</v>
      </c>
      <c r="F128" s="379" t="s">
        <v>7</v>
      </c>
      <c r="G128" s="252"/>
      <c r="H128" s="83"/>
      <c r="I128" s="84"/>
      <c r="J128" s="84"/>
      <c r="K128" s="84"/>
      <c r="L128" s="84"/>
      <c r="M128" s="84"/>
      <c r="N128" s="84"/>
      <c r="O128" s="99">
        <f t="shared" si="83"/>
        <v>0</v>
      </c>
      <c r="P128" s="99">
        <f t="shared" si="84"/>
        <v>0</v>
      </c>
      <c r="Q128" s="99">
        <f t="shared" si="85"/>
        <v>0</v>
      </c>
      <c r="R128" s="99">
        <f t="shared" si="86"/>
        <v>0</v>
      </c>
      <c r="S128" s="99">
        <f t="shared" si="87"/>
        <v>0</v>
      </c>
      <c r="T128" s="99">
        <f t="shared" si="88"/>
        <v>0</v>
      </c>
      <c r="U128" s="99">
        <f t="shared" si="89"/>
        <v>0</v>
      </c>
      <c r="V128" s="98">
        <f t="shared" si="90"/>
        <v>0</v>
      </c>
      <c r="W128" s="171">
        <f t="shared" si="91"/>
        <v>0</v>
      </c>
      <c r="X128" s="190"/>
    </row>
    <row r="129" spans="1:40" ht="15.75" hidden="1" collapsed="1" thickBot="1">
      <c r="A129" s="45"/>
      <c r="B129" s="48"/>
      <c r="C129" s="446" t="s">
        <v>1</v>
      </c>
      <c r="D129" s="472"/>
      <c r="E129" s="447"/>
      <c r="F129" s="472"/>
      <c r="G129" s="472"/>
      <c r="H129" s="447"/>
      <c r="I129" s="447"/>
      <c r="J129" s="447"/>
      <c r="K129" s="447"/>
      <c r="L129" s="447"/>
      <c r="M129" s="447"/>
      <c r="N129" s="447"/>
      <c r="O129" s="447"/>
      <c r="P129" s="447"/>
      <c r="Q129" s="447"/>
      <c r="R129" s="447"/>
      <c r="S129" s="447"/>
      <c r="T129" s="447"/>
      <c r="U129" s="447"/>
      <c r="V129" s="447"/>
      <c r="W129" s="447"/>
      <c r="X129" s="192">
        <f>SUM(W131:W133)</f>
        <v>0</v>
      </c>
    </row>
    <row r="130" spans="1:40" ht="15.75" hidden="1" outlineLevel="1" thickBot="1">
      <c r="A130" s="327"/>
      <c r="B130" s="323"/>
      <c r="C130" s="54"/>
      <c r="D130" s="242" t="s">
        <v>120</v>
      </c>
      <c r="E130" s="50"/>
      <c r="F130" s="383"/>
      <c r="G130" s="241"/>
      <c r="H130" s="51"/>
      <c r="I130" s="51"/>
      <c r="J130" s="51"/>
      <c r="K130" s="51"/>
      <c r="L130" s="51"/>
      <c r="M130" s="51"/>
      <c r="N130" s="51"/>
      <c r="O130" s="52"/>
      <c r="P130" s="52"/>
      <c r="Q130" s="52"/>
      <c r="R130" s="52"/>
      <c r="S130" s="52"/>
      <c r="T130" s="52"/>
      <c r="U130" s="52"/>
      <c r="V130" s="53"/>
      <c r="W130" s="172"/>
      <c r="X130" s="190"/>
    </row>
    <row r="131" spans="1:40" ht="15.75" hidden="1" outlineLevel="1" thickTop="1">
      <c r="A131" s="327"/>
      <c r="B131" s="323"/>
      <c r="C131" s="367" t="s">
        <v>148</v>
      </c>
      <c r="D131" s="380" t="s">
        <v>43</v>
      </c>
      <c r="E131" s="360">
        <f>C$130</f>
        <v>0</v>
      </c>
      <c r="F131" s="377" t="s">
        <v>3</v>
      </c>
      <c r="G131" s="255"/>
      <c r="H131" s="83"/>
      <c r="I131" s="84"/>
      <c r="J131" s="84"/>
      <c r="K131" s="84"/>
      <c r="L131" s="84"/>
      <c r="M131" s="84"/>
      <c r="N131" s="84"/>
      <c r="O131" s="112">
        <f>H131*G131</f>
        <v>0</v>
      </c>
      <c r="P131" s="112">
        <f>I131*G131</f>
        <v>0</v>
      </c>
      <c r="Q131" s="112">
        <f>J131*G131</f>
        <v>0</v>
      </c>
      <c r="R131" s="112">
        <f>K131*G131</f>
        <v>0</v>
      </c>
      <c r="S131" s="112">
        <f>L131*G131</f>
        <v>0</v>
      </c>
      <c r="T131" s="99">
        <f>M131*G131</f>
        <v>0</v>
      </c>
      <c r="U131" s="112">
        <f>N131*G131</f>
        <v>0</v>
      </c>
      <c r="V131" s="113">
        <f>SUM(H131:N131)</f>
        <v>0</v>
      </c>
      <c r="W131" s="168">
        <f>SUM(O131:U131)</f>
        <v>0</v>
      </c>
      <c r="X131" s="190"/>
    </row>
    <row r="132" spans="1:40" hidden="1" outlineLevel="1">
      <c r="A132" s="327"/>
      <c r="B132" s="323"/>
      <c r="C132" s="367"/>
      <c r="D132" s="381" t="s">
        <v>44</v>
      </c>
      <c r="E132" s="360">
        <f>C$130</f>
        <v>0</v>
      </c>
      <c r="F132" s="378" t="s">
        <v>3</v>
      </c>
      <c r="G132" s="256"/>
      <c r="H132" s="83"/>
      <c r="I132" s="84"/>
      <c r="J132" s="84"/>
      <c r="K132" s="84"/>
      <c r="L132" s="84"/>
      <c r="M132" s="84"/>
      <c r="N132" s="84"/>
      <c r="O132" s="112">
        <f>H132*G132</f>
        <v>0</v>
      </c>
      <c r="P132" s="112">
        <f>I132*G132</f>
        <v>0</v>
      </c>
      <c r="Q132" s="112">
        <f>J132*G132</f>
        <v>0</v>
      </c>
      <c r="R132" s="112">
        <f>K132*G132</f>
        <v>0</v>
      </c>
      <c r="S132" s="112">
        <f>L132*G132</f>
        <v>0</v>
      </c>
      <c r="T132" s="99">
        <f>M132*G132</f>
        <v>0</v>
      </c>
      <c r="U132" s="112">
        <f>N132*G132</f>
        <v>0</v>
      </c>
      <c r="V132" s="113">
        <f>SUM(H132:N132)</f>
        <v>0</v>
      </c>
      <c r="W132" s="168">
        <f>SUM(O132:U132)</f>
        <v>0</v>
      </c>
      <c r="X132" s="190"/>
    </row>
    <row r="133" spans="1:40" ht="15.75" hidden="1" outlineLevel="1" thickBot="1">
      <c r="A133" s="327"/>
      <c r="B133" s="323"/>
      <c r="C133" s="367"/>
      <c r="D133" s="382" t="s">
        <v>2</v>
      </c>
      <c r="E133" s="360">
        <f>C$130</f>
        <v>0</v>
      </c>
      <c r="F133" s="379" t="s">
        <v>3</v>
      </c>
      <c r="G133" s="252"/>
      <c r="H133" s="83"/>
      <c r="I133" s="84"/>
      <c r="J133" s="84"/>
      <c r="K133" s="84"/>
      <c r="L133" s="84"/>
      <c r="M133" s="84"/>
      <c r="N133" s="84"/>
      <c r="O133" s="112">
        <f>H133*G133</f>
        <v>0</v>
      </c>
      <c r="P133" s="112">
        <f>I133*G133</f>
        <v>0</v>
      </c>
      <c r="Q133" s="112">
        <f>J133*G133</f>
        <v>0</v>
      </c>
      <c r="R133" s="112">
        <f>K133*G133</f>
        <v>0</v>
      </c>
      <c r="S133" s="112">
        <f>L133*G133</f>
        <v>0</v>
      </c>
      <c r="T133" s="99">
        <f>M133*G133</f>
        <v>0</v>
      </c>
      <c r="U133" s="112">
        <f>N133*G133</f>
        <v>0</v>
      </c>
      <c r="V133" s="113">
        <f>SUM(H133:N133)</f>
        <v>0</v>
      </c>
      <c r="W133" s="168">
        <f>SUM(O133:U133)</f>
        <v>0</v>
      </c>
      <c r="X133" s="190"/>
    </row>
    <row r="134" spans="1:40" ht="15.75" collapsed="1" thickBot="1">
      <c r="A134" s="45"/>
      <c r="B134" s="48"/>
      <c r="C134" s="446" t="s">
        <v>26</v>
      </c>
      <c r="D134" s="472"/>
      <c r="E134" s="447"/>
      <c r="F134" s="472"/>
      <c r="G134" s="472"/>
      <c r="H134" s="447"/>
      <c r="I134" s="447"/>
      <c r="J134" s="447"/>
      <c r="K134" s="447"/>
      <c r="L134" s="447"/>
      <c r="M134" s="447"/>
      <c r="N134" s="447"/>
      <c r="O134" s="447"/>
      <c r="P134" s="447"/>
      <c r="Q134" s="447"/>
      <c r="R134" s="447"/>
      <c r="S134" s="447"/>
      <c r="T134" s="447"/>
      <c r="U134" s="447"/>
      <c r="V134" s="447"/>
      <c r="W134" s="447"/>
      <c r="X134" s="192">
        <f>SUM(W136:W141)</f>
        <v>816615</v>
      </c>
    </row>
    <row r="135" spans="1:40" outlineLevel="1" collapsed="1">
      <c r="A135" s="336"/>
      <c r="B135" s="323"/>
      <c r="C135" s="54"/>
      <c r="D135" s="242" t="s">
        <v>120</v>
      </c>
      <c r="E135" s="50"/>
      <c r="F135" s="232"/>
      <c r="G135" s="233"/>
      <c r="H135" s="51"/>
      <c r="I135" s="51"/>
      <c r="J135" s="51"/>
      <c r="K135" s="51"/>
      <c r="L135" s="51"/>
      <c r="M135" s="51"/>
      <c r="N135" s="51"/>
      <c r="O135" s="52"/>
      <c r="P135" s="52"/>
      <c r="Q135" s="52"/>
      <c r="R135" s="52"/>
      <c r="S135" s="52"/>
      <c r="T135" s="52"/>
      <c r="U135" s="52"/>
      <c r="V135" s="53"/>
      <c r="W135" s="172"/>
      <c r="X135" s="190"/>
    </row>
    <row r="136" spans="1:40" outlineLevel="1">
      <c r="A136" s="336"/>
      <c r="B136" s="323"/>
      <c r="C136" s="367" t="s">
        <v>148</v>
      </c>
      <c r="D136" s="381" t="s">
        <v>274</v>
      </c>
      <c r="E136" s="360">
        <f t="shared" ref="E136:E141" si="93">C$135</f>
        <v>0</v>
      </c>
      <c r="F136" s="378" t="s">
        <v>63</v>
      </c>
      <c r="G136" s="256">
        <v>18147</v>
      </c>
      <c r="H136" s="238"/>
      <c r="I136" s="238"/>
      <c r="J136" s="238"/>
      <c r="K136" s="238"/>
      <c r="L136" s="35">
        <v>0</v>
      </c>
      <c r="M136" s="238"/>
      <c r="N136" s="238"/>
      <c r="O136" s="112">
        <f t="shared" ref="O136:O141" si="94">H136*G136</f>
        <v>0</v>
      </c>
      <c r="P136" s="112">
        <f t="shared" ref="P136:P141" si="95">I136*G136</f>
        <v>0</v>
      </c>
      <c r="Q136" s="112">
        <f t="shared" ref="Q136:Q141" si="96">J136*G136</f>
        <v>0</v>
      </c>
      <c r="R136" s="112">
        <f t="shared" ref="R136:R141" si="97">K136*G136</f>
        <v>0</v>
      </c>
      <c r="S136" s="112">
        <f t="shared" ref="S136:S141" si="98">L136*G136</f>
        <v>0</v>
      </c>
      <c r="T136" s="99">
        <f t="shared" ref="T136:T141" si="99">M136*G136</f>
        <v>0</v>
      </c>
      <c r="U136" s="112">
        <f t="shared" ref="U136:U141" si="100">N136*G136</f>
        <v>0</v>
      </c>
      <c r="V136" s="113">
        <f t="shared" ref="V136:V141" si="101">SUM(H136:N136)</f>
        <v>0</v>
      </c>
      <c r="W136" s="168">
        <f t="shared" ref="W136:W141" si="102">SUM(O136:U136)</f>
        <v>0</v>
      </c>
      <c r="X136" s="190"/>
    </row>
    <row r="137" spans="1:40" outlineLevel="1">
      <c r="A137" s="336"/>
      <c r="B137" s="323"/>
      <c r="C137" s="367"/>
      <c r="D137" s="363" t="s">
        <v>275</v>
      </c>
      <c r="E137" s="360">
        <f t="shared" si="93"/>
        <v>0</v>
      </c>
      <c r="F137" s="378" t="s">
        <v>63</v>
      </c>
      <c r="G137" s="256">
        <v>18147</v>
      </c>
      <c r="H137" s="238"/>
      <c r="I137" s="238"/>
      <c r="J137" s="238"/>
      <c r="K137" s="238"/>
      <c r="L137" s="35">
        <f>$L$46</f>
        <v>0</v>
      </c>
      <c r="M137" s="238"/>
      <c r="N137" s="238"/>
      <c r="O137" s="112">
        <f t="shared" si="94"/>
        <v>0</v>
      </c>
      <c r="P137" s="112">
        <f t="shared" si="95"/>
        <v>0</v>
      </c>
      <c r="Q137" s="112">
        <f t="shared" si="96"/>
        <v>0</v>
      </c>
      <c r="R137" s="112">
        <f t="shared" si="97"/>
        <v>0</v>
      </c>
      <c r="S137" s="112">
        <f t="shared" si="98"/>
        <v>0</v>
      </c>
      <c r="T137" s="99">
        <f t="shared" si="99"/>
        <v>0</v>
      </c>
      <c r="U137" s="112">
        <f t="shared" si="100"/>
        <v>0</v>
      </c>
      <c r="V137" s="113">
        <f t="shared" si="101"/>
        <v>0</v>
      </c>
      <c r="W137" s="168">
        <f t="shared" si="102"/>
        <v>0</v>
      </c>
      <c r="X137" s="190"/>
    </row>
    <row r="138" spans="1:40" outlineLevel="1">
      <c r="A138" s="336"/>
      <c r="B138" s="323"/>
      <c r="C138" s="367"/>
      <c r="D138" s="363" t="s">
        <v>276</v>
      </c>
      <c r="E138" s="360">
        <f t="shared" si="93"/>
        <v>0</v>
      </c>
      <c r="F138" s="378" t="s">
        <v>63</v>
      </c>
      <c r="G138" s="256">
        <v>18147</v>
      </c>
      <c r="H138" s="238"/>
      <c r="I138" s="238"/>
      <c r="J138" s="238"/>
      <c r="K138" s="238"/>
      <c r="L138" s="35">
        <f>$L$47</f>
        <v>0</v>
      </c>
      <c r="M138" s="238"/>
      <c r="N138" s="238"/>
      <c r="O138" s="112">
        <f t="shared" si="94"/>
        <v>0</v>
      </c>
      <c r="P138" s="112">
        <f t="shared" si="95"/>
        <v>0</v>
      </c>
      <c r="Q138" s="112">
        <f t="shared" si="96"/>
        <v>0</v>
      </c>
      <c r="R138" s="112">
        <f t="shared" si="97"/>
        <v>0</v>
      </c>
      <c r="S138" s="112">
        <f t="shared" si="98"/>
        <v>0</v>
      </c>
      <c r="T138" s="99">
        <f t="shared" si="99"/>
        <v>0</v>
      </c>
      <c r="U138" s="112">
        <f t="shared" si="100"/>
        <v>0</v>
      </c>
      <c r="V138" s="113">
        <f t="shared" si="101"/>
        <v>0</v>
      </c>
      <c r="W138" s="168">
        <f t="shared" si="102"/>
        <v>0</v>
      </c>
      <c r="X138" s="190"/>
    </row>
    <row r="139" spans="1:40" outlineLevel="1">
      <c r="A139" s="336"/>
      <c r="B139" s="323"/>
      <c r="C139" s="367"/>
      <c r="D139" s="363" t="s">
        <v>277</v>
      </c>
      <c r="E139" s="360">
        <f t="shared" si="93"/>
        <v>0</v>
      </c>
      <c r="F139" s="378" t="s">
        <v>63</v>
      </c>
      <c r="G139" s="256">
        <v>18147</v>
      </c>
      <c r="H139" s="238"/>
      <c r="I139" s="238"/>
      <c r="J139" s="238"/>
      <c r="K139" s="238"/>
      <c r="L139" s="35">
        <f>$L$48</f>
        <v>0</v>
      </c>
      <c r="M139" s="238"/>
      <c r="N139" s="238"/>
      <c r="O139" s="112">
        <f t="shared" si="94"/>
        <v>0</v>
      </c>
      <c r="P139" s="112">
        <f t="shared" si="95"/>
        <v>0</v>
      </c>
      <c r="Q139" s="112">
        <f t="shared" si="96"/>
        <v>0</v>
      </c>
      <c r="R139" s="112">
        <f t="shared" si="97"/>
        <v>0</v>
      </c>
      <c r="S139" s="112">
        <f t="shared" si="98"/>
        <v>0</v>
      </c>
      <c r="T139" s="99">
        <f t="shared" si="99"/>
        <v>0</v>
      </c>
      <c r="U139" s="112">
        <f t="shared" si="100"/>
        <v>0</v>
      </c>
      <c r="V139" s="113">
        <f t="shared" si="101"/>
        <v>0</v>
      </c>
      <c r="W139" s="168">
        <f t="shared" si="102"/>
        <v>0</v>
      </c>
      <c r="X139" s="190"/>
    </row>
    <row r="140" spans="1:40" outlineLevel="1">
      <c r="A140" s="336"/>
      <c r="B140" s="323"/>
      <c r="C140" s="367"/>
      <c r="D140" s="363" t="s">
        <v>278</v>
      </c>
      <c r="E140" s="360">
        <f t="shared" si="93"/>
        <v>0</v>
      </c>
      <c r="F140" s="378" t="s">
        <v>63</v>
      </c>
      <c r="G140" s="256">
        <v>18147</v>
      </c>
      <c r="H140" s="238"/>
      <c r="I140" s="238"/>
      <c r="J140" s="238"/>
      <c r="K140" s="238"/>
      <c r="L140" s="35">
        <f>$L$49</f>
        <v>0</v>
      </c>
      <c r="M140" s="238"/>
      <c r="N140" s="238"/>
      <c r="O140" s="112">
        <f t="shared" si="94"/>
        <v>0</v>
      </c>
      <c r="P140" s="112">
        <f t="shared" si="95"/>
        <v>0</v>
      </c>
      <c r="Q140" s="112">
        <f t="shared" si="96"/>
        <v>0</v>
      </c>
      <c r="R140" s="112">
        <f t="shared" si="97"/>
        <v>0</v>
      </c>
      <c r="S140" s="112">
        <f t="shared" si="98"/>
        <v>0</v>
      </c>
      <c r="T140" s="99">
        <f t="shared" si="99"/>
        <v>0</v>
      </c>
      <c r="U140" s="112">
        <f t="shared" si="100"/>
        <v>0</v>
      </c>
      <c r="V140" s="113">
        <f t="shared" si="101"/>
        <v>0</v>
      </c>
      <c r="W140" s="168">
        <f t="shared" si="102"/>
        <v>0</v>
      </c>
      <c r="X140" s="190"/>
      <c r="AN140" s="273">
        <f>AL140+AJ140+AH140+AF140+AD140+AB140+Z140+X140+V140+T140+R140+N140+P140+L140+J140+H140</f>
        <v>0</v>
      </c>
    </row>
    <row r="141" spans="1:40" ht="15.75" outlineLevel="1" thickBot="1">
      <c r="A141" s="336"/>
      <c r="B141" s="323"/>
      <c r="C141" s="367"/>
      <c r="D141" s="365" t="s">
        <v>279</v>
      </c>
      <c r="E141" s="360">
        <f t="shared" si="93"/>
        <v>0</v>
      </c>
      <c r="F141" s="378" t="s">
        <v>63</v>
      </c>
      <c r="G141" s="256">
        <v>18147</v>
      </c>
      <c r="H141" s="238"/>
      <c r="I141" s="115"/>
      <c r="J141" s="115"/>
      <c r="K141" s="115"/>
      <c r="L141" s="35">
        <f>O6</f>
        <v>45</v>
      </c>
      <c r="M141" s="115"/>
      <c r="N141" s="115"/>
      <c r="O141" s="112">
        <f t="shared" si="94"/>
        <v>0</v>
      </c>
      <c r="P141" s="112">
        <f t="shared" si="95"/>
        <v>0</v>
      </c>
      <c r="Q141" s="112">
        <f t="shared" si="96"/>
        <v>0</v>
      </c>
      <c r="R141" s="112">
        <f t="shared" si="97"/>
        <v>0</v>
      </c>
      <c r="S141" s="112">
        <f t="shared" si="98"/>
        <v>816615</v>
      </c>
      <c r="T141" s="99">
        <f t="shared" si="99"/>
        <v>0</v>
      </c>
      <c r="U141" s="112">
        <f t="shared" si="100"/>
        <v>0</v>
      </c>
      <c r="V141" s="113">
        <f t="shared" si="101"/>
        <v>45</v>
      </c>
      <c r="W141" s="168">
        <f t="shared" si="102"/>
        <v>816615</v>
      </c>
      <c r="X141" s="190"/>
    </row>
    <row r="142" spans="1:40" ht="16.5" hidden="1" thickTop="1" thickBot="1">
      <c r="A142" s="45"/>
      <c r="B142" s="48"/>
      <c r="C142" s="446" t="s">
        <v>36</v>
      </c>
      <c r="D142" s="472"/>
      <c r="E142" s="447"/>
      <c r="F142" s="472"/>
      <c r="G142" s="472"/>
      <c r="H142" s="447"/>
      <c r="I142" s="447"/>
      <c r="J142" s="447"/>
      <c r="K142" s="447"/>
      <c r="L142" s="447"/>
      <c r="M142" s="447"/>
      <c r="N142" s="447"/>
      <c r="O142" s="447"/>
      <c r="P142" s="447"/>
      <c r="Q142" s="447"/>
      <c r="R142" s="447"/>
      <c r="S142" s="447"/>
      <c r="T142" s="447"/>
      <c r="U142" s="447"/>
      <c r="V142" s="447"/>
      <c r="W142" s="447"/>
      <c r="X142" s="192">
        <f>SUM(W143:W162)</f>
        <v>0</v>
      </c>
    </row>
    <row r="143" spans="1:40" ht="15.75" hidden="1" outlineLevel="1" collapsed="1" thickBot="1">
      <c r="A143" s="327"/>
      <c r="B143" s="323"/>
      <c r="C143" s="54"/>
      <c r="D143" s="242" t="s">
        <v>120</v>
      </c>
      <c r="E143" s="50"/>
      <c r="F143" s="232"/>
      <c r="G143" s="233"/>
      <c r="H143" s="51"/>
      <c r="I143" s="51"/>
      <c r="J143" s="51"/>
      <c r="K143" s="51"/>
      <c r="L143" s="51"/>
      <c r="M143" s="51"/>
      <c r="N143" s="51"/>
      <c r="O143" s="52"/>
      <c r="P143" s="52"/>
      <c r="Q143" s="52"/>
      <c r="R143" s="52"/>
      <c r="S143" s="52"/>
      <c r="T143" s="52"/>
      <c r="U143" s="52"/>
      <c r="V143" s="53"/>
      <c r="W143" s="172"/>
      <c r="X143" s="190"/>
    </row>
    <row r="144" spans="1:40" ht="15.75" hidden="1" outlineLevel="1" thickTop="1">
      <c r="A144" s="327"/>
      <c r="B144" s="323"/>
      <c r="C144" s="367"/>
      <c r="D144" s="380" t="s">
        <v>224</v>
      </c>
      <c r="E144" s="360"/>
      <c r="F144" s="377" t="s">
        <v>7</v>
      </c>
      <c r="G144" s="255"/>
      <c r="H144" s="238"/>
      <c r="I144" s="115"/>
      <c r="J144" s="115"/>
      <c r="K144" s="115"/>
      <c r="L144" s="115"/>
      <c r="M144" s="115"/>
      <c r="N144" s="115"/>
      <c r="O144" s="99">
        <f t="shared" ref="O144:O154" si="103">H144*G144</f>
        <v>0</v>
      </c>
      <c r="P144" s="99">
        <f t="shared" ref="P144:P154" si="104">I144*G144</f>
        <v>0</v>
      </c>
      <c r="Q144" s="99">
        <f t="shared" ref="Q144:Q154" si="105">J144*G144</f>
        <v>0</v>
      </c>
      <c r="R144" s="99">
        <f t="shared" ref="R144:R154" si="106">K144*G144</f>
        <v>0</v>
      </c>
      <c r="S144" s="99">
        <f t="shared" ref="S144:S154" si="107">L144*G144</f>
        <v>0</v>
      </c>
      <c r="T144" s="99">
        <f t="shared" ref="T144:T154" si="108">M144*G144</f>
        <v>0</v>
      </c>
      <c r="U144" s="99">
        <f t="shared" ref="U144:U154" si="109">N144*G144</f>
        <v>0</v>
      </c>
      <c r="V144" s="98">
        <f t="shared" ref="V144:V154" si="110">SUM(H144:N144)</f>
        <v>0</v>
      </c>
      <c r="W144" s="171">
        <f t="shared" ref="W144:W154" si="111">SUM(O144:U144)</f>
        <v>0</v>
      </c>
      <c r="X144" s="190"/>
    </row>
    <row r="145" spans="1:24" hidden="1" outlineLevel="1">
      <c r="A145" s="327"/>
      <c r="B145" s="323"/>
      <c r="C145" s="367"/>
      <c r="D145" s="381" t="s">
        <v>179</v>
      </c>
      <c r="E145" s="360"/>
      <c r="F145" s="378"/>
      <c r="G145" s="256"/>
      <c r="H145" s="238"/>
      <c r="I145" s="115"/>
      <c r="J145" s="115"/>
      <c r="K145" s="115"/>
      <c r="L145" s="115"/>
      <c r="M145" s="115"/>
      <c r="N145" s="115"/>
      <c r="O145" s="99">
        <f t="shared" si="103"/>
        <v>0</v>
      </c>
      <c r="P145" s="99">
        <f t="shared" si="104"/>
        <v>0</v>
      </c>
      <c r="Q145" s="99">
        <f t="shared" si="105"/>
        <v>0</v>
      </c>
      <c r="R145" s="99">
        <f t="shared" si="106"/>
        <v>0</v>
      </c>
      <c r="S145" s="99">
        <f t="shared" si="107"/>
        <v>0</v>
      </c>
      <c r="T145" s="99">
        <f t="shared" si="108"/>
        <v>0</v>
      </c>
      <c r="U145" s="99">
        <f t="shared" si="109"/>
        <v>0</v>
      </c>
      <c r="V145" s="98">
        <f t="shared" si="110"/>
        <v>0</v>
      </c>
      <c r="W145" s="171">
        <f t="shared" si="111"/>
        <v>0</v>
      </c>
      <c r="X145" s="190"/>
    </row>
    <row r="146" spans="1:24" hidden="1" outlineLevel="1">
      <c r="A146" s="327"/>
      <c r="B146" s="323"/>
      <c r="C146" s="367"/>
      <c r="D146" s="381" t="s">
        <v>179</v>
      </c>
      <c r="E146" s="360"/>
      <c r="F146" s="378"/>
      <c r="G146" s="256"/>
      <c r="H146" s="238"/>
      <c r="I146" s="115"/>
      <c r="J146" s="115"/>
      <c r="K146" s="115"/>
      <c r="L146" s="115"/>
      <c r="M146" s="115"/>
      <c r="N146" s="115"/>
      <c r="O146" s="99">
        <f t="shared" si="103"/>
        <v>0</v>
      </c>
      <c r="P146" s="99">
        <f t="shared" si="104"/>
        <v>0</v>
      </c>
      <c r="Q146" s="99">
        <f t="shared" si="105"/>
        <v>0</v>
      </c>
      <c r="R146" s="99">
        <f t="shared" si="106"/>
        <v>0</v>
      </c>
      <c r="S146" s="99">
        <f t="shared" si="107"/>
        <v>0</v>
      </c>
      <c r="T146" s="99">
        <f t="shared" si="108"/>
        <v>0</v>
      </c>
      <c r="U146" s="99">
        <f t="shared" si="109"/>
        <v>0</v>
      </c>
      <c r="V146" s="98">
        <f t="shared" si="110"/>
        <v>0</v>
      </c>
      <c r="W146" s="171">
        <f t="shared" si="111"/>
        <v>0</v>
      </c>
      <c r="X146" s="190"/>
    </row>
    <row r="147" spans="1:24" hidden="1" outlineLevel="1">
      <c r="A147" s="327"/>
      <c r="B147" s="323"/>
      <c r="C147" s="367"/>
      <c r="D147" s="381" t="s">
        <v>179</v>
      </c>
      <c r="E147" s="360"/>
      <c r="F147" s="378"/>
      <c r="G147" s="256"/>
      <c r="H147" s="238"/>
      <c r="I147" s="115"/>
      <c r="J147" s="115"/>
      <c r="K147" s="115"/>
      <c r="L147" s="115"/>
      <c r="M147" s="115"/>
      <c r="N147" s="115"/>
      <c r="O147" s="99">
        <f t="shared" si="103"/>
        <v>0</v>
      </c>
      <c r="P147" s="99">
        <f t="shared" si="104"/>
        <v>0</v>
      </c>
      <c r="Q147" s="99">
        <f t="shared" si="105"/>
        <v>0</v>
      </c>
      <c r="R147" s="99">
        <f t="shared" si="106"/>
        <v>0</v>
      </c>
      <c r="S147" s="99">
        <f t="shared" si="107"/>
        <v>0</v>
      </c>
      <c r="T147" s="99">
        <f t="shared" si="108"/>
        <v>0</v>
      </c>
      <c r="U147" s="99">
        <f t="shared" si="109"/>
        <v>0</v>
      </c>
      <c r="V147" s="98">
        <f t="shared" si="110"/>
        <v>0</v>
      </c>
      <c r="W147" s="171">
        <f t="shared" si="111"/>
        <v>0</v>
      </c>
      <c r="X147" s="190"/>
    </row>
    <row r="148" spans="1:24" hidden="1" outlineLevel="1">
      <c r="A148" s="327"/>
      <c r="B148" s="323"/>
      <c r="C148" s="367"/>
      <c r="D148" s="381" t="s">
        <v>179</v>
      </c>
      <c r="E148" s="360"/>
      <c r="F148" s="378"/>
      <c r="G148" s="256"/>
      <c r="H148" s="238"/>
      <c r="I148" s="115"/>
      <c r="J148" s="115"/>
      <c r="K148" s="115"/>
      <c r="L148" s="115"/>
      <c r="M148" s="115"/>
      <c r="N148" s="115"/>
      <c r="O148" s="99">
        <f t="shared" si="103"/>
        <v>0</v>
      </c>
      <c r="P148" s="99">
        <f t="shared" si="104"/>
        <v>0</v>
      </c>
      <c r="Q148" s="99">
        <f t="shared" si="105"/>
        <v>0</v>
      </c>
      <c r="R148" s="99">
        <f t="shared" si="106"/>
        <v>0</v>
      </c>
      <c r="S148" s="99">
        <f t="shared" si="107"/>
        <v>0</v>
      </c>
      <c r="T148" s="99">
        <f t="shared" si="108"/>
        <v>0</v>
      </c>
      <c r="U148" s="99">
        <f t="shared" si="109"/>
        <v>0</v>
      </c>
      <c r="V148" s="98">
        <f t="shared" si="110"/>
        <v>0</v>
      </c>
      <c r="W148" s="171">
        <f t="shared" si="111"/>
        <v>0</v>
      </c>
      <c r="X148" s="190"/>
    </row>
    <row r="149" spans="1:24" hidden="1" outlineLevel="1">
      <c r="A149" s="327"/>
      <c r="B149" s="323"/>
      <c r="C149" s="367"/>
      <c r="D149" s="381" t="s">
        <v>179</v>
      </c>
      <c r="E149" s="360"/>
      <c r="F149" s="378"/>
      <c r="G149" s="256"/>
      <c r="H149" s="238"/>
      <c r="I149" s="115"/>
      <c r="J149" s="115"/>
      <c r="K149" s="115"/>
      <c r="L149" s="115"/>
      <c r="M149" s="115"/>
      <c r="N149" s="115"/>
      <c r="O149" s="99">
        <f t="shared" si="103"/>
        <v>0</v>
      </c>
      <c r="P149" s="99">
        <f t="shared" si="104"/>
        <v>0</v>
      </c>
      <c r="Q149" s="99">
        <f t="shared" si="105"/>
        <v>0</v>
      </c>
      <c r="R149" s="99">
        <f t="shared" si="106"/>
        <v>0</v>
      </c>
      <c r="S149" s="99">
        <f t="shared" si="107"/>
        <v>0</v>
      </c>
      <c r="T149" s="99">
        <f t="shared" si="108"/>
        <v>0</v>
      </c>
      <c r="U149" s="99">
        <f t="shared" si="109"/>
        <v>0</v>
      </c>
      <c r="V149" s="98">
        <f t="shared" si="110"/>
        <v>0</v>
      </c>
      <c r="W149" s="171">
        <f t="shared" si="111"/>
        <v>0</v>
      </c>
      <c r="X149" s="190"/>
    </row>
    <row r="150" spans="1:24" hidden="1" outlineLevel="1">
      <c r="A150" s="327"/>
      <c r="B150" s="323"/>
      <c r="C150" s="367"/>
      <c r="D150" s="381" t="s">
        <v>179</v>
      </c>
      <c r="E150" s="360"/>
      <c r="F150" s="378"/>
      <c r="G150" s="256"/>
      <c r="H150" s="238"/>
      <c r="I150" s="115"/>
      <c r="J150" s="115"/>
      <c r="K150" s="115"/>
      <c r="L150" s="115"/>
      <c r="M150" s="115"/>
      <c r="N150" s="115"/>
      <c r="O150" s="99">
        <f t="shared" si="103"/>
        <v>0</v>
      </c>
      <c r="P150" s="99">
        <f t="shared" si="104"/>
        <v>0</v>
      </c>
      <c r="Q150" s="99">
        <f t="shared" si="105"/>
        <v>0</v>
      </c>
      <c r="R150" s="99">
        <f t="shared" si="106"/>
        <v>0</v>
      </c>
      <c r="S150" s="99">
        <f t="shared" si="107"/>
        <v>0</v>
      </c>
      <c r="T150" s="99">
        <f t="shared" si="108"/>
        <v>0</v>
      </c>
      <c r="U150" s="99">
        <f t="shared" si="109"/>
        <v>0</v>
      </c>
      <c r="V150" s="98">
        <f t="shared" si="110"/>
        <v>0</v>
      </c>
      <c r="W150" s="171">
        <f t="shared" si="111"/>
        <v>0</v>
      </c>
      <c r="X150" s="190"/>
    </row>
    <row r="151" spans="1:24" hidden="1" outlineLevel="1">
      <c r="A151" s="327"/>
      <c r="B151" s="323"/>
      <c r="C151" s="367"/>
      <c r="D151" s="381" t="s">
        <v>179</v>
      </c>
      <c r="E151" s="360"/>
      <c r="F151" s="378"/>
      <c r="G151" s="256"/>
      <c r="H151" s="238"/>
      <c r="I151" s="115"/>
      <c r="J151" s="115"/>
      <c r="K151" s="115"/>
      <c r="L151" s="115"/>
      <c r="M151" s="115"/>
      <c r="N151" s="115"/>
      <c r="O151" s="99">
        <f t="shared" si="103"/>
        <v>0</v>
      </c>
      <c r="P151" s="99">
        <f t="shared" si="104"/>
        <v>0</v>
      </c>
      <c r="Q151" s="99">
        <f t="shared" si="105"/>
        <v>0</v>
      </c>
      <c r="R151" s="99">
        <f t="shared" si="106"/>
        <v>0</v>
      </c>
      <c r="S151" s="99">
        <f t="shared" si="107"/>
        <v>0</v>
      </c>
      <c r="T151" s="99">
        <f t="shared" si="108"/>
        <v>0</v>
      </c>
      <c r="U151" s="99">
        <f t="shared" si="109"/>
        <v>0</v>
      </c>
      <c r="V151" s="98">
        <f t="shared" si="110"/>
        <v>0</v>
      </c>
      <c r="W151" s="171">
        <f t="shared" si="111"/>
        <v>0</v>
      </c>
      <c r="X151" s="190"/>
    </row>
    <row r="152" spans="1:24" hidden="1" outlineLevel="1">
      <c r="A152" s="327"/>
      <c r="B152" s="323"/>
      <c r="C152" s="367"/>
      <c r="D152" s="381" t="s">
        <v>179</v>
      </c>
      <c r="E152" s="360"/>
      <c r="F152" s="378"/>
      <c r="G152" s="256"/>
      <c r="H152" s="238"/>
      <c r="I152" s="115"/>
      <c r="J152" s="115"/>
      <c r="K152" s="115"/>
      <c r="L152" s="115"/>
      <c r="M152" s="115"/>
      <c r="N152" s="115"/>
      <c r="O152" s="99">
        <f>H152*G152</f>
        <v>0</v>
      </c>
      <c r="P152" s="99">
        <f>I152*G152</f>
        <v>0</v>
      </c>
      <c r="Q152" s="99">
        <f>J152*G152</f>
        <v>0</v>
      </c>
      <c r="R152" s="99">
        <f>K152*G152</f>
        <v>0</v>
      </c>
      <c r="S152" s="99">
        <f>L152*G152</f>
        <v>0</v>
      </c>
      <c r="T152" s="99">
        <f t="shared" si="108"/>
        <v>0</v>
      </c>
      <c r="U152" s="99">
        <f>N152*G152</f>
        <v>0</v>
      </c>
      <c r="V152" s="98">
        <f>SUM(H152:N152)</f>
        <v>0</v>
      </c>
      <c r="W152" s="171">
        <f>SUM(O152:U152)</f>
        <v>0</v>
      </c>
      <c r="X152" s="190"/>
    </row>
    <row r="153" spans="1:24" hidden="1" outlineLevel="1">
      <c r="A153" s="327"/>
      <c r="B153" s="323"/>
      <c r="C153" s="367"/>
      <c r="D153" s="381" t="s">
        <v>179</v>
      </c>
      <c r="E153" s="360"/>
      <c r="F153" s="378"/>
      <c r="G153" s="256"/>
      <c r="H153" s="238"/>
      <c r="I153" s="115"/>
      <c r="J153" s="115"/>
      <c r="K153" s="115"/>
      <c r="L153" s="115"/>
      <c r="M153" s="115"/>
      <c r="N153" s="115"/>
      <c r="O153" s="99">
        <f>H153*G153</f>
        <v>0</v>
      </c>
      <c r="P153" s="99">
        <f>I153*G153</f>
        <v>0</v>
      </c>
      <c r="Q153" s="99">
        <f>J153*G153</f>
        <v>0</v>
      </c>
      <c r="R153" s="99">
        <f>K153*G153</f>
        <v>0</v>
      </c>
      <c r="S153" s="99">
        <f>L153*G153</f>
        <v>0</v>
      </c>
      <c r="T153" s="99">
        <f t="shared" si="108"/>
        <v>0</v>
      </c>
      <c r="U153" s="99">
        <f>N153*G153</f>
        <v>0</v>
      </c>
      <c r="V153" s="98">
        <f>SUM(H153:N153)</f>
        <v>0</v>
      </c>
      <c r="W153" s="171">
        <f>SUM(O153:U153)</f>
        <v>0</v>
      </c>
      <c r="X153" s="190"/>
    </row>
    <row r="154" spans="1:24" ht="15.75" hidden="1" outlineLevel="1" thickBot="1">
      <c r="A154" s="327"/>
      <c r="B154" s="323"/>
      <c r="C154" s="367"/>
      <c r="D154" s="382" t="s">
        <v>179</v>
      </c>
      <c r="E154" s="360"/>
      <c r="F154" s="379"/>
      <c r="G154" s="252"/>
      <c r="H154" s="238"/>
      <c r="I154" s="115"/>
      <c r="J154" s="115"/>
      <c r="K154" s="115"/>
      <c r="L154" s="115"/>
      <c r="M154" s="115"/>
      <c r="N154" s="115"/>
      <c r="O154" s="99">
        <f t="shared" si="103"/>
        <v>0</v>
      </c>
      <c r="P154" s="99">
        <f t="shared" si="104"/>
        <v>0</v>
      </c>
      <c r="Q154" s="99">
        <f t="shared" si="105"/>
        <v>0</v>
      </c>
      <c r="R154" s="99">
        <f t="shared" si="106"/>
        <v>0</v>
      </c>
      <c r="S154" s="99">
        <f t="shared" si="107"/>
        <v>0</v>
      </c>
      <c r="T154" s="99">
        <f t="shared" si="108"/>
        <v>0</v>
      </c>
      <c r="U154" s="99">
        <f t="shared" si="109"/>
        <v>0</v>
      </c>
      <c r="V154" s="98">
        <f t="shared" si="110"/>
        <v>0</v>
      </c>
      <c r="W154" s="171">
        <f t="shared" si="111"/>
        <v>0</v>
      </c>
      <c r="X154" s="190"/>
    </row>
    <row r="155" spans="1:24" hidden="1" outlineLevel="1">
      <c r="A155" s="327"/>
      <c r="B155" s="323"/>
      <c r="C155" s="54" t="s">
        <v>121</v>
      </c>
      <c r="D155" s="248"/>
      <c r="E155" s="50"/>
      <c r="F155" s="234"/>
      <c r="G155" s="235"/>
      <c r="H155" s="120"/>
      <c r="I155" s="120"/>
      <c r="J155" s="120"/>
      <c r="K155" s="120"/>
      <c r="L155" s="120"/>
      <c r="M155" s="120"/>
      <c r="N155" s="120"/>
      <c r="O155" s="121"/>
      <c r="P155" s="121"/>
      <c r="Q155" s="121"/>
      <c r="R155" s="121"/>
      <c r="S155" s="121"/>
      <c r="T155" s="121"/>
      <c r="U155" s="121"/>
      <c r="V155" s="120"/>
      <c r="W155" s="173"/>
      <c r="X155" s="190"/>
    </row>
    <row r="156" spans="1:24" ht="15.75" hidden="1" outlineLevel="1" collapsed="1" thickBot="1">
      <c r="A156" s="327"/>
      <c r="B156" s="323"/>
      <c r="C156" s="54"/>
      <c r="D156" s="242" t="s">
        <v>120</v>
      </c>
      <c r="E156" s="50"/>
      <c r="F156" s="232"/>
      <c r="G156" s="233"/>
      <c r="H156" s="120"/>
      <c r="I156" s="120"/>
      <c r="J156" s="120"/>
      <c r="K156" s="120"/>
      <c r="L156" s="120"/>
      <c r="M156" s="120"/>
      <c r="N156" s="120"/>
      <c r="O156" s="121"/>
      <c r="P156" s="121"/>
      <c r="Q156" s="121"/>
      <c r="R156" s="121"/>
      <c r="S156" s="121"/>
      <c r="T156" s="121"/>
      <c r="U156" s="121"/>
      <c r="V156" s="120"/>
      <c r="W156" s="173"/>
      <c r="X156" s="190"/>
    </row>
    <row r="157" spans="1:24" ht="16.5" hidden="1" outlineLevel="1" thickTop="1" thickBot="1">
      <c r="A157" s="327"/>
      <c r="B157" s="323"/>
      <c r="C157" s="367" t="s">
        <v>217</v>
      </c>
      <c r="D157" s="384" t="s">
        <v>47</v>
      </c>
      <c r="E157" s="360">
        <f>C$156</f>
        <v>0</v>
      </c>
      <c r="F157" s="385" t="s">
        <v>7</v>
      </c>
      <c r="G157" s="386"/>
      <c r="H157" s="238"/>
      <c r="I157" s="115"/>
      <c r="J157" s="115"/>
      <c r="K157" s="115"/>
      <c r="L157" s="115"/>
      <c r="M157" s="115"/>
      <c r="N157" s="115"/>
      <c r="O157" s="99">
        <f>H157*G157</f>
        <v>0</v>
      </c>
      <c r="P157" s="99">
        <f>I157*G157</f>
        <v>0</v>
      </c>
      <c r="Q157" s="99">
        <f>J157*G157</f>
        <v>0</v>
      </c>
      <c r="R157" s="99">
        <f>K157*G157</f>
        <v>0</v>
      </c>
      <c r="S157" s="99">
        <f>L157*G157</f>
        <v>0</v>
      </c>
      <c r="T157" s="99">
        <f>M157*G157</f>
        <v>0</v>
      </c>
      <c r="U157" s="99">
        <f>N157*G157</f>
        <v>0</v>
      </c>
      <c r="V157" s="98">
        <f>SUM(H157:N157)</f>
        <v>0</v>
      </c>
      <c r="W157" s="171">
        <f>SUM(O157:U157)</f>
        <v>0</v>
      </c>
      <c r="X157" s="190"/>
    </row>
    <row r="158" spans="1:24" ht="16.5" hidden="1" outlineLevel="1" thickTop="1" thickBot="1">
      <c r="A158" s="327"/>
      <c r="B158" s="323"/>
      <c r="C158" s="54"/>
      <c r="D158" s="247" t="s">
        <v>120</v>
      </c>
      <c r="E158" s="93"/>
      <c r="F158" s="57"/>
      <c r="G158" s="57"/>
      <c r="H158" s="120"/>
      <c r="I158" s="120"/>
      <c r="J158" s="120"/>
      <c r="K158" s="120"/>
      <c r="L158" s="120"/>
      <c r="M158" s="120"/>
      <c r="N158" s="120"/>
      <c r="O158" s="121"/>
      <c r="P158" s="121"/>
      <c r="Q158" s="121"/>
      <c r="R158" s="121"/>
      <c r="S158" s="121"/>
      <c r="T158" s="121"/>
      <c r="U158" s="121"/>
      <c r="V158" s="120"/>
      <c r="W158" s="173"/>
      <c r="X158" s="190"/>
    </row>
    <row r="159" spans="1:24" ht="15.75" hidden="1" outlineLevel="1" thickTop="1">
      <c r="A159" s="327"/>
      <c r="B159" s="323"/>
      <c r="C159" s="367"/>
      <c r="D159" s="380" t="s">
        <v>49</v>
      </c>
      <c r="E159" s="360">
        <f>C$158</f>
        <v>0</v>
      </c>
      <c r="F159" s="377" t="s">
        <v>7</v>
      </c>
      <c r="G159" s="255"/>
      <c r="H159" s="238"/>
      <c r="I159" s="115"/>
      <c r="J159" s="115"/>
      <c r="K159" s="115"/>
      <c r="L159" s="115"/>
      <c r="M159" s="115"/>
      <c r="N159" s="115"/>
      <c r="O159" s="99">
        <f>H159*G159</f>
        <v>0</v>
      </c>
      <c r="P159" s="99">
        <f>I159*G159</f>
        <v>0</v>
      </c>
      <c r="Q159" s="99">
        <f>J159*G159</f>
        <v>0</v>
      </c>
      <c r="R159" s="99">
        <f>K159*G159</f>
        <v>0</v>
      </c>
      <c r="S159" s="99">
        <f>L159*G159</f>
        <v>0</v>
      </c>
      <c r="T159" s="99">
        <f>M159*G159</f>
        <v>0</v>
      </c>
      <c r="U159" s="99">
        <f>N159*G159</f>
        <v>0</v>
      </c>
      <c r="V159" s="98">
        <f>SUM(H159:N159)</f>
        <v>0</v>
      </c>
      <c r="W159" s="171">
        <f>SUM(O159:U159)</f>
        <v>0</v>
      </c>
      <c r="X159" s="190"/>
    </row>
    <row r="160" spans="1:24" hidden="1" outlineLevel="1">
      <c r="A160" s="327"/>
      <c r="B160" s="323"/>
      <c r="C160" s="367"/>
      <c r="D160" s="381" t="s">
        <v>48</v>
      </c>
      <c r="E160" s="360">
        <f>C$158</f>
        <v>0</v>
      </c>
      <c r="F160" s="378" t="s">
        <v>7</v>
      </c>
      <c r="G160" s="256"/>
      <c r="H160" s="238"/>
      <c r="I160" s="115"/>
      <c r="J160" s="115"/>
      <c r="K160" s="115"/>
      <c r="L160" s="115"/>
      <c r="M160" s="115"/>
      <c r="N160" s="115"/>
      <c r="O160" s="99">
        <f>H160*G160</f>
        <v>0</v>
      </c>
      <c r="P160" s="99">
        <f>I160*G160</f>
        <v>0</v>
      </c>
      <c r="Q160" s="99">
        <f>J160*G160</f>
        <v>0</v>
      </c>
      <c r="R160" s="99">
        <f>K160*G160</f>
        <v>0</v>
      </c>
      <c r="S160" s="99">
        <f>L160*G160</f>
        <v>0</v>
      </c>
      <c r="T160" s="99">
        <f>M160*G160</f>
        <v>0</v>
      </c>
      <c r="U160" s="99">
        <f>N160*G160</f>
        <v>0</v>
      </c>
      <c r="V160" s="98">
        <f>SUM(H160:N160)</f>
        <v>0</v>
      </c>
      <c r="W160" s="171">
        <f>SUM(O160:U160)</f>
        <v>0</v>
      </c>
      <c r="X160" s="190"/>
    </row>
    <row r="161" spans="1:24" hidden="1" outlineLevel="1">
      <c r="A161" s="327"/>
      <c r="B161" s="323"/>
      <c r="C161" s="367"/>
      <c r="D161" s="381" t="s">
        <v>50</v>
      </c>
      <c r="E161" s="360">
        <f>C$158</f>
        <v>0</v>
      </c>
      <c r="F161" s="378" t="s">
        <v>7</v>
      </c>
      <c r="G161" s="256"/>
      <c r="H161" s="238"/>
      <c r="I161" s="115"/>
      <c r="J161" s="115"/>
      <c r="K161" s="115"/>
      <c r="L161" s="115"/>
      <c r="M161" s="115"/>
      <c r="N161" s="115"/>
      <c r="O161" s="99">
        <f>H161*G161</f>
        <v>0</v>
      </c>
      <c r="P161" s="99">
        <f>I161*G161</f>
        <v>0</v>
      </c>
      <c r="Q161" s="99">
        <f>J161*G161</f>
        <v>0</v>
      </c>
      <c r="R161" s="99">
        <f>K161*G161</f>
        <v>0</v>
      </c>
      <c r="S161" s="99">
        <f>L161*G161</f>
        <v>0</v>
      </c>
      <c r="T161" s="99">
        <f>M161*G161</f>
        <v>0</v>
      </c>
      <c r="U161" s="99">
        <f>N161*G161</f>
        <v>0</v>
      </c>
      <c r="V161" s="98">
        <f>SUM(H161:N161)</f>
        <v>0</v>
      </c>
      <c r="W161" s="171">
        <f>SUM(O161:U161)</f>
        <v>0</v>
      </c>
      <c r="X161" s="190"/>
    </row>
    <row r="162" spans="1:24" ht="15.75" hidden="1" outlineLevel="1" thickBot="1">
      <c r="A162" s="327"/>
      <c r="B162" s="323"/>
      <c r="C162" s="367"/>
      <c r="D162" s="382" t="s">
        <v>51</v>
      </c>
      <c r="E162" s="360">
        <f>C$158</f>
        <v>0</v>
      </c>
      <c r="F162" s="379" t="s">
        <v>7</v>
      </c>
      <c r="G162" s="252"/>
      <c r="H162" s="238"/>
      <c r="I162" s="115"/>
      <c r="J162" s="115"/>
      <c r="K162" s="115"/>
      <c r="L162" s="115"/>
      <c r="M162" s="115"/>
      <c r="N162" s="115"/>
      <c r="O162" s="99">
        <f>H162*G162</f>
        <v>0</v>
      </c>
      <c r="P162" s="99">
        <f>I162*G162</f>
        <v>0</v>
      </c>
      <c r="Q162" s="99">
        <f>J162*G162</f>
        <v>0</v>
      </c>
      <c r="R162" s="99">
        <f>K162*G162</f>
        <v>0</v>
      </c>
      <c r="S162" s="99">
        <f>L162*G162</f>
        <v>0</v>
      </c>
      <c r="T162" s="99">
        <f>M162*G162</f>
        <v>0</v>
      </c>
      <c r="U162" s="99">
        <f>N162*G162</f>
        <v>0</v>
      </c>
      <c r="V162" s="98">
        <f>SUM(H162:N162)</f>
        <v>0</v>
      </c>
      <c r="W162" s="171">
        <f>SUM(O162:U162)</f>
        <v>0</v>
      </c>
      <c r="X162" s="190"/>
    </row>
    <row r="163" spans="1:24" ht="15.75" customHeight="1" collapsed="1" thickTop="1" thickBot="1">
      <c r="A163" s="36"/>
      <c r="B163" s="48"/>
      <c r="C163" s="446" t="s">
        <v>32</v>
      </c>
      <c r="D163" s="486"/>
      <c r="E163" s="447"/>
      <c r="F163" s="486"/>
      <c r="G163" s="486"/>
      <c r="H163" s="447"/>
      <c r="I163" s="447"/>
      <c r="J163" s="447"/>
      <c r="K163" s="447"/>
      <c r="L163" s="447"/>
      <c r="M163" s="447"/>
      <c r="N163" s="447"/>
      <c r="O163" s="447"/>
      <c r="P163" s="447"/>
      <c r="Q163" s="447"/>
      <c r="R163" s="447"/>
      <c r="S163" s="447"/>
      <c r="T163" s="447"/>
      <c r="U163" s="447"/>
      <c r="V163" s="447"/>
      <c r="W163" s="447"/>
      <c r="X163" s="192">
        <f>SUM(W164:W179)</f>
        <v>10544533.499899216</v>
      </c>
    </row>
    <row r="164" spans="1:24" ht="15.75" hidden="1" outlineLevel="1" thickTop="1">
      <c r="A164" s="327"/>
      <c r="B164" s="323"/>
      <c r="C164" s="367"/>
      <c r="D164" s="380" t="s">
        <v>218</v>
      </c>
      <c r="E164" s="342"/>
      <c r="F164" s="377" t="s">
        <v>3</v>
      </c>
      <c r="G164" s="255"/>
      <c r="H164" s="83"/>
      <c r="I164" s="84"/>
      <c r="J164" s="84"/>
      <c r="K164" s="84"/>
      <c r="L164" s="84"/>
      <c r="M164" s="84"/>
      <c r="N164" s="84"/>
      <c r="O164" s="112">
        <f>H164*G164</f>
        <v>0</v>
      </c>
      <c r="P164" s="112">
        <f>I164*G164</f>
        <v>0</v>
      </c>
      <c r="Q164" s="112">
        <f>J164*G164</f>
        <v>0</v>
      </c>
      <c r="R164" s="112">
        <f>K164*G164</f>
        <v>0</v>
      </c>
      <c r="S164" s="112">
        <f>L164*G164</f>
        <v>0</v>
      </c>
      <c r="T164" s="99">
        <f t="shared" ref="T164:T178" si="112">M164*G164</f>
        <v>0</v>
      </c>
      <c r="U164" s="112">
        <f>N164*G164</f>
        <v>0</v>
      </c>
      <c r="V164" s="113">
        <f>SUM(H164:N164)</f>
        <v>0</v>
      </c>
      <c r="W164" s="168">
        <f>SUM(O164:U164)</f>
        <v>0</v>
      </c>
      <c r="X164" s="190"/>
    </row>
    <row r="165" spans="1:24" outlineLevel="1">
      <c r="A165" s="327"/>
      <c r="B165" s="323"/>
      <c r="C165" s="367"/>
      <c r="D165" s="381" t="s">
        <v>219</v>
      </c>
      <c r="E165" s="342"/>
      <c r="F165" s="378" t="s">
        <v>3</v>
      </c>
      <c r="G165" s="256">
        <v>3239</v>
      </c>
      <c r="H165" s="83"/>
      <c r="I165" s="306">
        <f>I7</f>
        <v>120</v>
      </c>
      <c r="J165" s="306"/>
      <c r="K165" s="306">
        <v>0</v>
      </c>
      <c r="L165" s="306">
        <v>0</v>
      </c>
      <c r="M165" s="306">
        <v>0</v>
      </c>
      <c r="N165" s="306">
        <v>0</v>
      </c>
      <c r="O165" s="112">
        <f t="shared" ref="O165:O178" si="113">H165*G165</f>
        <v>0</v>
      </c>
      <c r="P165" s="112">
        <f t="shared" ref="P165:P178" si="114">I165*G165</f>
        <v>388680</v>
      </c>
      <c r="Q165" s="112">
        <f t="shared" ref="Q165:Q178" si="115">J165*G165</f>
        <v>0</v>
      </c>
      <c r="R165" s="112">
        <f t="shared" ref="R165:R178" si="116">K165*G165</f>
        <v>0</v>
      </c>
      <c r="S165" s="112">
        <f t="shared" ref="S165:S178" si="117">L165*G165</f>
        <v>0</v>
      </c>
      <c r="T165" s="99">
        <f t="shared" si="112"/>
        <v>0</v>
      </c>
      <c r="U165" s="112">
        <f t="shared" ref="U165:U178" si="118">N165*G165</f>
        <v>0</v>
      </c>
      <c r="V165" s="113">
        <f t="shared" ref="V165:V178" si="119">SUM(H165:N165)</f>
        <v>120</v>
      </c>
      <c r="W165" s="168">
        <f t="shared" ref="W165:W178" si="120">SUM(O165:U165)</f>
        <v>388680</v>
      </c>
      <c r="X165" s="190"/>
    </row>
    <row r="166" spans="1:24" outlineLevel="1">
      <c r="A166" s="327"/>
      <c r="B166" s="323"/>
      <c r="C166" s="367"/>
      <c r="D166" s="381" t="s">
        <v>223</v>
      </c>
      <c r="E166" s="387"/>
      <c r="F166" s="378" t="s">
        <v>3</v>
      </c>
      <c r="G166" s="256">
        <v>2050</v>
      </c>
      <c r="H166" s="83"/>
      <c r="I166" s="306">
        <v>0</v>
      </c>
      <c r="J166" s="306">
        <f>J7</f>
        <v>1250</v>
      </c>
      <c r="K166" s="306"/>
      <c r="L166" s="306">
        <v>0</v>
      </c>
      <c r="M166" s="306">
        <v>0</v>
      </c>
      <c r="N166" s="306">
        <v>0</v>
      </c>
      <c r="O166" s="112">
        <f t="shared" si="113"/>
        <v>0</v>
      </c>
      <c r="P166" s="112">
        <f t="shared" si="114"/>
        <v>0</v>
      </c>
      <c r="Q166" s="112">
        <f t="shared" si="115"/>
        <v>2562500</v>
      </c>
      <c r="R166" s="112">
        <f t="shared" si="116"/>
        <v>0</v>
      </c>
      <c r="S166" s="112">
        <f t="shared" si="117"/>
        <v>0</v>
      </c>
      <c r="T166" s="99">
        <f t="shared" si="112"/>
        <v>0</v>
      </c>
      <c r="U166" s="112">
        <f t="shared" si="118"/>
        <v>0</v>
      </c>
      <c r="V166" s="113">
        <f t="shared" si="119"/>
        <v>1250</v>
      </c>
      <c r="W166" s="168">
        <f t="shared" si="120"/>
        <v>2562500</v>
      </c>
      <c r="X166" s="190"/>
    </row>
    <row r="167" spans="1:24" outlineLevel="1">
      <c r="A167" s="327"/>
      <c r="B167" s="323"/>
      <c r="C167" s="367"/>
      <c r="D167" s="381" t="s">
        <v>220</v>
      </c>
      <c r="E167" s="387"/>
      <c r="F167" s="378" t="s">
        <v>3</v>
      </c>
      <c r="G167" s="256"/>
      <c r="H167" s="83"/>
      <c r="I167" s="306">
        <v>0</v>
      </c>
      <c r="J167" s="306">
        <v>0</v>
      </c>
      <c r="K167" s="306"/>
      <c r="L167" s="306">
        <v>0</v>
      </c>
      <c r="M167" s="306">
        <v>0</v>
      </c>
      <c r="N167" s="306">
        <v>0</v>
      </c>
      <c r="O167" s="112">
        <f t="shared" si="113"/>
        <v>0</v>
      </c>
      <c r="P167" s="112">
        <f t="shared" si="114"/>
        <v>0</v>
      </c>
      <c r="Q167" s="112">
        <f t="shared" si="115"/>
        <v>0</v>
      </c>
      <c r="R167" s="112">
        <f t="shared" si="116"/>
        <v>0</v>
      </c>
      <c r="S167" s="112">
        <f t="shared" si="117"/>
        <v>0</v>
      </c>
      <c r="T167" s="99">
        <f t="shared" si="112"/>
        <v>0</v>
      </c>
      <c r="U167" s="112">
        <f t="shared" si="118"/>
        <v>0</v>
      </c>
      <c r="V167" s="113">
        <f t="shared" si="119"/>
        <v>0</v>
      </c>
      <c r="W167" s="168">
        <f t="shared" si="120"/>
        <v>0</v>
      </c>
      <c r="X167" s="190"/>
    </row>
    <row r="168" spans="1:24" outlineLevel="1">
      <c r="A168" s="327"/>
      <c r="B168" s="323"/>
      <c r="C168" s="367"/>
      <c r="D168" s="381" t="s">
        <v>221</v>
      </c>
      <c r="E168" s="360"/>
      <c r="F168" s="378" t="s">
        <v>3</v>
      </c>
      <c r="G168" s="256">
        <v>1870</v>
      </c>
      <c r="H168" s="83"/>
      <c r="I168" s="306">
        <v>0</v>
      </c>
      <c r="J168" s="306">
        <v>0</v>
      </c>
      <c r="K168" s="306">
        <v>0</v>
      </c>
      <c r="L168" s="306">
        <v>250</v>
      </c>
      <c r="M168" s="306">
        <v>0</v>
      </c>
      <c r="N168" s="306">
        <v>0</v>
      </c>
      <c r="O168" s="112">
        <f t="shared" si="113"/>
        <v>0</v>
      </c>
      <c r="P168" s="112">
        <f t="shared" si="114"/>
        <v>0</v>
      </c>
      <c r="Q168" s="112">
        <f t="shared" si="115"/>
        <v>0</v>
      </c>
      <c r="R168" s="112">
        <f t="shared" si="116"/>
        <v>0</v>
      </c>
      <c r="S168" s="112">
        <f t="shared" si="117"/>
        <v>467500</v>
      </c>
      <c r="T168" s="99">
        <f t="shared" si="112"/>
        <v>0</v>
      </c>
      <c r="U168" s="112">
        <f t="shared" si="118"/>
        <v>0</v>
      </c>
      <c r="V168" s="113">
        <f t="shared" si="119"/>
        <v>250</v>
      </c>
      <c r="W168" s="168">
        <f t="shared" si="120"/>
        <v>467500</v>
      </c>
      <c r="X168" s="190"/>
    </row>
    <row r="169" spans="1:24" outlineLevel="1">
      <c r="A169" s="327"/>
      <c r="B169" s="323"/>
      <c r="C169" s="367"/>
      <c r="D169" s="381" t="s">
        <v>230</v>
      </c>
      <c r="E169" s="360"/>
      <c r="F169" s="378" t="s">
        <v>3</v>
      </c>
      <c r="G169" s="256">
        <v>1532</v>
      </c>
      <c r="H169" s="83"/>
      <c r="I169" s="306">
        <v>0</v>
      </c>
      <c r="J169" s="306">
        <v>0</v>
      </c>
      <c r="K169" s="306">
        <v>0</v>
      </c>
      <c r="L169" s="306">
        <v>2050</v>
      </c>
      <c r="M169" s="306">
        <v>0</v>
      </c>
      <c r="N169" s="306">
        <v>0</v>
      </c>
      <c r="O169" s="112">
        <f t="shared" si="113"/>
        <v>0</v>
      </c>
      <c r="P169" s="112">
        <f t="shared" si="114"/>
        <v>0</v>
      </c>
      <c r="Q169" s="112">
        <f t="shared" si="115"/>
        <v>0</v>
      </c>
      <c r="R169" s="112">
        <f t="shared" si="116"/>
        <v>0</v>
      </c>
      <c r="S169" s="112">
        <f t="shared" si="117"/>
        <v>3140600</v>
      </c>
      <c r="T169" s="99">
        <f t="shared" si="112"/>
        <v>0</v>
      </c>
      <c r="U169" s="112">
        <f t="shared" si="118"/>
        <v>0</v>
      </c>
      <c r="V169" s="113">
        <f t="shared" si="119"/>
        <v>2050</v>
      </c>
      <c r="W169" s="168">
        <f t="shared" si="120"/>
        <v>3140600</v>
      </c>
      <c r="X169" s="190"/>
    </row>
    <row r="170" spans="1:24" outlineLevel="1">
      <c r="A170" s="327"/>
      <c r="B170" s="323"/>
      <c r="C170" s="367"/>
      <c r="D170" s="381" t="s">
        <v>231</v>
      </c>
      <c r="E170" s="360"/>
      <c r="F170" s="378" t="s">
        <v>3</v>
      </c>
      <c r="G170" s="256">
        <v>1811</v>
      </c>
      <c r="H170" s="83"/>
      <c r="I170" s="306">
        <v>0</v>
      </c>
      <c r="J170" s="306">
        <v>0</v>
      </c>
      <c r="K170" s="306">
        <v>0</v>
      </c>
      <c r="L170" s="306">
        <f>L7-L168-L169</f>
        <v>900</v>
      </c>
      <c r="M170" s="306">
        <v>0</v>
      </c>
      <c r="N170" s="306">
        <v>0</v>
      </c>
      <c r="O170" s="112">
        <f t="shared" si="113"/>
        <v>0</v>
      </c>
      <c r="P170" s="112">
        <f t="shared" si="114"/>
        <v>0</v>
      </c>
      <c r="Q170" s="112">
        <f t="shared" si="115"/>
        <v>0</v>
      </c>
      <c r="R170" s="112">
        <f t="shared" si="116"/>
        <v>0</v>
      </c>
      <c r="S170" s="112">
        <f t="shared" si="117"/>
        <v>1629900</v>
      </c>
      <c r="T170" s="99">
        <f t="shared" si="112"/>
        <v>0</v>
      </c>
      <c r="U170" s="112">
        <f t="shared" si="118"/>
        <v>0</v>
      </c>
      <c r="V170" s="113">
        <f t="shared" si="119"/>
        <v>900</v>
      </c>
      <c r="W170" s="168">
        <f t="shared" si="120"/>
        <v>1629900</v>
      </c>
      <c r="X170" s="190"/>
    </row>
    <row r="171" spans="1:24" outlineLevel="1">
      <c r="A171" s="327"/>
      <c r="B171" s="323"/>
      <c r="C171" s="367"/>
      <c r="D171" s="381" t="s">
        <v>234</v>
      </c>
      <c r="E171" s="360"/>
      <c r="F171" s="378" t="s">
        <v>3</v>
      </c>
      <c r="G171" s="256">
        <v>1480</v>
      </c>
      <c r="H171" s="83"/>
      <c r="I171" s="306">
        <v>0</v>
      </c>
      <c r="J171" s="306">
        <v>0</v>
      </c>
      <c r="K171" s="306">
        <v>0</v>
      </c>
      <c r="L171" s="306">
        <v>0</v>
      </c>
      <c r="M171" s="306">
        <v>0</v>
      </c>
      <c r="N171" s="306">
        <v>0</v>
      </c>
      <c r="O171" s="112">
        <f t="shared" si="113"/>
        <v>0</v>
      </c>
      <c r="P171" s="112">
        <f t="shared" si="114"/>
        <v>0</v>
      </c>
      <c r="Q171" s="112">
        <f t="shared" si="115"/>
        <v>0</v>
      </c>
      <c r="R171" s="112">
        <f t="shared" si="116"/>
        <v>0</v>
      </c>
      <c r="S171" s="112">
        <f t="shared" si="117"/>
        <v>0</v>
      </c>
      <c r="T171" s="99">
        <f t="shared" si="112"/>
        <v>0</v>
      </c>
      <c r="U171" s="112">
        <f t="shared" si="118"/>
        <v>0</v>
      </c>
      <c r="V171" s="113">
        <f t="shared" si="119"/>
        <v>0</v>
      </c>
      <c r="W171" s="168">
        <f t="shared" si="120"/>
        <v>0</v>
      </c>
      <c r="X171" s="190"/>
    </row>
    <row r="172" spans="1:24" outlineLevel="1">
      <c r="A172" s="327"/>
      <c r="B172" s="323"/>
      <c r="C172" s="367"/>
      <c r="D172" s="381" t="s">
        <v>232</v>
      </c>
      <c r="E172" s="360"/>
      <c r="F172" s="378" t="s">
        <v>100</v>
      </c>
      <c r="G172" s="256">
        <v>1383</v>
      </c>
      <c r="H172" s="83"/>
      <c r="I172" s="306">
        <v>0</v>
      </c>
      <c r="J172" s="306">
        <v>0</v>
      </c>
      <c r="K172" s="306">
        <v>0</v>
      </c>
      <c r="L172" s="306">
        <v>0</v>
      </c>
      <c r="M172" s="306">
        <v>0</v>
      </c>
      <c r="N172" s="306">
        <v>0</v>
      </c>
      <c r="O172" s="112">
        <f t="shared" si="113"/>
        <v>0</v>
      </c>
      <c r="P172" s="112">
        <f t="shared" si="114"/>
        <v>0</v>
      </c>
      <c r="Q172" s="112">
        <f t="shared" si="115"/>
        <v>0</v>
      </c>
      <c r="R172" s="112">
        <f t="shared" si="116"/>
        <v>0</v>
      </c>
      <c r="S172" s="112">
        <f t="shared" si="117"/>
        <v>0</v>
      </c>
      <c r="T172" s="99">
        <f t="shared" si="112"/>
        <v>0</v>
      </c>
      <c r="U172" s="112">
        <f t="shared" si="118"/>
        <v>0</v>
      </c>
      <c r="V172" s="113">
        <f t="shared" si="119"/>
        <v>0</v>
      </c>
      <c r="W172" s="168">
        <f t="shared" si="120"/>
        <v>0</v>
      </c>
      <c r="X172" s="190"/>
    </row>
    <row r="173" spans="1:24" outlineLevel="1">
      <c r="A173" s="327"/>
      <c r="B173" s="323"/>
      <c r="C173" s="367"/>
      <c r="D173" s="381" t="s">
        <v>222</v>
      </c>
      <c r="E173" s="360"/>
      <c r="F173" s="378" t="s">
        <v>100</v>
      </c>
      <c r="G173" s="256">
        <v>903</v>
      </c>
      <c r="H173" s="83"/>
      <c r="I173" s="306">
        <v>0</v>
      </c>
      <c r="J173" s="306">
        <v>0</v>
      </c>
      <c r="K173" s="306">
        <v>0</v>
      </c>
      <c r="L173" s="306"/>
      <c r="M173" s="306">
        <v>0</v>
      </c>
      <c r="N173" s="306">
        <f>N7-L7+100</f>
        <v>1000</v>
      </c>
      <c r="O173" s="112">
        <f t="shared" si="113"/>
        <v>0</v>
      </c>
      <c r="P173" s="112">
        <f t="shared" si="114"/>
        <v>0</v>
      </c>
      <c r="Q173" s="112">
        <f t="shared" si="115"/>
        <v>0</v>
      </c>
      <c r="R173" s="112">
        <f t="shared" si="116"/>
        <v>0</v>
      </c>
      <c r="S173" s="112">
        <f t="shared" si="117"/>
        <v>0</v>
      </c>
      <c r="T173" s="99">
        <f t="shared" si="112"/>
        <v>0</v>
      </c>
      <c r="U173" s="112">
        <f t="shared" si="118"/>
        <v>903000</v>
      </c>
      <c r="V173" s="113">
        <f t="shared" si="119"/>
        <v>1000</v>
      </c>
      <c r="W173" s="168">
        <f t="shared" si="120"/>
        <v>903000</v>
      </c>
      <c r="X173" s="190"/>
    </row>
    <row r="174" spans="1:24" outlineLevel="1">
      <c r="A174" s="327"/>
      <c r="B174" s="323"/>
      <c r="C174" s="367"/>
      <c r="D174" s="381" t="s">
        <v>235</v>
      </c>
      <c r="E174" s="360"/>
      <c r="F174" s="378" t="s">
        <v>100</v>
      </c>
      <c r="G174" s="256">
        <v>2245</v>
      </c>
      <c r="H174" s="83"/>
      <c r="I174" s="306">
        <v>0</v>
      </c>
      <c r="J174" s="306">
        <v>0</v>
      </c>
      <c r="K174" s="306">
        <v>0</v>
      </c>
      <c r="L174" s="306">
        <v>0</v>
      </c>
      <c r="M174" s="306">
        <v>0</v>
      </c>
      <c r="N174" s="306">
        <v>0</v>
      </c>
      <c r="O174" s="112">
        <f t="shared" si="113"/>
        <v>0</v>
      </c>
      <c r="P174" s="112">
        <f t="shared" si="114"/>
        <v>0</v>
      </c>
      <c r="Q174" s="112">
        <f t="shared" si="115"/>
        <v>0</v>
      </c>
      <c r="R174" s="112">
        <f t="shared" si="116"/>
        <v>0</v>
      </c>
      <c r="S174" s="112">
        <f t="shared" si="117"/>
        <v>0</v>
      </c>
      <c r="T174" s="99">
        <f t="shared" si="112"/>
        <v>0</v>
      </c>
      <c r="U174" s="112">
        <f t="shared" si="118"/>
        <v>0</v>
      </c>
      <c r="V174" s="113">
        <f t="shared" si="119"/>
        <v>0</v>
      </c>
      <c r="W174" s="168">
        <f t="shared" si="120"/>
        <v>0</v>
      </c>
      <c r="X174" s="190"/>
    </row>
    <row r="175" spans="1:24" outlineLevel="1">
      <c r="A175" s="327"/>
      <c r="B175" s="323"/>
      <c r="C175" s="367"/>
      <c r="D175" s="381" t="s">
        <v>319</v>
      </c>
      <c r="E175" s="360"/>
      <c r="F175" s="378" t="s">
        <v>320</v>
      </c>
      <c r="G175" s="256">
        <v>5138</v>
      </c>
      <c r="H175" s="83"/>
      <c r="I175" s="306">
        <v>0</v>
      </c>
      <c r="J175" s="306">
        <v>0</v>
      </c>
      <c r="K175" s="306">
        <v>0</v>
      </c>
      <c r="L175" s="306">
        <v>114.9</v>
      </c>
      <c r="M175" s="306">
        <v>0</v>
      </c>
      <c r="N175" s="306">
        <v>0</v>
      </c>
      <c r="O175" s="112">
        <f t="shared" si="113"/>
        <v>0</v>
      </c>
      <c r="P175" s="112">
        <f t="shared" si="114"/>
        <v>0</v>
      </c>
      <c r="Q175" s="112">
        <f t="shared" si="115"/>
        <v>0</v>
      </c>
      <c r="R175" s="112">
        <f t="shared" si="116"/>
        <v>0</v>
      </c>
      <c r="S175" s="112">
        <f t="shared" si="117"/>
        <v>590356.20000000007</v>
      </c>
      <c r="T175" s="99">
        <f t="shared" si="112"/>
        <v>0</v>
      </c>
      <c r="U175" s="112">
        <f t="shared" si="118"/>
        <v>0</v>
      </c>
      <c r="V175" s="113">
        <f t="shared" si="119"/>
        <v>114.9</v>
      </c>
      <c r="W175" s="168">
        <f t="shared" si="120"/>
        <v>590356.20000000007</v>
      </c>
      <c r="X175" s="190"/>
    </row>
    <row r="176" spans="1:24" hidden="1" outlineLevel="1">
      <c r="A176" s="327"/>
      <c r="B176" s="323"/>
      <c r="C176" s="367"/>
      <c r="D176" s="381"/>
      <c r="E176" s="360"/>
      <c r="F176" s="378" t="s">
        <v>63</v>
      </c>
      <c r="G176" s="256"/>
      <c r="H176" s="83"/>
      <c r="I176" s="306">
        <v>0</v>
      </c>
      <c r="J176" s="306">
        <v>0</v>
      </c>
      <c r="K176" s="306">
        <v>0</v>
      </c>
      <c r="L176" s="306">
        <v>0</v>
      </c>
      <c r="M176" s="306">
        <v>0</v>
      </c>
      <c r="N176" s="306">
        <v>0</v>
      </c>
      <c r="O176" s="112">
        <f t="shared" si="113"/>
        <v>0</v>
      </c>
      <c r="P176" s="112">
        <f t="shared" si="114"/>
        <v>0</v>
      </c>
      <c r="Q176" s="112">
        <f t="shared" si="115"/>
        <v>0</v>
      </c>
      <c r="R176" s="112">
        <f t="shared" si="116"/>
        <v>0</v>
      </c>
      <c r="S176" s="112">
        <f t="shared" si="117"/>
        <v>0</v>
      </c>
      <c r="T176" s="99">
        <f t="shared" si="112"/>
        <v>0</v>
      </c>
      <c r="U176" s="112">
        <f t="shared" si="118"/>
        <v>0</v>
      </c>
      <c r="V176" s="113">
        <f t="shared" si="119"/>
        <v>0</v>
      </c>
      <c r="W176" s="168">
        <f t="shared" si="120"/>
        <v>0</v>
      </c>
      <c r="X176" s="190"/>
    </row>
    <row r="177" spans="1:24" hidden="1" outlineLevel="1">
      <c r="A177" s="327"/>
      <c r="B177" s="323"/>
      <c r="C177" s="367"/>
      <c r="D177" s="381"/>
      <c r="E177" s="360"/>
      <c r="F177" s="378" t="s">
        <v>63</v>
      </c>
      <c r="G177" s="256"/>
      <c r="H177" s="83"/>
      <c r="I177" s="306">
        <v>0</v>
      </c>
      <c r="J177" s="306">
        <v>0</v>
      </c>
      <c r="K177" s="306">
        <v>0</v>
      </c>
      <c r="L177" s="306">
        <v>45</v>
      </c>
      <c r="M177" s="306">
        <v>0</v>
      </c>
      <c r="N177" s="306">
        <v>0</v>
      </c>
      <c r="O177" s="112">
        <f t="shared" si="113"/>
        <v>0</v>
      </c>
      <c r="P177" s="112">
        <f t="shared" si="114"/>
        <v>0</v>
      </c>
      <c r="Q177" s="112">
        <f t="shared" si="115"/>
        <v>0</v>
      </c>
      <c r="R177" s="112">
        <f t="shared" si="116"/>
        <v>0</v>
      </c>
      <c r="S177" s="112">
        <f t="shared" si="117"/>
        <v>0</v>
      </c>
      <c r="T177" s="99">
        <f t="shared" si="112"/>
        <v>0</v>
      </c>
      <c r="U177" s="112">
        <f t="shared" si="118"/>
        <v>0</v>
      </c>
      <c r="V177" s="113">
        <f t="shared" si="119"/>
        <v>45</v>
      </c>
      <c r="W177" s="168">
        <f t="shared" si="120"/>
        <v>0</v>
      </c>
      <c r="X177" s="190"/>
    </row>
    <row r="178" spans="1:24" hidden="1" outlineLevel="1">
      <c r="A178" s="327"/>
      <c r="B178" s="323"/>
      <c r="C178" s="367"/>
      <c r="D178" s="381"/>
      <c r="E178" s="360"/>
      <c r="F178" s="378" t="s">
        <v>63</v>
      </c>
      <c r="G178" s="256"/>
      <c r="H178" s="83"/>
      <c r="I178" s="306">
        <v>0</v>
      </c>
      <c r="J178" s="306">
        <v>0</v>
      </c>
      <c r="K178" s="306">
        <v>0</v>
      </c>
      <c r="L178" s="306">
        <v>0</v>
      </c>
      <c r="M178" s="306">
        <v>0</v>
      </c>
      <c r="N178" s="306">
        <v>0</v>
      </c>
      <c r="O178" s="112">
        <f t="shared" si="113"/>
        <v>0</v>
      </c>
      <c r="P178" s="112">
        <f t="shared" si="114"/>
        <v>0</v>
      </c>
      <c r="Q178" s="112">
        <f t="shared" si="115"/>
        <v>0</v>
      </c>
      <c r="R178" s="112">
        <f t="shared" si="116"/>
        <v>0</v>
      </c>
      <c r="S178" s="112">
        <f t="shared" si="117"/>
        <v>0</v>
      </c>
      <c r="T178" s="99">
        <f t="shared" si="112"/>
        <v>0</v>
      </c>
      <c r="U178" s="112">
        <f t="shared" si="118"/>
        <v>0</v>
      </c>
      <c r="V178" s="113">
        <f t="shared" si="119"/>
        <v>0</v>
      </c>
      <c r="W178" s="168">
        <f t="shared" si="120"/>
        <v>0</v>
      </c>
      <c r="X178" s="190"/>
    </row>
    <row r="179" spans="1:24" ht="15.75" outlineLevel="1" thickBot="1">
      <c r="A179" s="327"/>
      <c r="B179" s="323"/>
      <c r="C179" s="367"/>
      <c r="D179" s="382" t="s">
        <v>281</v>
      </c>
      <c r="E179" s="360"/>
      <c r="F179" s="379" t="s">
        <v>75</v>
      </c>
      <c r="G179" s="252">
        <f>'[13]Куст №21Б'!$BK$2107/'[13]Куст №21Б'!$BK$2100*1000</f>
        <v>861997.29989921732</v>
      </c>
      <c r="H179" s="83">
        <v>1</v>
      </c>
      <c r="I179" s="306">
        <v>0</v>
      </c>
      <c r="J179" s="306">
        <v>0</v>
      </c>
      <c r="K179" s="306">
        <v>0</v>
      </c>
      <c r="L179" s="306">
        <v>0</v>
      </c>
      <c r="M179" s="306">
        <v>0</v>
      </c>
      <c r="N179" s="306">
        <v>0</v>
      </c>
      <c r="O179" s="112">
        <f>H179*G179</f>
        <v>861997.29989921732</v>
      </c>
      <c r="P179" s="112">
        <f>I179*G179</f>
        <v>0</v>
      </c>
      <c r="Q179" s="112">
        <f>J179*G179</f>
        <v>0</v>
      </c>
      <c r="R179" s="112">
        <f>K179*G179</f>
        <v>0</v>
      </c>
      <c r="S179" s="112">
        <f>L179*G179</f>
        <v>0</v>
      </c>
      <c r="T179" s="99">
        <f>M179*G179</f>
        <v>0</v>
      </c>
      <c r="U179" s="112">
        <f>N179*G179</f>
        <v>0</v>
      </c>
      <c r="V179" s="113">
        <f>SUM(H179:N179)</f>
        <v>1</v>
      </c>
      <c r="W179" s="168">
        <f>SUM(O179:U179)</f>
        <v>861997.29989921732</v>
      </c>
      <c r="X179" s="190"/>
    </row>
    <row r="180" spans="1:24" ht="16.5" outlineLevel="1" thickTop="1" thickBot="1">
      <c r="A180" s="327"/>
      <c r="B180" s="323"/>
      <c r="C180" s="122"/>
      <c r="D180" s="244"/>
      <c r="E180" s="124"/>
      <c r="F180" s="245"/>
      <c r="G180" s="246"/>
      <c r="H180" s="126"/>
      <c r="I180" s="126"/>
      <c r="J180" s="126"/>
      <c r="K180" s="126"/>
      <c r="L180" s="126"/>
      <c r="M180" s="126"/>
      <c r="N180" s="126"/>
      <c r="O180" s="127"/>
      <c r="P180" s="127"/>
      <c r="Q180" s="127"/>
      <c r="R180" s="127"/>
      <c r="S180" s="127"/>
      <c r="T180" s="127"/>
      <c r="U180" s="127"/>
      <c r="V180" s="126"/>
      <c r="W180" s="126"/>
      <c r="X180" s="190"/>
    </row>
    <row r="181" spans="1:24" ht="15.75" thickBot="1">
      <c r="A181" s="45"/>
      <c r="B181" s="48"/>
      <c r="C181" s="446" t="s">
        <v>45</v>
      </c>
      <c r="D181" s="447"/>
      <c r="E181" s="447"/>
      <c r="F181" s="447"/>
      <c r="G181" s="447"/>
      <c r="H181" s="447"/>
      <c r="I181" s="447"/>
      <c r="J181" s="447"/>
      <c r="K181" s="447"/>
      <c r="L181" s="447"/>
      <c r="M181" s="447"/>
      <c r="N181" s="447"/>
      <c r="O181" s="447"/>
      <c r="P181" s="447"/>
      <c r="Q181" s="447"/>
      <c r="R181" s="447"/>
      <c r="S181" s="447"/>
      <c r="T181" s="447"/>
      <c r="U181" s="447"/>
      <c r="V181" s="447"/>
      <c r="W181" s="447"/>
      <c r="X181" s="192">
        <f>SUM(W183:W188)</f>
        <v>379392.394347728</v>
      </c>
    </row>
    <row r="182" spans="1:24" ht="15.75" outlineLevel="1" thickBot="1">
      <c r="A182" s="334"/>
      <c r="B182" s="331"/>
      <c r="C182" s="54"/>
      <c r="D182" s="242" t="s">
        <v>120</v>
      </c>
      <c r="E182" s="50"/>
      <c r="F182" s="232"/>
      <c r="G182" s="233"/>
      <c r="H182" s="51"/>
      <c r="I182" s="51"/>
      <c r="J182" s="51"/>
      <c r="K182" s="51"/>
      <c r="L182" s="51"/>
      <c r="M182" s="51"/>
      <c r="N182" s="51"/>
      <c r="O182" s="51"/>
      <c r="P182" s="51"/>
      <c r="Q182" s="51"/>
      <c r="R182" s="51"/>
      <c r="S182" s="51"/>
      <c r="T182" s="51"/>
      <c r="U182" s="51"/>
      <c r="V182" s="51"/>
      <c r="W182" s="174"/>
      <c r="X182" s="190"/>
    </row>
    <row r="183" spans="1:24" ht="15.75" outlineLevel="1" thickTop="1">
      <c r="A183" s="334"/>
      <c r="B183" s="331"/>
      <c r="C183" s="367"/>
      <c r="D183" s="380" t="s">
        <v>62</v>
      </c>
      <c r="E183" s="360"/>
      <c r="F183" s="377" t="s">
        <v>63</v>
      </c>
      <c r="G183" s="255">
        <v>379392.394347728</v>
      </c>
      <c r="H183" s="83">
        <v>1</v>
      </c>
      <c r="I183" s="84"/>
      <c r="J183" s="84"/>
      <c r="K183" s="84"/>
      <c r="L183" s="84"/>
      <c r="M183" s="84"/>
      <c r="N183" s="84"/>
      <c r="O183" s="99">
        <f t="shared" ref="O183:O188" si="121">H183*G183</f>
        <v>379392.394347728</v>
      </c>
      <c r="P183" s="99">
        <f t="shared" ref="P183:P188" si="122">I183*G183</f>
        <v>0</v>
      </c>
      <c r="Q183" s="99">
        <f t="shared" ref="Q183:Q188" si="123">J183*G183</f>
        <v>0</v>
      </c>
      <c r="R183" s="99">
        <f t="shared" ref="R183:R188" si="124">K183*G183</f>
        <v>0</v>
      </c>
      <c r="S183" s="99">
        <f t="shared" ref="S183:S188" si="125">L183*G183</f>
        <v>0</v>
      </c>
      <c r="T183" s="99">
        <f t="shared" ref="T183:T188" si="126">M183*G183</f>
        <v>0</v>
      </c>
      <c r="U183" s="99">
        <f t="shared" ref="U183:U188" si="127">N183*G183</f>
        <v>0</v>
      </c>
      <c r="V183" s="98">
        <f t="shared" ref="V183:V188" si="128">SUM(H183:N183)</f>
        <v>1</v>
      </c>
      <c r="W183" s="171">
        <f t="shared" ref="W183:W188" si="129">SUM(O183:U183)</f>
        <v>379392.394347728</v>
      </c>
      <c r="X183" s="190"/>
    </row>
    <row r="184" spans="1:24" outlineLevel="1">
      <c r="A184" s="327"/>
      <c r="B184" s="323"/>
      <c r="C184" s="367"/>
      <c r="D184" s="381" t="s">
        <v>64</v>
      </c>
      <c r="E184" s="360"/>
      <c r="F184" s="378" t="s">
        <v>65</v>
      </c>
      <c r="G184" s="256">
        <f>('[8]Куст №40А'!$AD$2038/'[8]Куст №40А'!$AD$1703)*1000</f>
        <v>0</v>
      </c>
      <c r="H184" s="83">
        <v>1</v>
      </c>
      <c r="I184" s="84"/>
      <c r="J184" s="84"/>
      <c r="K184" s="84"/>
      <c r="L184" s="84"/>
      <c r="M184" s="84"/>
      <c r="N184" s="84"/>
      <c r="O184" s="99">
        <f t="shared" si="121"/>
        <v>0</v>
      </c>
      <c r="P184" s="99">
        <f t="shared" si="122"/>
        <v>0</v>
      </c>
      <c r="Q184" s="99">
        <f t="shared" si="123"/>
        <v>0</v>
      </c>
      <c r="R184" s="99">
        <f t="shared" si="124"/>
        <v>0</v>
      </c>
      <c r="S184" s="99">
        <f t="shared" si="125"/>
        <v>0</v>
      </c>
      <c r="T184" s="99">
        <f t="shared" si="126"/>
        <v>0</v>
      </c>
      <c r="U184" s="99">
        <f t="shared" si="127"/>
        <v>0</v>
      </c>
      <c r="V184" s="98">
        <f t="shared" si="128"/>
        <v>1</v>
      </c>
      <c r="W184" s="171">
        <f t="shared" si="129"/>
        <v>0</v>
      </c>
      <c r="X184" s="190"/>
    </row>
    <row r="185" spans="1:24" hidden="1" outlineLevel="1">
      <c r="A185" s="327"/>
      <c r="B185" s="323"/>
      <c r="C185" s="367"/>
      <c r="D185" s="381" t="s">
        <v>66</v>
      </c>
      <c r="E185" s="360"/>
      <c r="F185" s="378" t="s">
        <v>63</v>
      </c>
      <c r="G185" s="256"/>
      <c r="H185" s="83"/>
      <c r="I185" s="35"/>
      <c r="J185" s="35"/>
      <c r="K185" s="35"/>
      <c r="L185" s="35"/>
      <c r="M185" s="35"/>
      <c r="N185" s="35"/>
      <c r="O185" s="99">
        <f t="shared" si="121"/>
        <v>0</v>
      </c>
      <c r="P185" s="99">
        <f t="shared" si="122"/>
        <v>0</v>
      </c>
      <c r="Q185" s="99">
        <f t="shared" si="123"/>
        <v>0</v>
      </c>
      <c r="R185" s="99">
        <f t="shared" si="124"/>
        <v>0</v>
      </c>
      <c r="S185" s="99">
        <f t="shared" si="125"/>
        <v>0</v>
      </c>
      <c r="T185" s="99">
        <f t="shared" si="126"/>
        <v>0</v>
      </c>
      <c r="U185" s="99">
        <f t="shared" si="127"/>
        <v>0</v>
      </c>
      <c r="V185" s="98">
        <f t="shared" si="128"/>
        <v>0</v>
      </c>
      <c r="W185" s="171">
        <f t="shared" si="129"/>
        <v>0</v>
      </c>
      <c r="X185" s="190"/>
    </row>
    <row r="186" spans="1:24" outlineLevel="1">
      <c r="A186" s="327"/>
      <c r="B186" s="323"/>
      <c r="C186" s="367"/>
      <c r="D186" s="381" t="s">
        <v>282</v>
      </c>
      <c r="E186" s="360"/>
      <c r="F186" s="378" t="s">
        <v>63</v>
      </c>
      <c r="G186" s="256">
        <f>('[8]Куст №40А'!$AD$2047/'[8]Куст №40А'!$AD$1703)*1000</f>
        <v>0</v>
      </c>
      <c r="H186" s="83">
        <v>1</v>
      </c>
      <c r="I186" s="84"/>
      <c r="J186" s="84"/>
      <c r="K186" s="35"/>
      <c r="L186" s="35"/>
      <c r="M186" s="35"/>
      <c r="N186" s="35"/>
      <c r="O186" s="99">
        <f t="shared" si="121"/>
        <v>0</v>
      </c>
      <c r="P186" s="99">
        <f t="shared" si="122"/>
        <v>0</v>
      </c>
      <c r="Q186" s="99">
        <f t="shared" si="123"/>
        <v>0</v>
      </c>
      <c r="R186" s="99">
        <f t="shared" si="124"/>
        <v>0</v>
      </c>
      <c r="S186" s="99">
        <f t="shared" si="125"/>
        <v>0</v>
      </c>
      <c r="T186" s="99">
        <f t="shared" si="126"/>
        <v>0</v>
      </c>
      <c r="U186" s="99">
        <f t="shared" si="127"/>
        <v>0</v>
      </c>
      <c r="V186" s="98">
        <f t="shared" si="128"/>
        <v>1</v>
      </c>
      <c r="W186" s="171">
        <f t="shared" si="129"/>
        <v>0</v>
      </c>
      <c r="X186" s="190"/>
    </row>
    <row r="187" spans="1:24" ht="15.75" outlineLevel="1" thickBot="1">
      <c r="A187" s="327"/>
      <c r="B187" s="323"/>
      <c r="C187" s="367"/>
      <c r="D187" s="381" t="s">
        <v>317</v>
      </c>
      <c r="E187" s="360"/>
      <c r="F187" s="378" t="s">
        <v>63</v>
      </c>
      <c r="G187" s="256"/>
      <c r="H187" s="83">
        <v>1</v>
      </c>
      <c r="I187" s="84"/>
      <c r="J187" s="84"/>
      <c r="K187" s="84"/>
      <c r="L187" s="84"/>
      <c r="M187" s="84"/>
      <c r="N187" s="84"/>
      <c r="O187" s="99">
        <f t="shared" si="121"/>
        <v>0</v>
      </c>
      <c r="P187" s="99">
        <f t="shared" si="122"/>
        <v>0</v>
      </c>
      <c r="Q187" s="99">
        <f t="shared" si="123"/>
        <v>0</v>
      </c>
      <c r="R187" s="99">
        <f t="shared" si="124"/>
        <v>0</v>
      </c>
      <c r="S187" s="99">
        <f t="shared" si="125"/>
        <v>0</v>
      </c>
      <c r="T187" s="99">
        <f t="shared" si="126"/>
        <v>0</v>
      </c>
      <c r="U187" s="99">
        <f t="shared" si="127"/>
        <v>0</v>
      </c>
      <c r="V187" s="98">
        <f t="shared" si="128"/>
        <v>1</v>
      </c>
      <c r="W187" s="171">
        <f t="shared" si="129"/>
        <v>0</v>
      </c>
      <c r="X187" s="190"/>
    </row>
    <row r="188" spans="1:24" ht="15.75" hidden="1" outlineLevel="1" thickBot="1">
      <c r="A188" s="327"/>
      <c r="B188" s="336"/>
      <c r="C188" s="367"/>
      <c r="D188" s="381" t="s">
        <v>283</v>
      </c>
      <c r="E188" s="360"/>
      <c r="F188" s="379" t="s">
        <v>63</v>
      </c>
      <c r="G188" s="252">
        <f>('[8]Куст №40А'!$AD$2045/'[8]Куст №40А'!$AD$1703)*1000</f>
        <v>0</v>
      </c>
      <c r="H188" s="83">
        <v>1</v>
      </c>
      <c r="I188" s="84"/>
      <c r="J188" s="84"/>
      <c r="K188" s="84"/>
      <c r="L188" s="84"/>
      <c r="M188" s="84"/>
      <c r="N188" s="84"/>
      <c r="O188" s="99">
        <f t="shared" si="121"/>
        <v>0</v>
      </c>
      <c r="P188" s="99">
        <f t="shared" si="122"/>
        <v>0</v>
      </c>
      <c r="Q188" s="99">
        <f t="shared" si="123"/>
        <v>0</v>
      </c>
      <c r="R188" s="99">
        <f t="shared" si="124"/>
        <v>0</v>
      </c>
      <c r="S188" s="99">
        <f t="shared" si="125"/>
        <v>0</v>
      </c>
      <c r="T188" s="99">
        <f t="shared" si="126"/>
        <v>0</v>
      </c>
      <c r="U188" s="99">
        <f t="shared" si="127"/>
        <v>0</v>
      </c>
      <c r="V188" s="98">
        <f t="shared" si="128"/>
        <v>1</v>
      </c>
      <c r="W188" s="171">
        <f t="shared" si="129"/>
        <v>0</v>
      </c>
      <c r="X188" s="190"/>
    </row>
    <row r="189" spans="1:24" s="68" customFormat="1" ht="16.5" hidden="1" outlineLevel="1" thickTop="1" thickBot="1">
      <c r="A189" s="340"/>
      <c r="B189" s="341"/>
      <c r="C189" s="97"/>
      <c r="D189" s="243"/>
      <c r="E189" s="87"/>
      <c r="F189" s="230"/>
      <c r="G189" s="231"/>
      <c r="H189" s="77"/>
      <c r="I189" s="77"/>
      <c r="J189" s="77"/>
      <c r="K189" s="77"/>
      <c r="L189" s="77"/>
      <c r="M189" s="77"/>
      <c r="N189" s="77"/>
      <c r="O189" s="118"/>
      <c r="P189" s="118"/>
      <c r="Q189" s="118"/>
      <c r="R189" s="118"/>
      <c r="S189" s="118"/>
      <c r="T189" s="118"/>
      <c r="U189" s="118"/>
      <c r="V189" s="119"/>
      <c r="W189" s="175"/>
      <c r="X189" s="190"/>
    </row>
    <row r="190" spans="1:24" s="109" customFormat="1" collapsed="1">
      <c r="A190" s="107"/>
      <c r="B190" s="108"/>
      <c r="C190" s="56" t="s">
        <v>77</v>
      </c>
      <c r="D190" s="69">
        <f>W190</f>
        <v>69765316.840746954</v>
      </c>
      <c r="E190" s="482"/>
      <c r="F190" s="483"/>
      <c r="G190" s="483"/>
      <c r="H190" s="483"/>
      <c r="I190" s="483"/>
      <c r="J190" s="483"/>
      <c r="K190" s="483"/>
      <c r="L190" s="483"/>
      <c r="M190" s="483"/>
      <c r="N190" s="483"/>
      <c r="O190" s="116">
        <f>SUM(O45:O188)</f>
        <v>1685999.6942469452</v>
      </c>
      <c r="P190" s="116">
        <f t="shared" ref="P190:V190" si="130">SUM(P45:P188)</f>
        <v>388680</v>
      </c>
      <c r="Q190" s="116">
        <f t="shared" si="130"/>
        <v>2562500</v>
      </c>
      <c r="R190" s="116">
        <f t="shared" si="130"/>
        <v>0</v>
      </c>
      <c r="S190" s="116">
        <f t="shared" si="130"/>
        <v>64225137.146500006</v>
      </c>
      <c r="T190" s="116">
        <f t="shared" si="130"/>
        <v>0</v>
      </c>
      <c r="U190" s="116">
        <f t="shared" si="130"/>
        <v>903000</v>
      </c>
      <c r="V190" s="116">
        <f t="shared" si="130"/>
        <v>12235.289999999999</v>
      </c>
      <c r="W190" s="164">
        <f>SUM(W45:W188)</f>
        <v>69765316.840746954</v>
      </c>
      <c r="X190" s="191"/>
    </row>
    <row r="191" spans="1:24" ht="15.75" thickBot="1">
      <c r="A191" s="3"/>
      <c r="B191" s="3"/>
      <c r="O191" s="23"/>
      <c r="P191" s="23"/>
      <c r="Q191" s="23"/>
      <c r="R191" s="23"/>
      <c r="S191" s="23"/>
      <c r="T191" s="23"/>
      <c r="U191" s="23"/>
      <c r="X191" s="191"/>
    </row>
    <row r="192" spans="1:24" ht="15.75" thickBot="1">
      <c r="A192" s="45"/>
      <c r="B192" s="48"/>
      <c r="C192" s="446" t="s">
        <v>124</v>
      </c>
      <c r="D192" s="447"/>
      <c r="E192" s="447"/>
      <c r="F192" s="447"/>
      <c r="G192" s="447"/>
      <c r="H192" s="447"/>
      <c r="I192" s="447"/>
      <c r="J192" s="447"/>
      <c r="K192" s="447"/>
      <c r="L192" s="447"/>
      <c r="M192" s="447"/>
      <c r="N192" s="447"/>
      <c r="O192" s="447"/>
      <c r="P192" s="447"/>
      <c r="Q192" s="447"/>
      <c r="R192" s="447"/>
      <c r="S192" s="447"/>
      <c r="T192" s="447"/>
      <c r="U192" s="447"/>
      <c r="V192" s="447"/>
      <c r="W192" s="447"/>
      <c r="X192" s="192">
        <f>SUM(W194:W204)</f>
        <v>36904486.671455629</v>
      </c>
    </row>
    <row r="193" spans="1:24" ht="15.75" outlineLevel="1" thickBot="1">
      <c r="A193" s="334"/>
      <c r="B193" s="331"/>
      <c r="C193" s="54"/>
      <c r="D193" s="100" t="s">
        <v>120</v>
      </c>
      <c r="E193" s="50"/>
      <c r="F193" s="232"/>
      <c r="G193" s="233"/>
      <c r="H193" s="51"/>
      <c r="I193" s="51"/>
      <c r="J193" s="51"/>
      <c r="K193" s="51"/>
      <c r="L193" s="51"/>
      <c r="M193" s="51"/>
      <c r="N193" s="51"/>
      <c r="O193" s="51"/>
      <c r="P193" s="51"/>
      <c r="Q193" s="51"/>
      <c r="R193" s="51"/>
      <c r="S193" s="51"/>
      <c r="T193" s="51"/>
      <c r="U193" s="51"/>
      <c r="V193" s="51"/>
      <c r="W193" s="174"/>
      <c r="X193" s="190"/>
    </row>
    <row r="194" spans="1:24" ht="15.75" outlineLevel="1" thickTop="1">
      <c r="A194" s="334"/>
      <c r="B194" s="331"/>
      <c r="C194" s="335"/>
      <c r="D194" s="359" t="s">
        <v>78</v>
      </c>
      <c r="E194" s="360"/>
      <c r="F194" s="377" t="s">
        <v>75</v>
      </c>
      <c r="G194" s="255">
        <f>'[11]Куст №21Б'!$BK$2134/'[11]Куст №21Б'!$BK$2130*1000</f>
        <v>2694720.9499999997</v>
      </c>
      <c r="H194" s="238">
        <f>'[11]Куст №21Б'!$BK$2130/'[11]Куст №21Б'!$BK$2098</f>
        <v>6</v>
      </c>
      <c r="I194" s="214"/>
      <c r="J194" s="214"/>
      <c r="K194" s="214"/>
      <c r="L194" s="214"/>
      <c r="M194" s="214"/>
      <c r="N194" s="214"/>
      <c r="O194" s="99">
        <f t="shared" ref="O194:O203" si="131">H194*G194</f>
        <v>16168325.699999999</v>
      </c>
      <c r="P194" s="99"/>
      <c r="Q194" s="99"/>
      <c r="R194" s="99"/>
      <c r="S194" s="99"/>
      <c r="T194" s="99"/>
      <c r="U194" s="99"/>
      <c r="V194" s="98">
        <f t="shared" ref="V194:V203" si="132">SUM(H194:N194)</f>
        <v>6</v>
      </c>
      <c r="W194" s="171">
        <f>SUM(O194:U194)</f>
        <v>16168325.699999999</v>
      </c>
      <c r="X194" s="190"/>
    </row>
    <row r="195" spans="1:24" outlineLevel="1">
      <c r="A195" s="327"/>
      <c r="B195" s="323"/>
      <c r="C195" s="335"/>
      <c r="D195" s="363" t="s">
        <v>79</v>
      </c>
      <c r="E195" s="360"/>
      <c r="F195" s="378" t="s">
        <v>75</v>
      </c>
      <c r="G195" s="256">
        <f>'[11]Куст №21Б'!$BK$2135/'[11]Куст №21Б'!$BK$2098*1000</f>
        <v>4225000</v>
      </c>
      <c r="H195" s="238">
        <f>'[11]Куст №21Б'!$BK$2131/'[11]Куст №21Б'!$BK$2098</f>
        <v>1</v>
      </c>
      <c r="I195" s="214"/>
      <c r="J195" s="214"/>
      <c r="K195" s="214"/>
      <c r="L195" s="214"/>
      <c r="M195" s="214"/>
      <c r="N195" s="214"/>
      <c r="O195" s="99">
        <f t="shared" si="131"/>
        <v>4225000</v>
      </c>
      <c r="P195" s="99"/>
      <c r="Q195" s="99"/>
      <c r="R195" s="99"/>
      <c r="S195" s="99"/>
      <c r="T195" s="99"/>
      <c r="U195" s="99"/>
      <c r="V195" s="98">
        <f t="shared" si="132"/>
        <v>1</v>
      </c>
      <c r="W195" s="171">
        <f t="shared" ref="W195:W203" si="133">SUM(O195:U195)</f>
        <v>4225000</v>
      </c>
      <c r="X195" s="190"/>
    </row>
    <row r="196" spans="1:24" outlineLevel="1">
      <c r="A196" s="327"/>
      <c r="B196" s="323"/>
      <c r="C196" s="335"/>
      <c r="D196" s="363" t="s">
        <v>80</v>
      </c>
      <c r="E196" s="360"/>
      <c r="F196" s="378" t="s">
        <v>85</v>
      </c>
      <c r="G196" s="256">
        <v>5700</v>
      </c>
      <c r="H196" s="238">
        <f>'[11]Куст №21Б'!$BK$2136/5700/8*1000</f>
        <v>236.47807017543863</v>
      </c>
      <c r="I196" s="214"/>
      <c r="J196" s="214"/>
      <c r="K196" s="214"/>
      <c r="L196" s="214"/>
      <c r="M196" s="214"/>
      <c r="N196" s="214"/>
      <c r="O196" s="99">
        <f t="shared" si="131"/>
        <v>1347925.0000000002</v>
      </c>
      <c r="P196" s="99"/>
      <c r="Q196" s="99"/>
      <c r="R196" s="99"/>
      <c r="S196" s="99"/>
      <c r="T196" s="99"/>
      <c r="U196" s="99"/>
      <c r="V196" s="98">
        <f t="shared" si="132"/>
        <v>236.47807017543863</v>
      </c>
      <c r="W196" s="171">
        <f t="shared" si="133"/>
        <v>1347925.0000000002</v>
      </c>
      <c r="X196" s="190"/>
    </row>
    <row r="197" spans="1:24" outlineLevel="1">
      <c r="A197" s="327"/>
      <c r="B197" s="323"/>
      <c r="C197" s="335"/>
      <c r="D197" s="363" t="s">
        <v>302</v>
      </c>
      <c r="E197" s="360"/>
      <c r="F197" s="378" t="s">
        <v>75</v>
      </c>
      <c r="G197" s="256">
        <f>'[11]Куст №21Б'!$BK$2137/'[11]Куст №21Б'!$BK$2098*1000</f>
        <v>61808.600000000013</v>
      </c>
      <c r="H197" s="238">
        <v>1</v>
      </c>
      <c r="I197" s="214"/>
      <c r="J197" s="214"/>
      <c r="K197" s="214"/>
      <c r="L197" s="214"/>
      <c r="M197" s="214"/>
      <c r="N197" s="214"/>
      <c r="O197" s="99">
        <f t="shared" si="131"/>
        <v>61808.600000000013</v>
      </c>
      <c r="P197" s="99"/>
      <c r="Q197" s="99"/>
      <c r="R197" s="99"/>
      <c r="S197" s="99"/>
      <c r="T197" s="99"/>
      <c r="U197" s="99"/>
      <c r="V197" s="98">
        <f t="shared" si="132"/>
        <v>1</v>
      </c>
      <c r="W197" s="171">
        <f t="shared" si="133"/>
        <v>61808.600000000013</v>
      </c>
      <c r="X197" s="190"/>
    </row>
    <row r="198" spans="1:24" outlineLevel="1">
      <c r="A198" s="327"/>
      <c r="B198" s="323"/>
      <c r="C198" s="335"/>
      <c r="D198" s="363" t="s">
        <v>303</v>
      </c>
      <c r="E198" s="360"/>
      <c r="F198" s="378" t="s">
        <v>75</v>
      </c>
      <c r="G198" s="256">
        <f>'[11]Куст №21Б'!$BK$2138/'[11]Куст №21Б'!$BK$2098*1000</f>
        <v>0</v>
      </c>
      <c r="H198" s="238">
        <v>1</v>
      </c>
      <c r="I198" s="214"/>
      <c r="J198" s="214"/>
      <c r="K198" s="214"/>
      <c r="L198" s="214"/>
      <c r="M198" s="214"/>
      <c r="N198" s="214"/>
      <c r="O198" s="99">
        <f t="shared" si="131"/>
        <v>0</v>
      </c>
      <c r="P198" s="99"/>
      <c r="Q198" s="99"/>
      <c r="R198" s="99"/>
      <c r="S198" s="99"/>
      <c r="T198" s="99"/>
      <c r="U198" s="99"/>
      <c r="V198" s="98">
        <f t="shared" si="132"/>
        <v>1</v>
      </c>
      <c r="W198" s="171">
        <f t="shared" si="133"/>
        <v>0</v>
      </c>
      <c r="X198" s="190"/>
    </row>
    <row r="199" spans="1:24" outlineLevel="1">
      <c r="A199" s="327"/>
      <c r="B199" s="323"/>
      <c r="C199" s="335"/>
      <c r="D199" s="363" t="s">
        <v>81</v>
      </c>
      <c r="E199" s="360"/>
      <c r="F199" s="378" t="s">
        <v>86</v>
      </c>
      <c r="G199" s="256">
        <f>'[12]Приобское куст 21б'!$BH$16/'[12]Приобское куст 21б'!$BH$9*1000</f>
        <v>17500</v>
      </c>
      <c r="H199" s="238">
        <f>'[12]Приобское куст 21б'!$BH$9/8</f>
        <v>600</v>
      </c>
      <c r="I199" s="214"/>
      <c r="J199" s="214"/>
      <c r="K199" s="214"/>
      <c r="L199" s="214"/>
      <c r="M199" s="214"/>
      <c r="N199" s="214"/>
      <c r="O199" s="99">
        <f t="shared" si="131"/>
        <v>10500000</v>
      </c>
      <c r="P199" s="99"/>
      <c r="Q199" s="99"/>
      <c r="R199" s="99"/>
      <c r="S199" s="99"/>
      <c r="T199" s="99"/>
      <c r="U199" s="99"/>
      <c r="V199" s="98">
        <f t="shared" si="132"/>
        <v>600</v>
      </c>
      <c r="W199" s="171">
        <f t="shared" si="133"/>
        <v>10500000</v>
      </c>
      <c r="X199" s="190"/>
    </row>
    <row r="200" spans="1:24" outlineLevel="1">
      <c r="A200" s="327"/>
      <c r="B200" s="323"/>
      <c r="C200" s="335"/>
      <c r="D200" s="363" t="s">
        <v>304</v>
      </c>
      <c r="E200" s="360"/>
      <c r="F200" s="378"/>
      <c r="G200" s="256">
        <f>'[11]Куст №21Б'!$BK$2140/'[11]Куст №21Б'!$BK$2098*1000</f>
        <v>865747.37145562703</v>
      </c>
      <c r="H200" s="238">
        <v>1</v>
      </c>
      <c r="I200" s="214"/>
      <c r="J200" s="214"/>
      <c r="K200" s="214"/>
      <c r="L200" s="214"/>
      <c r="M200" s="214"/>
      <c r="N200" s="214"/>
      <c r="O200" s="99">
        <f t="shared" si="131"/>
        <v>865747.37145562703</v>
      </c>
      <c r="P200" s="99"/>
      <c r="Q200" s="99"/>
      <c r="R200" s="99"/>
      <c r="S200" s="99"/>
      <c r="T200" s="99"/>
      <c r="U200" s="99"/>
      <c r="V200" s="98">
        <f t="shared" si="132"/>
        <v>1</v>
      </c>
      <c r="W200" s="171">
        <f t="shared" si="133"/>
        <v>865747.37145562703</v>
      </c>
      <c r="X200" s="190"/>
    </row>
    <row r="201" spans="1:24" outlineLevel="1">
      <c r="A201" s="327"/>
      <c r="B201" s="323"/>
      <c r="C201" s="335"/>
      <c r="D201" s="363" t="s">
        <v>305</v>
      </c>
      <c r="E201" s="360"/>
      <c r="F201" s="378" t="s">
        <v>75</v>
      </c>
      <c r="G201" s="256">
        <f>'[11]Куст №21Б'!$BK$2141/'[11]Куст №21Б'!$BK$2098*1000</f>
        <v>0</v>
      </c>
      <c r="H201" s="238">
        <v>0</v>
      </c>
      <c r="I201" s="214"/>
      <c r="J201" s="214"/>
      <c r="K201" s="214"/>
      <c r="L201" s="214"/>
      <c r="M201" s="214"/>
      <c r="N201" s="214"/>
      <c r="O201" s="99">
        <f t="shared" si="131"/>
        <v>0</v>
      </c>
      <c r="P201" s="99"/>
      <c r="Q201" s="99"/>
      <c r="R201" s="99"/>
      <c r="S201" s="99"/>
      <c r="T201" s="99"/>
      <c r="U201" s="99"/>
      <c r="V201" s="98">
        <f t="shared" si="132"/>
        <v>0</v>
      </c>
      <c r="W201" s="171">
        <f t="shared" si="133"/>
        <v>0</v>
      </c>
      <c r="X201" s="190"/>
    </row>
    <row r="202" spans="1:24" outlineLevel="1">
      <c r="A202" s="327"/>
      <c r="B202" s="323"/>
      <c r="C202" s="335"/>
      <c r="D202" s="363" t="s">
        <v>306</v>
      </c>
      <c r="E202" s="360"/>
      <c r="F202" s="378" t="s">
        <v>280</v>
      </c>
      <c r="G202" s="256">
        <f>'[11]Куст №21Б'!$BK$2142/'[11]Куст №21Б'!$BK$2098*1000</f>
        <v>3650000</v>
      </c>
      <c r="H202" s="238">
        <v>1</v>
      </c>
      <c r="I202" s="214"/>
      <c r="J202" s="214"/>
      <c r="K202" s="214"/>
      <c r="L202" s="214"/>
      <c r="M202" s="214"/>
      <c r="N202" s="214"/>
      <c r="O202" s="99">
        <f t="shared" si="131"/>
        <v>3650000</v>
      </c>
      <c r="P202" s="99"/>
      <c r="Q202" s="99"/>
      <c r="R202" s="99"/>
      <c r="S202" s="99"/>
      <c r="T202" s="99"/>
      <c r="U202" s="99"/>
      <c r="V202" s="98">
        <f t="shared" si="132"/>
        <v>1</v>
      </c>
      <c r="W202" s="171">
        <f t="shared" si="133"/>
        <v>3650000</v>
      </c>
      <c r="X202" s="190"/>
    </row>
    <row r="203" spans="1:24" outlineLevel="1">
      <c r="A203" s="327"/>
      <c r="B203" s="323"/>
      <c r="C203" s="335"/>
      <c r="D203" s="363" t="s">
        <v>307</v>
      </c>
      <c r="E203" s="360"/>
      <c r="F203" s="378" t="s">
        <v>85</v>
      </c>
      <c r="G203" s="256">
        <f>'[11]Куст №21Б'!$BK$2143/'[11]Куст №21Б'!$BK$2098*1000</f>
        <v>85680</v>
      </c>
      <c r="H203" s="238">
        <v>1</v>
      </c>
      <c r="I203" s="214"/>
      <c r="J203" s="214"/>
      <c r="K203" s="214"/>
      <c r="L203" s="214"/>
      <c r="M203" s="214"/>
      <c r="N203" s="214"/>
      <c r="O203" s="99">
        <f t="shared" si="131"/>
        <v>85680</v>
      </c>
      <c r="P203" s="99"/>
      <c r="Q203" s="99"/>
      <c r="R203" s="99"/>
      <c r="S203" s="99"/>
      <c r="T203" s="99"/>
      <c r="U203" s="99"/>
      <c r="V203" s="98">
        <f t="shared" si="132"/>
        <v>1</v>
      </c>
      <c r="W203" s="171">
        <f t="shared" si="133"/>
        <v>85680</v>
      </c>
      <c r="X203" s="190"/>
    </row>
    <row r="204" spans="1:24" ht="15.75" hidden="1" outlineLevel="1" thickBot="1">
      <c r="A204" s="327"/>
      <c r="B204" s="323"/>
      <c r="C204" s="335"/>
      <c r="D204" s="375"/>
      <c r="E204" s="360"/>
      <c r="F204" s="379"/>
      <c r="G204" s="252"/>
      <c r="H204" s="238"/>
      <c r="I204" s="214"/>
      <c r="J204" s="214"/>
      <c r="K204" s="214"/>
      <c r="L204" s="214"/>
      <c r="M204" s="214"/>
      <c r="N204" s="214"/>
      <c r="O204" s="99"/>
      <c r="P204" s="99"/>
      <c r="Q204" s="99"/>
      <c r="R204" s="99"/>
      <c r="S204" s="99"/>
      <c r="T204" s="99"/>
      <c r="U204" s="99"/>
      <c r="V204" s="98"/>
      <c r="W204" s="171"/>
      <c r="X204" s="190"/>
    </row>
    <row r="205" spans="1:24" s="68" customFormat="1" ht="15.75" outlineLevel="1" thickBot="1">
      <c r="A205" s="340"/>
      <c r="B205" s="341"/>
      <c r="C205" s="97"/>
      <c r="D205" s="97"/>
      <c r="E205" s="75"/>
      <c r="F205" s="239"/>
      <c r="G205" s="240"/>
      <c r="H205" s="77"/>
      <c r="I205" s="77"/>
      <c r="J205" s="77"/>
      <c r="K205" s="77"/>
      <c r="L205" s="77"/>
      <c r="M205" s="77"/>
      <c r="N205" s="77"/>
      <c r="O205" s="78"/>
      <c r="P205" s="78"/>
      <c r="Q205" s="78"/>
      <c r="R205" s="78"/>
      <c r="S205" s="78"/>
      <c r="T205" s="78"/>
      <c r="U205" s="78"/>
      <c r="V205" s="79"/>
      <c r="W205" s="166"/>
      <c r="X205" s="190"/>
    </row>
    <row r="206" spans="1:24" s="109" customFormat="1">
      <c r="A206" s="107"/>
      <c r="B206" s="108"/>
      <c r="C206" s="56" t="s">
        <v>83</v>
      </c>
      <c r="D206" s="69">
        <f>W206</f>
        <v>36904486.671455629</v>
      </c>
      <c r="E206" s="482"/>
      <c r="F206" s="483"/>
      <c r="G206" s="483"/>
      <c r="H206" s="483"/>
      <c r="I206" s="483"/>
      <c r="J206" s="483"/>
      <c r="K206" s="483"/>
      <c r="L206" s="483"/>
      <c r="M206" s="483"/>
      <c r="N206" s="483"/>
      <c r="O206" s="116">
        <f>SUM(O194:O204)</f>
        <v>36904486.671455629</v>
      </c>
      <c r="P206" s="116"/>
      <c r="Q206" s="116"/>
      <c r="R206" s="116"/>
      <c r="S206" s="116"/>
      <c r="T206" s="116"/>
      <c r="U206" s="116"/>
      <c r="V206" s="116"/>
      <c r="W206" s="164">
        <f>SUM(W194:W204)</f>
        <v>36904486.671455629</v>
      </c>
      <c r="X206" s="191"/>
    </row>
    <row r="207" spans="1:24" ht="15.75" thickBot="1">
      <c r="O207" s="117"/>
      <c r="P207" s="117"/>
      <c r="Q207" s="117"/>
      <c r="R207" s="117"/>
      <c r="S207" s="117"/>
      <c r="T207" s="117"/>
      <c r="U207" s="117"/>
      <c r="V207" s="117"/>
      <c r="W207" s="117"/>
      <c r="X207" s="191"/>
    </row>
    <row r="208" spans="1:24" ht="15.75" thickBot="1">
      <c r="A208" s="336"/>
      <c r="B208" s="336"/>
      <c r="C208" s="446" t="s">
        <v>126</v>
      </c>
      <c r="D208" s="447"/>
      <c r="E208" s="447"/>
      <c r="F208" s="485"/>
      <c r="G208" s="485"/>
      <c r="H208" s="447"/>
      <c r="I208" s="447"/>
      <c r="J208" s="447"/>
      <c r="K208" s="447"/>
      <c r="L208" s="447"/>
      <c r="M208" s="447"/>
      <c r="N208" s="447"/>
      <c r="O208" s="447"/>
      <c r="P208" s="447"/>
      <c r="Q208" s="447"/>
      <c r="R208" s="447"/>
      <c r="S208" s="447"/>
      <c r="T208" s="447"/>
      <c r="U208" s="447"/>
      <c r="V208" s="447"/>
      <c r="W208" s="447"/>
      <c r="X208" s="192">
        <f>SUM(W209:W211)</f>
        <v>0</v>
      </c>
    </row>
    <row r="209" spans="1:24" ht="15.75" outlineLevel="1" thickTop="1">
      <c r="A209" s="336"/>
      <c r="B209" s="336"/>
      <c r="C209" s="335"/>
      <c r="D209" s="369"/>
      <c r="E209" s="360"/>
      <c r="F209" s="377" t="s">
        <v>9</v>
      </c>
      <c r="G209" s="255"/>
      <c r="H209" s="83"/>
      <c r="I209" s="212"/>
      <c r="J209" s="212"/>
      <c r="K209" s="212"/>
      <c r="L209" s="212"/>
      <c r="M209" s="212"/>
      <c r="N209" s="212"/>
      <c r="O209" s="112">
        <f>H209*G209</f>
        <v>0</v>
      </c>
      <c r="P209" s="112"/>
      <c r="Q209" s="112"/>
      <c r="R209" s="112"/>
      <c r="S209" s="112"/>
      <c r="T209" s="99"/>
      <c r="U209" s="112"/>
      <c r="V209" s="113">
        <f>SUM(H209:N209)</f>
        <v>0</v>
      </c>
      <c r="W209" s="168">
        <f>SUM(O209:U209)</f>
        <v>0</v>
      </c>
      <c r="X209" s="190"/>
    </row>
    <row r="210" spans="1:24" outlineLevel="1">
      <c r="A210" s="336"/>
      <c r="B210" s="336"/>
      <c r="C210" s="335"/>
      <c r="D210" s="371"/>
      <c r="E210" s="360"/>
      <c r="F210" s="378" t="s">
        <v>63</v>
      </c>
      <c r="G210" s="256"/>
      <c r="H210" s="83"/>
      <c r="I210" s="212"/>
      <c r="J210" s="212"/>
      <c r="K210" s="212"/>
      <c r="L210" s="212"/>
      <c r="M210" s="212"/>
      <c r="N210" s="212"/>
      <c r="O210" s="112">
        <f>H210*G210</f>
        <v>0</v>
      </c>
      <c r="P210" s="112"/>
      <c r="Q210" s="112"/>
      <c r="R210" s="112"/>
      <c r="S210" s="112"/>
      <c r="T210" s="99"/>
      <c r="U210" s="112"/>
      <c r="V210" s="113">
        <f>SUM(H210:N210)</f>
        <v>0</v>
      </c>
      <c r="W210" s="168">
        <f>SUM(O210:U210)</f>
        <v>0</v>
      </c>
      <c r="X210" s="190"/>
    </row>
    <row r="211" spans="1:24" ht="15.75" outlineLevel="1" thickBot="1">
      <c r="A211" s="336"/>
      <c r="B211" s="336"/>
      <c r="C211" s="335"/>
      <c r="D211" s="375"/>
      <c r="E211" s="360"/>
      <c r="F211" s="379" t="s">
        <v>63</v>
      </c>
      <c r="G211" s="252"/>
      <c r="H211" s="83"/>
      <c r="I211" s="212"/>
      <c r="J211" s="212"/>
      <c r="K211" s="212"/>
      <c r="L211" s="212"/>
      <c r="M211" s="212"/>
      <c r="N211" s="212"/>
      <c r="O211" s="112">
        <f>H211*G211</f>
        <v>0</v>
      </c>
      <c r="P211" s="112"/>
      <c r="Q211" s="112"/>
      <c r="R211" s="112"/>
      <c r="S211" s="112"/>
      <c r="T211" s="99"/>
      <c r="U211" s="112"/>
      <c r="V211" s="113">
        <f>SUM(H211:N211)</f>
        <v>0</v>
      </c>
      <c r="W211" s="168">
        <f>SUM(O211:U211)</f>
        <v>0</v>
      </c>
      <c r="X211" s="190"/>
    </row>
    <row r="212" spans="1:24" s="109" customFormat="1" ht="15.75" thickTop="1">
      <c r="A212" s="343"/>
      <c r="B212" s="343"/>
      <c r="C212" s="56" t="s">
        <v>127</v>
      </c>
      <c r="D212" s="69">
        <f>W212</f>
        <v>0</v>
      </c>
      <c r="E212" s="482"/>
      <c r="F212" s="484"/>
      <c r="G212" s="484"/>
      <c r="H212" s="483"/>
      <c r="I212" s="483"/>
      <c r="J212" s="483"/>
      <c r="K212" s="483"/>
      <c r="L212" s="483"/>
      <c r="M212" s="483"/>
      <c r="N212" s="483"/>
      <c r="O212" s="116">
        <f>SUM(O209:O211)</f>
        <v>0</v>
      </c>
      <c r="P212" s="116"/>
      <c r="Q212" s="116"/>
      <c r="R212" s="116"/>
      <c r="S212" s="116"/>
      <c r="T212" s="116"/>
      <c r="U212" s="116"/>
      <c r="V212" s="116"/>
      <c r="W212" s="164">
        <f>SUM(W209:W211)</f>
        <v>0</v>
      </c>
      <c r="X212" s="190"/>
    </row>
    <row r="213" spans="1:24" ht="15.75" thickBot="1">
      <c r="O213" s="117"/>
      <c r="P213" s="117"/>
      <c r="Q213" s="117"/>
      <c r="R213" s="117"/>
      <c r="S213" s="117"/>
      <c r="T213" s="117"/>
      <c r="U213" s="117"/>
      <c r="V213" s="117"/>
      <c r="W213" s="117"/>
      <c r="X213" s="191"/>
    </row>
    <row r="214" spans="1:24" s="109" customFormat="1" ht="15.75" thickBot="1">
      <c r="A214" s="107"/>
      <c r="B214" s="108"/>
      <c r="C214" s="56" t="s">
        <v>84</v>
      </c>
      <c r="D214" s="69">
        <f>W214</f>
        <v>132383927.51220259</v>
      </c>
      <c r="E214" s="482"/>
      <c r="F214" s="483"/>
      <c r="G214" s="483"/>
      <c r="H214" s="483"/>
      <c r="I214" s="483"/>
      <c r="J214" s="483"/>
      <c r="K214" s="483"/>
      <c r="L214" s="483"/>
      <c r="M214" s="483"/>
      <c r="N214" s="483"/>
      <c r="O214" s="116">
        <f t="shared" ref="O214:U214" si="134">O190+O206+O41+O212</f>
        <v>64304610.365702577</v>
      </c>
      <c r="P214" s="116">
        <f t="shared" si="134"/>
        <v>388680</v>
      </c>
      <c r="Q214" s="116">
        <f t="shared" si="134"/>
        <v>2562500</v>
      </c>
      <c r="R214" s="116">
        <f t="shared" si="134"/>
        <v>0</v>
      </c>
      <c r="S214" s="116">
        <f t="shared" si="134"/>
        <v>64225137.146500006</v>
      </c>
      <c r="T214" s="116">
        <f t="shared" si="134"/>
        <v>0</v>
      </c>
      <c r="U214" s="116">
        <f t="shared" si="134"/>
        <v>903000</v>
      </c>
      <c r="V214" s="116"/>
      <c r="W214" s="164">
        <f>W190+W206+W41+W212</f>
        <v>132383927.51220259</v>
      </c>
      <c r="X214" s="192">
        <f>X18+X43+X56+X65+X86+X94+X112+X120+X129+X134+X142+X163+X181+X192+X208</f>
        <v>132383927.51220256</v>
      </c>
    </row>
  </sheetData>
  <mergeCells count="58">
    <mergeCell ref="P6:Q6"/>
    <mergeCell ref="P7:Q7"/>
    <mergeCell ref="P8:Q8"/>
    <mergeCell ref="C94:W94"/>
    <mergeCell ref="C112:W112"/>
    <mergeCell ref="F10:G10"/>
    <mergeCell ref="C43:W43"/>
    <mergeCell ref="V15:W15"/>
    <mergeCell ref="C18:W18"/>
    <mergeCell ref="O15:U15"/>
    <mergeCell ref="F12:G13"/>
    <mergeCell ref="Q12:R13"/>
    <mergeCell ref="C86:W86"/>
    <mergeCell ref="P9:Q9"/>
    <mergeCell ref="P11:Q11"/>
    <mergeCell ref="C56:W56"/>
    <mergeCell ref="E214:N214"/>
    <mergeCell ref="C134:W134"/>
    <mergeCell ref="C142:W142"/>
    <mergeCell ref="C120:W120"/>
    <mergeCell ref="E212:N212"/>
    <mergeCell ref="E206:N206"/>
    <mergeCell ref="C129:W129"/>
    <mergeCell ref="C208:W208"/>
    <mergeCell ref="C181:W181"/>
    <mergeCell ref="E190:N190"/>
    <mergeCell ref="C192:W192"/>
    <mergeCell ref="C163:W163"/>
    <mergeCell ref="C65:W65"/>
    <mergeCell ref="O12:O13"/>
    <mergeCell ref="H15:N15"/>
    <mergeCell ref="A15:G15"/>
    <mergeCell ref="P12:P13"/>
    <mergeCell ref="P10:Q10"/>
    <mergeCell ref="A13:B13"/>
    <mergeCell ref="A2:W2"/>
    <mergeCell ref="F4:G5"/>
    <mergeCell ref="H4:H5"/>
    <mergeCell ref="I4:I5"/>
    <mergeCell ref="J4:J5"/>
    <mergeCell ref="R4:R5"/>
    <mergeCell ref="L4:L5"/>
    <mergeCell ref="P4:Q5"/>
    <mergeCell ref="N4:N5"/>
    <mergeCell ref="K4:K5"/>
    <mergeCell ref="F8:G8"/>
    <mergeCell ref="A7:B7"/>
    <mergeCell ref="F7:G7"/>
    <mergeCell ref="F11:G11"/>
    <mergeCell ref="A9:B9"/>
    <mergeCell ref="F9:G9"/>
    <mergeCell ref="O7:O8"/>
    <mergeCell ref="O10:O11"/>
    <mergeCell ref="O4:O5"/>
    <mergeCell ref="M4:M5"/>
    <mergeCell ref="A6:B6"/>
    <mergeCell ref="F6:G6"/>
    <mergeCell ref="A8:B8"/>
  </mergeCells>
  <conditionalFormatting sqref="R6 R8:R11 H6:O6 H7:N8 H9:O9">
    <cfRule type="cellIs" dxfId="20" priority="4" stopIfTrue="1" operator="equal">
      <formula>0</formula>
    </cfRule>
  </conditionalFormatting>
  <pageMargins left="0.25" right="0.25" top="0.75" bottom="0.75" header="0.3" footer="0.3"/>
  <pageSetup paperSize="8" scale="35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9.9978637043366805E-2"/>
    <pageSetUpPr fitToPage="1"/>
  </sheetPr>
  <dimension ref="A1:AN214"/>
  <sheetViews>
    <sheetView topLeftCell="A19" zoomScale="80" zoomScaleNormal="80" workbookViewId="0">
      <selection activeCell="L55" sqref="L55"/>
    </sheetView>
  </sheetViews>
  <sheetFormatPr defaultRowHeight="15" outlineLevelRow="1"/>
  <cols>
    <col min="1" max="1" width="1.5703125" style="1" customWidth="1"/>
    <col min="2" max="2" width="1.7109375" style="1" customWidth="1"/>
    <col min="3" max="3" width="44.85546875" style="1" customWidth="1"/>
    <col min="4" max="4" width="72.5703125" style="1" customWidth="1"/>
    <col min="5" max="5" width="16.42578125" style="89" customWidth="1"/>
    <col min="6" max="6" width="14" style="1" customWidth="1"/>
    <col min="7" max="7" width="13.42578125" style="1" customWidth="1"/>
    <col min="8" max="8" width="9.5703125" style="280" customWidth="1"/>
    <col min="9" max="10" width="11" style="280" customWidth="1"/>
    <col min="11" max="11" width="12.28515625" style="280" customWidth="1"/>
    <col min="12" max="13" width="12" style="280" customWidth="1"/>
    <col min="14" max="14" width="11.85546875" style="280" customWidth="1"/>
    <col min="15" max="15" width="13.42578125" style="1" customWidth="1"/>
    <col min="16" max="16" width="15.42578125" style="1" customWidth="1"/>
    <col min="17" max="17" width="15" style="1" customWidth="1"/>
    <col min="18" max="18" width="15.5703125" style="1" customWidth="1"/>
    <col min="19" max="20" width="15.140625" style="1" customWidth="1"/>
    <col min="21" max="21" width="12.28515625" style="1" customWidth="1"/>
    <col min="22" max="22" width="12.5703125" style="1" customWidth="1"/>
    <col min="23" max="23" width="13.85546875" style="1" customWidth="1"/>
    <col min="24" max="24" width="14.7109375" style="185" customWidth="1"/>
    <col min="25" max="40" width="9.140625" style="1"/>
    <col min="41" max="43" width="0" style="1" hidden="1" customWidth="1"/>
    <col min="44" max="16384" width="9.140625" style="1"/>
  </cols>
  <sheetData>
    <row r="1" spans="1:25" ht="5.25" customHeight="1" thickBot="1"/>
    <row r="2" spans="1:25" ht="50.25" customHeight="1" thickBot="1">
      <c r="A2" s="460" t="s">
        <v>10</v>
      </c>
      <c r="B2" s="461"/>
      <c r="C2" s="461"/>
      <c r="D2" s="461"/>
      <c r="E2" s="461"/>
      <c r="F2" s="461"/>
      <c r="G2" s="461"/>
      <c r="H2" s="461"/>
      <c r="I2" s="461"/>
      <c r="J2" s="461"/>
      <c r="K2" s="461"/>
      <c r="L2" s="461"/>
      <c r="M2" s="461"/>
      <c r="N2" s="461"/>
      <c r="O2" s="461"/>
      <c r="P2" s="461"/>
      <c r="Q2" s="461"/>
      <c r="R2" s="461"/>
      <c r="S2" s="461"/>
      <c r="T2" s="461"/>
      <c r="U2" s="461"/>
      <c r="V2" s="461"/>
      <c r="W2" s="465"/>
    </row>
    <row r="3" spans="1:25" ht="4.5" customHeight="1">
      <c r="A3" s="6"/>
      <c r="B3" s="6"/>
      <c r="C3" s="6"/>
      <c r="D3" s="6"/>
      <c r="E3" s="90"/>
      <c r="F3" s="6"/>
      <c r="G3" s="6"/>
      <c r="H3" s="281"/>
      <c r="I3" s="281"/>
      <c r="J3" s="281"/>
      <c r="K3" s="281"/>
      <c r="L3" s="281"/>
      <c r="M3" s="281"/>
      <c r="N3" s="281"/>
      <c r="O3" s="6"/>
      <c r="P3" s="5"/>
      <c r="Q3" s="7"/>
      <c r="R3" s="7"/>
      <c r="S3" s="7"/>
      <c r="T3" s="7"/>
      <c r="U3" s="7"/>
      <c r="V3" s="7"/>
      <c r="W3" s="7"/>
    </row>
    <row r="4" spans="1:25" ht="14.25" customHeight="1">
      <c r="A4" s="10"/>
      <c r="B4" s="10"/>
      <c r="C4" s="129" t="s">
        <v>144</v>
      </c>
      <c r="D4" s="163" t="str">
        <f>'Титул '!G5</f>
        <v xml:space="preserve">куст №21б Приобского месторождения </v>
      </c>
      <c r="E4" s="318" t="s">
        <v>104</v>
      </c>
      <c r="F4" s="466" t="s">
        <v>42</v>
      </c>
      <c r="G4" s="467"/>
      <c r="H4" s="499" t="s">
        <v>11</v>
      </c>
      <c r="I4" s="499" t="s">
        <v>12</v>
      </c>
      <c r="J4" s="499" t="s">
        <v>4</v>
      </c>
      <c r="K4" s="499" t="s">
        <v>110</v>
      </c>
      <c r="L4" s="499" t="s">
        <v>111</v>
      </c>
      <c r="M4" s="499" t="s">
        <v>150</v>
      </c>
      <c r="N4" s="499" t="s">
        <v>13</v>
      </c>
      <c r="O4" s="463" t="s">
        <v>107</v>
      </c>
      <c r="P4" s="470" t="s">
        <v>42</v>
      </c>
      <c r="Q4" s="470"/>
      <c r="R4" s="463" t="s">
        <v>108</v>
      </c>
    </row>
    <row r="5" spans="1:25">
      <c r="A5" s="10"/>
      <c r="B5" s="10"/>
      <c r="C5" s="129" t="s">
        <v>145</v>
      </c>
      <c r="D5" s="81" t="str">
        <f>'Титул '!C11</f>
        <v>не определен</v>
      </c>
      <c r="E5" s="319">
        <f>IF(($L$45+$L$46+$L$47+$L$48+$L$49+$L$50)&gt;0,$D$214,0)</f>
        <v>106212818.08720258</v>
      </c>
      <c r="F5" s="468"/>
      <c r="G5" s="469"/>
      <c r="H5" s="499"/>
      <c r="I5" s="499"/>
      <c r="J5" s="499"/>
      <c r="K5" s="499"/>
      <c r="L5" s="499"/>
      <c r="M5" s="499"/>
      <c r="N5" s="499"/>
      <c r="O5" s="463"/>
      <c r="P5" s="471"/>
      <c r="Q5" s="471"/>
      <c r="R5" s="463"/>
    </row>
    <row r="6" spans="1:25" ht="15" customHeight="1">
      <c r="A6" s="455"/>
      <c r="B6" s="456"/>
      <c r="C6" s="129" t="s">
        <v>146</v>
      </c>
      <c r="D6" s="81" t="str">
        <f>'Титул '!C12</f>
        <v>БУ-3000 ЭУК</v>
      </c>
      <c r="E6" s="73" t="s">
        <v>89</v>
      </c>
      <c r="F6" s="462" t="s">
        <v>38</v>
      </c>
      <c r="G6" s="462"/>
      <c r="H6" s="282"/>
      <c r="I6" s="282">
        <v>1</v>
      </c>
      <c r="J6" s="282">
        <v>2.5</v>
      </c>
      <c r="K6" s="282"/>
      <c r="L6" s="282">
        <v>5.5</v>
      </c>
      <c r="M6" s="282">
        <v>3</v>
      </c>
      <c r="N6" s="282">
        <v>0</v>
      </c>
      <c r="O6" s="178">
        <f>IF(($L$45+$L$46+$L$47+$L$48+$L$49+$L$50)&gt;0,SUM(I6:N6),0)</f>
        <v>12</v>
      </c>
      <c r="P6" s="462" t="s">
        <v>87</v>
      </c>
      <c r="Q6" s="462"/>
      <c r="R6" s="277">
        <f>IF(($L$45+$L$46+$L$47+$L$48+$L$49+$L$50)&gt;0,SUM(R8:R10),0)</f>
        <v>17</v>
      </c>
    </row>
    <row r="7" spans="1:25" ht="15" customHeight="1">
      <c r="A7" s="455"/>
      <c r="B7" s="456"/>
      <c r="C7" s="129" t="s">
        <v>14</v>
      </c>
      <c r="D7" s="80" t="s">
        <v>237</v>
      </c>
      <c r="E7" s="179">
        <f>IF(($L$45+$L$46+$L$47+$L$48+$L$49+$L$50)&gt;0,$W$41,0)</f>
        <v>471302.125</v>
      </c>
      <c r="F7" s="462" t="s">
        <v>105</v>
      </c>
      <c r="G7" s="462"/>
      <c r="H7" s="282"/>
      <c r="I7" s="282">
        <v>120</v>
      </c>
      <c r="J7" s="282">
        <v>1280</v>
      </c>
      <c r="K7" s="282"/>
      <c r="L7" s="282">
        <v>3000</v>
      </c>
      <c r="M7" s="282"/>
      <c r="N7" s="282"/>
      <c r="O7" s="463" t="s">
        <v>109</v>
      </c>
      <c r="P7" s="462" t="s">
        <v>88</v>
      </c>
      <c r="Q7" s="462"/>
      <c r="R7" s="181"/>
    </row>
    <row r="8" spans="1:25" ht="15" customHeight="1">
      <c r="A8" s="455"/>
      <c r="B8" s="456"/>
      <c r="C8" s="11" t="s">
        <v>98</v>
      </c>
      <c r="D8" s="80">
        <v>3000</v>
      </c>
      <c r="E8" s="73" t="s">
        <v>90</v>
      </c>
      <c r="F8" s="462" t="s">
        <v>39</v>
      </c>
      <c r="G8" s="462"/>
      <c r="H8" s="282"/>
      <c r="I8" s="282">
        <v>393</v>
      </c>
      <c r="J8" s="282">
        <v>300</v>
      </c>
      <c r="K8" s="282"/>
      <c r="L8" s="282">
        <v>220</v>
      </c>
      <c r="M8" s="282"/>
      <c r="N8" s="282"/>
      <c r="O8" s="463"/>
      <c r="P8" s="462" t="s">
        <v>113</v>
      </c>
      <c r="Q8" s="462"/>
      <c r="R8" s="277">
        <v>13</v>
      </c>
    </row>
    <row r="9" spans="1:25" ht="15.75" customHeight="1">
      <c r="A9" s="455"/>
      <c r="B9" s="456"/>
      <c r="C9" s="129" t="s">
        <v>95</v>
      </c>
      <c r="D9" s="81" t="str">
        <f>'Титул '!C13</f>
        <v>да</v>
      </c>
      <c r="E9" s="179">
        <f>IF(($L$45+$L$46+$L$47+$L$48+$L$49+$L$50)&gt;0,$W$190,0)</f>
        <v>68837029.290746942</v>
      </c>
      <c r="F9" s="462" t="s">
        <v>40</v>
      </c>
      <c r="G9" s="462"/>
      <c r="H9" s="282"/>
      <c r="I9" s="282">
        <v>324</v>
      </c>
      <c r="J9" s="282">
        <v>245</v>
      </c>
      <c r="K9" s="282"/>
      <c r="L9" s="282">
        <v>168</v>
      </c>
      <c r="M9" s="282"/>
      <c r="N9" s="282"/>
      <c r="O9" s="178">
        <f>D8</f>
        <v>3000</v>
      </c>
      <c r="P9" s="462" t="s">
        <v>114</v>
      </c>
      <c r="Q9" s="462"/>
      <c r="R9" s="277">
        <v>1</v>
      </c>
      <c r="S9" s="3"/>
      <c r="T9" s="3"/>
      <c r="U9" s="3"/>
      <c r="V9" s="3"/>
      <c r="W9" s="3"/>
      <c r="X9" s="186"/>
      <c r="Y9" s="3"/>
    </row>
    <row r="10" spans="1:25" ht="15" customHeight="1">
      <c r="A10" s="313"/>
      <c r="B10" s="314"/>
      <c r="C10" s="129" t="s">
        <v>96</v>
      </c>
      <c r="D10" s="81" t="str">
        <f>'Титул '!C14</f>
        <v>нет</v>
      </c>
      <c r="E10" s="73" t="s">
        <v>91</v>
      </c>
      <c r="F10" s="464" t="s">
        <v>42</v>
      </c>
      <c r="G10" s="464"/>
      <c r="H10" s="315" t="s">
        <v>92</v>
      </c>
      <c r="I10" s="315" t="s">
        <v>151</v>
      </c>
      <c r="J10" s="315" t="s">
        <v>103</v>
      </c>
      <c r="K10" s="315" t="s">
        <v>93</v>
      </c>
      <c r="L10" s="315" t="s">
        <v>94</v>
      </c>
      <c r="M10" s="315" t="s">
        <v>99</v>
      </c>
      <c r="N10" s="315"/>
      <c r="O10" s="463" t="s">
        <v>112</v>
      </c>
      <c r="P10" s="462" t="s">
        <v>115</v>
      </c>
      <c r="Q10" s="462"/>
      <c r="R10" s="277">
        <v>3</v>
      </c>
      <c r="S10" s="3"/>
      <c r="T10" s="3"/>
      <c r="U10" s="3"/>
      <c r="V10" s="3"/>
      <c r="W10" s="3"/>
      <c r="X10" s="186"/>
      <c r="Y10" s="3"/>
    </row>
    <row r="11" spans="1:25" ht="17.25" customHeight="1">
      <c r="A11" s="313"/>
      <c r="B11" s="314"/>
      <c r="C11" s="129" t="s">
        <v>97</v>
      </c>
      <c r="D11" s="81" t="str">
        <f>'Титул '!C15</f>
        <v>нет</v>
      </c>
      <c r="E11" s="179">
        <f>IF(($L$45+$L$46+$L$47+$L$48+$L$49+$L$50)&gt;0,$W$206,0)</f>
        <v>36904486.671455629</v>
      </c>
      <c r="F11" s="462" t="s">
        <v>106</v>
      </c>
      <c r="G11" s="462"/>
      <c r="H11" s="344"/>
      <c r="I11" s="344"/>
      <c r="J11" s="344"/>
      <c r="K11" s="344"/>
      <c r="L11" s="344"/>
      <c r="M11" s="344"/>
      <c r="N11" s="344"/>
      <c r="O11" s="463"/>
      <c r="P11" s="462" t="s">
        <v>116</v>
      </c>
      <c r="Q11" s="462"/>
      <c r="R11" s="80">
        <v>2</v>
      </c>
      <c r="S11" s="3"/>
      <c r="T11" s="3"/>
      <c r="U11" s="3"/>
      <c r="V11" s="3"/>
      <c r="W11" s="3"/>
      <c r="X11" s="186"/>
      <c r="Y11" s="3"/>
    </row>
    <row r="12" spans="1:25" ht="17.25" customHeight="1">
      <c r="A12" s="313"/>
      <c r="B12" s="314"/>
      <c r="C12" s="129" t="s">
        <v>125</v>
      </c>
      <c r="D12" s="80">
        <v>3</v>
      </c>
      <c r="E12" s="73" t="s">
        <v>129</v>
      </c>
      <c r="F12" s="488" t="s">
        <v>41</v>
      </c>
      <c r="G12" s="489"/>
      <c r="H12" s="345"/>
      <c r="I12" s="346"/>
      <c r="J12" s="346"/>
      <c r="K12" s="346"/>
      <c r="L12" s="346"/>
      <c r="M12" s="346"/>
      <c r="N12" s="346"/>
      <c r="O12" s="474"/>
      <c r="P12" s="480" t="s">
        <v>41</v>
      </c>
      <c r="Q12" s="492"/>
      <c r="R12" s="493"/>
      <c r="S12" s="211"/>
      <c r="T12" s="3"/>
      <c r="U12" s="3"/>
      <c r="V12" s="3"/>
      <c r="W12" s="3"/>
      <c r="X12" s="186"/>
      <c r="Y12" s="3"/>
    </row>
    <row r="13" spans="1:25">
      <c r="A13" s="457"/>
      <c r="B13" s="456"/>
      <c r="C13" s="129" t="s">
        <v>102</v>
      </c>
      <c r="D13" s="131"/>
      <c r="E13" s="179">
        <f>IF(($L$45+$L$46+$L$47+$L$48+$L$49+$L$50)&gt;0,$W$212,0)</f>
        <v>0</v>
      </c>
      <c r="F13" s="490"/>
      <c r="G13" s="491"/>
      <c r="H13" s="347"/>
      <c r="I13" s="348"/>
      <c r="J13" s="348"/>
      <c r="K13" s="348"/>
      <c r="L13" s="348"/>
      <c r="M13" s="348"/>
      <c r="N13" s="348"/>
      <c r="O13" s="475"/>
      <c r="P13" s="481"/>
      <c r="Q13" s="494"/>
      <c r="R13" s="495"/>
      <c r="S13" s="211"/>
      <c r="T13" s="70"/>
      <c r="U13" s="70"/>
      <c r="V13" s="70"/>
      <c r="W13" s="70"/>
      <c r="X13" s="186"/>
      <c r="Y13" s="70"/>
    </row>
    <row r="14" spans="1:25" ht="3.75" customHeight="1" thickBot="1">
      <c r="A14" s="12"/>
      <c r="B14" s="12"/>
      <c r="C14" s="128"/>
      <c r="D14" s="12"/>
      <c r="E14" s="12"/>
      <c r="F14" s="12"/>
      <c r="G14" s="12"/>
      <c r="H14" s="283"/>
      <c r="I14" s="283"/>
      <c r="J14" s="283"/>
      <c r="K14" s="283"/>
      <c r="L14" s="284"/>
      <c r="M14" s="284"/>
      <c r="N14" s="284"/>
      <c r="O14" s="7"/>
      <c r="P14" s="7"/>
      <c r="Q14" s="7"/>
      <c r="R14" s="7"/>
      <c r="S14" s="7"/>
      <c r="T14" s="7"/>
      <c r="U14" s="7"/>
      <c r="V14" s="7"/>
      <c r="W14" s="7"/>
    </row>
    <row r="15" spans="1:25">
      <c r="A15" s="458" t="s">
        <v>128</v>
      </c>
      <c r="B15" s="459"/>
      <c r="C15" s="459"/>
      <c r="D15" s="459"/>
      <c r="E15" s="459"/>
      <c r="F15" s="459"/>
      <c r="G15" s="479"/>
      <c r="H15" s="496" t="s">
        <v>15</v>
      </c>
      <c r="I15" s="497"/>
      <c r="J15" s="497"/>
      <c r="K15" s="497"/>
      <c r="L15" s="497"/>
      <c r="M15" s="497"/>
      <c r="N15" s="498"/>
      <c r="O15" s="476" t="s">
        <v>16</v>
      </c>
      <c r="P15" s="477"/>
      <c r="Q15" s="477"/>
      <c r="R15" s="477"/>
      <c r="S15" s="477"/>
      <c r="T15" s="477"/>
      <c r="U15" s="478"/>
      <c r="V15" s="458" t="s">
        <v>17</v>
      </c>
      <c r="W15" s="459"/>
      <c r="X15" s="187"/>
    </row>
    <row r="16" spans="1:25" ht="45.75" customHeight="1" thickBot="1">
      <c r="A16" s="13" t="s">
        <v>18</v>
      </c>
      <c r="B16" s="14" t="s">
        <v>19</v>
      </c>
      <c r="C16" s="15" t="s">
        <v>5</v>
      </c>
      <c r="D16" s="16" t="s">
        <v>20</v>
      </c>
      <c r="E16" s="16" t="s">
        <v>21</v>
      </c>
      <c r="F16" s="16" t="s">
        <v>22</v>
      </c>
      <c r="G16" s="17" t="s">
        <v>23</v>
      </c>
      <c r="H16" s="285" t="s">
        <v>101</v>
      </c>
      <c r="I16" s="286" t="str">
        <f>+I4</f>
        <v xml:space="preserve">Направление </v>
      </c>
      <c r="J16" s="286" t="str">
        <f>+J4</f>
        <v>Кондуктор</v>
      </c>
      <c r="K16" s="286" t="str">
        <f>+K4</f>
        <v>Техническая колонна</v>
      </c>
      <c r="L16" s="286" t="str">
        <f>+L4</f>
        <v>Эксплуат-ая колонна</v>
      </c>
      <c r="M16" s="287" t="s">
        <v>150</v>
      </c>
      <c r="N16" s="288" t="str">
        <f>+N4</f>
        <v>Хвостовик</v>
      </c>
      <c r="O16" s="18" t="s">
        <v>101</v>
      </c>
      <c r="P16" s="20" t="str">
        <f>+I16</f>
        <v xml:space="preserve">Направление </v>
      </c>
      <c r="Q16" s="19" t="str">
        <f>+J16</f>
        <v>Кондуктор</v>
      </c>
      <c r="R16" s="19" t="str">
        <f>+K16</f>
        <v>Техническая колонна</v>
      </c>
      <c r="S16" s="19" t="str">
        <f>+L16</f>
        <v>Эксплуат-ая колонна</v>
      </c>
      <c r="T16" s="17" t="s">
        <v>150</v>
      </c>
      <c r="U16" s="17" t="str">
        <f>+N16</f>
        <v>Хвостовик</v>
      </c>
      <c r="V16" s="21" t="s">
        <v>24</v>
      </c>
      <c r="W16" s="165" t="s">
        <v>25</v>
      </c>
      <c r="X16" s="184" t="s">
        <v>149</v>
      </c>
    </row>
    <row r="17" spans="1:24" ht="15.75" thickBot="1">
      <c r="A17" s="33"/>
      <c r="B17" s="41"/>
      <c r="C17" s="74"/>
      <c r="D17" s="74"/>
      <c r="E17" s="75"/>
      <c r="F17" s="75"/>
      <c r="G17" s="76"/>
      <c r="H17" s="289"/>
      <c r="I17" s="289"/>
      <c r="J17" s="289"/>
      <c r="K17" s="289"/>
      <c r="L17" s="289"/>
      <c r="M17" s="289"/>
      <c r="N17" s="289"/>
      <c r="O17" s="78"/>
      <c r="P17" s="78"/>
      <c r="Q17" s="78"/>
      <c r="R17" s="78"/>
      <c r="S17" s="78"/>
      <c r="T17" s="78"/>
      <c r="U17" s="78"/>
      <c r="V17" s="79"/>
      <c r="W17" s="166"/>
      <c r="X17" s="188"/>
    </row>
    <row r="18" spans="1:24" ht="15.75" thickBot="1">
      <c r="A18" s="33" t="s">
        <v>55</v>
      </c>
      <c r="B18" s="41"/>
      <c r="C18" s="453" t="s">
        <v>122</v>
      </c>
      <c r="D18" s="454"/>
      <c r="E18" s="454"/>
      <c r="F18" s="454"/>
      <c r="G18" s="454"/>
      <c r="H18" s="454"/>
      <c r="I18" s="454"/>
      <c r="J18" s="454"/>
      <c r="K18" s="454"/>
      <c r="L18" s="454"/>
      <c r="M18" s="454"/>
      <c r="N18" s="454"/>
      <c r="O18" s="454"/>
      <c r="P18" s="454"/>
      <c r="Q18" s="454"/>
      <c r="R18" s="454"/>
      <c r="S18" s="454"/>
      <c r="T18" s="454"/>
      <c r="U18" s="454"/>
      <c r="V18" s="454"/>
      <c r="W18" s="487"/>
      <c r="X18" s="189">
        <f>SUM(W20:W40)</f>
        <v>471302.125</v>
      </c>
    </row>
    <row r="19" spans="1:24" outlineLevel="1">
      <c r="A19" s="28"/>
      <c r="B19" s="42"/>
      <c r="C19" s="182" t="str">
        <f>'Перв. скв '!C19</f>
        <v>не определен</v>
      </c>
      <c r="D19" s="100" t="s">
        <v>120</v>
      </c>
      <c r="E19" s="37"/>
      <c r="F19" s="37"/>
      <c r="G19" s="37"/>
      <c r="H19" s="290"/>
      <c r="I19" s="290"/>
      <c r="J19" s="290"/>
      <c r="K19" s="290"/>
      <c r="L19" s="290"/>
      <c r="M19" s="290"/>
      <c r="N19" s="290"/>
      <c r="O19" s="37"/>
      <c r="P19" s="37"/>
      <c r="Q19" s="37"/>
      <c r="R19" s="37"/>
      <c r="S19" s="37"/>
      <c r="T19" s="37"/>
      <c r="U19" s="37"/>
      <c r="V19" s="37"/>
      <c r="W19" s="167"/>
      <c r="X19" s="190"/>
    </row>
    <row r="20" spans="1:24" outlineLevel="1">
      <c r="A20" s="28"/>
      <c r="B20" s="42"/>
      <c r="C20" s="74"/>
      <c r="D20" s="102" t="str">
        <f>'Перв. скв '!D20</f>
        <v>Монтаж</v>
      </c>
      <c r="E20" s="332" t="str">
        <f>D$5</f>
        <v>не определен</v>
      </c>
      <c r="F20" s="332" t="str">
        <f>'Перв. скв '!F20</f>
        <v>опер.</v>
      </c>
      <c r="G20" s="349">
        <f>'Перв. скв '!G20</f>
        <v>9401938</v>
      </c>
      <c r="H20" s="291"/>
      <c r="I20" s="292"/>
      <c r="J20" s="292"/>
      <c r="K20" s="292"/>
      <c r="L20" s="292"/>
      <c r="M20" s="292"/>
      <c r="N20" s="292"/>
      <c r="O20" s="112">
        <f>H20*G20</f>
        <v>0</v>
      </c>
      <c r="P20" s="112"/>
      <c r="Q20" s="112"/>
      <c r="R20" s="112"/>
      <c r="S20" s="112"/>
      <c r="T20" s="112"/>
      <c r="U20" s="112"/>
      <c r="V20" s="113">
        <f>SUM(H20:N20)</f>
        <v>0</v>
      </c>
      <c r="W20" s="168">
        <f>SUM(O20:U20)</f>
        <v>0</v>
      </c>
      <c r="X20" s="190"/>
    </row>
    <row r="21" spans="1:24" outlineLevel="1">
      <c r="A21" s="28"/>
      <c r="B21" s="42"/>
      <c r="C21" s="97"/>
      <c r="D21" s="102" t="str">
        <f>'Перв. скв '!D21</f>
        <v>Демонтаж</v>
      </c>
      <c r="E21" s="332" t="str">
        <f t="shared" ref="E21:E39" si="0">D$5</f>
        <v>не определен</v>
      </c>
      <c r="F21" s="332" t="str">
        <f>'Перв. скв '!F21</f>
        <v>опер.</v>
      </c>
      <c r="G21" s="349">
        <f>'Перв. скв '!G21</f>
        <v>2344149</v>
      </c>
      <c r="H21" s="291"/>
      <c r="I21" s="292"/>
      <c r="J21" s="292"/>
      <c r="K21" s="292"/>
      <c r="L21" s="292"/>
      <c r="M21" s="292"/>
      <c r="N21" s="292"/>
      <c r="O21" s="112">
        <f t="shared" ref="O21:O39" si="1">H21*G21</f>
        <v>0</v>
      </c>
      <c r="P21" s="112"/>
      <c r="Q21" s="112"/>
      <c r="R21" s="112"/>
      <c r="S21" s="112"/>
      <c r="T21" s="112"/>
      <c r="U21" s="112"/>
      <c r="V21" s="113">
        <f t="shared" ref="V21:V39" si="2">SUM(H21:N21)</f>
        <v>0</v>
      </c>
      <c r="W21" s="168">
        <f t="shared" ref="W21:W39" si="3">SUM(O21:U21)</f>
        <v>0</v>
      </c>
      <c r="X21" s="190"/>
    </row>
    <row r="22" spans="1:24" outlineLevel="1">
      <c r="A22" s="28"/>
      <c r="B22" s="42"/>
      <c r="C22" s="97"/>
      <c r="D22" s="102" t="str">
        <f>'Перв. скв '!D22</f>
        <v>Эксплуатация АВЭС</v>
      </c>
      <c r="E22" s="332" t="str">
        <f t="shared" si="0"/>
        <v>не определен</v>
      </c>
      <c r="F22" s="332" t="str">
        <f>'Перв. скв '!F22</f>
        <v>опер.</v>
      </c>
      <c r="G22" s="349">
        <f>'Перв. скв '!G22</f>
        <v>0</v>
      </c>
      <c r="H22" s="291"/>
      <c r="I22" s="292"/>
      <c r="J22" s="292"/>
      <c r="K22" s="292"/>
      <c r="L22" s="292"/>
      <c r="M22" s="292"/>
      <c r="N22" s="292"/>
      <c r="O22" s="112">
        <f t="shared" si="1"/>
        <v>0</v>
      </c>
      <c r="P22" s="112"/>
      <c r="Q22" s="112"/>
      <c r="R22" s="112"/>
      <c r="S22" s="112"/>
      <c r="T22" s="112"/>
      <c r="U22" s="112"/>
      <c r="V22" s="113">
        <f>SUM(H22:N22)</f>
        <v>0</v>
      </c>
      <c r="W22" s="168">
        <f t="shared" si="3"/>
        <v>0</v>
      </c>
      <c r="X22" s="190"/>
    </row>
    <row r="23" spans="1:24" outlineLevel="1">
      <c r="A23" s="28"/>
      <c r="B23" s="42"/>
      <c r="C23" s="97"/>
      <c r="D23" s="102" t="str">
        <f>'Перв. скв '!D23</f>
        <v>Передислокация БУ в пределах м-я</v>
      </c>
      <c r="E23" s="332" t="str">
        <f>D$5</f>
        <v>не определен</v>
      </c>
      <c r="F23" s="332" t="str">
        <f>'Перв. скв '!F23</f>
        <v>опер.</v>
      </c>
      <c r="G23" s="349">
        <f>'Перв. скв '!G23</f>
        <v>693236</v>
      </c>
      <c r="H23" s="291"/>
      <c r="I23" s="292"/>
      <c r="J23" s="292"/>
      <c r="K23" s="292"/>
      <c r="L23" s="292"/>
      <c r="M23" s="292"/>
      <c r="N23" s="292"/>
      <c r="O23" s="112">
        <f>H23*G23</f>
        <v>0</v>
      </c>
      <c r="P23" s="112"/>
      <c r="Q23" s="112"/>
      <c r="R23" s="112"/>
      <c r="S23" s="112"/>
      <c r="T23" s="112"/>
      <c r="U23" s="112"/>
      <c r="V23" s="113">
        <f>SUM(H23:N23)</f>
        <v>0</v>
      </c>
      <c r="W23" s="168">
        <f>SUM(O23:U23)</f>
        <v>0</v>
      </c>
      <c r="X23" s="190"/>
    </row>
    <row r="24" spans="1:24" outlineLevel="1">
      <c r="A24" s="28"/>
      <c r="B24" s="42"/>
      <c r="C24" s="97"/>
      <c r="D24" s="102" t="str">
        <f>'Перв. скв '!D24</f>
        <v>Передислокация БУ 250-500 км.</v>
      </c>
      <c r="E24" s="332" t="str">
        <f>D$5</f>
        <v>не определен</v>
      </c>
      <c r="F24" s="332" t="str">
        <f>'Перв. скв '!F24</f>
        <v>опер.</v>
      </c>
      <c r="G24" s="349">
        <f>'Перв. скв '!G24</f>
        <v>9837322</v>
      </c>
      <c r="H24" s="291"/>
      <c r="I24" s="292"/>
      <c r="J24" s="292"/>
      <c r="K24" s="292"/>
      <c r="L24" s="292"/>
      <c r="M24" s="292"/>
      <c r="N24" s="292"/>
      <c r="O24" s="112">
        <f>H24*G24</f>
        <v>0</v>
      </c>
      <c r="P24" s="112"/>
      <c r="Q24" s="112"/>
      <c r="R24" s="112"/>
      <c r="S24" s="112"/>
      <c r="T24" s="112"/>
      <c r="U24" s="112"/>
      <c r="V24" s="113">
        <f>SUM(H24:N24)</f>
        <v>0</v>
      </c>
      <c r="W24" s="168">
        <f>SUM(O24:U24)</f>
        <v>0</v>
      </c>
      <c r="X24" s="190"/>
    </row>
    <row r="25" spans="1:24" outlineLevel="1">
      <c r="A25" s="28"/>
      <c r="B25" s="42"/>
      <c r="C25" s="97"/>
      <c r="D25" s="102" t="str">
        <f>'Перв. скв '!D25</f>
        <v>Передислокация бр. бур в пределах м-я</v>
      </c>
      <c r="E25" s="332" t="str">
        <f>D$5</f>
        <v>не определен</v>
      </c>
      <c r="F25" s="332" t="str">
        <f>'Перв. скв '!F25</f>
        <v>опер.</v>
      </c>
      <c r="G25" s="349">
        <f>'Перв. скв '!G25</f>
        <v>130867</v>
      </c>
      <c r="H25" s="291"/>
      <c r="I25" s="292"/>
      <c r="J25" s="292"/>
      <c r="K25" s="292"/>
      <c r="L25" s="292"/>
      <c r="M25" s="292"/>
      <c r="N25" s="292"/>
      <c r="O25" s="112">
        <f>H25*G25</f>
        <v>0</v>
      </c>
      <c r="P25" s="112"/>
      <c r="Q25" s="112"/>
      <c r="R25" s="112"/>
      <c r="S25" s="112"/>
      <c r="T25" s="112"/>
      <c r="U25" s="112"/>
      <c r="V25" s="113">
        <f>SUM(H25:N25)</f>
        <v>0</v>
      </c>
      <c r="W25" s="168">
        <f>SUM(O25:U25)</f>
        <v>0</v>
      </c>
      <c r="X25" s="190"/>
    </row>
    <row r="26" spans="1:24" outlineLevel="1">
      <c r="A26" s="28"/>
      <c r="B26" s="42"/>
      <c r="C26" s="97"/>
      <c r="D26" s="103" t="str">
        <f>'Перв. скв '!D26</f>
        <v>Передислокация бр. бур 250-500 км.</v>
      </c>
      <c r="E26" s="332" t="str">
        <f t="shared" si="0"/>
        <v>не определен</v>
      </c>
      <c r="F26" s="332" t="str">
        <f>'Перв. скв '!F26</f>
        <v>опер.</v>
      </c>
      <c r="G26" s="349">
        <f>'Перв. скв '!G26</f>
        <v>1788526</v>
      </c>
      <c r="H26" s="291"/>
      <c r="I26" s="292"/>
      <c r="J26" s="292"/>
      <c r="K26" s="292"/>
      <c r="L26" s="292"/>
      <c r="M26" s="292"/>
      <c r="N26" s="292"/>
      <c r="O26" s="112">
        <f t="shared" si="1"/>
        <v>0</v>
      </c>
      <c r="P26" s="112"/>
      <c r="Q26" s="112"/>
      <c r="R26" s="112"/>
      <c r="S26" s="112"/>
      <c r="T26" s="112"/>
      <c r="U26" s="112"/>
      <c r="V26" s="113">
        <f t="shared" si="2"/>
        <v>0</v>
      </c>
      <c r="W26" s="168">
        <f t="shared" si="3"/>
        <v>0</v>
      </c>
      <c r="X26" s="190"/>
    </row>
    <row r="27" spans="1:24" outlineLevel="1">
      <c r="A27" s="28"/>
      <c r="B27" s="42"/>
      <c r="C27" s="97"/>
      <c r="D27" s="103" t="str">
        <f>'Перв. скв '!D27</f>
        <v>Передислокация бригады ВМР в пределах м-я</v>
      </c>
      <c r="E27" s="332" t="str">
        <f t="shared" si="0"/>
        <v>не определен</v>
      </c>
      <c r="F27" s="332" t="str">
        <f>'Перв. скв '!F27</f>
        <v>опер.</v>
      </c>
      <c r="G27" s="349">
        <f>'Перв. скв '!G27</f>
        <v>130867</v>
      </c>
      <c r="H27" s="291"/>
      <c r="I27" s="292"/>
      <c r="J27" s="292"/>
      <c r="K27" s="292"/>
      <c r="L27" s="292"/>
      <c r="M27" s="292"/>
      <c r="N27" s="292"/>
      <c r="O27" s="112">
        <f t="shared" si="1"/>
        <v>0</v>
      </c>
      <c r="P27" s="112"/>
      <c r="Q27" s="112"/>
      <c r="R27" s="112"/>
      <c r="S27" s="112"/>
      <c r="T27" s="112"/>
      <c r="U27" s="112"/>
      <c r="V27" s="113">
        <f t="shared" si="2"/>
        <v>0</v>
      </c>
      <c r="W27" s="168">
        <f t="shared" si="3"/>
        <v>0</v>
      </c>
      <c r="X27" s="190"/>
    </row>
    <row r="28" spans="1:24" outlineLevel="1">
      <c r="A28" s="28"/>
      <c r="B28" s="42"/>
      <c r="C28" s="97"/>
      <c r="D28" s="103" t="str">
        <f>'Перв. скв '!D28</f>
        <v>Передислокация бригады ВМР 250-500 км.</v>
      </c>
      <c r="E28" s="332" t="str">
        <f t="shared" si="0"/>
        <v>не определен</v>
      </c>
      <c r="F28" s="332" t="str">
        <f>'Перв. скв '!F28</f>
        <v>опер.</v>
      </c>
      <c r="G28" s="349">
        <f>'Перв. скв '!G28</f>
        <v>1788526</v>
      </c>
      <c r="H28" s="291"/>
      <c r="I28" s="292"/>
      <c r="J28" s="292"/>
      <c r="K28" s="292"/>
      <c r="L28" s="292"/>
      <c r="M28" s="292"/>
      <c r="N28" s="292"/>
      <c r="O28" s="112">
        <f t="shared" si="1"/>
        <v>0</v>
      </c>
      <c r="P28" s="112"/>
      <c r="Q28" s="112"/>
      <c r="R28" s="112"/>
      <c r="S28" s="112"/>
      <c r="T28" s="112"/>
      <c r="U28" s="112"/>
      <c r="V28" s="113">
        <f t="shared" si="2"/>
        <v>0</v>
      </c>
      <c r="W28" s="168">
        <f t="shared" si="3"/>
        <v>0</v>
      </c>
      <c r="X28" s="190"/>
    </row>
    <row r="29" spans="1:24" outlineLevel="1">
      <c r="A29" s="28"/>
      <c r="B29" s="42"/>
      <c r="C29" s="97"/>
      <c r="D29" s="103" t="str">
        <f>'Перв. скв '!D29</f>
        <v>Передвижка 5 м.</v>
      </c>
      <c r="E29" s="332" t="str">
        <f t="shared" si="0"/>
        <v>не определен</v>
      </c>
      <c r="F29" s="332" t="str">
        <f>'Перв. скв '!F29</f>
        <v>опер.</v>
      </c>
      <c r="G29" s="349">
        <f>'Перв. скв '!G29</f>
        <v>244497</v>
      </c>
      <c r="H29" s="291"/>
      <c r="I29" s="292"/>
      <c r="J29" s="292"/>
      <c r="K29" s="292"/>
      <c r="L29" s="292"/>
      <c r="M29" s="292"/>
      <c r="N29" s="292"/>
      <c r="O29" s="112">
        <f t="shared" si="1"/>
        <v>0</v>
      </c>
      <c r="P29" s="112"/>
      <c r="Q29" s="112"/>
      <c r="R29" s="112"/>
      <c r="S29" s="112"/>
      <c r="T29" s="112"/>
      <c r="U29" s="112"/>
      <c r="V29" s="113">
        <f>SUM(H29:N29)</f>
        <v>0</v>
      </c>
      <c r="W29" s="168">
        <f t="shared" si="3"/>
        <v>0</v>
      </c>
      <c r="X29" s="190"/>
    </row>
    <row r="30" spans="1:24" outlineLevel="1">
      <c r="A30" s="28"/>
      <c r="B30" s="42"/>
      <c r="C30" s="97"/>
      <c r="D30" s="103" t="str">
        <f>'Перв. скв '!D30</f>
        <v>Передвижка 9 м.</v>
      </c>
      <c r="E30" s="332" t="str">
        <f t="shared" si="0"/>
        <v>не определен</v>
      </c>
      <c r="F30" s="332" t="str">
        <f>'Перв. скв '!F30</f>
        <v>опер.</v>
      </c>
      <c r="G30" s="349">
        <f>'Перв. скв '!G30</f>
        <v>265365</v>
      </c>
      <c r="H30" s="291">
        <v>1</v>
      </c>
      <c r="I30" s="292"/>
      <c r="J30" s="292"/>
      <c r="K30" s="292"/>
      <c r="L30" s="292"/>
      <c r="M30" s="292"/>
      <c r="N30" s="292"/>
      <c r="O30" s="112">
        <f t="shared" si="1"/>
        <v>265365</v>
      </c>
      <c r="P30" s="112"/>
      <c r="Q30" s="112"/>
      <c r="R30" s="112"/>
      <c r="S30" s="112"/>
      <c r="T30" s="112"/>
      <c r="U30" s="112"/>
      <c r="V30" s="113">
        <f t="shared" si="2"/>
        <v>1</v>
      </c>
      <c r="W30" s="168">
        <f t="shared" si="3"/>
        <v>265365</v>
      </c>
      <c r="X30" s="190"/>
    </row>
    <row r="31" spans="1:24" outlineLevel="1">
      <c r="A31" s="28"/>
      <c r="B31" s="42"/>
      <c r="C31" s="97"/>
      <c r="D31" s="103" t="str">
        <f>'Перв. скв '!D31</f>
        <v>Передвижка 18 м.</v>
      </c>
      <c r="E31" s="332" t="str">
        <f t="shared" si="0"/>
        <v>не определен</v>
      </c>
      <c r="F31" s="332" t="str">
        <f>'Перв. скв '!F31</f>
        <v>опер.</v>
      </c>
      <c r="G31" s="349">
        <f>'Перв. скв '!G31</f>
        <v>406328</v>
      </c>
      <c r="H31" s="291"/>
      <c r="I31" s="292"/>
      <c r="J31" s="292"/>
      <c r="K31" s="292"/>
      <c r="L31" s="292"/>
      <c r="M31" s="292"/>
      <c r="N31" s="292"/>
      <c r="O31" s="112">
        <f t="shared" si="1"/>
        <v>0</v>
      </c>
      <c r="P31" s="112"/>
      <c r="Q31" s="112"/>
      <c r="R31" s="112"/>
      <c r="S31" s="112"/>
      <c r="T31" s="112"/>
      <c r="U31" s="112"/>
      <c r="V31" s="113">
        <f t="shared" si="2"/>
        <v>0</v>
      </c>
      <c r="W31" s="168">
        <f t="shared" si="3"/>
        <v>0</v>
      </c>
      <c r="X31" s="190"/>
    </row>
    <row r="32" spans="1:24" outlineLevel="1">
      <c r="A32" s="28"/>
      <c r="B32" s="42"/>
      <c r="C32" s="97"/>
      <c r="D32" s="103" t="str">
        <f>'Перв. скв '!D32</f>
        <v>Передвижка 25 м.</v>
      </c>
      <c r="E32" s="332" t="str">
        <f t="shared" si="0"/>
        <v>не определен</v>
      </c>
      <c r="F32" s="332" t="str">
        <f>'Перв. скв '!F32</f>
        <v>опер.</v>
      </c>
      <c r="G32" s="349">
        <f>'Перв. скв '!G32</f>
        <v>462462</v>
      </c>
      <c r="H32" s="291"/>
      <c r="I32" s="292"/>
      <c r="J32" s="292"/>
      <c r="K32" s="292"/>
      <c r="L32" s="292"/>
      <c r="M32" s="292"/>
      <c r="N32" s="292"/>
      <c r="O32" s="112">
        <f t="shared" si="1"/>
        <v>0</v>
      </c>
      <c r="P32" s="112"/>
      <c r="Q32" s="112"/>
      <c r="R32" s="112"/>
      <c r="S32" s="112"/>
      <c r="T32" s="112"/>
      <c r="U32" s="112"/>
      <c r="V32" s="113">
        <f t="shared" si="2"/>
        <v>0</v>
      </c>
      <c r="W32" s="168">
        <f t="shared" si="3"/>
        <v>0</v>
      </c>
      <c r="X32" s="190"/>
    </row>
    <row r="33" spans="1:40" outlineLevel="1">
      <c r="A33" s="28"/>
      <c r="B33" s="42"/>
      <c r="C33" s="97"/>
      <c r="D33" s="103" t="str">
        <f>'Перв. скв '!D33</f>
        <v>Передвижка 50 м.</v>
      </c>
      <c r="E33" s="332" t="str">
        <f t="shared" si="0"/>
        <v>не определен</v>
      </c>
      <c r="F33" s="332" t="str">
        <f>'Перв. скв '!F33</f>
        <v>опер.</v>
      </c>
      <c r="G33" s="349">
        <f>'Перв. скв '!G33</f>
        <v>889289</v>
      </c>
      <c r="H33" s="291"/>
      <c r="I33" s="292"/>
      <c r="J33" s="292"/>
      <c r="K33" s="292"/>
      <c r="L33" s="292"/>
      <c r="M33" s="292"/>
      <c r="N33" s="292"/>
      <c r="O33" s="112">
        <f t="shared" si="1"/>
        <v>0</v>
      </c>
      <c r="P33" s="112"/>
      <c r="Q33" s="112"/>
      <c r="R33" s="112"/>
      <c r="S33" s="112"/>
      <c r="T33" s="112"/>
      <c r="U33" s="112"/>
      <c r="V33" s="113">
        <f t="shared" si="2"/>
        <v>0</v>
      </c>
      <c r="W33" s="168">
        <f t="shared" si="3"/>
        <v>0</v>
      </c>
      <c r="X33" s="190"/>
    </row>
    <row r="34" spans="1:40" outlineLevel="1">
      <c r="A34" s="28"/>
      <c r="B34" s="42"/>
      <c r="C34" s="97"/>
      <c r="D34" s="103" t="str">
        <f>'Перв. скв '!D34</f>
        <v>Сдвижка 25 м.</v>
      </c>
      <c r="E34" s="332" t="str">
        <f t="shared" si="0"/>
        <v>не определен</v>
      </c>
      <c r="F34" s="332" t="str">
        <f>'Перв. скв '!F34</f>
        <v>опер.</v>
      </c>
      <c r="G34" s="349">
        <f>'Перв. скв '!G34</f>
        <v>291019</v>
      </c>
      <c r="H34" s="291"/>
      <c r="I34" s="292"/>
      <c r="J34" s="292"/>
      <c r="K34" s="292"/>
      <c r="L34" s="292"/>
      <c r="M34" s="292"/>
      <c r="N34" s="292"/>
      <c r="O34" s="112">
        <f t="shared" si="1"/>
        <v>0</v>
      </c>
      <c r="P34" s="112"/>
      <c r="Q34" s="112"/>
      <c r="R34" s="112"/>
      <c r="S34" s="112"/>
      <c r="T34" s="112"/>
      <c r="U34" s="112"/>
      <c r="V34" s="113">
        <f t="shared" si="2"/>
        <v>0</v>
      </c>
      <c r="W34" s="168">
        <f t="shared" si="3"/>
        <v>0</v>
      </c>
      <c r="X34" s="190"/>
    </row>
    <row r="35" spans="1:40" outlineLevel="1">
      <c r="A35" s="28"/>
      <c r="B35" s="42"/>
      <c r="C35" s="97"/>
      <c r="D35" s="103" t="str">
        <f>'Перв. скв '!D35</f>
        <v>Пуско-наладочные работы</v>
      </c>
      <c r="E35" s="332" t="str">
        <f t="shared" si="0"/>
        <v>не определен</v>
      </c>
      <c r="F35" s="332" t="str">
        <f>'Перв. скв '!F35</f>
        <v>опер.</v>
      </c>
      <c r="G35" s="349">
        <f>'Перв. скв '!G35</f>
        <v>633406</v>
      </c>
      <c r="H35" s="291"/>
      <c r="I35" s="292"/>
      <c r="J35" s="292"/>
      <c r="K35" s="292"/>
      <c r="L35" s="292"/>
      <c r="M35" s="292"/>
      <c r="N35" s="292"/>
      <c r="O35" s="112">
        <f t="shared" si="1"/>
        <v>0</v>
      </c>
      <c r="P35" s="112"/>
      <c r="Q35" s="112"/>
      <c r="R35" s="112"/>
      <c r="S35" s="112"/>
      <c r="T35" s="112"/>
      <c r="U35" s="112"/>
      <c r="V35" s="113">
        <f t="shared" si="2"/>
        <v>0</v>
      </c>
      <c r="W35" s="168">
        <f t="shared" si="3"/>
        <v>0</v>
      </c>
      <c r="X35" s="190"/>
    </row>
    <row r="36" spans="1:40" outlineLevel="1">
      <c r="A36" s="28"/>
      <c r="B36" s="42"/>
      <c r="C36" s="97"/>
      <c r="D36" s="103" t="str">
        <f>'Перв. скв '!D36</f>
        <v>Артезианская скважина</v>
      </c>
      <c r="E36" s="332" t="str">
        <f>D$5</f>
        <v>не определен</v>
      </c>
      <c r="F36" s="332" t="str">
        <f>'Перв. скв '!F36</f>
        <v>опер.</v>
      </c>
      <c r="G36" s="349">
        <f>'Перв. скв '!G36</f>
        <v>475880</v>
      </c>
      <c r="H36" s="291"/>
      <c r="I36" s="292"/>
      <c r="J36" s="292"/>
      <c r="K36" s="292"/>
      <c r="L36" s="292"/>
      <c r="M36" s="292"/>
      <c r="N36" s="292"/>
      <c r="O36" s="112">
        <f>H36*G36</f>
        <v>0</v>
      </c>
      <c r="P36" s="112"/>
      <c r="Q36" s="112"/>
      <c r="R36" s="112"/>
      <c r="S36" s="112"/>
      <c r="T36" s="112"/>
      <c r="U36" s="112"/>
      <c r="V36" s="113">
        <f>SUM(H36:N36)</f>
        <v>0</v>
      </c>
      <c r="W36" s="168">
        <f>SUM(O36:U36)</f>
        <v>0</v>
      </c>
      <c r="X36" s="190"/>
    </row>
    <row r="37" spans="1:40" outlineLevel="1">
      <c r="A37" s="28"/>
      <c r="B37" s="42"/>
      <c r="C37" s="97"/>
      <c r="D37" s="103" t="str">
        <f>'Перв. скв '!D37</f>
        <v>Авиапревозки</v>
      </c>
      <c r="E37" s="332" t="str">
        <f t="shared" si="0"/>
        <v>не определен</v>
      </c>
      <c r="F37" s="332" t="str">
        <f>'Перв. скв '!F37</f>
        <v>опер.</v>
      </c>
      <c r="G37" s="349">
        <f>'Перв. скв '!G37</f>
        <v>205937.125</v>
      </c>
      <c r="H37" s="291">
        <v>1</v>
      </c>
      <c r="I37" s="292"/>
      <c r="J37" s="292"/>
      <c r="K37" s="292"/>
      <c r="L37" s="292"/>
      <c r="M37" s="292"/>
      <c r="N37" s="292"/>
      <c r="O37" s="112">
        <f t="shared" si="1"/>
        <v>205937.125</v>
      </c>
      <c r="P37" s="112"/>
      <c r="Q37" s="112"/>
      <c r="R37" s="112"/>
      <c r="S37" s="112"/>
      <c r="T37" s="112"/>
      <c r="U37" s="112"/>
      <c r="V37" s="113">
        <f t="shared" si="2"/>
        <v>1</v>
      </c>
      <c r="W37" s="168">
        <f t="shared" si="3"/>
        <v>205937.125</v>
      </c>
      <c r="X37" s="190"/>
    </row>
    <row r="38" spans="1:40" outlineLevel="1">
      <c r="A38" s="28"/>
      <c r="B38" s="42"/>
      <c r="C38" s="97"/>
      <c r="D38" s="103" t="str">
        <f>'Перв. скв '!D38</f>
        <v>Мобилизация и монтаж энергокомплекса</v>
      </c>
      <c r="E38" s="332" t="str">
        <f t="shared" si="0"/>
        <v>не определен</v>
      </c>
      <c r="F38" s="332" t="str">
        <f>'Перв. скв '!F38</f>
        <v>опер.</v>
      </c>
      <c r="G38" s="349">
        <f>'Перв. скв '!G38</f>
        <v>0</v>
      </c>
      <c r="H38" s="291"/>
      <c r="I38" s="292"/>
      <c r="J38" s="292"/>
      <c r="K38" s="292"/>
      <c r="L38" s="292"/>
      <c r="M38" s="292"/>
      <c r="N38" s="292"/>
      <c r="O38" s="112">
        <f t="shared" si="1"/>
        <v>0</v>
      </c>
      <c r="P38" s="112"/>
      <c r="Q38" s="112"/>
      <c r="R38" s="112"/>
      <c r="S38" s="112"/>
      <c r="T38" s="112"/>
      <c r="U38" s="112"/>
      <c r="V38" s="113">
        <f t="shared" si="2"/>
        <v>0</v>
      </c>
      <c r="W38" s="168">
        <f t="shared" si="3"/>
        <v>0</v>
      </c>
      <c r="X38" s="190"/>
    </row>
    <row r="39" spans="1:40" ht="14.25" customHeight="1" outlineLevel="1">
      <c r="A39" s="322"/>
      <c r="B39" s="323"/>
      <c r="C39" s="97"/>
      <c r="D39" s="103" t="str">
        <f>'Перв. скв '!D39</f>
        <v>Завоз и монтаж верхнего силового привода</v>
      </c>
      <c r="E39" s="332" t="str">
        <f t="shared" si="0"/>
        <v>не определен</v>
      </c>
      <c r="F39" s="332" t="str">
        <f>'Перв. скв '!F39</f>
        <v>опер.</v>
      </c>
      <c r="G39" s="349">
        <f>'Перв. скв '!G39</f>
        <v>2078246</v>
      </c>
      <c r="H39" s="291"/>
      <c r="I39" s="292"/>
      <c r="J39" s="292"/>
      <c r="K39" s="292"/>
      <c r="L39" s="292"/>
      <c r="M39" s="292"/>
      <c r="N39" s="292"/>
      <c r="O39" s="112">
        <f t="shared" si="1"/>
        <v>0</v>
      </c>
      <c r="P39" s="112"/>
      <c r="Q39" s="112"/>
      <c r="R39" s="112"/>
      <c r="S39" s="112"/>
      <c r="T39" s="112"/>
      <c r="U39" s="112"/>
      <c r="V39" s="113">
        <f t="shared" si="2"/>
        <v>0</v>
      </c>
      <c r="W39" s="168">
        <f t="shared" si="3"/>
        <v>0</v>
      </c>
      <c r="X39" s="190"/>
    </row>
    <row r="40" spans="1:40" ht="15.75" outlineLevel="1" thickBot="1">
      <c r="A40" s="324"/>
      <c r="B40" s="325"/>
      <c r="C40" s="104"/>
      <c r="D40" s="103" t="str">
        <f>'Перв. скв '!D40</f>
        <v>Завоз и монтаж новой насосной группы</v>
      </c>
      <c r="E40" s="332" t="str">
        <f>D$5</f>
        <v>не определен</v>
      </c>
      <c r="F40" s="332" t="str">
        <f>'Перв. скв '!F40</f>
        <v>опер.</v>
      </c>
      <c r="G40" s="349">
        <f>'Перв. скв '!G40</f>
        <v>899742</v>
      </c>
      <c r="H40" s="291"/>
      <c r="I40" s="292"/>
      <c r="J40" s="292"/>
      <c r="K40" s="292"/>
      <c r="L40" s="292"/>
      <c r="M40" s="292"/>
      <c r="N40" s="292"/>
      <c r="O40" s="112">
        <f>H40*G40</f>
        <v>0</v>
      </c>
      <c r="P40" s="112"/>
      <c r="Q40" s="112"/>
      <c r="R40" s="112"/>
      <c r="S40" s="112"/>
      <c r="T40" s="112"/>
      <c r="U40" s="112"/>
      <c r="V40" s="113">
        <f>SUM(H40:N40)</f>
        <v>0</v>
      </c>
      <c r="W40" s="168">
        <f>SUM(O40:U40)</f>
        <v>0</v>
      </c>
      <c r="X40" s="190"/>
    </row>
    <row r="41" spans="1:40" ht="15.75" thickBot="1">
      <c r="A41" s="8"/>
      <c r="B41" s="4"/>
      <c r="C41" s="56" t="s">
        <v>82</v>
      </c>
      <c r="D41" s="69">
        <f>W41</f>
        <v>471302.125</v>
      </c>
      <c r="E41" s="110"/>
      <c r="F41" s="110"/>
      <c r="G41" s="110"/>
      <c r="H41" s="293"/>
      <c r="I41" s="293"/>
      <c r="J41" s="293"/>
      <c r="K41" s="293"/>
      <c r="L41" s="293"/>
      <c r="M41" s="293"/>
      <c r="N41" s="293"/>
      <c r="O41" s="116">
        <f>SUM(O20:O40)</f>
        <v>471302.125</v>
      </c>
      <c r="P41" s="116"/>
      <c r="Q41" s="116"/>
      <c r="R41" s="116"/>
      <c r="S41" s="116"/>
      <c r="T41" s="116"/>
      <c r="U41" s="116"/>
      <c r="V41" s="116"/>
      <c r="W41" s="164">
        <f>SUM(W20:W40)</f>
        <v>471302.125</v>
      </c>
      <c r="X41" s="191"/>
    </row>
    <row r="42" spans="1:40" s="68" customFormat="1" ht="15.75" thickBot="1">
      <c r="A42" s="62"/>
      <c r="B42" s="63"/>
      <c r="C42" s="64"/>
      <c r="D42" s="65"/>
      <c r="E42" s="91"/>
      <c r="F42" s="317"/>
      <c r="G42" s="317"/>
      <c r="H42" s="350"/>
      <c r="I42" s="350"/>
      <c r="J42" s="350"/>
      <c r="K42" s="350"/>
      <c r="L42" s="350"/>
      <c r="M42" s="350"/>
      <c r="N42" s="350"/>
      <c r="O42" s="67"/>
      <c r="P42" s="67"/>
      <c r="Q42" s="67"/>
      <c r="R42" s="67"/>
      <c r="S42" s="67"/>
      <c r="T42" s="67"/>
      <c r="U42" s="67"/>
      <c r="V42" s="67"/>
      <c r="W42" s="169"/>
      <c r="X42" s="191"/>
    </row>
    <row r="43" spans="1:40" ht="15" customHeight="1" thickBot="1">
      <c r="A43" s="24"/>
      <c r="B43" s="45"/>
      <c r="C43" s="446" t="s">
        <v>123</v>
      </c>
      <c r="D43" s="447"/>
      <c r="E43" s="447"/>
      <c r="F43" s="447"/>
      <c r="G43" s="447"/>
      <c r="H43" s="447"/>
      <c r="I43" s="447"/>
      <c r="J43" s="447"/>
      <c r="K43" s="447"/>
      <c r="L43" s="447"/>
      <c r="M43" s="447"/>
      <c r="N43" s="447"/>
      <c r="O43" s="447"/>
      <c r="P43" s="447"/>
      <c r="Q43" s="447"/>
      <c r="R43" s="447"/>
      <c r="S43" s="447"/>
      <c r="T43" s="447"/>
      <c r="U43" s="447"/>
      <c r="V43" s="447"/>
      <c r="W43" s="447"/>
      <c r="X43" s="192">
        <f>SUM(W45:W55)</f>
        <v>40617487.113999993</v>
      </c>
    </row>
    <row r="44" spans="1:40" ht="15" customHeight="1" outlineLevel="1">
      <c r="A44" s="71"/>
      <c r="B44" s="94"/>
      <c r="C44" s="182" t="str">
        <f>'Перв. скв '!C44</f>
        <v>не определен</v>
      </c>
      <c r="D44" s="100" t="s">
        <v>120</v>
      </c>
      <c r="E44" s="101"/>
      <c r="F44" s="54"/>
      <c r="G44" s="54"/>
      <c r="H44" s="294"/>
      <c r="I44" s="294"/>
      <c r="J44" s="294"/>
      <c r="K44" s="294"/>
      <c r="L44" s="294"/>
      <c r="M44" s="294"/>
      <c r="N44" s="294"/>
      <c r="O44" s="54"/>
      <c r="P44" s="54"/>
      <c r="Q44" s="54"/>
      <c r="R44" s="54"/>
      <c r="S44" s="54"/>
      <c r="T44" s="54"/>
      <c r="U44" s="54"/>
      <c r="V44" s="54"/>
      <c r="W44" s="170"/>
      <c r="X44" s="191"/>
    </row>
    <row r="45" spans="1:40" ht="14.25" customHeight="1" outlineLevel="1">
      <c r="A45" s="327"/>
      <c r="B45" s="328"/>
      <c r="C45" s="103" t="s">
        <v>148</v>
      </c>
      <c r="D45" s="102" t="str">
        <f>'Перв. скв '!D45</f>
        <v>Фиксированная ставка за скважину с отходом до 1300 м.</v>
      </c>
      <c r="E45" s="332" t="str">
        <f t="shared" ref="E45:E55" si="4">D$5</f>
        <v>не определен</v>
      </c>
      <c r="F45" s="332" t="str">
        <f>'Перв. скв '!F45</f>
        <v>скв.</v>
      </c>
      <c r="G45" s="349">
        <f>'Перв. скв '!G45</f>
        <v>6559232</v>
      </c>
      <c r="H45" s="305">
        <f>'Перв. скв '!H45</f>
        <v>0</v>
      </c>
      <c r="I45" s="306">
        <f>'Перв. скв '!I45</f>
        <v>0</v>
      </c>
      <c r="J45" s="306">
        <f>'Перв. скв '!J45</f>
        <v>0</v>
      </c>
      <c r="K45" s="306">
        <f>'Перв. скв '!K45</f>
        <v>0</v>
      </c>
      <c r="L45" s="306">
        <v>1</v>
      </c>
      <c r="M45" s="306">
        <f>'Перв. скв '!M45</f>
        <v>0</v>
      </c>
      <c r="N45" s="306">
        <f>'Перв. скв '!N45</f>
        <v>0</v>
      </c>
      <c r="O45" s="99">
        <f t="shared" ref="O45:O55" si="5">H45*G45</f>
        <v>0</v>
      </c>
      <c r="P45" s="99">
        <f t="shared" ref="P45:P55" si="6">I45*G45</f>
        <v>0</v>
      </c>
      <c r="Q45" s="99">
        <f t="shared" ref="Q45:Q55" si="7">J45*G45</f>
        <v>0</v>
      </c>
      <c r="R45" s="99">
        <f t="shared" ref="R45:R55" si="8">K45*G45</f>
        <v>0</v>
      </c>
      <c r="S45" s="99">
        <f t="shared" ref="S45:S55" si="9">L45*G45</f>
        <v>6559232</v>
      </c>
      <c r="T45" s="99">
        <f t="shared" ref="T45:T55" si="10">M45*G45</f>
        <v>0</v>
      </c>
      <c r="U45" s="99">
        <f t="shared" ref="U45:U55" si="11">N45*G45</f>
        <v>0</v>
      </c>
      <c r="V45" s="98">
        <f t="shared" ref="V45:V55" si="12">SUM(H45:N45)</f>
        <v>1</v>
      </c>
      <c r="W45" s="171">
        <f t="shared" ref="W45:W55" si="13">SUM(O45:U45)</f>
        <v>6559232</v>
      </c>
      <c r="X45" s="190"/>
    </row>
    <row r="46" spans="1:40" ht="14.25" customHeight="1" outlineLevel="1">
      <c r="A46" s="327"/>
      <c r="B46" s="328"/>
      <c r="C46" s="103"/>
      <c r="D46" s="102" t="str">
        <f>'Перв. скв '!D46</f>
        <v>Фиксированная ставка за скважину с отходом от 1300 до 1500 м.</v>
      </c>
      <c r="E46" s="332" t="str">
        <f t="shared" si="4"/>
        <v>не определен</v>
      </c>
      <c r="F46" s="332" t="str">
        <f>'Перв. скв '!F46</f>
        <v>скв.</v>
      </c>
      <c r="G46" s="349">
        <f>'Перв. скв '!G46</f>
        <v>8212084</v>
      </c>
      <c r="H46" s="305">
        <f>'Перв. скв '!H46</f>
        <v>0</v>
      </c>
      <c r="I46" s="306">
        <f>'Перв. скв '!I46</f>
        <v>0</v>
      </c>
      <c r="J46" s="306">
        <f>'Перв. скв '!J46</f>
        <v>0</v>
      </c>
      <c r="K46" s="306">
        <f>'Перв. скв '!K46</f>
        <v>0</v>
      </c>
      <c r="L46" s="306">
        <f>'Перв. скв '!L46</f>
        <v>0</v>
      </c>
      <c r="M46" s="306">
        <f>'Перв. скв '!M46</f>
        <v>0</v>
      </c>
      <c r="N46" s="306">
        <f>'Перв. скв '!N46</f>
        <v>0</v>
      </c>
      <c r="O46" s="99">
        <f t="shared" si="5"/>
        <v>0</v>
      </c>
      <c r="P46" s="99">
        <f t="shared" si="6"/>
        <v>0</v>
      </c>
      <c r="Q46" s="99">
        <f t="shared" si="7"/>
        <v>0</v>
      </c>
      <c r="R46" s="99">
        <f t="shared" si="8"/>
        <v>0</v>
      </c>
      <c r="S46" s="99">
        <f t="shared" si="9"/>
        <v>0</v>
      </c>
      <c r="T46" s="99">
        <f t="shared" si="10"/>
        <v>0</v>
      </c>
      <c r="U46" s="99">
        <f t="shared" si="11"/>
        <v>0</v>
      </c>
      <c r="V46" s="98">
        <f t="shared" si="12"/>
        <v>0</v>
      </c>
      <c r="W46" s="171">
        <f t="shared" si="13"/>
        <v>0</v>
      </c>
      <c r="X46" s="190"/>
      <c r="AN46" s="273">
        <f>AL46+AJ46+AH46+AF46+AD46+AB46+Z46+X46++V46+T46+R46+N46+P46+L46+J46+H46</f>
        <v>0</v>
      </c>
    </row>
    <row r="47" spans="1:40" ht="14.25" customHeight="1" outlineLevel="1">
      <c r="A47" s="327"/>
      <c r="B47" s="328"/>
      <c r="C47" s="103"/>
      <c r="D47" s="102" t="str">
        <f>'Перв. скв '!D47</f>
        <v>Фиксированная ставка за скважину с отходом от 1500 до 2000 м.</v>
      </c>
      <c r="E47" s="332" t="str">
        <f t="shared" si="4"/>
        <v>не определен</v>
      </c>
      <c r="F47" s="332" t="str">
        <f>'Перв. скв '!F47</f>
        <v>скв.</v>
      </c>
      <c r="G47" s="349">
        <f>'Перв. скв '!G47</f>
        <v>9493878</v>
      </c>
      <c r="H47" s="305">
        <f>'Перв. скв '!H47</f>
        <v>0</v>
      </c>
      <c r="I47" s="306">
        <f>'Перв. скв '!I47</f>
        <v>0</v>
      </c>
      <c r="J47" s="306">
        <f>'Перв. скв '!J47</f>
        <v>0</v>
      </c>
      <c r="K47" s="306">
        <f>'Перв. скв '!K47</f>
        <v>0</v>
      </c>
      <c r="L47" s="306">
        <f>'Перв. скв '!L47</f>
        <v>0</v>
      </c>
      <c r="M47" s="306">
        <f>'Перв. скв '!M47</f>
        <v>0</v>
      </c>
      <c r="N47" s="306">
        <f>'Перв. скв '!N47</f>
        <v>0</v>
      </c>
      <c r="O47" s="99">
        <f t="shared" si="5"/>
        <v>0</v>
      </c>
      <c r="P47" s="99">
        <f t="shared" si="6"/>
        <v>0</v>
      </c>
      <c r="Q47" s="99">
        <f t="shared" si="7"/>
        <v>0</v>
      </c>
      <c r="R47" s="99">
        <f t="shared" si="8"/>
        <v>0</v>
      </c>
      <c r="S47" s="99">
        <f t="shared" si="9"/>
        <v>0</v>
      </c>
      <c r="T47" s="99">
        <f t="shared" si="10"/>
        <v>0</v>
      </c>
      <c r="U47" s="99">
        <f t="shared" si="11"/>
        <v>0</v>
      </c>
      <c r="V47" s="98">
        <f t="shared" si="12"/>
        <v>0</v>
      </c>
      <c r="W47" s="171">
        <f t="shared" si="13"/>
        <v>0</v>
      </c>
      <c r="X47" s="190"/>
    </row>
    <row r="48" spans="1:40" ht="14.25" customHeight="1" outlineLevel="1">
      <c r="A48" s="327"/>
      <c r="B48" s="328"/>
      <c r="C48" s="103"/>
      <c r="D48" s="102" t="str">
        <f>'Перв. скв '!D48</f>
        <v>Фиксированная ставка за скважину с отходом от 2000 до 2200 м.</v>
      </c>
      <c r="E48" s="332" t="str">
        <f t="shared" si="4"/>
        <v>не определен</v>
      </c>
      <c r="F48" s="332" t="str">
        <f>'Перв. скв '!F48</f>
        <v>скв.</v>
      </c>
      <c r="G48" s="349">
        <f>'Перв. скв '!G48</f>
        <v>10414909</v>
      </c>
      <c r="H48" s="305">
        <f>'Перв. скв '!H48</f>
        <v>0</v>
      </c>
      <c r="I48" s="306">
        <f>'Перв. скв '!I48</f>
        <v>0</v>
      </c>
      <c r="J48" s="306">
        <f>'Перв. скв '!J48</f>
        <v>0</v>
      </c>
      <c r="K48" s="306">
        <f>'Перв. скв '!K48</f>
        <v>0</v>
      </c>
      <c r="L48" s="306">
        <f>'Перв. скв '!L48</f>
        <v>0</v>
      </c>
      <c r="M48" s="306">
        <f>'Перв. скв '!M48</f>
        <v>0</v>
      </c>
      <c r="N48" s="306">
        <f>'Перв. скв '!N48</f>
        <v>0</v>
      </c>
      <c r="O48" s="99">
        <f t="shared" si="5"/>
        <v>0</v>
      </c>
      <c r="P48" s="99">
        <f t="shared" si="6"/>
        <v>0</v>
      </c>
      <c r="Q48" s="99">
        <f t="shared" si="7"/>
        <v>0</v>
      </c>
      <c r="R48" s="99">
        <f t="shared" si="8"/>
        <v>0</v>
      </c>
      <c r="S48" s="99">
        <f t="shared" si="9"/>
        <v>0</v>
      </c>
      <c r="T48" s="99">
        <f t="shared" si="10"/>
        <v>0</v>
      </c>
      <c r="U48" s="99">
        <f t="shared" si="11"/>
        <v>0</v>
      </c>
      <c r="V48" s="98">
        <f t="shared" si="12"/>
        <v>0</v>
      </c>
      <c r="W48" s="171">
        <f t="shared" si="13"/>
        <v>0</v>
      </c>
      <c r="X48" s="190"/>
    </row>
    <row r="49" spans="1:24" ht="14.25" customHeight="1" outlineLevel="1">
      <c r="A49" s="327"/>
      <c r="B49" s="328"/>
      <c r="C49" s="103"/>
      <c r="D49" s="102" t="str">
        <f>'Перв. скв '!D49</f>
        <v>Фиксированная ставка за скважину с отходом более 2200 м.</v>
      </c>
      <c r="E49" s="332" t="str">
        <f t="shared" si="4"/>
        <v>не определен</v>
      </c>
      <c r="F49" s="332" t="str">
        <f>'Перв. скв '!F49</f>
        <v>скв.</v>
      </c>
      <c r="G49" s="349">
        <f>'Перв. скв '!G49</f>
        <v>10993516</v>
      </c>
      <c r="H49" s="305">
        <f>'Перв. скв '!H49</f>
        <v>0</v>
      </c>
      <c r="I49" s="306">
        <f>'Перв. скв '!I49</f>
        <v>0</v>
      </c>
      <c r="J49" s="306">
        <f>'Перв. скв '!J49</f>
        <v>0</v>
      </c>
      <c r="K49" s="306">
        <f>'Перв. скв '!K49</f>
        <v>0</v>
      </c>
      <c r="L49" s="306">
        <f>'Перв. скв '!L49</f>
        <v>0</v>
      </c>
      <c r="M49" s="306">
        <f>'Перв. скв '!M49</f>
        <v>0</v>
      </c>
      <c r="N49" s="306">
        <f>'Перв. скв '!N49</f>
        <v>0</v>
      </c>
      <c r="O49" s="99">
        <f t="shared" si="5"/>
        <v>0</v>
      </c>
      <c r="P49" s="99">
        <f t="shared" si="6"/>
        <v>0</v>
      </c>
      <c r="Q49" s="99">
        <f t="shared" si="7"/>
        <v>0</v>
      </c>
      <c r="R49" s="99">
        <f t="shared" si="8"/>
        <v>0</v>
      </c>
      <c r="S49" s="99">
        <f t="shared" si="9"/>
        <v>0</v>
      </c>
      <c r="T49" s="99">
        <f t="shared" si="10"/>
        <v>0</v>
      </c>
      <c r="U49" s="99">
        <f t="shared" si="11"/>
        <v>0</v>
      </c>
      <c r="V49" s="98">
        <f t="shared" si="12"/>
        <v>0</v>
      </c>
      <c r="W49" s="171">
        <f t="shared" si="13"/>
        <v>0</v>
      </c>
      <c r="X49" s="190"/>
    </row>
    <row r="50" spans="1:24" ht="14.25" customHeight="1" outlineLevel="1">
      <c r="A50" s="327"/>
      <c r="B50" s="328"/>
      <c r="C50" s="97"/>
      <c r="D50" s="102" t="str">
        <f>'Перв. скв '!D50</f>
        <v>Расчет объема капитальных вложений по ГС</v>
      </c>
      <c r="E50" s="332" t="str">
        <f t="shared" si="4"/>
        <v>не определен</v>
      </c>
      <c r="F50" s="332" t="str">
        <f>'Перв. скв '!F50</f>
        <v>сут.</v>
      </c>
      <c r="G50" s="349">
        <f>'Перв. скв '!G50</f>
        <v>31646673.313999999</v>
      </c>
      <c r="H50" s="305">
        <f>'Перв. скв '!H50</f>
        <v>0</v>
      </c>
      <c r="I50" s="306">
        <f>'Перв. скв '!I50</f>
        <v>0</v>
      </c>
      <c r="J50" s="306">
        <f>'Перв. скв '!J50</f>
        <v>0</v>
      </c>
      <c r="K50" s="306">
        <f>'Перв. скв '!K50</f>
        <v>0</v>
      </c>
      <c r="L50" s="306">
        <f>'Перв. скв '!L50</f>
        <v>1</v>
      </c>
      <c r="M50" s="306">
        <f>'Перв. скв '!M50</f>
        <v>0</v>
      </c>
      <c r="N50" s="306">
        <f>'Перв. скв '!N50</f>
        <v>0</v>
      </c>
      <c r="O50" s="99">
        <f t="shared" si="5"/>
        <v>0</v>
      </c>
      <c r="P50" s="99">
        <f t="shared" si="6"/>
        <v>0</v>
      </c>
      <c r="Q50" s="99">
        <f t="shared" si="7"/>
        <v>0</v>
      </c>
      <c r="R50" s="99">
        <f t="shared" si="8"/>
        <v>0</v>
      </c>
      <c r="S50" s="99">
        <f t="shared" si="9"/>
        <v>31646673.313999999</v>
      </c>
      <c r="T50" s="99">
        <f t="shared" si="10"/>
        <v>0</v>
      </c>
      <c r="U50" s="99">
        <f t="shared" si="11"/>
        <v>0</v>
      </c>
      <c r="V50" s="98">
        <f t="shared" si="12"/>
        <v>1</v>
      </c>
      <c r="W50" s="171">
        <f t="shared" si="13"/>
        <v>31646673.313999999</v>
      </c>
      <c r="X50" s="190"/>
    </row>
    <row r="51" spans="1:24" ht="13.5" customHeight="1" outlineLevel="1">
      <c r="A51" s="327"/>
      <c r="B51" s="328"/>
      <c r="C51" s="72"/>
      <c r="D51" s="102" t="str">
        <f>'Перв. скв '!D51</f>
        <v>Переработка бурового шлама</v>
      </c>
      <c r="E51" s="332" t="str">
        <f t="shared" si="4"/>
        <v>не определен</v>
      </c>
      <c r="F51" s="332" t="str">
        <f>'Перв. скв '!F51</f>
        <v>скв.</v>
      </c>
      <c r="G51" s="349">
        <f>'Перв. скв '!G51</f>
        <v>2869</v>
      </c>
      <c r="H51" s="305">
        <f>'Перв. скв '!H51</f>
        <v>0</v>
      </c>
      <c r="I51" s="306">
        <f>'Перв. скв '!I51</f>
        <v>0</v>
      </c>
      <c r="J51" s="306">
        <f>'Перв. скв '!J51</f>
        <v>0</v>
      </c>
      <c r="K51" s="306">
        <f>'Перв. скв '!K51</f>
        <v>0</v>
      </c>
      <c r="L51" s="306">
        <v>482.2</v>
      </c>
      <c r="M51" s="306">
        <f>'Перв. скв '!M51</f>
        <v>0</v>
      </c>
      <c r="N51" s="306">
        <f>'Перв. скв '!N51</f>
        <v>0</v>
      </c>
      <c r="O51" s="99">
        <f t="shared" si="5"/>
        <v>0</v>
      </c>
      <c r="P51" s="99">
        <f t="shared" si="6"/>
        <v>0</v>
      </c>
      <c r="Q51" s="99">
        <f t="shared" si="7"/>
        <v>0</v>
      </c>
      <c r="R51" s="99">
        <f t="shared" si="8"/>
        <v>0</v>
      </c>
      <c r="S51" s="99">
        <f t="shared" si="9"/>
        <v>1383431.8</v>
      </c>
      <c r="T51" s="99">
        <f t="shared" si="10"/>
        <v>0</v>
      </c>
      <c r="U51" s="99">
        <f t="shared" si="11"/>
        <v>0</v>
      </c>
      <c r="V51" s="98">
        <f t="shared" si="12"/>
        <v>482.2</v>
      </c>
      <c r="W51" s="171">
        <f t="shared" si="13"/>
        <v>1383431.8</v>
      </c>
      <c r="X51" s="190"/>
    </row>
    <row r="52" spans="1:24" ht="13.5" customHeight="1" outlineLevel="1">
      <c r="A52" s="327"/>
      <c r="B52" s="328"/>
      <c r="C52" s="72"/>
      <c r="D52" s="102" t="str">
        <f>'Перв. скв '!D52</f>
        <v>Нефть</v>
      </c>
      <c r="E52" s="332" t="str">
        <f t="shared" si="4"/>
        <v>не определен</v>
      </c>
      <c r="F52" s="332" t="str">
        <f>'Перв. скв '!F52</f>
        <v>шт.</v>
      </c>
      <c r="G52" s="349">
        <f>'Перв. скв '!G52</f>
        <v>166946</v>
      </c>
      <c r="H52" s="305">
        <f>'Перв. скв '!H52</f>
        <v>0</v>
      </c>
      <c r="I52" s="306">
        <f>'Перв. скв '!I52</f>
        <v>0</v>
      </c>
      <c r="J52" s="306">
        <f>'Перв. скв '!J52</f>
        <v>0</v>
      </c>
      <c r="K52" s="306">
        <f>'Перв. скв '!K52</f>
        <v>0</v>
      </c>
      <c r="L52" s="306">
        <v>1</v>
      </c>
      <c r="M52" s="306">
        <f>'Перв. скв '!M52</f>
        <v>0</v>
      </c>
      <c r="N52" s="306">
        <f>'Перв. скв '!N52</f>
        <v>0</v>
      </c>
      <c r="O52" s="99">
        <f t="shared" si="5"/>
        <v>0</v>
      </c>
      <c r="P52" s="99">
        <f t="shared" si="6"/>
        <v>0</v>
      </c>
      <c r="Q52" s="99">
        <f t="shared" si="7"/>
        <v>0</v>
      </c>
      <c r="R52" s="99">
        <f t="shared" si="8"/>
        <v>0</v>
      </c>
      <c r="S52" s="99">
        <f t="shared" si="9"/>
        <v>166946</v>
      </c>
      <c r="T52" s="99">
        <f t="shared" si="10"/>
        <v>0</v>
      </c>
      <c r="U52" s="99">
        <f t="shared" si="11"/>
        <v>0</v>
      </c>
      <c r="V52" s="98">
        <f t="shared" si="12"/>
        <v>1</v>
      </c>
      <c r="W52" s="171">
        <f t="shared" si="13"/>
        <v>166946</v>
      </c>
      <c r="X52" s="190"/>
    </row>
    <row r="53" spans="1:24" ht="13.5" customHeight="1" outlineLevel="1">
      <c r="A53" s="327"/>
      <c r="B53" s="328"/>
      <c r="C53" s="72"/>
      <c r="D53" s="102" t="s">
        <v>309</v>
      </c>
      <c r="E53" s="332" t="str">
        <f t="shared" si="4"/>
        <v>не определен</v>
      </c>
      <c r="F53" s="332"/>
      <c r="G53" s="349">
        <f>'Перв. скв '!G53</f>
        <v>73942</v>
      </c>
      <c r="H53" s="305">
        <f>'Перв. скв '!H53</f>
        <v>0</v>
      </c>
      <c r="I53" s="306">
        <f>'Перв. скв '!I53</f>
        <v>0</v>
      </c>
      <c r="J53" s="306">
        <f>'Перв. скв '!J53</f>
        <v>0</v>
      </c>
      <c r="K53" s="306">
        <f>'Перв. скв '!K53</f>
        <v>0</v>
      </c>
      <c r="L53" s="306">
        <f>O6/2</f>
        <v>6</v>
      </c>
      <c r="M53" s="306">
        <f>'Перв. скв '!M53</f>
        <v>0</v>
      </c>
      <c r="N53" s="306">
        <f>'Перв. скв '!N53</f>
        <v>0</v>
      </c>
      <c r="O53" s="99">
        <f>H53*G53</f>
        <v>0</v>
      </c>
      <c r="P53" s="99">
        <f>I53*G53</f>
        <v>0</v>
      </c>
      <c r="Q53" s="99">
        <f>J53*G53</f>
        <v>0</v>
      </c>
      <c r="R53" s="99">
        <f>K53*G53</f>
        <v>0</v>
      </c>
      <c r="S53" s="99">
        <f>L53*G53</f>
        <v>443652</v>
      </c>
      <c r="T53" s="99">
        <f>M53*G53</f>
        <v>0</v>
      </c>
      <c r="U53" s="99">
        <f>N53*G53</f>
        <v>0</v>
      </c>
      <c r="V53" s="98">
        <f>SUM(H53:N53)</f>
        <v>6</v>
      </c>
      <c r="W53" s="171">
        <f>SUM(O53:U53)</f>
        <v>443652</v>
      </c>
      <c r="X53" s="190"/>
    </row>
    <row r="54" spans="1:24" ht="13.5" customHeight="1" outlineLevel="1">
      <c r="A54" s="327"/>
      <c r="B54" s="328"/>
      <c r="C54" s="72"/>
      <c r="D54" s="102" t="s">
        <v>310</v>
      </c>
      <c r="E54" s="332" t="str">
        <f t="shared" si="4"/>
        <v>не определен</v>
      </c>
      <c r="F54" s="332"/>
      <c r="G54" s="349">
        <f>'Перв. скв '!G54</f>
        <v>34796</v>
      </c>
      <c r="H54" s="305">
        <f>'Перв. скв '!H54</f>
        <v>0</v>
      </c>
      <c r="I54" s="306">
        <f>'Перв. скв '!I54</f>
        <v>0</v>
      </c>
      <c r="J54" s="306">
        <f>'Перв. скв '!J54</f>
        <v>0</v>
      </c>
      <c r="K54" s="306">
        <f>'Перв. скв '!K54</f>
        <v>0</v>
      </c>
      <c r="L54" s="306">
        <f>O6</f>
        <v>12</v>
      </c>
      <c r="M54" s="306">
        <f>'Перв. скв '!M54</f>
        <v>0</v>
      </c>
      <c r="N54" s="306">
        <f>'Перв. скв '!N54</f>
        <v>0</v>
      </c>
      <c r="O54" s="99">
        <f>H54*G54</f>
        <v>0</v>
      </c>
      <c r="P54" s="99">
        <f>I54*G54</f>
        <v>0</v>
      </c>
      <c r="Q54" s="99">
        <f>J54*G54</f>
        <v>0</v>
      </c>
      <c r="R54" s="99">
        <f>K54*G54</f>
        <v>0</v>
      </c>
      <c r="S54" s="99">
        <f>L54*G54</f>
        <v>417552</v>
      </c>
      <c r="T54" s="99">
        <f>M54*G54</f>
        <v>0</v>
      </c>
      <c r="U54" s="99">
        <f>N54*G54</f>
        <v>0</v>
      </c>
      <c r="V54" s="98">
        <f>SUM(H54:N54)</f>
        <v>12</v>
      </c>
      <c r="W54" s="171">
        <f>SUM(O54:U54)</f>
        <v>417552</v>
      </c>
      <c r="X54" s="190"/>
    </row>
    <row r="55" spans="1:24" ht="15" customHeight="1" outlineLevel="1" thickBot="1">
      <c r="A55" s="327"/>
      <c r="B55" s="329"/>
      <c r="C55" s="72"/>
      <c r="D55" s="102" t="str">
        <f>'Перв. скв '!D55</f>
        <v>Бурение по суточной ставке (геологическая нагрузка)</v>
      </c>
      <c r="E55" s="332" t="str">
        <f t="shared" si="4"/>
        <v>не определен</v>
      </c>
      <c r="F55" s="332" t="str">
        <f>'Перв. скв '!F55</f>
        <v>опер.</v>
      </c>
      <c r="G55" s="349">
        <f>'Перв. скв '!G55</f>
        <v>703259.4</v>
      </c>
      <c r="H55" s="306">
        <f>'Перв. скв '!H55</f>
        <v>0</v>
      </c>
      <c r="I55" s="306">
        <f>'Перв. скв '!I55</f>
        <v>0</v>
      </c>
      <c r="J55" s="306">
        <f>'Перв. скв '!J55</f>
        <v>0</v>
      </c>
      <c r="K55" s="306">
        <f>'Перв. скв '!K55</f>
        <v>0</v>
      </c>
      <c r="L55" s="306">
        <v>0</v>
      </c>
      <c r="M55" s="306">
        <f>'Перв. скв '!M55</f>
        <v>0</v>
      </c>
      <c r="N55" s="306">
        <f>'Перв. скв '!N55</f>
        <v>0</v>
      </c>
      <c r="O55" s="99">
        <f t="shared" si="5"/>
        <v>0</v>
      </c>
      <c r="P55" s="99">
        <f t="shared" si="6"/>
        <v>0</v>
      </c>
      <c r="Q55" s="99">
        <f t="shared" si="7"/>
        <v>0</v>
      </c>
      <c r="R55" s="99">
        <f t="shared" si="8"/>
        <v>0</v>
      </c>
      <c r="S55" s="99">
        <f t="shared" si="9"/>
        <v>0</v>
      </c>
      <c r="T55" s="99">
        <f t="shared" si="10"/>
        <v>0</v>
      </c>
      <c r="U55" s="99">
        <f t="shared" si="11"/>
        <v>0</v>
      </c>
      <c r="V55" s="98">
        <f t="shared" si="12"/>
        <v>0</v>
      </c>
      <c r="W55" s="171">
        <f t="shared" si="13"/>
        <v>0</v>
      </c>
      <c r="X55" s="190"/>
    </row>
    <row r="56" spans="1:24" ht="14.25" customHeight="1" thickBot="1">
      <c r="A56" s="330"/>
      <c r="B56" s="331"/>
      <c r="C56" s="446" t="s">
        <v>31</v>
      </c>
      <c r="D56" s="447"/>
      <c r="E56" s="447"/>
      <c r="F56" s="447"/>
      <c r="G56" s="447"/>
      <c r="H56" s="447"/>
      <c r="I56" s="447"/>
      <c r="J56" s="447"/>
      <c r="K56" s="447"/>
      <c r="L56" s="447"/>
      <c r="M56" s="447"/>
      <c r="N56" s="447"/>
      <c r="O56" s="447"/>
      <c r="P56" s="447"/>
      <c r="Q56" s="447"/>
      <c r="R56" s="447"/>
      <c r="S56" s="447"/>
      <c r="T56" s="447"/>
      <c r="U56" s="447"/>
      <c r="V56" s="447"/>
      <c r="W56" s="447"/>
      <c r="X56" s="192">
        <f>SUM(W58:W64)</f>
        <v>270000</v>
      </c>
    </row>
    <row r="57" spans="1:24" ht="13.5" customHeight="1" outlineLevel="1">
      <c r="A57" s="330"/>
      <c r="B57" s="331"/>
      <c r="C57" s="182">
        <f>'Перв. скв '!C57</f>
        <v>0</v>
      </c>
      <c r="D57" s="100" t="s">
        <v>120</v>
      </c>
      <c r="E57" s="92"/>
      <c r="F57" s="50"/>
      <c r="G57" s="39"/>
      <c r="H57" s="295"/>
      <c r="I57" s="295"/>
      <c r="J57" s="295"/>
      <c r="K57" s="295"/>
      <c r="L57" s="295"/>
      <c r="M57" s="295"/>
      <c r="N57" s="295"/>
      <c r="O57" s="52"/>
      <c r="P57" s="52"/>
      <c r="Q57" s="52"/>
      <c r="R57" s="52"/>
      <c r="S57" s="52"/>
      <c r="T57" s="52"/>
      <c r="U57" s="52"/>
      <c r="V57" s="53"/>
      <c r="W57" s="172"/>
      <c r="X57" s="191"/>
    </row>
    <row r="58" spans="1:24" ht="13.5" customHeight="1" outlineLevel="1">
      <c r="A58" s="322"/>
      <c r="B58" s="323"/>
      <c r="C58" s="332" t="s">
        <v>148</v>
      </c>
      <c r="D58" s="102" t="str">
        <f>'Перв. скв '!D58</f>
        <v>550 мм долото для бурения под направление (долото+сервис)</v>
      </c>
      <c r="E58" s="332">
        <f>C$57</f>
        <v>0</v>
      </c>
      <c r="F58" s="332" t="str">
        <f>'Перв. скв '!F58</f>
        <v xml:space="preserve">м </v>
      </c>
      <c r="G58" s="349">
        <f>'Перв. скв '!G58</f>
        <v>90</v>
      </c>
      <c r="H58" s="306">
        <f>'Перв. скв '!H58</f>
        <v>0</v>
      </c>
      <c r="I58" s="306">
        <f>'Перв. скв '!I58</f>
        <v>0</v>
      </c>
      <c r="J58" s="306">
        <f>'Перв. скв '!J58</f>
        <v>0</v>
      </c>
      <c r="K58" s="306">
        <f>'Перв. скв '!K58</f>
        <v>0</v>
      </c>
      <c r="L58" s="306">
        <f>O9</f>
        <v>3000</v>
      </c>
      <c r="M58" s="306">
        <f>'Перв. скв '!M58</f>
        <v>0</v>
      </c>
      <c r="N58" s="306">
        <f>'Перв. скв '!N58</f>
        <v>0</v>
      </c>
      <c r="O58" s="112">
        <f t="shared" ref="O58:O64" si="14">H58*G58</f>
        <v>0</v>
      </c>
      <c r="P58" s="112">
        <f t="shared" ref="P58:P64" si="15">I58*G58</f>
        <v>0</v>
      </c>
      <c r="Q58" s="112">
        <f t="shared" ref="Q58:Q64" si="16">J58*G58</f>
        <v>0</v>
      </c>
      <c r="R58" s="112">
        <f t="shared" ref="R58:R64" si="17">K58*G58</f>
        <v>0</v>
      </c>
      <c r="S58" s="112">
        <f t="shared" ref="S58:S64" si="18">L58*G58</f>
        <v>270000</v>
      </c>
      <c r="T58" s="99">
        <f>M58*G58</f>
        <v>0</v>
      </c>
      <c r="U58" s="112">
        <f t="shared" ref="U58:U64" si="19">N58*G58</f>
        <v>0</v>
      </c>
      <c r="V58" s="113">
        <f t="shared" ref="V58:V64" si="20">SUM(H58:N58)</f>
        <v>3000</v>
      </c>
      <c r="W58" s="168">
        <f t="shared" ref="W58:W64" si="21">SUM(O58:U58)</f>
        <v>270000</v>
      </c>
      <c r="X58" s="190"/>
    </row>
    <row r="59" spans="1:24" ht="13.5" customHeight="1" outlineLevel="1">
      <c r="A59" s="322"/>
      <c r="B59" s="323"/>
      <c r="C59" s="332"/>
      <c r="D59" s="102" t="str">
        <f>'Перв. скв '!D59</f>
        <v>393,7 мм долото для бурения под направление (долото+сервис)</v>
      </c>
      <c r="E59" s="332">
        <f t="shared" ref="E59:E64" si="22">C$57</f>
        <v>0</v>
      </c>
      <c r="F59" s="332" t="str">
        <f>'Перв. скв '!F59</f>
        <v xml:space="preserve">м </v>
      </c>
      <c r="G59" s="349">
        <f>'Перв. скв '!G59</f>
        <v>90</v>
      </c>
      <c r="H59" s="306">
        <f>'Перв. скв '!H59</f>
        <v>0</v>
      </c>
      <c r="I59" s="306">
        <f>'Перв. скв '!I59</f>
        <v>0</v>
      </c>
      <c r="J59" s="306">
        <f>'Перв. скв '!J59</f>
        <v>0</v>
      </c>
      <c r="K59" s="306">
        <f>'Перв. скв '!K59</f>
        <v>0</v>
      </c>
      <c r="L59" s="306">
        <f>'Перв. скв '!L59</f>
        <v>0</v>
      </c>
      <c r="M59" s="306">
        <f>'Перв. скв '!M59</f>
        <v>0</v>
      </c>
      <c r="N59" s="306">
        <f>'Перв. скв '!N59</f>
        <v>0</v>
      </c>
      <c r="O59" s="112">
        <f>H59*G59</f>
        <v>0</v>
      </c>
      <c r="P59" s="112">
        <f>I59*G59</f>
        <v>0</v>
      </c>
      <c r="Q59" s="112">
        <f>J59*G59</f>
        <v>0</v>
      </c>
      <c r="R59" s="112">
        <f>K59*G59</f>
        <v>0</v>
      </c>
      <c r="S59" s="112">
        <f>L59*G59</f>
        <v>0</v>
      </c>
      <c r="T59" s="99">
        <f t="shared" ref="T59:T64" si="23">M59*G59</f>
        <v>0</v>
      </c>
      <c r="U59" s="112">
        <f>N59*G59</f>
        <v>0</v>
      </c>
      <c r="V59" s="113">
        <f>SUM(H59:N59)</f>
        <v>0</v>
      </c>
      <c r="W59" s="168">
        <f>SUM(O59:U59)</f>
        <v>0</v>
      </c>
      <c r="X59" s="190"/>
    </row>
    <row r="60" spans="1:24" ht="13.5" customHeight="1" outlineLevel="1">
      <c r="A60" s="322"/>
      <c r="B60" s="323"/>
      <c r="C60" s="332"/>
      <c r="D60" s="102" t="str">
        <f>'Перв. скв '!D60</f>
        <v>295,3 мм долото для бурения под кондуктор (долото+сервис)</v>
      </c>
      <c r="E60" s="332">
        <f t="shared" si="22"/>
        <v>0</v>
      </c>
      <c r="F60" s="332" t="str">
        <f>'Перв. скв '!F60</f>
        <v xml:space="preserve">м </v>
      </c>
      <c r="G60" s="349">
        <f>'Перв. скв '!G60</f>
        <v>90</v>
      </c>
      <c r="H60" s="306">
        <f>'Перв. скв '!H60</f>
        <v>0</v>
      </c>
      <c r="I60" s="306">
        <f>'Перв. скв '!I60</f>
        <v>0</v>
      </c>
      <c r="J60" s="306">
        <f>'Перв. скв '!J60</f>
        <v>0</v>
      </c>
      <c r="K60" s="306">
        <f>'Перв. скв '!K60</f>
        <v>0</v>
      </c>
      <c r="L60" s="306">
        <f>'Перв. скв '!L60</f>
        <v>0</v>
      </c>
      <c r="M60" s="306">
        <f>'Перв. скв '!M60</f>
        <v>0</v>
      </c>
      <c r="N60" s="306">
        <f>'Перв. скв '!N60</f>
        <v>0</v>
      </c>
      <c r="O60" s="112">
        <f t="shared" si="14"/>
        <v>0</v>
      </c>
      <c r="P60" s="112">
        <f t="shared" si="15"/>
        <v>0</v>
      </c>
      <c r="Q60" s="112">
        <f t="shared" si="16"/>
        <v>0</v>
      </c>
      <c r="R60" s="112">
        <f t="shared" si="17"/>
        <v>0</v>
      </c>
      <c r="S60" s="112">
        <f t="shared" si="18"/>
        <v>0</v>
      </c>
      <c r="T60" s="99">
        <f t="shared" si="23"/>
        <v>0</v>
      </c>
      <c r="U60" s="112">
        <f t="shared" si="19"/>
        <v>0</v>
      </c>
      <c r="V60" s="113">
        <f t="shared" si="20"/>
        <v>0</v>
      </c>
      <c r="W60" s="168">
        <f t="shared" si="21"/>
        <v>0</v>
      </c>
      <c r="X60" s="190"/>
    </row>
    <row r="61" spans="1:24" ht="13.5" customHeight="1" outlineLevel="1">
      <c r="A61" s="322"/>
      <c r="B61" s="323"/>
      <c r="C61" s="332"/>
      <c r="D61" s="102" t="str">
        <f>'Перв. скв '!D61</f>
        <v>220,7 мм долото для бурения эксплуатационную колонну (долото+сервис)</v>
      </c>
      <c r="E61" s="332">
        <f t="shared" si="22"/>
        <v>0</v>
      </c>
      <c r="F61" s="332" t="str">
        <f>'Перв. скв '!F61</f>
        <v xml:space="preserve">м </v>
      </c>
      <c r="G61" s="349">
        <f>'Перв. скв '!G61</f>
        <v>90</v>
      </c>
      <c r="H61" s="306">
        <f>'Перв. скв '!H61</f>
        <v>0</v>
      </c>
      <c r="I61" s="306">
        <f>'Перв. скв '!I61</f>
        <v>0</v>
      </c>
      <c r="J61" s="306">
        <f>'Перв. скв '!J61</f>
        <v>0</v>
      </c>
      <c r="K61" s="306">
        <f>'Перв. скв '!K61</f>
        <v>0</v>
      </c>
      <c r="L61" s="306">
        <f>'Перв. скв '!L61</f>
        <v>0</v>
      </c>
      <c r="M61" s="306">
        <f>'Перв. скв '!M61</f>
        <v>0</v>
      </c>
      <c r="N61" s="306">
        <f>'Перв. скв '!N61</f>
        <v>0</v>
      </c>
      <c r="O61" s="112">
        <f t="shared" si="14"/>
        <v>0</v>
      </c>
      <c r="P61" s="112">
        <f t="shared" si="15"/>
        <v>0</v>
      </c>
      <c r="Q61" s="112">
        <f t="shared" si="16"/>
        <v>0</v>
      </c>
      <c r="R61" s="112">
        <f t="shared" si="17"/>
        <v>0</v>
      </c>
      <c r="S61" s="112">
        <f t="shared" si="18"/>
        <v>0</v>
      </c>
      <c r="T61" s="99">
        <f t="shared" si="23"/>
        <v>0</v>
      </c>
      <c r="U61" s="112">
        <f t="shared" si="19"/>
        <v>0</v>
      </c>
      <c r="V61" s="113">
        <f t="shared" si="20"/>
        <v>0</v>
      </c>
      <c r="W61" s="168">
        <f t="shared" si="21"/>
        <v>0</v>
      </c>
      <c r="X61" s="190"/>
    </row>
    <row r="62" spans="1:24" ht="13.5" customHeight="1" outlineLevel="1" thickBot="1">
      <c r="A62" s="322"/>
      <c r="B62" s="323"/>
      <c r="C62" s="332"/>
      <c r="D62" s="102" t="str">
        <f>'Перв. скв '!D62</f>
        <v>155,6 мм долото для бурения под хвостовик (долото+сервис)</v>
      </c>
      <c r="E62" s="332">
        <f t="shared" si="22"/>
        <v>0</v>
      </c>
      <c r="F62" s="332" t="str">
        <f>'Перв. скв '!F62</f>
        <v xml:space="preserve">м </v>
      </c>
      <c r="G62" s="349">
        <f>'Перв. скв '!G62</f>
        <v>90</v>
      </c>
      <c r="H62" s="306">
        <f>'Перв. скв '!H62</f>
        <v>0</v>
      </c>
      <c r="I62" s="306">
        <f>'Перв. скв '!I62</f>
        <v>0</v>
      </c>
      <c r="J62" s="306">
        <f>'Перв. скв '!J62</f>
        <v>0</v>
      </c>
      <c r="K62" s="306">
        <f>'Перв. скв '!K62</f>
        <v>0</v>
      </c>
      <c r="L62" s="306">
        <f>'Перв. скв '!L62</f>
        <v>0</v>
      </c>
      <c r="M62" s="306">
        <f>'Перв. скв '!M62</f>
        <v>0</v>
      </c>
      <c r="N62" s="306">
        <f>'Перв. скв '!N62</f>
        <v>0</v>
      </c>
      <c r="O62" s="112">
        <f t="shared" si="14"/>
        <v>0</v>
      </c>
      <c r="P62" s="112">
        <f t="shared" si="15"/>
        <v>0</v>
      </c>
      <c r="Q62" s="112">
        <f t="shared" si="16"/>
        <v>0</v>
      </c>
      <c r="R62" s="112">
        <f t="shared" si="17"/>
        <v>0</v>
      </c>
      <c r="S62" s="112">
        <f t="shared" si="18"/>
        <v>0</v>
      </c>
      <c r="T62" s="99">
        <f t="shared" si="23"/>
        <v>0</v>
      </c>
      <c r="U62" s="112">
        <f t="shared" si="19"/>
        <v>0</v>
      </c>
      <c r="V62" s="113">
        <f t="shared" si="20"/>
        <v>0</v>
      </c>
      <c r="W62" s="168">
        <f t="shared" si="21"/>
        <v>0</v>
      </c>
      <c r="X62" s="190"/>
    </row>
    <row r="63" spans="1:24" ht="13.5" hidden="1" customHeight="1" outlineLevel="1">
      <c r="A63" s="322"/>
      <c r="B63" s="323"/>
      <c r="C63" s="332"/>
      <c r="D63" s="102" t="str">
        <f>'Перв. скв '!D63</f>
        <v>_________  мм долото для бурения (долото+сервис)</v>
      </c>
      <c r="E63" s="332">
        <f t="shared" si="22"/>
        <v>0</v>
      </c>
      <c r="F63" s="332" t="str">
        <f>'Перв. скв '!F63</f>
        <v xml:space="preserve">м </v>
      </c>
      <c r="G63" s="349">
        <f>'Перв. скв '!G63</f>
        <v>0</v>
      </c>
      <c r="H63" s="306">
        <f>'Перв. скв '!H63</f>
        <v>0</v>
      </c>
      <c r="I63" s="306">
        <f>'Перв. скв '!I63</f>
        <v>0</v>
      </c>
      <c r="J63" s="306">
        <f>'Перв. скв '!J63</f>
        <v>0</v>
      </c>
      <c r="K63" s="306">
        <f>'Перв. скв '!K63</f>
        <v>0</v>
      </c>
      <c r="L63" s="306">
        <f>'Перв. скв '!L63</f>
        <v>0</v>
      </c>
      <c r="M63" s="306">
        <f>'Перв. скв '!M63</f>
        <v>0</v>
      </c>
      <c r="N63" s="306">
        <f>'Перв. скв '!N63</f>
        <v>0</v>
      </c>
      <c r="O63" s="112">
        <f t="shared" si="14"/>
        <v>0</v>
      </c>
      <c r="P63" s="112">
        <f t="shared" si="15"/>
        <v>0</v>
      </c>
      <c r="Q63" s="112">
        <f t="shared" si="16"/>
        <v>0</v>
      </c>
      <c r="R63" s="112">
        <f t="shared" si="17"/>
        <v>0</v>
      </c>
      <c r="S63" s="112">
        <f t="shared" si="18"/>
        <v>0</v>
      </c>
      <c r="T63" s="99">
        <f t="shared" si="23"/>
        <v>0</v>
      </c>
      <c r="U63" s="112">
        <f t="shared" si="19"/>
        <v>0</v>
      </c>
      <c r="V63" s="113">
        <f t="shared" si="20"/>
        <v>0</v>
      </c>
      <c r="W63" s="168">
        <f t="shared" si="21"/>
        <v>0</v>
      </c>
      <c r="X63" s="190"/>
    </row>
    <row r="64" spans="1:24" ht="13.5" hidden="1" customHeight="1" outlineLevel="1" thickBot="1">
      <c r="A64" s="333"/>
      <c r="B64" s="325"/>
      <c r="C64" s="332"/>
      <c r="D64" s="102" t="str">
        <f>'Перв. скв '!D64</f>
        <v>Расширитель раздвижной</v>
      </c>
      <c r="E64" s="332">
        <f t="shared" si="22"/>
        <v>0</v>
      </c>
      <c r="F64" s="332" t="str">
        <f>'Перв. скв '!F64</f>
        <v xml:space="preserve">м </v>
      </c>
      <c r="G64" s="349">
        <f>'Перв. скв '!G64</f>
        <v>0</v>
      </c>
      <c r="H64" s="306">
        <f>'Перв. скв '!H64</f>
        <v>0</v>
      </c>
      <c r="I64" s="306">
        <f>'Перв. скв '!I64</f>
        <v>0</v>
      </c>
      <c r="J64" s="306">
        <f>'Перв. скв '!J64</f>
        <v>0</v>
      </c>
      <c r="K64" s="306">
        <f>'Перв. скв '!K64</f>
        <v>0</v>
      </c>
      <c r="L64" s="306">
        <f>'Перв. скв '!L64</f>
        <v>0</v>
      </c>
      <c r="M64" s="306">
        <f>'Перв. скв '!M64</f>
        <v>0</v>
      </c>
      <c r="N64" s="306">
        <f>'Перв. скв '!N64</f>
        <v>0</v>
      </c>
      <c r="O64" s="112">
        <f t="shared" si="14"/>
        <v>0</v>
      </c>
      <c r="P64" s="112">
        <f t="shared" si="15"/>
        <v>0</v>
      </c>
      <c r="Q64" s="112">
        <f t="shared" si="16"/>
        <v>0</v>
      </c>
      <c r="R64" s="112">
        <f t="shared" si="17"/>
        <v>0</v>
      </c>
      <c r="S64" s="112">
        <f t="shared" si="18"/>
        <v>0</v>
      </c>
      <c r="T64" s="99">
        <f t="shared" si="23"/>
        <v>0</v>
      </c>
      <c r="U64" s="112">
        <f t="shared" si="19"/>
        <v>0</v>
      </c>
      <c r="V64" s="113">
        <f t="shared" si="20"/>
        <v>0</v>
      </c>
      <c r="W64" s="168">
        <f t="shared" si="21"/>
        <v>0</v>
      </c>
      <c r="X64" s="190"/>
    </row>
    <row r="65" spans="1:24" ht="15.75" customHeight="1" collapsed="1" thickBot="1">
      <c r="A65" s="45"/>
      <c r="B65" s="48"/>
      <c r="C65" s="446" t="s">
        <v>147</v>
      </c>
      <c r="D65" s="447"/>
      <c r="E65" s="447"/>
      <c r="F65" s="447"/>
      <c r="G65" s="447"/>
      <c r="H65" s="447"/>
      <c r="I65" s="447"/>
      <c r="J65" s="447"/>
      <c r="K65" s="447"/>
      <c r="L65" s="447"/>
      <c r="M65" s="447"/>
      <c r="N65" s="447"/>
      <c r="O65" s="447"/>
      <c r="P65" s="447"/>
      <c r="Q65" s="447"/>
      <c r="R65" s="447"/>
      <c r="S65" s="447"/>
      <c r="T65" s="447"/>
      <c r="U65" s="447"/>
      <c r="V65" s="447"/>
      <c r="W65" s="473"/>
      <c r="X65" s="192">
        <f>SUM(W67:W85)</f>
        <v>10961105.560000001</v>
      </c>
    </row>
    <row r="66" spans="1:24" outlineLevel="1">
      <c r="A66" s="334"/>
      <c r="B66" s="331"/>
      <c r="C66" s="182">
        <f>'Перв. скв '!C66</f>
        <v>0</v>
      </c>
      <c r="D66" s="100" t="s">
        <v>120</v>
      </c>
      <c r="E66" s="50"/>
      <c r="F66" s="50"/>
      <c r="G66" s="38"/>
      <c r="H66" s="295"/>
      <c r="I66" s="295"/>
      <c r="J66" s="295"/>
      <c r="K66" s="295"/>
      <c r="L66" s="295"/>
      <c r="M66" s="295"/>
      <c r="N66" s="295"/>
      <c r="O66" s="52"/>
      <c r="P66" s="52"/>
      <c r="Q66" s="52"/>
      <c r="R66" s="52"/>
      <c r="S66" s="52"/>
      <c r="T66" s="52"/>
      <c r="U66" s="52"/>
      <c r="V66" s="53"/>
      <c r="W66" s="172"/>
      <c r="X66" s="190"/>
    </row>
    <row r="67" spans="1:24" outlineLevel="1">
      <c r="A67" s="327"/>
      <c r="B67" s="323"/>
      <c r="C67" s="335" t="s">
        <v>148</v>
      </c>
      <c r="D67" s="102" t="str">
        <f>'Перв. скв '!D67</f>
        <v>Фиксированная ставка за скважину с отходом до 1300 м.</v>
      </c>
      <c r="E67" s="332">
        <f>C$66</f>
        <v>0</v>
      </c>
      <c r="F67" s="332" t="str">
        <f>'Перв. скв '!F67</f>
        <v>скв.</v>
      </c>
      <c r="G67" s="349">
        <f>'Перв. скв '!G67</f>
        <v>1974979.56</v>
      </c>
      <c r="H67" s="306">
        <f>'Перв. скв '!H67</f>
        <v>0</v>
      </c>
      <c r="I67" s="306">
        <f>'Перв. скв '!I67</f>
        <v>0</v>
      </c>
      <c r="J67" s="306">
        <f>'Перв. скв '!J67</f>
        <v>0</v>
      </c>
      <c r="K67" s="306">
        <f>'Перв. скв '!K67</f>
        <v>0</v>
      </c>
      <c r="L67" s="306">
        <f>$L$45</f>
        <v>1</v>
      </c>
      <c r="M67" s="306">
        <f>'Перв. скв '!M67</f>
        <v>0</v>
      </c>
      <c r="N67" s="306">
        <f>'Перв. скв '!N67</f>
        <v>0</v>
      </c>
      <c r="O67" s="112">
        <f t="shared" ref="O67:O72" si="24">H67*G67</f>
        <v>0</v>
      </c>
      <c r="P67" s="112">
        <f t="shared" ref="P67:P72" si="25">I67*G67</f>
        <v>0</v>
      </c>
      <c r="Q67" s="112">
        <f t="shared" ref="Q67:Q72" si="26">J67*G67</f>
        <v>0</v>
      </c>
      <c r="R67" s="112">
        <f t="shared" ref="R67:R72" si="27">K67*G67</f>
        <v>0</v>
      </c>
      <c r="S67" s="112">
        <f t="shared" ref="S67:S72" si="28">L67*G67</f>
        <v>1974979.56</v>
      </c>
      <c r="T67" s="99">
        <f t="shared" ref="T67:T72" si="29">M67*G67</f>
        <v>0</v>
      </c>
      <c r="U67" s="112">
        <f t="shared" ref="U67:U72" si="30">N67*G67</f>
        <v>0</v>
      </c>
      <c r="V67" s="113">
        <f t="shared" ref="V67:V72" si="31">SUM(H67:N67)</f>
        <v>1</v>
      </c>
      <c r="W67" s="168">
        <f t="shared" ref="W67:W72" si="32">SUM(O67:U67)</f>
        <v>1974979.56</v>
      </c>
      <c r="X67" s="190"/>
    </row>
    <row r="68" spans="1:24" outlineLevel="1">
      <c r="A68" s="327"/>
      <c r="B68" s="323"/>
      <c r="C68" s="335"/>
      <c r="D68" s="102" t="str">
        <f>'Перв. скв '!D68</f>
        <v>Фиксированная ставка за скважину с отходом от 1300 до 1500 м.</v>
      </c>
      <c r="E68" s="332">
        <f t="shared" ref="E68:E77" si="33">C$66</f>
        <v>0</v>
      </c>
      <c r="F68" s="332" t="str">
        <f>'Перв. скв '!F68</f>
        <v>скв.</v>
      </c>
      <c r="G68" s="349">
        <f>'Перв. скв '!G68</f>
        <v>2121689.52</v>
      </c>
      <c r="H68" s="306">
        <f>'Перв. скв '!H68</f>
        <v>0</v>
      </c>
      <c r="I68" s="306">
        <f>'Перв. скв '!I68</f>
        <v>0</v>
      </c>
      <c r="J68" s="306">
        <f>'Перв. скв '!J68</f>
        <v>0</v>
      </c>
      <c r="K68" s="306">
        <f>'Перв. скв '!K68</f>
        <v>0</v>
      </c>
      <c r="L68" s="306">
        <f>$L$46</f>
        <v>0</v>
      </c>
      <c r="M68" s="306">
        <f>'Перв. скв '!M68</f>
        <v>0</v>
      </c>
      <c r="N68" s="306">
        <f>'Перв. скв '!N68</f>
        <v>0</v>
      </c>
      <c r="O68" s="112">
        <f t="shared" si="24"/>
        <v>0</v>
      </c>
      <c r="P68" s="112">
        <f t="shared" si="25"/>
        <v>0</v>
      </c>
      <c r="Q68" s="112">
        <f t="shared" si="26"/>
        <v>0</v>
      </c>
      <c r="R68" s="112">
        <f t="shared" si="27"/>
        <v>0</v>
      </c>
      <c r="S68" s="112">
        <f t="shared" si="28"/>
        <v>0</v>
      </c>
      <c r="T68" s="99">
        <f t="shared" si="29"/>
        <v>0</v>
      </c>
      <c r="U68" s="112">
        <f t="shared" si="30"/>
        <v>0</v>
      </c>
      <c r="V68" s="113">
        <f t="shared" si="31"/>
        <v>0</v>
      </c>
      <c r="W68" s="168">
        <f t="shared" si="32"/>
        <v>0</v>
      </c>
      <c r="X68" s="190"/>
    </row>
    <row r="69" spans="1:24" outlineLevel="1">
      <c r="A69" s="327"/>
      <c r="B69" s="323"/>
      <c r="C69" s="335"/>
      <c r="D69" s="102" t="str">
        <f>'Перв. скв '!D69</f>
        <v>Фиксированная ставка за скважину с отходом от 1500 до 2000 м.</v>
      </c>
      <c r="E69" s="332">
        <f t="shared" si="33"/>
        <v>0</v>
      </c>
      <c r="F69" s="332" t="str">
        <f>'Перв. скв '!F69</f>
        <v>скв.</v>
      </c>
      <c r="G69" s="349">
        <f>'Перв. скв '!G69</f>
        <v>2436096.73</v>
      </c>
      <c r="H69" s="306">
        <f>'Перв. скв '!H69</f>
        <v>0</v>
      </c>
      <c r="I69" s="306">
        <f>'Перв. скв '!I69</f>
        <v>0</v>
      </c>
      <c r="J69" s="306">
        <f>'Перв. скв '!J69</f>
        <v>0</v>
      </c>
      <c r="K69" s="306">
        <f>'Перв. скв '!K69</f>
        <v>0</v>
      </c>
      <c r="L69" s="306">
        <f>$L$47</f>
        <v>0</v>
      </c>
      <c r="M69" s="306">
        <f>'Перв. скв '!M69</f>
        <v>0</v>
      </c>
      <c r="N69" s="306">
        <f>'Перв. скв '!N69</f>
        <v>0</v>
      </c>
      <c r="O69" s="112">
        <f t="shared" si="24"/>
        <v>0</v>
      </c>
      <c r="P69" s="112">
        <f t="shared" si="25"/>
        <v>0</v>
      </c>
      <c r="Q69" s="112">
        <f t="shared" si="26"/>
        <v>0</v>
      </c>
      <c r="R69" s="112">
        <f t="shared" si="27"/>
        <v>0</v>
      </c>
      <c r="S69" s="112">
        <f t="shared" si="28"/>
        <v>0</v>
      </c>
      <c r="T69" s="99">
        <f t="shared" si="29"/>
        <v>0</v>
      </c>
      <c r="U69" s="112">
        <f t="shared" si="30"/>
        <v>0</v>
      </c>
      <c r="V69" s="113">
        <f t="shared" si="31"/>
        <v>0</v>
      </c>
      <c r="W69" s="168">
        <f t="shared" si="32"/>
        <v>0</v>
      </c>
      <c r="X69" s="190"/>
    </row>
    <row r="70" spans="1:24" outlineLevel="1">
      <c r="A70" s="327"/>
      <c r="B70" s="323"/>
      <c r="C70" s="335"/>
      <c r="D70" s="102" t="str">
        <f>'Перв. скв '!D70</f>
        <v>Фиксированная ставка за скважину с отходом от 2000 до 2200 м.</v>
      </c>
      <c r="E70" s="332">
        <f t="shared" si="33"/>
        <v>0</v>
      </c>
      <c r="F70" s="332" t="str">
        <f>'Перв. скв '!F70</f>
        <v>скв.</v>
      </c>
      <c r="G70" s="349">
        <f>'Перв. скв '!G70</f>
        <v>2743673.15</v>
      </c>
      <c r="H70" s="306">
        <f>'Перв. скв '!H70</f>
        <v>0</v>
      </c>
      <c r="I70" s="306">
        <f>'Перв. скв '!I70</f>
        <v>0</v>
      </c>
      <c r="J70" s="306">
        <f>'Перв. скв '!J70</f>
        <v>0</v>
      </c>
      <c r="K70" s="306">
        <f>'Перв. скв '!K70</f>
        <v>0</v>
      </c>
      <c r="L70" s="306">
        <f>$L$48</f>
        <v>0</v>
      </c>
      <c r="M70" s="306">
        <f>'Перв. скв '!M70</f>
        <v>0</v>
      </c>
      <c r="N70" s="306">
        <f>'Перв. скв '!N70</f>
        <v>0</v>
      </c>
      <c r="O70" s="112">
        <f t="shared" si="24"/>
        <v>0</v>
      </c>
      <c r="P70" s="112">
        <f t="shared" si="25"/>
        <v>0</v>
      </c>
      <c r="Q70" s="112">
        <f t="shared" si="26"/>
        <v>0</v>
      </c>
      <c r="R70" s="112">
        <f t="shared" si="27"/>
        <v>0</v>
      </c>
      <c r="S70" s="112">
        <f t="shared" si="28"/>
        <v>0</v>
      </c>
      <c r="T70" s="99">
        <f t="shared" si="29"/>
        <v>0</v>
      </c>
      <c r="U70" s="112">
        <f t="shared" si="30"/>
        <v>0</v>
      </c>
      <c r="V70" s="113">
        <f t="shared" si="31"/>
        <v>0</v>
      </c>
      <c r="W70" s="168">
        <f t="shared" si="32"/>
        <v>0</v>
      </c>
      <c r="X70" s="190"/>
    </row>
    <row r="71" spans="1:24" outlineLevel="1">
      <c r="A71" s="327"/>
      <c r="B71" s="323"/>
      <c r="C71" s="335"/>
      <c r="D71" s="102" t="str">
        <f>'Перв. скв '!D71</f>
        <v>Фиксированная ставка за скважину с отходом более 2200 м.</v>
      </c>
      <c r="E71" s="332">
        <f t="shared" si="33"/>
        <v>0</v>
      </c>
      <c r="F71" s="332" t="str">
        <f>'Перв. скв '!F71</f>
        <v>скв.</v>
      </c>
      <c r="G71" s="349">
        <f>'Перв. скв '!G71</f>
        <v>2903714.73</v>
      </c>
      <c r="H71" s="306">
        <f>'Перв. скв '!H71</f>
        <v>0</v>
      </c>
      <c r="I71" s="306">
        <f>'Перв. скв '!I71</f>
        <v>0</v>
      </c>
      <c r="J71" s="306">
        <f>'Перв. скв '!J71</f>
        <v>0</v>
      </c>
      <c r="K71" s="306">
        <f>'Перв. скв '!K71</f>
        <v>0</v>
      </c>
      <c r="L71" s="306">
        <f>$L$49</f>
        <v>0</v>
      </c>
      <c r="M71" s="306">
        <f>'Перв. скв '!M71</f>
        <v>0</v>
      </c>
      <c r="N71" s="306">
        <f>'Перв. скв '!N71</f>
        <v>0</v>
      </c>
      <c r="O71" s="112">
        <f t="shared" si="24"/>
        <v>0</v>
      </c>
      <c r="P71" s="112">
        <f t="shared" si="25"/>
        <v>0</v>
      </c>
      <c r="Q71" s="112">
        <f t="shared" si="26"/>
        <v>0</v>
      </c>
      <c r="R71" s="112">
        <f t="shared" si="27"/>
        <v>0</v>
      </c>
      <c r="S71" s="112">
        <f t="shared" si="28"/>
        <v>0</v>
      </c>
      <c r="T71" s="99">
        <f t="shared" si="29"/>
        <v>0</v>
      </c>
      <c r="U71" s="112">
        <f t="shared" si="30"/>
        <v>0</v>
      </c>
      <c r="V71" s="113">
        <f t="shared" si="31"/>
        <v>0</v>
      </c>
      <c r="W71" s="168">
        <f t="shared" si="32"/>
        <v>0</v>
      </c>
      <c r="X71" s="190"/>
    </row>
    <row r="72" spans="1:24" ht="15.75" outlineLevel="1" thickBot="1">
      <c r="A72" s="327"/>
      <c r="B72" s="323"/>
      <c r="C72" s="335"/>
      <c r="D72" s="102" t="str">
        <f>'Перв. скв '!D72</f>
        <v>Фиксированная ставка за горизонтальную скважину</v>
      </c>
      <c r="E72" s="332">
        <f t="shared" si="33"/>
        <v>0</v>
      </c>
      <c r="F72" s="332" t="str">
        <f>'Перв. скв '!F72</f>
        <v>скв.</v>
      </c>
      <c r="G72" s="349">
        <f>'Перв. скв '!G72</f>
        <v>8986126</v>
      </c>
      <c r="H72" s="306">
        <f>'Перв. скв '!H72</f>
        <v>0</v>
      </c>
      <c r="I72" s="306">
        <f>'Перв. скв '!I72</f>
        <v>0</v>
      </c>
      <c r="J72" s="306">
        <f>'Перв. скв '!J72</f>
        <v>0</v>
      </c>
      <c r="K72" s="306">
        <f>'Перв. скв '!K72</f>
        <v>0</v>
      </c>
      <c r="L72" s="306">
        <f>$L$50</f>
        <v>1</v>
      </c>
      <c r="M72" s="306">
        <f>'Перв. скв '!M72</f>
        <v>0</v>
      </c>
      <c r="N72" s="306">
        <f>'Перв. скв '!N72</f>
        <v>0</v>
      </c>
      <c r="O72" s="112">
        <f t="shared" si="24"/>
        <v>0</v>
      </c>
      <c r="P72" s="112">
        <f t="shared" si="25"/>
        <v>0</v>
      </c>
      <c r="Q72" s="112">
        <f t="shared" si="26"/>
        <v>0</v>
      </c>
      <c r="R72" s="112">
        <f t="shared" si="27"/>
        <v>0</v>
      </c>
      <c r="S72" s="112">
        <f t="shared" si="28"/>
        <v>8986126</v>
      </c>
      <c r="T72" s="99">
        <f t="shared" si="29"/>
        <v>0</v>
      </c>
      <c r="U72" s="112">
        <f t="shared" si="30"/>
        <v>0</v>
      </c>
      <c r="V72" s="113">
        <f t="shared" si="31"/>
        <v>1</v>
      </c>
      <c r="W72" s="168">
        <f t="shared" si="32"/>
        <v>8986126</v>
      </c>
      <c r="X72" s="190"/>
    </row>
    <row r="73" spans="1:24" hidden="1" outlineLevel="1">
      <c r="A73" s="327"/>
      <c r="B73" s="323"/>
      <c r="C73" s="335"/>
      <c r="D73" s="102">
        <f>'Перв. скв '!D73</f>
        <v>0</v>
      </c>
      <c r="E73" s="332">
        <f t="shared" si="33"/>
        <v>0</v>
      </c>
      <c r="F73" s="332" t="str">
        <f>'Перв. скв '!F73</f>
        <v>сут</v>
      </c>
      <c r="G73" s="349">
        <f>'Перв. скв '!G73</f>
        <v>0</v>
      </c>
      <c r="H73" s="279"/>
      <c r="I73" s="279"/>
      <c r="J73" s="279"/>
      <c r="K73" s="279"/>
      <c r="L73" s="279"/>
      <c r="M73" s="279"/>
      <c r="N73" s="279"/>
      <c r="O73" s="99">
        <f>H73*G73</f>
        <v>0</v>
      </c>
      <c r="P73" s="99">
        <f>I73*G73</f>
        <v>0</v>
      </c>
      <c r="Q73" s="99">
        <f>J73*G73</f>
        <v>0</v>
      </c>
      <c r="R73" s="99">
        <f>K73*G73</f>
        <v>0</v>
      </c>
      <c r="S73" s="99">
        <f>L73*G73</f>
        <v>0</v>
      </c>
      <c r="T73" s="99">
        <f>M73*G73</f>
        <v>0</v>
      </c>
      <c r="U73" s="99">
        <f>N73*G73</f>
        <v>0</v>
      </c>
      <c r="V73" s="98">
        <f>SUM(H73:N73)</f>
        <v>0</v>
      </c>
      <c r="W73" s="171">
        <f>SUM(O73:U73)</f>
        <v>0</v>
      </c>
      <c r="X73" s="190"/>
    </row>
    <row r="74" spans="1:24" hidden="1" outlineLevel="1">
      <c r="A74" s="327"/>
      <c r="B74" s="323"/>
      <c r="C74" s="335"/>
      <c r="D74" s="102">
        <f>'Перв. скв '!D74</f>
        <v>0</v>
      </c>
      <c r="E74" s="332">
        <f t="shared" si="33"/>
        <v>0</v>
      </c>
      <c r="F74" s="332" t="str">
        <f>'Перв. скв '!F74</f>
        <v>сут</v>
      </c>
      <c r="G74" s="349">
        <f>'Перв. скв '!G74</f>
        <v>0</v>
      </c>
      <c r="H74" s="279"/>
      <c r="I74" s="279"/>
      <c r="J74" s="279"/>
      <c r="K74" s="279"/>
      <c r="L74" s="279"/>
      <c r="M74" s="279"/>
      <c r="N74" s="279"/>
      <c r="O74" s="99">
        <f>H74*G74</f>
        <v>0</v>
      </c>
      <c r="P74" s="99">
        <f>I74*G74</f>
        <v>0</v>
      </c>
      <c r="Q74" s="99">
        <f>J74*G74</f>
        <v>0</v>
      </c>
      <c r="R74" s="99">
        <f>K74*G74</f>
        <v>0</v>
      </c>
      <c r="S74" s="99">
        <f>L74*G74</f>
        <v>0</v>
      </c>
      <c r="T74" s="99">
        <f>M74*G74</f>
        <v>0</v>
      </c>
      <c r="U74" s="99">
        <f>N74*G74</f>
        <v>0</v>
      </c>
      <c r="V74" s="98">
        <f>SUM(H74:N74)</f>
        <v>0</v>
      </c>
      <c r="W74" s="171">
        <f>SUM(O74:U74)</f>
        <v>0</v>
      </c>
      <c r="X74" s="190"/>
    </row>
    <row r="75" spans="1:24" hidden="1" outlineLevel="1">
      <c r="A75" s="327"/>
      <c r="B75" s="323"/>
      <c r="C75" s="335"/>
      <c r="D75" s="102">
        <f>'Перв. скв '!D75</f>
        <v>0</v>
      </c>
      <c r="E75" s="332">
        <f t="shared" si="33"/>
        <v>0</v>
      </c>
      <c r="F75" s="332" t="str">
        <f>'Перв. скв '!F75</f>
        <v>сут</v>
      </c>
      <c r="G75" s="349">
        <f>'Перв. скв '!G75</f>
        <v>0</v>
      </c>
      <c r="H75" s="279"/>
      <c r="I75" s="279"/>
      <c r="J75" s="279"/>
      <c r="K75" s="279"/>
      <c r="L75" s="279"/>
      <c r="M75" s="279"/>
      <c r="N75" s="279"/>
      <c r="O75" s="99">
        <f>H75*G75</f>
        <v>0</v>
      </c>
      <c r="P75" s="99">
        <f>I75*G75</f>
        <v>0</v>
      </c>
      <c r="Q75" s="99">
        <f>J75*G75</f>
        <v>0</v>
      </c>
      <c r="R75" s="99">
        <f>K75*G75</f>
        <v>0</v>
      </c>
      <c r="S75" s="99">
        <f>L75*G75</f>
        <v>0</v>
      </c>
      <c r="T75" s="99">
        <f>M75*G75</f>
        <v>0</v>
      </c>
      <c r="U75" s="99">
        <f>N75*G75</f>
        <v>0</v>
      </c>
      <c r="V75" s="98">
        <f>SUM(H75:N75)</f>
        <v>0</v>
      </c>
      <c r="W75" s="171">
        <f>SUM(O75:U75)</f>
        <v>0</v>
      </c>
      <c r="X75" s="190"/>
    </row>
    <row r="76" spans="1:24" hidden="1" outlineLevel="1">
      <c r="A76" s="327"/>
      <c r="B76" s="323"/>
      <c r="C76" s="335"/>
      <c r="D76" s="102" t="str">
        <f>'Перв. скв '!D76</f>
        <v xml:space="preserve">Мобилизация на объект работ </v>
      </c>
      <c r="E76" s="332">
        <f t="shared" si="33"/>
        <v>0</v>
      </c>
      <c r="F76" s="332" t="str">
        <f>'Перв. скв '!F76</f>
        <v>опер.</v>
      </c>
      <c r="G76" s="349">
        <f>'Перв. скв '!G76</f>
        <v>0</v>
      </c>
      <c r="H76" s="279"/>
      <c r="I76" s="279"/>
      <c r="J76" s="279"/>
      <c r="K76" s="279"/>
      <c r="L76" s="279"/>
      <c r="M76" s="279"/>
      <c r="N76" s="279"/>
      <c r="O76" s="99">
        <f>H76*G76</f>
        <v>0</v>
      </c>
      <c r="P76" s="99">
        <f>I76*G76</f>
        <v>0</v>
      </c>
      <c r="Q76" s="99">
        <f>J76*G76</f>
        <v>0</v>
      </c>
      <c r="R76" s="99">
        <f>K76*G76</f>
        <v>0</v>
      </c>
      <c r="S76" s="99">
        <f>L76*G76</f>
        <v>0</v>
      </c>
      <c r="T76" s="99">
        <f>M76*G76</f>
        <v>0</v>
      </c>
      <c r="U76" s="99">
        <f>N76*G76</f>
        <v>0</v>
      </c>
      <c r="V76" s="98">
        <f>SUM(H76:N76)</f>
        <v>0</v>
      </c>
      <c r="W76" s="171">
        <f>SUM(O76:U76)</f>
        <v>0</v>
      </c>
      <c r="X76" s="190"/>
    </row>
    <row r="77" spans="1:24" ht="15.75" hidden="1" outlineLevel="1" thickBot="1">
      <c r="A77" s="327"/>
      <c r="B77" s="323"/>
      <c r="C77" s="335"/>
      <c r="D77" s="102" t="str">
        <f>'Перв. скв '!D77</f>
        <v xml:space="preserve">Демобилизация </v>
      </c>
      <c r="E77" s="332">
        <f t="shared" si="33"/>
        <v>0</v>
      </c>
      <c r="F77" s="332" t="str">
        <f>'Перв. скв '!F77</f>
        <v>опер.</v>
      </c>
      <c r="G77" s="349">
        <f>'Перв. скв '!G77</f>
        <v>0</v>
      </c>
      <c r="H77" s="279"/>
      <c r="I77" s="279"/>
      <c r="J77" s="279"/>
      <c r="K77" s="279"/>
      <c r="L77" s="279"/>
      <c r="M77" s="279"/>
      <c r="N77" s="279"/>
      <c r="O77" s="99">
        <f>H77*G77</f>
        <v>0</v>
      </c>
      <c r="P77" s="99">
        <f>I77*G77</f>
        <v>0</v>
      </c>
      <c r="Q77" s="99">
        <f>J77*G77</f>
        <v>0</v>
      </c>
      <c r="R77" s="99">
        <f>K77*G77</f>
        <v>0</v>
      </c>
      <c r="S77" s="99">
        <f>L77*G77</f>
        <v>0</v>
      </c>
      <c r="T77" s="99">
        <f>M77*G77</f>
        <v>0</v>
      </c>
      <c r="U77" s="99">
        <f>N77*G77</f>
        <v>0</v>
      </c>
      <c r="V77" s="98">
        <f>SUM(H77:N77)</f>
        <v>0</v>
      </c>
      <c r="W77" s="171">
        <f>SUM(O77:U77)</f>
        <v>0</v>
      </c>
      <c r="X77" s="190"/>
    </row>
    <row r="78" spans="1:24" hidden="1" outlineLevel="1">
      <c r="A78" s="334"/>
      <c r="B78" s="331"/>
      <c r="C78" s="182">
        <f>'Перв. скв '!C78</f>
        <v>0</v>
      </c>
      <c r="D78" s="100" t="s">
        <v>120</v>
      </c>
      <c r="E78" s="50"/>
      <c r="F78" s="50"/>
      <c r="G78" s="38"/>
      <c r="H78" s="295"/>
      <c r="I78" s="295"/>
      <c r="J78" s="295"/>
      <c r="K78" s="295"/>
      <c r="L78" s="295"/>
      <c r="M78" s="295"/>
      <c r="N78" s="295"/>
      <c r="O78" s="52"/>
      <c r="P78" s="52"/>
      <c r="Q78" s="52"/>
      <c r="R78" s="52"/>
      <c r="S78" s="52"/>
      <c r="T78" s="52"/>
      <c r="U78" s="52"/>
      <c r="V78" s="53"/>
      <c r="W78" s="172"/>
      <c r="X78" s="190"/>
    </row>
    <row r="79" spans="1:24" hidden="1" outlineLevel="1">
      <c r="A79" s="327"/>
      <c r="B79" s="323"/>
      <c r="C79" s="335" t="s">
        <v>148</v>
      </c>
      <c r="D79" s="102" t="str">
        <f>'Перв. скв '!D79</f>
        <v>Операционная ставка в режиме работы</v>
      </c>
      <c r="E79" s="332">
        <f>C$78</f>
        <v>0</v>
      </c>
      <c r="F79" s="332" t="str">
        <f>'Перв. скв '!F79</f>
        <v>сут</v>
      </c>
      <c r="G79" s="349">
        <f>'Перв. скв '!G79</f>
        <v>0</v>
      </c>
      <c r="H79" s="279"/>
      <c r="I79" s="279"/>
      <c r="J79" s="279"/>
      <c r="K79" s="279"/>
      <c r="L79" s="279"/>
      <c r="M79" s="279"/>
      <c r="N79" s="279"/>
      <c r="O79" s="99">
        <f t="shared" ref="O79:O85" si="34">H79*G79</f>
        <v>0</v>
      </c>
      <c r="P79" s="99">
        <f t="shared" ref="P79:P85" si="35">I79*G79</f>
        <v>0</v>
      </c>
      <c r="Q79" s="99">
        <f t="shared" ref="Q79:Q85" si="36">J79*G79</f>
        <v>0</v>
      </c>
      <c r="R79" s="99">
        <f t="shared" ref="R79:R85" si="37">K79*G79</f>
        <v>0</v>
      </c>
      <c r="S79" s="99">
        <f t="shared" ref="S79:S85" si="38">L79*G79</f>
        <v>0</v>
      </c>
      <c r="T79" s="99">
        <f t="shared" ref="T79:T85" si="39">M79*G79</f>
        <v>0</v>
      </c>
      <c r="U79" s="99">
        <f t="shared" ref="U79:U85" si="40">N79*G79</f>
        <v>0</v>
      </c>
      <c r="V79" s="98">
        <f t="shared" ref="V79:V85" si="41">SUM(H79:N79)</f>
        <v>0</v>
      </c>
      <c r="W79" s="171">
        <f t="shared" ref="W79:W85" si="42">SUM(O79:U79)</f>
        <v>0</v>
      </c>
      <c r="X79" s="190"/>
    </row>
    <row r="80" spans="1:24" hidden="1" outlineLevel="1">
      <c r="A80" s="327"/>
      <c r="B80" s="323"/>
      <c r="C80" s="332"/>
      <c r="D80" s="102" t="str">
        <f>'Перв. скв '!D80</f>
        <v>Операционная ставка в режиме ожидания</v>
      </c>
      <c r="E80" s="332">
        <f t="shared" ref="E80:E85" si="43">C$78</f>
        <v>0</v>
      </c>
      <c r="F80" s="332" t="str">
        <f>'Перв. скв '!F80</f>
        <v>сут</v>
      </c>
      <c r="G80" s="349">
        <f>'Перв. скв '!G80</f>
        <v>0</v>
      </c>
      <c r="H80" s="279"/>
      <c r="I80" s="279"/>
      <c r="J80" s="279"/>
      <c r="K80" s="279"/>
      <c r="L80" s="279"/>
      <c r="M80" s="279"/>
      <c r="N80" s="279"/>
      <c r="O80" s="99">
        <f t="shared" si="34"/>
        <v>0</v>
      </c>
      <c r="P80" s="99">
        <f t="shared" si="35"/>
        <v>0</v>
      </c>
      <c r="Q80" s="99">
        <f t="shared" si="36"/>
        <v>0</v>
      </c>
      <c r="R80" s="99">
        <f t="shared" si="37"/>
        <v>0</v>
      </c>
      <c r="S80" s="99">
        <f t="shared" si="38"/>
        <v>0</v>
      </c>
      <c r="T80" s="99">
        <f t="shared" si="39"/>
        <v>0</v>
      </c>
      <c r="U80" s="99">
        <f t="shared" si="40"/>
        <v>0</v>
      </c>
      <c r="V80" s="98">
        <f t="shared" si="41"/>
        <v>0</v>
      </c>
      <c r="W80" s="171">
        <f t="shared" si="42"/>
        <v>0</v>
      </c>
      <c r="X80" s="190"/>
    </row>
    <row r="81" spans="1:24" hidden="1" outlineLevel="1">
      <c r="A81" s="327"/>
      <c r="B81" s="323"/>
      <c r="C81" s="332"/>
      <c r="D81" s="102" t="str">
        <f>'Перв. скв '!D81</f>
        <v>Гамма -каротаж и сопротивление в режиме записи</v>
      </c>
      <c r="E81" s="332">
        <f t="shared" si="43"/>
        <v>0</v>
      </c>
      <c r="F81" s="332" t="str">
        <f>'Перв. скв '!F81</f>
        <v>сут</v>
      </c>
      <c r="G81" s="349">
        <f>'Перв. скв '!G81</f>
        <v>0</v>
      </c>
      <c r="H81" s="279"/>
      <c r="I81" s="279"/>
      <c r="J81" s="279"/>
      <c r="K81" s="279"/>
      <c r="L81" s="279"/>
      <c r="M81" s="279"/>
      <c r="N81" s="279"/>
      <c r="O81" s="99">
        <f t="shared" si="34"/>
        <v>0</v>
      </c>
      <c r="P81" s="99">
        <f t="shared" si="35"/>
        <v>0</v>
      </c>
      <c r="Q81" s="99">
        <f t="shared" si="36"/>
        <v>0</v>
      </c>
      <c r="R81" s="99">
        <f t="shared" si="37"/>
        <v>0</v>
      </c>
      <c r="S81" s="99">
        <f t="shared" si="38"/>
        <v>0</v>
      </c>
      <c r="T81" s="99">
        <f t="shared" si="39"/>
        <v>0</v>
      </c>
      <c r="U81" s="99">
        <f t="shared" si="40"/>
        <v>0</v>
      </c>
      <c r="V81" s="98">
        <f t="shared" si="41"/>
        <v>0</v>
      </c>
      <c r="W81" s="171">
        <f t="shared" si="42"/>
        <v>0</v>
      </c>
      <c r="X81" s="190"/>
    </row>
    <row r="82" spans="1:24" hidden="1" outlineLevel="1">
      <c r="A82" s="327"/>
      <c r="B82" s="323"/>
      <c r="C82" s="332"/>
      <c r="D82" s="102" t="str">
        <f>'Перв. скв '!D82</f>
        <v>Гамма -каротаж и сопротивление в режиме реального времени</v>
      </c>
      <c r="E82" s="332">
        <f t="shared" si="43"/>
        <v>0</v>
      </c>
      <c r="F82" s="332" t="str">
        <f>'Перв. скв '!F82</f>
        <v>сут</v>
      </c>
      <c r="G82" s="349">
        <f>'Перв. скв '!G82</f>
        <v>0</v>
      </c>
      <c r="H82" s="279"/>
      <c r="I82" s="279"/>
      <c r="J82" s="279"/>
      <c r="K82" s="279"/>
      <c r="L82" s="279"/>
      <c r="M82" s="279"/>
      <c r="N82" s="279"/>
      <c r="O82" s="99">
        <f t="shared" si="34"/>
        <v>0</v>
      </c>
      <c r="P82" s="99">
        <f t="shared" si="35"/>
        <v>0</v>
      </c>
      <c r="Q82" s="99">
        <f t="shared" si="36"/>
        <v>0</v>
      </c>
      <c r="R82" s="99">
        <f t="shared" si="37"/>
        <v>0</v>
      </c>
      <c r="S82" s="99">
        <f t="shared" si="38"/>
        <v>0</v>
      </c>
      <c r="T82" s="99">
        <f t="shared" si="39"/>
        <v>0</v>
      </c>
      <c r="U82" s="99">
        <f t="shared" si="40"/>
        <v>0</v>
      </c>
      <c r="V82" s="98">
        <f t="shared" si="41"/>
        <v>0</v>
      </c>
      <c r="W82" s="171">
        <f t="shared" si="42"/>
        <v>0</v>
      </c>
      <c r="X82" s="190"/>
    </row>
    <row r="83" spans="1:24" hidden="1" outlineLevel="1">
      <c r="A83" s="327"/>
      <c r="B83" s="323"/>
      <c r="C83" s="332"/>
      <c r="D83" s="102" t="str">
        <f>'Перв. скв '!D83</f>
        <v>Гамма -каротаж в режиме записи</v>
      </c>
      <c r="E83" s="332">
        <f t="shared" si="43"/>
        <v>0</v>
      </c>
      <c r="F83" s="332" t="str">
        <f>'Перв. скв '!F83</f>
        <v>сут</v>
      </c>
      <c r="G83" s="349">
        <f>'Перв. скв '!G83</f>
        <v>0</v>
      </c>
      <c r="H83" s="279"/>
      <c r="I83" s="279"/>
      <c r="J83" s="279"/>
      <c r="K83" s="279"/>
      <c r="L83" s="279"/>
      <c r="M83" s="279"/>
      <c r="N83" s="279"/>
      <c r="O83" s="99">
        <f t="shared" si="34"/>
        <v>0</v>
      </c>
      <c r="P83" s="99">
        <f t="shared" si="35"/>
        <v>0</v>
      </c>
      <c r="Q83" s="99">
        <f t="shared" si="36"/>
        <v>0</v>
      </c>
      <c r="R83" s="99">
        <f t="shared" si="37"/>
        <v>0</v>
      </c>
      <c r="S83" s="99">
        <f t="shared" si="38"/>
        <v>0</v>
      </c>
      <c r="T83" s="99">
        <f t="shared" si="39"/>
        <v>0</v>
      </c>
      <c r="U83" s="99">
        <f t="shared" si="40"/>
        <v>0</v>
      </c>
      <c r="V83" s="98">
        <f t="shared" si="41"/>
        <v>0</v>
      </c>
      <c r="W83" s="171">
        <f t="shared" si="42"/>
        <v>0</v>
      </c>
      <c r="X83" s="190"/>
    </row>
    <row r="84" spans="1:24" hidden="1" outlineLevel="1">
      <c r="A84" s="327"/>
      <c r="B84" s="323"/>
      <c r="C84" s="332"/>
      <c r="D84" s="102" t="str">
        <f>'Перв. скв '!D84</f>
        <v>Гамма -каротаж в режиме реального времени</v>
      </c>
      <c r="E84" s="332">
        <f t="shared" si="43"/>
        <v>0</v>
      </c>
      <c r="F84" s="332" t="str">
        <f>'Перв. скв '!F84</f>
        <v>сут</v>
      </c>
      <c r="G84" s="349">
        <f>'Перв. скв '!G84</f>
        <v>0</v>
      </c>
      <c r="H84" s="279"/>
      <c r="I84" s="279"/>
      <c r="J84" s="279"/>
      <c r="K84" s="279"/>
      <c r="L84" s="279"/>
      <c r="M84" s="279"/>
      <c r="N84" s="279"/>
      <c r="O84" s="99">
        <f t="shared" si="34"/>
        <v>0</v>
      </c>
      <c r="P84" s="99">
        <f t="shared" si="35"/>
        <v>0</v>
      </c>
      <c r="Q84" s="99">
        <f t="shared" si="36"/>
        <v>0</v>
      </c>
      <c r="R84" s="99">
        <f t="shared" si="37"/>
        <v>0</v>
      </c>
      <c r="S84" s="99">
        <f t="shared" si="38"/>
        <v>0</v>
      </c>
      <c r="T84" s="99">
        <f t="shared" si="39"/>
        <v>0</v>
      </c>
      <c r="U84" s="99">
        <f t="shared" si="40"/>
        <v>0</v>
      </c>
      <c r="V84" s="98">
        <f t="shared" si="41"/>
        <v>0</v>
      </c>
      <c r="W84" s="171">
        <f t="shared" si="42"/>
        <v>0</v>
      </c>
      <c r="X84" s="190"/>
    </row>
    <row r="85" spans="1:24" ht="15.75" hidden="1" outlineLevel="1" thickBot="1">
      <c r="A85" s="327"/>
      <c r="B85" s="323"/>
      <c r="C85" s="332"/>
      <c r="D85" s="102" t="str">
        <f>'Перв. скв '!D85</f>
        <v>Услуги персонала телеметрического и технологического сопровождения</v>
      </c>
      <c r="E85" s="332">
        <f t="shared" si="43"/>
        <v>0</v>
      </c>
      <c r="F85" s="332" t="str">
        <f>'Перв. скв '!F85</f>
        <v>сут</v>
      </c>
      <c r="G85" s="349">
        <f>'Перв. скв '!G85</f>
        <v>0</v>
      </c>
      <c r="H85" s="279"/>
      <c r="I85" s="279"/>
      <c r="J85" s="279"/>
      <c r="K85" s="279"/>
      <c r="L85" s="279"/>
      <c r="M85" s="279"/>
      <c r="N85" s="279"/>
      <c r="O85" s="99">
        <f t="shared" si="34"/>
        <v>0</v>
      </c>
      <c r="P85" s="99">
        <f t="shared" si="35"/>
        <v>0</v>
      </c>
      <c r="Q85" s="99">
        <f t="shared" si="36"/>
        <v>0</v>
      </c>
      <c r="R85" s="99">
        <f t="shared" si="37"/>
        <v>0</v>
      </c>
      <c r="S85" s="99">
        <f t="shared" si="38"/>
        <v>0</v>
      </c>
      <c r="T85" s="99">
        <f t="shared" si="39"/>
        <v>0</v>
      </c>
      <c r="U85" s="99">
        <f t="shared" si="40"/>
        <v>0</v>
      </c>
      <c r="V85" s="98">
        <f t="shared" si="41"/>
        <v>0</v>
      </c>
      <c r="W85" s="171">
        <f t="shared" si="42"/>
        <v>0</v>
      </c>
      <c r="X85" s="190"/>
    </row>
    <row r="86" spans="1:24" ht="15.75" collapsed="1" thickBot="1">
      <c r="A86" s="333"/>
      <c r="B86" s="325"/>
      <c r="C86" s="446" t="s">
        <v>30</v>
      </c>
      <c r="D86" s="447"/>
      <c r="E86" s="447"/>
      <c r="F86" s="447"/>
      <c r="G86" s="447"/>
      <c r="H86" s="447"/>
      <c r="I86" s="447"/>
      <c r="J86" s="447"/>
      <c r="K86" s="447"/>
      <c r="L86" s="447"/>
      <c r="M86" s="447"/>
      <c r="N86" s="447"/>
      <c r="O86" s="447"/>
      <c r="P86" s="447"/>
      <c r="Q86" s="447"/>
      <c r="R86" s="447"/>
      <c r="S86" s="447"/>
      <c r="T86" s="447"/>
      <c r="U86" s="447"/>
      <c r="V86" s="447"/>
      <c r="W86" s="447"/>
      <c r="X86" s="192">
        <f>SUM(W88:W93)</f>
        <v>6329273.5225</v>
      </c>
    </row>
    <row r="87" spans="1:24" outlineLevel="1">
      <c r="A87" s="330"/>
      <c r="B87" s="331"/>
      <c r="C87" s="182">
        <f>'Перв. скв '!C87</f>
        <v>0</v>
      </c>
      <c r="D87" s="100" t="s">
        <v>120</v>
      </c>
      <c r="E87" s="50"/>
      <c r="F87" s="50"/>
      <c r="G87" s="38"/>
      <c r="H87" s="295"/>
      <c r="I87" s="295"/>
      <c r="J87" s="295"/>
      <c r="K87" s="295"/>
      <c r="L87" s="295"/>
      <c r="M87" s="295"/>
      <c r="N87" s="295"/>
      <c r="O87" s="52"/>
      <c r="P87" s="52"/>
      <c r="Q87" s="52"/>
      <c r="R87" s="52"/>
      <c r="S87" s="52"/>
      <c r="T87" s="52"/>
      <c r="U87" s="52"/>
      <c r="V87" s="53"/>
      <c r="W87" s="172"/>
      <c r="X87" s="190"/>
    </row>
    <row r="88" spans="1:24" outlineLevel="1">
      <c r="A88" s="322"/>
      <c r="B88" s="323"/>
      <c r="C88" s="335" t="s">
        <v>148</v>
      </c>
      <c r="D88" s="102" t="str">
        <f>'Перв. скв '!D88</f>
        <v>Фиксированная ставка за скважину с отходом до 1300 м.</v>
      </c>
      <c r="E88" s="332">
        <f t="shared" ref="E88:E93" si="44">C$87</f>
        <v>0</v>
      </c>
      <c r="F88" s="332" t="str">
        <f>'Перв. скв '!F88</f>
        <v>скв.</v>
      </c>
      <c r="G88" s="349">
        <f>'Перв. скв '!G88</f>
        <v>807557.8</v>
      </c>
      <c r="H88" s="306">
        <f>'Перв. скв '!H88</f>
        <v>0</v>
      </c>
      <c r="I88" s="306">
        <f>'Перв. скв '!I88</f>
        <v>0</v>
      </c>
      <c r="J88" s="306">
        <f>'Перв. скв '!J88</f>
        <v>0</v>
      </c>
      <c r="K88" s="306">
        <f>'Перв. скв '!K88</f>
        <v>0</v>
      </c>
      <c r="L88" s="306">
        <f>$L$45</f>
        <v>1</v>
      </c>
      <c r="M88" s="306">
        <f>'Перв. скв '!M88</f>
        <v>0</v>
      </c>
      <c r="N88" s="306">
        <f>'Перв. скв '!N88</f>
        <v>0</v>
      </c>
      <c r="O88" s="112">
        <f t="shared" ref="O88:O93" si="45">H88*G88</f>
        <v>0</v>
      </c>
      <c r="P88" s="112">
        <f t="shared" ref="P88:P93" si="46">I88*G88</f>
        <v>0</v>
      </c>
      <c r="Q88" s="112">
        <f t="shared" ref="Q88:Q93" si="47">J88*G88</f>
        <v>0</v>
      </c>
      <c r="R88" s="112">
        <f t="shared" ref="R88:R93" si="48">K88*G88</f>
        <v>0</v>
      </c>
      <c r="S88" s="112">
        <f t="shared" ref="S88:S93" si="49">L88*G88</f>
        <v>807557.8</v>
      </c>
      <c r="T88" s="99">
        <f t="shared" ref="T88:T93" si="50">M88*G88</f>
        <v>0</v>
      </c>
      <c r="U88" s="112">
        <f t="shared" ref="U88:U93" si="51">N88*G88</f>
        <v>0</v>
      </c>
      <c r="V88" s="113">
        <f t="shared" ref="V88:V93" si="52">SUM(H88:N88)</f>
        <v>1</v>
      </c>
      <c r="W88" s="168">
        <f t="shared" ref="W88:W93" si="53">SUM(O88:U88)</f>
        <v>807557.8</v>
      </c>
      <c r="X88" s="190"/>
    </row>
    <row r="89" spans="1:24" outlineLevel="1">
      <c r="A89" s="322"/>
      <c r="B89" s="323"/>
      <c r="C89" s="335"/>
      <c r="D89" s="102" t="str">
        <f>'Перв. скв '!D89</f>
        <v>Фиксированная ставка за скважину с отходом от 1300 до 1500 м.</v>
      </c>
      <c r="E89" s="332">
        <f t="shared" si="44"/>
        <v>0</v>
      </c>
      <c r="F89" s="332" t="str">
        <f>'Перв. скв '!F89</f>
        <v>скв.</v>
      </c>
      <c r="G89" s="349">
        <f>'Перв. скв '!G89</f>
        <v>883911</v>
      </c>
      <c r="H89" s="306">
        <f>'Перв. скв '!H89</f>
        <v>0</v>
      </c>
      <c r="I89" s="306">
        <f>'Перв. скв '!I89</f>
        <v>0</v>
      </c>
      <c r="J89" s="306">
        <f>'Перв. скв '!J89</f>
        <v>0</v>
      </c>
      <c r="K89" s="306">
        <f>'Перв. скв '!K89</f>
        <v>0</v>
      </c>
      <c r="L89" s="306">
        <f>$L$46</f>
        <v>0</v>
      </c>
      <c r="M89" s="306">
        <f>'Перв. скв '!M89</f>
        <v>0</v>
      </c>
      <c r="N89" s="306">
        <f>'Перв. скв '!N89</f>
        <v>0</v>
      </c>
      <c r="O89" s="112">
        <f t="shared" si="45"/>
        <v>0</v>
      </c>
      <c r="P89" s="112">
        <f t="shared" si="46"/>
        <v>0</v>
      </c>
      <c r="Q89" s="112">
        <f t="shared" si="47"/>
        <v>0</v>
      </c>
      <c r="R89" s="112">
        <f t="shared" si="48"/>
        <v>0</v>
      </c>
      <c r="S89" s="112">
        <f t="shared" si="49"/>
        <v>0</v>
      </c>
      <c r="T89" s="99">
        <f t="shared" si="50"/>
        <v>0</v>
      </c>
      <c r="U89" s="112">
        <f t="shared" si="51"/>
        <v>0</v>
      </c>
      <c r="V89" s="113">
        <f t="shared" si="52"/>
        <v>0</v>
      </c>
      <c r="W89" s="168">
        <f t="shared" si="53"/>
        <v>0</v>
      </c>
      <c r="X89" s="190"/>
    </row>
    <row r="90" spans="1:24" outlineLevel="1">
      <c r="A90" s="322"/>
      <c r="B90" s="323"/>
      <c r="C90" s="335"/>
      <c r="D90" s="102" t="str">
        <f>'Перв. скв '!D90</f>
        <v>Фиксированная ставка за скважину с отходом от 1500 до 2000 м.</v>
      </c>
      <c r="E90" s="332">
        <f t="shared" si="44"/>
        <v>0</v>
      </c>
      <c r="F90" s="332" t="str">
        <f>'Перв. скв '!F90</f>
        <v>скв.</v>
      </c>
      <c r="G90" s="349">
        <f>'Перв. скв '!G90</f>
        <v>883911</v>
      </c>
      <c r="H90" s="306">
        <f>'Перв. скв '!H90</f>
        <v>0</v>
      </c>
      <c r="I90" s="306">
        <f>'Перв. скв '!I90</f>
        <v>0</v>
      </c>
      <c r="J90" s="306">
        <f>'Перв. скв '!J90</f>
        <v>0</v>
      </c>
      <c r="K90" s="306">
        <f>'Перв. скв '!K90</f>
        <v>0</v>
      </c>
      <c r="L90" s="306">
        <f>$L$47</f>
        <v>0</v>
      </c>
      <c r="M90" s="306">
        <f>'Перв. скв '!M90</f>
        <v>0</v>
      </c>
      <c r="N90" s="306">
        <f>'Перв. скв '!N90</f>
        <v>0</v>
      </c>
      <c r="O90" s="112">
        <f t="shared" si="45"/>
        <v>0</v>
      </c>
      <c r="P90" s="112">
        <f t="shared" si="46"/>
        <v>0</v>
      </c>
      <c r="Q90" s="112">
        <f t="shared" si="47"/>
        <v>0</v>
      </c>
      <c r="R90" s="112">
        <f t="shared" si="48"/>
        <v>0</v>
      </c>
      <c r="S90" s="112">
        <f t="shared" si="49"/>
        <v>0</v>
      </c>
      <c r="T90" s="99">
        <f t="shared" si="50"/>
        <v>0</v>
      </c>
      <c r="U90" s="112">
        <f t="shared" si="51"/>
        <v>0</v>
      </c>
      <c r="V90" s="113">
        <f t="shared" si="52"/>
        <v>0</v>
      </c>
      <c r="W90" s="168">
        <f t="shared" si="53"/>
        <v>0</v>
      </c>
      <c r="X90" s="190"/>
    </row>
    <row r="91" spans="1:24" outlineLevel="1">
      <c r="A91" s="322"/>
      <c r="B91" s="323"/>
      <c r="C91" s="335"/>
      <c r="D91" s="102" t="str">
        <f>'Перв. скв '!D91</f>
        <v>Фиксированная ставка за скважину с отходом от 2000 до 2200 м.</v>
      </c>
      <c r="E91" s="332">
        <f t="shared" si="44"/>
        <v>0</v>
      </c>
      <c r="F91" s="332" t="str">
        <f>'Перв. скв '!F91</f>
        <v>скв.</v>
      </c>
      <c r="G91" s="349">
        <f>'Перв. скв '!G91</f>
        <v>1125552.98</v>
      </c>
      <c r="H91" s="306">
        <f>'Перв. скв '!H91</f>
        <v>0</v>
      </c>
      <c r="I91" s="306">
        <f>'Перв. скв '!I91</f>
        <v>0</v>
      </c>
      <c r="J91" s="306">
        <f>'Перв. скв '!J91</f>
        <v>0</v>
      </c>
      <c r="K91" s="306">
        <f>'Перв. скв '!K91</f>
        <v>0</v>
      </c>
      <c r="L91" s="306">
        <f>$L$48</f>
        <v>0</v>
      </c>
      <c r="M91" s="306">
        <f>'Перв. скв '!M91</f>
        <v>0</v>
      </c>
      <c r="N91" s="306">
        <f>'Перв. скв '!N91</f>
        <v>0</v>
      </c>
      <c r="O91" s="112">
        <f t="shared" si="45"/>
        <v>0</v>
      </c>
      <c r="P91" s="112">
        <f t="shared" si="46"/>
        <v>0</v>
      </c>
      <c r="Q91" s="112">
        <f t="shared" si="47"/>
        <v>0</v>
      </c>
      <c r="R91" s="112">
        <f t="shared" si="48"/>
        <v>0</v>
      </c>
      <c r="S91" s="112">
        <f t="shared" si="49"/>
        <v>0</v>
      </c>
      <c r="T91" s="99">
        <f t="shared" si="50"/>
        <v>0</v>
      </c>
      <c r="U91" s="112">
        <f t="shared" si="51"/>
        <v>0</v>
      </c>
      <c r="V91" s="113">
        <f t="shared" si="52"/>
        <v>0</v>
      </c>
      <c r="W91" s="168">
        <f t="shared" si="53"/>
        <v>0</v>
      </c>
      <c r="X91" s="190"/>
    </row>
    <row r="92" spans="1:24" outlineLevel="1">
      <c r="A92" s="322"/>
      <c r="B92" s="323"/>
      <c r="C92" s="335"/>
      <c r="D92" s="102" t="str">
        <f>'Перв. скв '!D92</f>
        <v>Фиксированная ставка за скважину с отходом более 2200 м.</v>
      </c>
      <c r="E92" s="332">
        <f t="shared" si="44"/>
        <v>0</v>
      </c>
      <c r="F92" s="332" t="str">
        <f>'Перв. скв '!F92</f>
        <v>сут.</v>
      </c>
      <c r="G92" s="349">
        <f>'Перв. скв '!G92</f>
        <v>1381613.2</v>
      </c>
      <c r="H92" s="306">
        <f>'Перв. скв '!H92</f>
        <v>0</v>
      </c>
      <c r="I92" s="306">
        <f>'Перв. скв '!I92</f>
        <v>0</v>
      </c>
      <c r="J92" s="306">
        <f>'Перв. скв '!J92</f>
        <v>0</v>
      </c>
      <c r="K92" s="306">
        <f>'Перв. скв '!K92</f>
        <v>0</v>
      </c>
      <c r="L92" s="306">
        <f>$L$49</f>
        <v>0</v>
      </c>
      <c r="M92" s="306">
        <f>'Перв. скв '!M92</f>
        <v>0</v>
      </c>
      <c r="N92" s="306">
        <f>'Перв. скв '!N92</f>
        <v>0</v>
      </c>
      <c r="O92" s="112">
        <f t="shared" si="45"/>
        <v>0</v>
      </c>
      <c r="P92" s="112">
        <f t="shared" si="46"/>
        <v>0</v>
      </c>
      <c r="Q92" s="112">
        <f t="shared" si="47"/>
        <v>0</v>
      </c>
      <c r="R92" s="112">
        <f t="shared" si="48"/>
        <v>0</v>
      </c>
      <c r="S92" s="112">
        <f t="shared" si="49"/>
        <v>0</v>
      </c>
      <c r="T92" s="99">
        <f t="shared" si="50"/>
        <v>0</v>
      </c>
      <c r="U92" s="112">
        <f t="shared" si="51"/>
        <v>0</v>
      </c>
      <c r="V92" s="113">
        <f t="shared" si="52"/>
        <v>0</v>
      </c>
      <c r="W92" s="168">
        <f t="shared" si="53"/>
        <v>0</v>
      </c>
      <c r="X92" s="190"/>
    </row>
    <row r="93" spans="1:24" ht="15.75" outlineLevel="1" thickBot="1">
      <c r="A93" s="322"/>
      <c r="B93" s="323"/>
      <c r="C93" s="335"/>
      <c r="D93" s="102" t="str">
        <f>'Перв. скв '!D93</f>
        <v>Фиксированная ставка за горизонтальную скважину</v>
      </c>
      <c r="E93" s="332">
        <f t="shared" si="44"/>
        <v>0</v>
      </c>
      <c r="F93" s="332" t="str">
        <f>'Перв. скв '!F93</f>
        <v>скв.</v>
      </c>
      <c r="G93" s="349">
        <f>'Перв. скв '!G93</f>
        <v>5521715.7225000001</v>
      </c>
      <c r="H93" s="306">
        <f>'Перв. скв '!H93</f>
        <v>0</v>
      </c>
      <c r="I93" s="306">
        <f>'Перв. скв '!I93</f>
        <v>0</v>
      </c>
      <c r="J93" s="306">
        <f>'Перв. скв '!J93</f>
        <v>0</v>
      </c>
      <c r="K93" s="306">
        <f>'Перв. скв '!K93</f>
        <v>0</v>
      </c>
      <c r="L93" s="306">
        <f>$L$50</f>
        <v>1</v>
      </c>
      <c r="M93" s="306">
        <f>'Перв. скв '!M93</f>
        <v>0</v>
      </c>
      <c r="N93" s="306">
        <f>'Перв. скв '!N93</f>
        <v>0</v>
      </c>
      <c r="O93" s="112">
        <f t="shared" si="45"/>
        <v>0</v>
      </c>
      <c r="P93" s="112">
        <f t="shared" si="46"/>
        <v>0</v>
      </c>
      <c r="Q93" s="112">
        <f t="shared" si="47"/>
        <v>0</v>
      </c>
      <c r="R93" s="112">
        <f t="shared" si="48"/>
        <v>0</v>
      </c>
      <c r="S93" s="112">
        <f t="shared" si="49"/>
        <v>5521715.7225000001</v>
      </c>
      <c r="T93" s="99">
        <f t="shared" si="50"/>
        <v>0</v>
      </c>
      <c r="U93" s="112">
        <f t="shared" si="51"/>
        <v>0</v>
      </c>
      <c r="V93" s="113">
        <f t="shared" si="52"/>
        <v>1</v>
      </c>
      <c r="W93" s="168">
        <f t="shared" si="53"/>
        <v>5521715.7225000001</v>
      </c>
      <c r="X93" s="190"/>
    </row>
    <row r="94" spans="1:24" ht="15.75" thickBot="1">
      <c r="A94" s="334"/>
      <c r="B94" s="331"/>
      <c r="C94" s="446" t="s">
        <v>29</v>
      </c>
      <c r="D94" s="447"/>
      <c r="E94" s="447"/>
      <c r="F94" s="447"/>
      <c r="G94" s="447"/>
      <c r="H94" s="447"/>
      <c r="I94" s="447"/>
      <c r="J94" s="447"/>
      <c r="K94" s="447"/>
      <c r="L94" s="447"/>
      <c r="M94" s="447"/>
      <c r="N94" s="447"/>
      <c r="O94" s="447"/>
      <c r="P94" s="447"/>
      <c r="Q94" s="447"/>
      <c r="R94" s="447"/>
      <c r="S94" s="447"/>
      <c r="T94" s="447"/>
      <c r="U94" s="447"/>
      <c r="V94" s="447"/>
      <c r="W94" s="447"/>
      <c r="X94" s="192">
        <f>SUM(W96:W111)</f>
        <v>2588946</v>
      </c>
    </row>
    <row r="95" spans="1:24" outlineLevel="1" collapsed="1">
      <c r="A95" s="334"/>
      <c r="B95" s="331"/>
      <c r="C95" s="182">
        <f>'Перв. скв '!C95</f>
        <v>0</v>
      </c>
      <c r="D95" s="100" t="s">
        <v>120</v>
      </c>
      <c r="E95" s="50"/>
      <c r="F95" s="50"/>
      <c r="G95" s="38"/>
      <c r="H95" s="295"/>
      <c r="I95" s="295"/>
      <c r="J95" s="295"/>
      <c r="K95" s="295"/>
      <c r="L95" s="295"/>
      <c r="M95" s="295"/>
      <c r="N95" s="295"/>
      <c r="O95" s="52"/>
      <c r="P95" s="52"/>
      <c r="Q95" s="52"/>
      <c r="R95" s="52"/>
      <c r="S95" s="52"/>
      <c r="T95" s="52"/>
      <c r="U95" s="52"/>
      <c r="V95" s="53"/>
      <c r="W95" s="172"/>
      <c r="X95" s="190"/>
    </row>
    <row r="96" spans="1:24" outlineLevel="1">
      <c r="A96" s="327"/>
      <c r="B96" s="323"/>
      <c r="C96" s="335">
        <v>324</v>
      </c>
      <c r="D96" s="102" t="str">
        <f>'Перв. скв '!D96</f>
        <v>Цементирование направления НН 426 мм (услуги, цемент, материалы)</v>
      </c>
      <c r="E96" s="332">
        <f>C$95</f>
        <v>0</v>
      </c>
      <c r="F96" s="332" t="str">
        <f>'Перв. скв '!F96</f>
        <v>опер</v>
      </c>
      <c r="G96" s="349">
        <f>'Перв. скв '!G96</f>
        <v>261088.00000000003</v>
      </c>
      <c r="H96" s="306">
        <f>'Перв. скв '!H96</f>
        <v>0</v>
      </c>
      <c r="I96" s="306">
        <f>'Перв. скв '!I96</f>
        <v>0</v>
      </c>
      <c r="J96" s="306">
        <f>'Перв. скв '!J96</f>
        <v>0</v>
      </c>
      <c r="K96" s="306">
        <f>'Перв. скв '!K96</f>
        <v>0</v>
      </c>
      <c r="L96" s="306">
        <f>'Перв. скв '!L96</f>
        <v>1</v>
      </c>
      <c r="M96" s="306">
        <f>'Перв. скв '!M96</f>
        <v>0</v>
      </c>
      <c r="N96" s="306">
        <f>'Перв. скв '!N96</f>
        <v>0</v>
      </c>
      <c r="O96" s="112">
        <f t="shared" ref="O96:O105" si="54">H96*G96</f>
        <v>0</v>
      </c>
      <c r="P96" s="112">
        <f t="shared" ref="P96:P105" si="55">I96*G96</f>
        <v>0</v>
      </c>
      <c r="Q96" s="112">
        <f t="shared" ref="Q96:Q105" si="56">J96*G96</f>
        <v>0</v>
      </c>
      <c r="R96" s="112">
        <f t="shared" ref="R96:R105" si="57">K96*G96</f>
        <v>0</v>
      </c>
      <c r="S96" s="112">
        <f t="shared" ref="S96:S105" si="58">L96*G96</f>
        <v>261088.00000000003</v>
      </c>
      <c r="T96" s="99">
        <f t="shared" ref="T96:T105" si="59">M96*G96</f>
        <v>0</v>
      </c>
      <c r="U96" s="112">
        <f t="shared" ref="U96:U105" si="60">N96*G96</f>
        <v>0</v>
      </c>
      <c r="V96" s="113">
        <f t="shared" ref="V96:V105" si="61">SUM(H96:N96)</f>
        <v>1</v>
      </c>
      <c r="W96" s="168">
        <f t="shared" ref="W96:W105" si="62">SUM(O96:U96)</f>
        <v>261088.00000000003</v>
      </c>
      <c r="X96" s="190"/>
    </row>
    <row r="97" spans="1:24" outlineLevel="1">
      <c r="A97" s="327"/>
      <c r="B97" s="323"/>
      <c r="C97" s="335">
        <v>245</v>
      </c>
      <c r="D97" s="102" t="str">
        <f>'Перв. скв '!D97</f>
        <v>Цементирование кондуктора НН 324 мм (услуги, цемент, материалы)</v>
      </c>
      <c r="E97" s="332">
        <f t="shared" ref="E97:E111" si="63">C$95</f>
        <v>0</v>
      </c>
      <c r="F97" s="332" t="str">
        <f>'Перв. скв '!F97</f>
        <v>опер</v>
      </c>
      <c r="G97" s="349">
        <f>'Перв. скв '!G97</f>
        <v>450018</v>
      </c>
      <c r="H97" s="306">
        <f>'Перв. скв '!H97</f>
        <v>0</v>
      </c>
      <c r="I97" s="306">
        <f>'Перв. скв '!I97</f>
        <v>0</v>
      </c>
      <c r="J97" s="306">
        <f>'Перв. скв '!J97</f>
        <v>0</v>
      </c>
      <c r="K97" s="306">
        <f>'Перв. скв '!K97</f>
        <v>0</v>
      </c>
      <c r="L97" s="306">
        <f>'Перв. скв '!L97</f>
        <v>1</v>
      </c>
      <c r="M97" s="306">
        <f>'Перв. скв '!M97</f>
        <v>0</v>
      </c>
      <c r="N97" s="306">
        <f>'Перв. скв '!N97</f>
        <v>0</v>
      </c>
      <c r="O97" s="112">
        <f t="shared" si="54"/>
        <v>0</v>
      </c>
      <c r="P97" s="112">
        <f t="shared" si="55"/>
        <v>0</v>
      </c>
      <c r="Q97" s="112">
        <f t="shared" si="56"/>
        <v>0</v>
      </c>
      <c r="R97" s="112">
        <f t="shared" si="57"/>
        <v>0</v>
      </c>
      <c r="S97" s="112">
        <f t="shared" si="58"/>
        <v>450018</v>
      </c>
      <c r="T97" s="99">
        <f t="shared" si="59"/>
        <v>0</v>
      </c>
      <c r="U97" s="112">
        <f t="shared" si="60"/>
        <v>0</v>
      </c>
      <c r="V97" s="113">
        <f t="shared" si="61"/>
        <v>1</v>
      </c>
      <c r="W97" s="168">
        <f t="shared" si="62"/>
        <v>450018</v>
      </c>
      <c r="X97" s="190"/>
    </row>
    <row r="98" spans="1:24" hidden="1" outlineLevel="1">
      <c r="A98" s="327"/>
      <c r="B98" s="323"/>
      <c r="C98" s="335">
        <v>178</v>
      </c>
      <c r="D98" s="102" t="str">
        <f>'Перв. скв '!D98</f>
        <v>Цементирование технической колонны Гор 245 мм (услуги, цемент, материалы)</v>
      </c>
      <c r="E98" s="332">
        <f t="shared" si="63"/>
        <v>0</v>
      </c>
      <c r="F98" s="332" t="str">
        <f>'Перв. скв '!F98</f>
        <v>опер</v>
      </c>
      <c r="G98" s="349">
        <f>'Перв. скв '!G98</f>
        <v>0</v>
      </c>
      <c r="H98" s="306">
        <f>'Перв. скв '!H98</f>
        <v>0</v>
      </c>
      <c r="I98" s="306">
        <f>'Перв. скв '!I98</f>
        <v>0</v>
      </c>
      <c r="J98" s="306">
        <f>'Перв. скв '!J98</f>
        <v>0</v>
      </c>
      <c r="K98" s="306">
        <f>'Перв. скв '!K98</f>
        <v>0</v>
      </c>
      <c r="L98" s="306">
        <f>'Перв. скв '!L98</f>
        <v>0</v>
      </c>
      <c r="M98" s="306">
        <f>'Перв. скв '!M98</f>
        <v>0</v>
      </c>
      <c r="N98" s="306">
        <f>'Перв. скв '!N98</f>
        <v>0</v>
      </c>
      <c r="O98" s="112">
        <f t="shared" si="54"/>
        <v>0</v>
      </c>
      <c r="P98" s="112">
        <f t="shared" si="55"/>
        <v>0</v>
      </c>
      <c r="Q98" s="112">
        <f t="shared" si="56"/>
        <v>0</v>
      </c>
      <c r="R98" s="112">
        <f t="shared" si="57"/>
        <v>0</v>
      </c>
      <c r="S98" s="112">
        <f t="shared" si="58"/>
        <v>0</v>
      </c>
      <c r="T98" s="99">
        <f t="shared" si="59"/>
        <v>0</v>
      </c>
      <c r="U98" s="112">
        <f t="shared" si="60"/>
        <v>0</v>
      </c>
      <c r="V98" s="113">
        <f t="shared" si="61"/>
        <v>0</v>
      </c>
      <c r="W98" s="168">
        <f t="shared" si="62"/>
        <v>0</v>
      </c>
      <c r="X98" s="190"/>
    </row>
    <row r="99" spans="1:24" outlineLevel="1">
      <c r="A99" s="327"/>
      <c r="B99" s="323"/>
      <c r="C99" s="335">
        <v>324</v>
      </c>
      <c r="D99" s="102" t="str">
        <f>'Перв. скв '!D99</f>
        <v>Цементирование эксплуатационной колонны 178мм (услуги, цемент, материалы)</v>
      </c>
      <c r="E99" s="332">
        <f t="shared" si="63"/>
        <v>0</v>
      </c>
      <c r="F99" s="332" t="str">
        <f>'Перв. скв '!F99</f>
        <v>опер</v>
      </c>
      <c r="G99" s="349">
        <f>'Перв. скв '!G99</f>
        <v>1433230</v>
      </c>
      <c r="H99" s="306">
        <f>'Перв. скв '!H99</f>
        <v>0</v>
      </c>
      <c r="I99" s="306">
        <f>'Перв. скв '!I99</f>
        <v>0</v>
      </c>
      <c r="J99" s="306">
        <f>'Перв. скв '!J99</f>
        <v>0</v>
      </c>
      <c r="K99" s="306">
        <f>'Перв. скв '!K99</f>
        <v>0</v>
      </c>
      <c r="L99" s="306">
        <f>'Перв. скв '!L99</f>
        <v>1</v>
      </c>
      <c r="M99" s="306">
        <f>'Перв. скв '!M99</f>
        <v>0</v>
      </c>
      <c r="N99" s="306">
        <f>'Перв. скв '!N99</f>
        <v>0</v>
      </c>
      <c r="O99" s="112">
        <f t="shared" si="54"/>
        <v>0</v>
      </c>
      <c r="P99" s="112">
        <f t="shared" si="55"/>
        <v>0</v>
      </c>
      <c r="Q99" s="112">
        <f t="shared" si="56"/>
        <v>0</v>
      </c>
      <c r="R99" s="112">
        <f t="shared" si="57"/>
        <v>0</v>
      </c>
      <c r="S99" s="112">
        <f t="shared" si="58"/>
        <v>1433230</v>
      </c>
      <c r="T99" s="99">
        <f t="shared" si="59"/>
        <v>0</v>
      </c>
      <c r="U99" s="112">
        <f t="shared" si="60"/>
        <v>0</v>
      </c>
      <c r="V99" s="113">
        <f t="shared" si="61"/>
        <v>1</v>
      </c>
      <c r="W99" s="168">
        <f t="shared" si="62"/>
        <v>1433230</v>
      </c>
      <c r="X99" s="190"/>
    </row>
    <row r="100" spans="1:24" hidden="1" outlineLevel="1">
      <c r="A100" s="327"/>
      <c r="B100" s="323"/>
      <c r="C100" s="335">
        <v>245</v>
      </c>
      <c r="D100" s="102" t="str">
        <f>'Перв. скв '!D100</f>
        <v>Цементирование направления НН 324 мм (услуги, цемент, материалы)</v>
      </c>
      <c r="E100" s="332">
        <f t="shared" si="63"/>
        <v>0</v>
      </c>
      <c r="F100" s="332" t="str">
        <f>'Перв. скв '!F100</f>
        <v>опер</v>
      </c>
      <c r="G100" s="349">
        <f>'Перв. скв '!G100</f>
        <v>0</v>
      </c>
      <c r="H100" s="306">
        <f>'Перв. скв '!H100</f>
        <v>0</v>
      </c>
      <c r="I100" s="306">
        <f>'Перв. скв '!I100</f>
        <v>0</v>
      </c>
      <c r="J100" s="306">
        <f>'Перв. скв '!J100</f>
        <v>0</v>
      </c>
      <c r="K100" s="306">
        <f>'Перв. скв '!K100</f>
        <v>0</v>
      </c>
      <c r="L100" s="306">
        <f>'Перв. скв '!L100</f>
        <v>0</v>
      </c>
      <c r="M100" s="306">
        <f>'Перв. скв '!M100</f>
        <v>0</v>
      </c>
      <c r="N100" s="306">
        <f>'Перв. скв '!N100</f>
        <v>0</v>
      </c>
      <c r="O100" s="112">
        <f t="shared" si="54"/>
        <v>0</v>
      </c>
      <c r="P100" s="112">
        <f t="shared" si="55"/>
        <v>0</v>
      </c>
      <c r="Q100" s="112">
        <f t="shared" si="56"/>
        <v>0</v>
      </c>
      <c r="R100" s="112">
        <f t="shared" si="57"/>
        <v>0</v>
      </c>
      <c r="S100" s="112">
        <f t="shared" si="58"/>
        <v>0</v>
      </c>
      <c r="T100" s="99">
        <f t="shared" si="59"/>
        <v>0</v>
      </c>
      <c r="U100" s="112">
        <f t="shared" si="60"/>
        <v>0</v>
      </c>
      <c r="V100" s="113">
        <f t="shared" si="61"/>
        <v>0</v>
      </c>
      <c r="W100" s="168">
        <f t="shared" si="62"/>
        <v>0</v>
      </c>
      <c r="X100" s="190"/>
    </row>
    <row r="101" spans="1:24" hidden="1" outlineLevel="1">
      <c r="A101" s="327"/>
      <c r="B101" s="323"/>
      <c r="C101" s="335">
        <v>178</v>
      </c>
      <c r="D101" s="102" t="str">
        <f>'Перв. скв '!D101</f>
        <v>Цементирование кондуктора НН 245 мм (услуги, цемент, материалы)</v>
      </c>
      <c r="E101" s="332">
        <f t="shared" si="63"/>
        <v>0</v>
      </c>
      <c r="F101" s="332" t="str">
        <f>'Перв. скв '!F101</f>
        <v>опер</v>
      </c>
      <c r="G101" s="349">
        <f>'Перв. скв '!G101</f>
        <v>0</v>
      </c>
      <c r="H101" s="306">
        <f>'Перв. скв '!H101</f>
        <v>0</v>
      </c>
      <c r="I101" s="306">
        <f>'Перв. скв '!I101</f>
        <v>0</v>
      </c>
      <c r="J101" s="306">
        <f>'Перв. скв '!J101</f>
        <v>0</v>
      </c>
      <c r="K101" s="306">
        <f>'Перв. скв '!K101</f>
        <v>0</v>
      </c>
      <c r="L101" s="306">
        <f>'Перв. скв '!L101</f>
        <v>0</v>
      </c>
      <c r="M101" s="306">
        <f>'Перв. скв '!M101</f>
        <v>0</v>
      </c>
      <c r="N101" s="306">
        <f>'Перв. скв '!N101</f>
        <v>0</v>
      </c>
      <c r="O101" s="112">
        <f t="shared" si="54"/>
        <v>0</v>
      </c>
      <c r="P101" s="112">
        <f t="shared" si="55"/>
        <v>0</v>
      </c>
      <c r="Q101" s="112">
        <f t="shared" si="56"/>
        <v>0</v>
      </c>
      <c r="R101" s="112">
        <f t="shared" si="57"/>
        <v>0</v>
      </c>
      <c r="S101" s="112">
        <f t="shared" si="58"/>
        <v>0</v>
      </c>
      <c r="T101" s="99">
        <f t="shared" si="59"/>
        <v>0</v>
      </c>
      <c r="U101" s="112">
        <f t="shared" si="60"/>
        <v>0</v>
      </c>
      <c r="V101" s="113">
        <f t="shared" si="61"/>
        <v>0</v>
      </c>
      <c r="W101" s="168">
        <f t="shared" si="62"/>
        <v>0</v>
      </c>
      <c r="X101" s="190"/>
    </row>
    <row r="102" spans="1:24" hidden="1" outlineLevel="1">
      <c r="A102" s="327"/>
      <c r="B102" s="323"/>
      <c r="C102" s="335">
        <v>324</v>
      </c>
      <c r="D102" s="102" t="str">
        <f>'Перв. скв '!D102</f>
        <v>Цементирование эксплуатационной колонны НН 178мм (услуги, цемент, материалы)</v>
      </c>
      <c r="E102" s="332">
        <f t="shared" si="63"/>
        <v>0</v>
      </c>
      <c r="F102" s="332" t="str">
        <f>'Перв. скв '!F102</f>
        <v>опер</v>
      </c>
      <c r="G102" s="349">
        <f>'Перв. скв '!G102</f>
        <v>0</v>
      </c>
      <c r="H102" s="306">
        <f>'Перв. скв '!H102</f>
        <v>0</v>
      </c>
      <c r="I102" s="306">
        <f>'Перв. скв '!I102</f>
        <v>0</v>
      </c>
      <c r="J102" s="306">
        <f>'Перв. скв '!J102</f>
        <v>0</v>
      </c>
      <c r="K102" s="306">
        <f>'Перв. скв '!K102</f>
        <v>0</v>
      </c>
      <c r="L102" s="306">
        <f>'Перв. скв '!L102</f>
        <v>0</v>
      </c>
      <c r="M102" s="306">
        <f>'Перв. скв '!M102</f>
        <v>0</v>
      </c>
      <c r="N102" s="306">
        <f>'Перв. скв '!N102</f>
        <v>0</v>
      </c>
      <c r="O102" s="112">
        <f t="shared" si="54"/>
        <v>0</v>
      </c>
      <c r="P102" s="112">
        <f t="shared" si="55"/>
        <v>0</v>
      </c>
      <c r="Q102" s="112">
        <f t="shared" si="56"/>
        <v>0</v>
      </c>
      <c r="R102" s="112">
        <f t="shared" si="57"/>
        <v>0</v>
      </c>
      <c r="S102" s="112">
        <f t="shared" si="58"/>
        <v>0</v>
      </c>
      <c r="T102" s="99">
        <f t="shared" si="59"/>
        <v>0</v>
      </c>
      <c r="U102" s="112">
        <f t="shared" si="60"/>
        <v>0</v>
      </c>
      <c r="V102" s="113">
        <f t="shared" si="61"/>
        <v>0</v>
      </c>
      <c r="W102" s="168">
        <f t="shared" si="62"/>
        <v>0</v>
      </c>
      <c r="X102" s="190"/>
    </row>
    <row r="103" spans="1:24" hidden="1" outlineLevel="1">
      <c r="A103" s="327"/>
      <c r="B103" s="323"/>
      <c r="C103" s="335"/>
      <c r="D103" s="102" t="str">
        <f>'Перв. скв '!D103</f>
        <v>Цементирование хвостовика НН 127мм (услуги, цемент, материалы)</v>
      </c>
      <c r="E103" s="332">
        <f t="shared" si="63"/>
        <v>0</v>
      </c>
      <c r="F103" s="332" t="str">
        <f>'Перв. скв '!F103</f>
        <v>опер</v>
      </c>
      <c r="G103" s="349">
        <f>'Перв. скв '!G103</f>
        <v>0</v>
      </c>
      <c r="H103" s="306">
        <f>'Перв. скв '!H103</f>
        <v>0</v>
      </c>
      <c r="I103" s="306">
        <f>'Перв. скв '!I103</f>
        <v>0</v>
      </c>
      <c r="J103" s="306">
        <f>'Перв. скв '!J103</f>
        <v>0</v>
      </c>
      <c r="K103" s="306">
        <f>'Перв. скв '!K103</f>
        <v>0</v>
      </c>
      <c r="L103" s="306">
        <f>'Перв. скв '!L103</f>
        <v>0</v>
      </c>
      <c r="M103" s="306">
        <f>'Перв. скв '!M103</f>
        <v>0</v>
      </c>
      <c r="N103" s="306">
        <f>'Перв. скв '!N103</f>
        <v>0</v>
      </c>
      <c r="O103" s="112">
        <f t="shared" si="54"/>
        <v>0</v>
      </c>
      <c r="P103" s="112">
        <f t="shared" si="55"/>
        <v>0</v>
      </c>
      <c r="Q103" s="112">
        <f t="shared" si="56"/>
        <v>0</v>
      </c>
      <c r="R103" s="112">
        <f t="shared" si="57"/>
        <v>0</v>
      </c>
      <c r="S103" s="112">
        <f t="shared" si="58"/>
        <v>0</v>
      </c>
      <c r="T103" s="99">
        <f t="shared" si="59"/>
        <v>0</v>
      </c>
      <c r="U103" s="112">
        <f t="shared" si="60"/>
        <v>0</v>
      </c>
      <c r="V103" s="113">
        <f t="shared" si="61"/>
        <v>0</v>
      </c>
      <c r="W103" s="168">
        <f t="shared" si="62"/>
        <v>0</v>
      </c>
      <c r="X103" s="190"/>
    </row>
    <row r="104" spans="1:24" hidden="1" outlineLevel="1">
      <c r="A104" s="327"/>
      <c r="B104" s="323"/>
      <c r="C104" s="335"/>
      <c r="D104" s="102" t="str">
        <f>'Перв. скв '!D104</f>
        <v>Цементирование технической колонны НН 245 мм (услуги, цемент, материалы)</v>
      </c>
      <c r="E104" s="332">
        <f t="shared" si="63"/>
        <v>0</v>
      </c>
      <c r="F104" s="332" t="str">
        <f>'Перв. скв '!F104</f>
        <v>опер</v>
      </c>
      <c r="G104" s="349">
        <f>'Перв. скв '!G104</f>
        <v>0</v>
      </c>
      <c r="H104" s="306">
        <f>'Перв. скв '!H104</f>
        <v>0</v>
      </c>
      <c r="I104" s="306">
        <f>'Перв. скв '!I104</f>
        <v>0</v>
      </c>
      <c r="J104" s="306">
        <f>'Перв. скв '!J104</f>
        <v>0</v>
      </c>
      <c r="K104" s="306">
        <f>'Перв. скв '!K104</f>
        <v>0</v>
      </c>
      <c r="L104" s="306">
        <f>'Перв. скв '!L104</f>
        <v>0</v>
      </c>
      <c r="M104" s="306">
        <f>'Перв. скв '!M104</f>
        <v>0</v>
      </c>
      <c r="N104" s="306">
        <f>'Перв. скв '!N104</f>
        <v>0</v>
      </c>
      <c r="O104" s="112">
        <f t="shared" si="54"/>
        <v>0</v>
      </c>
      <c r="P104" s="112">
        <f t="shared" si="55"/>
        <v>0</v>
      </c>
      <c r="Q104" s="112">
        <f t="shared" si="56"/>
        <v>0</v>
      </c>
      <c r="R104" s="112">
        <f t="shared" si="57"/>
        <v>0</v>
      </c>
      <c r="S104" s="112">
        <f t="shared" si="58"/>
        <v>0</v>
      </c>
      <c r="T104" s="99">
        <f t="shared" si="59"/>
        <v>0</v>
      </c>
      <c r="U104" s="112">
        <f t="shared" si="60"/>
        <v>0</v>
      </c>
      <c r="V104" s="113">
        <f t="shared" si="61"/>
        <v>0</v>
      </c>
      <c r="W104" s="168">
        <f t="shared" si="62"/>
        <v>0</v>
      </c>
      <c r="X104" s="190"/>
    </row>
    <row r="105" spans="1:24" outlineLevel="1">
      <c r="A105" s="327"/>
      <c r="B105" s="323"/>
      <c r="C105" s="335">
        <v>245</v>
      </c>
      <c r="D105" s="102" t="str">
        <f>'Перв. скв '!D105</f>
        <v>Транспортировка цемента</v>
      </c>
      <c r="E105" s="332">
        <f t="shared" si="63"/>
        <v>0</v>
      </c>
      <c r="F105" s="332" t="str">
        <f>'Перв. скв '!F105</f>
        <v>опер</v>
      </c>
      <c r="G105" s="349">
        <f>'Перв. скв '!G105</f>
        <v>0</v>
      </c>
      <c r="H105" s="306">
        <f>'Перв. скв '!H105</f>
        <v>0</v>
      </c>
      <c r="I105" s="306">
        <f>'Перв. скв '!I105</f>
        <v>0</v>
      </c>
      <c r="J105" s="306">
        <f>'Перв. скв '!J105</f>
        <v>0</v>
      </c>
      <c r="K105" s="306">
        <f>'Перв. скв '!K105</f>
        <v>0</v>
      </c>
      <c r="L105" s="306">
        <f>'Перв. скв '!L105</f>
        <v>0</v>
      </c>
      <c r="M105" s="306">
        <f>'Перв. скв '!M105</f>
        <v>0</v>
      </c>
      <c r="N105" s="306">
        <f>'Перв. скв '!N105</f>
        <v>0</v>
      </c>
      <c r="O105" s="112">
        <f t="shared" si="54"/>
        <v>0</v>
      </c>
      <c r="P105" s="112">
        <f t="shared" si="55"/>
        <v>0</v>
      </c>
      <c r="Q105" s="112">
        <f t="shared" si="56"/>
        <v>0</v>
      </c>
      <c r="R105" s="112">
        <f t="shared" si="57"/>
        <v>0</v>
      </c>
      <c r="S105" s="112">
        <f t="shared" si="58"/>
        <v>0</v>
      </c>
      <c r="T105" s="99">
        <f t="shared" si="59"/>
        <v>0</v>
      </c>
      <c r="U105" s="112">
        <f t="shared" si="60"/>
        <v>0</v>
      </c>
      <c r="V105" s="113">
        <f t="shared" si="61"/>
        <v>0</v>
      </c>
      <c r="W105" s="168">
        <f t="shared" si="62"/>
        <v>0</v>
      </c>
      <c r="X105" s="190"/>
    </row>
    <row r="106" spans="1:24" outlineLevel="1">
      <c r="A106" s="327"/>
      <c r="B106" s="323"/>
      <c r="C106" s="335"/>
      <c r="D106" s="102" t="str">
        <f>'Перв. скв '!D106</f>
        <v>Стоимость услуг цементировочного флота</v>
      </c>
      <c r="E106" s="332">
        <f t="shared" si="63"/>
        <v>0</v>
      </c>
      <c r="F106" s="332" t="str">
        <f>'Перв. скв '!F106</f>
        <v>опер</v>
      </c>
      <c r="G106" s="349">
        <f>'Перв. скв '!G106</f>
        <v>0</v>
      </c>
      <c r="H106" s="306">
        <f>'Перв. скв '!H106</f>
        <v>0</v>
      </c>
      <c r="I106" s="306">
        <f>'Перв. скв '!I106</f>
        <v>0</v>
      </c>
      <c r="J106" s="306">
        <f>'Перв. скв '!J106</f>
        <v>0</v>
      </c>
      <c r="K106" s="306">
        <f>'Перв. скв '!K106</f>
        <v>0</v>
      </c>
      <c r="L106" s="306">
        <f>'Перв. скв '!L106</f>
        <v>0</v>
      </c>
      <c r="M106" s="306">
        <f>'Перв. скв '!M106</f>
        <v>0</v>
      </c>
      <c r="N106" s="306">
        <f>'Перв. скв '!N106</f>
        <v>0</v>
      </c>
      <c r="O106" s="99">
        <f t="shared" ref="O106:O111" si="64">H106*G106</f>
        <v>0</v>
      </c>
      <c r="P106" s="99">
        <f t="shared" ref="P106:P111" si="65">I106*G106</f>
        <v>0</v>
      </c>
      <c r="Q106" s="99">
        <f t="shared" ref="Q106:Q111" si="66">J106*G106</f>
        <v>0</v>
      </c>
      <c r="R106" s="99">
        <f t="shared" ref="R106:R111" si="67">K106*G106</f>
        <v>0</v>
      </c>
      <c r="S106" s="99">
        <f t="shared" ref="S106:S111" si="68">L106*G106</f>
        <v>0</v>
      </c>
      <c r="T106" s="99">
        <f t="shared" ref="T106:T111" si="69">M106*G106</f>
        <v>0</v>
      </c>
      <c r="U106" s="99">
        <f t="shared" ref="U106:U111" si="70">N106*G106</f>
        <v>0</v>
      </c>
      <c r="V106" s="98">
        <f t="shared" ref="V106:V111" si="71">SUM(H106:N106)</f>
        <v>0</v>
      </c>
      <c r="W106" s="171">
        <f t="shared" ref="W106:W111" si="72">SUM(O106:U106)</f>
        <v>0</v>
      </c>
      <c r="X106" s="190"/>
    </row>
    <row r="107" spans="1:24" hidden="1" outlineLevel="1">
      <c r="A107" s="327"/>
      <c r="B107" s="323"/>
      <c r="C107" s="335"/>
      <c r="D107" s="102" t="str">
        <f>'Перв. скв '!D107</f>
        <v>Стоимость оснастки</v>
      </c>
      <c r="E107" s="332">
        <f t="shared" si="63"/>
        <v>0</v>
      </c>
      <c r="F107" s="332" t="str">
        <f>'Перв. скв '!F107</f>
        <v>опер</v>
      </c>
      <c r="G107" s="349">
        <f>'Перв. скв '!G107</f>
        <v>0</v>
      </c>
      <c r="H107" s="306">
        <f>'Перв. скв '!H107</f>
        <v>0</v>
      </c>
      <c r="I107" s="306">
        <f>'Перв. скв '!I107</f>
        <v>0</v>
      </c>
      <c r="J107" s="306">
        <f>'Перв. скв '!J107</f>
        <v>0</v>
      </c>
      <c r="K107" s="306">
        <f>'Перв. скв '!K107</f>
        <v>0</v>
      </c>
      <c r="L107" s="306">
        <f>'Перв. скв '!L107</f>
        <v>0</v>
      </c>
      <c r="M107" s="306">
        <f>'Перв. скв '!M107</f>
        <v>0</v>
      </c>
      <c r="N107" s="306">
        <f>'Перв. скв '!N107</f>
        <v>0</v>
      </c>
      <c r="O107" s="99">
        <f t="shared" si="64"/>
        <v>0</v>
      </c>
      <c r="P107" s="99">
        <f t="shared" si="65"/>
        <v>0</v>
      </c>
      <c r="Q107" s="99">
        <f t="shared" si="66"/>
        <v>0</v>
      </c>
      <c r="R107" s="99">
        <f t="shared" si="67"/>
        <v>0</v>
      </c>
      <c r="S107" s="99">
        <f t="shared" si="68"/>
        <v>0</v>
      </c>
      <c r="T107" s="99">
        <f t="shared" si="69"/>
        <v>0</v>
      </c>
      <c r="U107" s="99">
        <f t="shared" si="70"/>
        <v>0</v>
      </c>
      <c r="V107" s="98">
        <f t="shared" si="71"/>
        <v>0</v>
      </c>
      <c r="W107" s="171">
        <f t="shared" si="72"/>
        <v>0</v>
      </c>
      <c r="X107" s="190"/>
    </row>
    <row r="108" spans="1:24" hidden="1" outlineLevel="1">
      <c r="A108" s="327"/>
      <c r="B108" s="323"/>
      <c r="C108" s="335">
        <v>178</v>
      </c>
      <c r="D108" s="102" t="str">
        <f>'Перв. скв '!D108</f>
        <v>Стоимость услуг инженерного сопровождения</v>
      </c>
      <c r="E108" s="332">
        <f t="shared" si="63"/>
        <v>0</v>
      </c>
      <c r="F108" s="332" t="str">
        <f>'Перв. скв '!F108</f>
        <v>опер</v>
      </c>
      <c r="G108" s="349">
        <f>'Перв. скв '!G108</f>
        <v>0</v>
      </c>
      <c r="H108" s="306">
        <f>'Перв. скв '!H108</f>
        <v>0</v>
      </c>
      <c r="I108" s="306">
        <f>'Перв. скв '!I108</f>
        <v>0</v>
      </c>
      <c r="J108" s="306">
        <f>'Перв. скв '!J108</f>
        <v>0</v>
      </c>
      <c r="K108" s="306">
        <f>'Перв. скв '!K108</f>
        <v>0</v>
      </c>
      <c r="L108" s="306">
        <f>'Перв. скв '!L108</f>
        <v>0</v>
      </c>
      <c r="M108" s="306">
        <f>'Перв. скв '!M108</f>
        <v>0</v>
      </c>
      <c r="N108" s="306">
        <f>'Перв. скв '!N108</f>
        <v>0</v>
      </c>
      <c r="O108" s="99">
        <f t="shared" si="64"/>
        <v>0</v>
      </c>
      <c r="P108" s="99">
        <f t="shared" si="65"/>
        <v>0</v>
      </c>
      <c r="Q108" s="99">
        <f t="shared" si="66"/>
        <v>0</v>
      </c>
      <c r="R108" s="99">
        <f t="shared" si="67"/>
        <v>0</v>
      </c>
      <c r="S108" s="99">
        <f t="shared" si="68"/>
        <v>0</v>
      </c>
      <c r="T108" s="99">
        <f t="shared" si="69"/>
        <v>0</v>
      </c>
      <c r="U108" s="99">
        <f t="shared" si="70"/>
        <v>0</v>
      </c>
      <c r="V108" s="98">
        <f t="shared" si="71"/>
        <v>0</v>
      </c>
      <c r="W108" s="171">
        <f t="shared" si="72"/>
        <v>0</v>
      </c>
      <c r="X108" s="190"/>
    </row>
    <row r="109" spans="1:24" hidden="1" outlineLevel="1">
      <c r="A109" s="327"/>
      <c r="B109" s="323"/>
      <c r="C109" s="335"/>
      <c r="D109" s="102" t="str">
        <f>'Перв. скв '!D109</f>
        <v>Стоимость услуг цементировочного флота</v>
      </c>
      <c r="E109" s="332">
        <f t="shared" si="63"/>
        <v>0</v>
      </c>
      <c r="F109" s="332" t="str">
        <f>'Перв. скв '!F109</f>
        <v>опер</v>
      </c>
      <c r="G109" s="349">
        <f>'Перв. скв '!G109</f>
        <v>0</v>
      </c>
      <c r="H109" s="306">
        <f>'Перв. скв '!H109</f>
        <v>0</v>
      </c>
      <c r="I109" s="306">
        <f>'Перв. скв '!I109</f>
        <v>0</v>
      </c>
      <c r="J109" s="306">
        <f>'Перв. скв '!J109</f>
        <v>0</v>
      </c>
      <c r="K109" s="306">
        <f>'Перв. скв '!K109</f>
        <v>0</v>
      </c>
      <c r="L109" s="306">
        <f>'Перв. скв '!L109</f>
        <v>0</v>
      </c>
      <c r="M109" s="306">
        <f>'Перв. скв '!M109</f>
        <v>0</v>
      </c>
      <c r="N109" s="306">
        <f>'Перв. скв '!N109</f>
        <v>0</v>
      </c>
      <c r="O109" s="99">
        <f t="shared" si="64"/>
        <v>0</v>
      </c>
      <c r="P109" s="99">
        <f t="shared" si="65"/>
        <v>0</v>
      </c>
      <c r="Q109" s="99">
        <f t="shared" si="66"/>
        <v>0</v>
      </c>
      <c r="R109" s="99">
        <f t="shared" si="67"/>
        <v>0</v>
      </c>
      <c r="S109" s="99">
        <f t="shared" si="68"/>
        <v>0</v>
      </c>
      <c r="T109" s="99">
        <f t="shared" si="69"/>
        <v>0</v>
      </c>
      <c r="U109" s="99">
        <f t="shared" si="70"/>
        <v>0</v>
      </c>
      <c r="V109" s="98">
        <f t="shared" si="71"/>
        <v>0</v>
      </c>
      <c r="W109" s="171">
        <f t="shared" si="72"/>
        <v>0</v>
      </c>
      <c r="X109" s="190"/>
    </row>
    <row r="110" spans="1:24" hidden="1" outlineLevel="1">
      <c r="A110" s="327"/>
      <c r="B110" s="2"/>
      <c r="C110" s="335"/>
      <c r="D110" s="102" t="str">
        <f>'Перв. скв '!D110</f>
        <v>Стоимость оснастки</v>
      </c>
      <c r="E110" s="332">
        <f t="shared" si="63"/>
        <v>0</v>
      </c>
      <c r="F110" s="332" t="str">
        <f>'Перв. скв '!F110</f>
        <v>опер</v>
      </c>
      <c r="G110" s="349">
        <f>'Перв. скв '!G110</f>
        <v>0</v>
      </c>
      <c r="H110" s="306">
        <f>'Перв. скв '!H110</f>
        <v>0</v>
      </c>
      <c r="I110" s="306">
        <f>'Перв. скв '!I110</f>
        <v>0</v>
      </c>
      <c r="J110" s="306">
        <f>'Перв. скв '!J110</f>
        <v>0</v>
      </c>
      <c r="K110" s="306">
        <f>'Перв. скв '!K110</f>
        <v>0</v>
      </c>
      <c r="L110" s="306">
        <f>'Перв. скв '!L110</f>
        <v>0</v>
      </c>
      <c r="M110" s="306">
        <f>'Перв. скв '!M110</f>
        <v>0</v>
      </c>
      <c r="N110" s="306">
        <f>'Перв. скв '!N110</f>
        <v>0</v>
      </c>
      <c r="O110" s="99">
        <f t="shared" si="64"/>
        <v>0</v>
      </c>
      <c r="P110" s="99">
        <f t="shared" si="65"/>
        <v>0</v>
      </c>
      <c r="Q110" s="99">
        <f t="shared" si="66"/>
        <v>0</v>
      </c>
      <c r="R110" s="99">
        <f t="shared" si="67"/>
        <v>0</v>
      </c>
      <c r="S110" s="99">
        <f t="shared" si="68"/>
        <v>0</v>
      </c>
      <c r="T110" s="99">
        <f t="shared" si="69"/>
        <v>0</v>
      </c>
      <c r="U110" s="99">
        <f t="shared" si="70"/>
        <v>0</v>
      </c>
      <c r="V110" s="98">
        <f t="shared" si="71"/>
        <v>0</v>
      </c>
      <c r="W110" s="171">
        <f t="shared" si="72"/>
        <v>0</v>
      </c>
      <c r="X110" s="190"/>
    </row>
    <row r="111" spans="1:24" ht="15.75" outlineLevel="1" thickBot="1">
      <c r="A111" s="327"/>
      <c r="B111" s="2"/>
      <c r="C111" s="335" t="s">
        <v>76</v>
      </c>
      <c r="D111" s="102" t="str">
        <f>'Перв. скв '!D111</f>
        <v>Установка цем моста</v>
      </c>
      <c r="E111" s="332">
        <f t="shared" si="63"/>
        <v>0</v>
      </c>
      <c r="F111" s="332" t="str">
        <f>'Перв. скв '!F111</f>
        <v>опер</v>
      </c>
      <c r="G111" s="349">
        <f>'Перв. скв '!G111</f>
        <v>444610</v>
      </c>
      <c r="H111" s="306">
        <f>'Перв. скв '!H111</f>
        <v>1</v>
      </c>
      <c r="I111" s="306">
        <f>'Перв. скв '!I111</f>
        <v>0</v>
      </c>
      <c r="J111" s="306">
        <f>'Перв. скв '!J111</f>
        <v>0</v>
      </c>
      <c r="K111" s="306">
        <f>'Перв. скв '!K111</f>
        <v>0</v>
      </c>
      <c r="L111" s="306">
        <f>'Перв. скв '!L111</f>
        <v>0</v>
      </c>
      <c r="M111" s="306">
        <f>'Перв. скв '!M111</f>
        <v>0</v>
      </c>
      <c r="N111" s="306">
        <f>'Перв. скв '!N111</f>
        <v>0</v>
      </c>
      <c r="O111" s="99">
        <f t="shared" si="64"/>
        <v>444610</v>
      </c>
      <c r="P111" s="99">
        <f t="shared" si="65"/>
        <v>0</v>
      </c>
      <c r="Q111" s="99">
        <f t="shared" si="66"/>
        <v>0</v>
      </c>
      <c r="R111" s="99">
        <f t="shared" si="67"/>
        <v>0</v>
      </c>
      <c r="S111" s="99">
        <f t="shared" si="68"/>
        <v>0</v>
      </c>
      <c r="T111" s="99">
        <f t="shared" si="69"/>
        <v>0</v>
      </c>
      <c r="U111" s="99">
        <f t="shared" si="70"/>
        <v>0</v>
      </c>
      <c r="V111" s="98">
        <f t="shared" si="71"/>
        <v>1</v>
      </c>
      <c r="W111" s="171">
        <f t="shared" si="72"/>
        <v>444610</v>
      </c>
      <c r="X111" s="190"/>
    </row>
    <row r="112" spans="1:24" ht="15.75" thickBot="1">
      <c r="A112" s="330"/>
      <c r="B112" s="331"/>
      <c r="C112" s="446" t="s">
        <v>28</v>
      </c>
      <c r="D112" s="447"/>
      <c r="E112" s="447"/>
      <c r="F112" s="447"/>
      <c r="G112" s="447"/>
      <c r="H112" s="447"/>
      <c r="I112" s="447"/>
      <c r="J112" s="447"/>
      <c r="K112" s="447"/>
      <c r="L112" s="447"/>
      <c r="M112" s="447"/>
      <c r="N112" s="447"/>
      <c r="O112" s="447"/>
      <c r="P112" s="447"/>
      <c r="Q112" s="447"/>
      <c r="R112" s="447"/>
      <c r="S112" s="447"/>
      <c r="T112" s="447"/>
      <c r="U112" s="447"/>
      <c r="V112" s="447"/>
      <c r="W112" s="447"/>
      <c r="X112" s="192">
        <f>SUM(W114:W119)</f>
        <v>318110</v>
      </c>
    </row>
    <row r="113" spans="1:24" outlineLevel="1" collapsed="1">
      <c r="A113" s="330"/>
      <c r="B113" s="331"/>
      <c r="C113" s="182">
        <f>'Перв. скв '!C113</f>
        <v>0</v>
      </c>
      <c r="D113" s="100" t="s">
        <v>120</v>
      </c>
      <c r="E113" s="50"/>
      <c r="F113" s="50"/>
      <c r="G113" s="38"/>
      <c r="H113" s="295"/>
      <c r="I113" s="295"/>
      <c r="J113" s="295"/>
      <c r="K113" s="295"/>
      <c r="L113" s="295"/>
      <c r="M113" s="295"/>
      <c r="N113" s="295"/>
      <c r="O113" s="52"/>
      <c r="P113" s="52"/>
      <c r="Q113" s="52"/>
      <c r="R113" s="52"/>
      <c r="S113" s="52"/>
      <c r="T113" s="52"/>
      <c r="U113" s="52"/>
      <c r="V113" s="53"/>
      <c r="W113" s="172"/>
      <c r="X113" s="190"/>
    </row>
    <row r="114" spans="1:24" outlineLevel="1">
      <c r="A114" s="322"/>
      <c r="B114" s="323"/>
      <c r="C114" s="335" t="s">
        <v>148</v>
      </c>
      <c r="D114" s="102" t="str">
        <f>'Перв. скв '!D114</f>
        <v>ГТИ на скважине с отходом до 1300 м.</v>
      </c>
      <c r="E114" s="332">
        <f t="shared" ref="E114:E119" si="73">C$113</f>
        <v>0</v>
      </c>
      <c r="F114" s="332" t="str">
        <f>'Перв. скв '!F114</f>
        <v>скв.</v>
      </c>
      <c r="G114" s="349">
        <f>'Перв. скв '!G114</f>
        <v>24470</v>
      </c>
      <c r="H114" s="306">
        <f>'Перв. скв '!H114</f>
        <v>0</v>
      </c>
      <c r="I114" s="306">
        <f>'Перв. скв '!I114</f>
        <v>0</v>
      </c>
      <c r="J114" s="306">
        <f>'Перв. скв '!J114</f>
        <v>0</v>
      </c>
      <c r="K114" s="306">
        <f>'Перв. скв '!K114</f>
        <v>0</v>
      </c>
      <c r="L114" s="306">
        <f>O6</f>
        <v>12</v>
      </c>
      <c r="M114" s="306">
        <f>'Перв. скв '!M114</f>
        <v>0</v>
      </c>
      <c r="N114" s="306">
        <f>'Перв. скв '!N114</f>
        <v>0</v>
      </c>
      <c r="O114" s="112">
        <f t="shared" ref="O114:O119" si="74">H114*G114</f>
        <v>0</v>
      </c>
      <c r="P114" s="112">
        <f t="shared" ref="P114:P119" si="75">I114*G114</f>
        <v>0</v>
      </c>
      <c r="Q114" s="112">
        <f t="shared" ref="Q114:Q119" si="76">J114*G114</f>
        <v>0</v>
      </c>
      <c r="R114" s="112">
        <f t="shared" ref="R114:R119" si="77">K114*G114</f>
        <v>0</v>
      </c>
      <c r="S114" s="112">
        <f t="shared" ref="S114:S119" si="78">L114*G114</f>
        <v>293640</v>
      </c>
      <c r="T114" s="99">
        <f t="shared" ref="T114:T119" si="79">M114*G114</f>
        <v>0</v>
      </c>
      <c r="U114" s="112">
        <f t="shared" ref="U114:U119" si="80">N114*G114</f>
        <v>0</v>
      </c>
      <c r="V114" s="113">
        <f t="shared" ref="V114:V119" si="81">SUM(H114:N114)</f>
        <v>12</v>
      </c>
      <c r="W114" s="168">
        <f t="shared" ref="W114:W119" si="82">SUM(O114:U114)</f>
        <v>293640</v>
      </c>
      <c r="X114" s="190"/>
    </row>
    <row r="115" spans="1:24" outlineLevel="1">
      <c r="A115" s="322"/>
      <c r="B115" s="323"/>
      <c r="C115" s="335"/>
      <c r="D115" s="102" t="str">
        <f>'Перв. скв '!D115</f>
        <v>ГТИ на скважине с отходом от 1300 до 1500 м.</v>
      </c>
      <c r="E115" s="332">
        <f t="shared" si="73"/>
        <v>0</v>
      </c>
      <c r="F115" s="332" t="str">
        <f>'Перв. скв '!F115</f>
        <v>скв.</v>
      </c>
      <c r="G115" s="349">
        <f>'Перв. скв '!G115</f>
        <v>24470</v>
      </c>
      <c r="H115" s="306">
        <f>'Перв. скв '!H115</f>
        <v>0</v>
      </c>
      <c r="I115" s="306">
        <f>'Перв. скв '!I115</f>
        <v>0</v>
      </c>
      <c r="J115" s="306">
        <f>'Перв. скв '!J115</f>
        <v>0</v>
      </c>
      <c r="K115" s="306">
        <f>'Перв. скв '!K115</f>
        <v>0</v>
      </c>
      <c r="L115" s="306">
        <f>$L$46</f>
        <v>0</v>
      </c>
      <c r="M115" s="306">
        <f>'Перв. скв '!M115</f>
        <v>0</v>
      </c>
      <c r="N115" s="306">
        <f>'Перв. скв '!N115</f>
        <v>0</v>
      </c>
      <c r="O115" s="112">
        <f t="shared" si="74"/>
        <v>0</v>
      </c>
      <c r="P115" s="112">
        <f t="shared" si="75"/>
        <v>0</v>
      </c>
      <c r="Q115" s="112">
        <f t="shared" si="76"/>
        <v>0</v>
      </c>
      <c r="R115" s="112">
        <f t="shared" si="77"/>
        <v>0</v>
      </c>
      <c r="S115" s="112">
        <f t="shared" si="78"/>
        <v>0</v>
      </c>
      <c r="T115" s="99">
        <f t="shared" si="79"/>
        <v>0</v>
      </c>
      <c r="U115" s="112">
        <f t="shared" si="80"/>
        <v>0</v>
      </c>
      <c r="V115" s="113">
        <f t="shared" si="81"/>
        <v>0</v>
      </c>
      <c r="W115" s="168">
        <f t="shared" si="82"/>
        <v>0</v>
      </c>
      <c r="X115" s="190"/>
    </row>
    <row r="116" spans="1:24" outlineLevel="1">
      <c r="A116" s="322"/>
      <c r="B116" s="323"/>
      <c r="C116" s="335"/>
      <c r="D116" s="102" t="str">
        <f>'Перв. скв '!D116</f>
        <v>ГТИ на скважине с отходом от 1500 до 2000 м.</v>
      </c>
      <c r="E116" s="332">
        <f t="shared" si="73"/>
        <v>0</v>
      </c>
      <c r="F116" s="332" t="str">
        <f>'Перв. скв '!F116</f>
        <v>скв.</v>
      </c>
      <c r="G116" s="349">
        <f>'Перв. скв '!G116</f>
        <v>24470</v>
      </c>
      <c r="H116" s="306">
        <f>'Перв. скв '!H116</f>
        <v>0</v>
      </c>
      <c r="I116" s="306">
        <f>'Перв. скв '!I116</f>
        <v>0</v>
      </c>
      <c r="J116" s="306">
        <f>'Перв. скв '!J116</f>
        <v>0</v>
      </c>
      <c r="K116" s="306">
        <f>'Перв. скв '!K116</f>
        <v>0</v>
      </c>
      <c r="L116" s="306">
        <f>$L$47</f>
        <v>0</v>
      </c>
      <c r="M116" s="306">
        <f>'Перв. скв '!M116</f>
        <v>0</v>
      </c>
      <c r="N116" s="306">
        <f>'Перв. скв '!N116</f>
        <v>0</v>
      </c>
      <c r="O116" s="112">
        <f t="shared" si="74"/>
        <v>0</v>
      </c>
      <c r="P116" s="112">
        <f t="shared" si="75"/>
        <v>0</v>
      </c>
      <c r="Q116" s="112">
        <f t="shared" si="76"/>
        <v>0</v>
      </c>
      <c r="R116" s="112">
        <f t="shared" si="77"/>
        <v>0</v>
      </c>
      <c r="S116" s="112">
        <f t="shared" si="78"/>
        <v>0</v>
      </c>
      <c r="T116" s="99">
        <f t="shared" si="79"/>
        <v>0</v>
      </c>
      <c r="U116" s="112">
        <f t="shared" si="80"/>
        <v>0</v>
      </c>
      <c r="V116" s="113">
        <f t="shared" si="81"/>
        <v>0</v>
      </c>
      <c r="W116" s="168">
        <f t="shared" si="82"/>
        <v>0</v>
      </c>
      <c r="X116" s="190"/>
    </row>
    <row r="117" spans="1:24" outlineLevel="1">
      <c r="A117" s="322"/>
      <c r="B117" s="323"/>
      <c r="C117" s="335"/>
      <c r="D117" s="102" t="str">
        <f>'Перв. скв '!D117</f>
        <v>ГТИ на скважине с отходом от 2000 до 2200 м.</v>
      </c>
      <c r="E117" s="332">
        <f t="shared" si="73"/>
        <v>0</v>
      </c>
      <c r="F117" s="332" t="str">
        <f>'Перв. скв '!F117</f>
        <v>скв.</v>
      </c>
      <c r="G117" s="349">
        <f>'Перв. скв '!G117</f>
        <v>24470</v>
      </c>
      <c r="H117" s="306">
        <f>'Перв. скв '!H117</f>
        <v>0</v>
      </c>
      <c r="I117" s="306">
        <f>'Перв. скв '!I117</f>
        <v>0</v>
      </c>
      <c r="J117" s="306">
        <f>'Перв. скв '!J117</f>
        <v>0</v>
      </c>
      <c r="K117" s="306">
        <f>'Перв. скв '!K117</f>
        <v>0</v>
      </c>
      <c r="L117" s="306">
        <f>$L$48</f>
        <v>0</v>
      </c>
      <c r="M117" s="306">
        <f>'Перв. скв '!M117</f>
        <v>0</v>
      </c>
      <c r="N117" s="306">
        <f>'Перв. скв '!N117</f>
        <v>0</v>
      </c>
      <c r="O117" s="112">
        <f t="shared" si="74"/>
        <v>0</v>
      </c>
      <c r="P117" s="112">
        <f t="shared" si="75"/>
        <v>0</v>
      </c>
      <c r="Q117" s="112">
        <f t="shared" si="76"/>
        <v>0</v>
      </c>
      <c r="R117" s="112">
        <f t="shared" si="77"/>
        <v>0</v>
      </c>
      <c r="S117" s="112">
        <f t="shared" si="78"/>
        <v>0</v>
      </c>
      <c r="T117" s="99">
        <f t="shared" si="79"/>
        <v>0</v>
      </c>
      <c r="U117" s="112">
        <f t="shared" si="80"/>
        <v>0</v>
      </c>
      <c r="V117" s="113">
        <f t="shared" si="81"/>
        <v>0</v>
      </c>
      <c r="W117" s="168">
        <f t="shared" si="82"/>
        <v>0</v>
      </c>
      <c r="X117" s="190"/>
    </row>
    <row r="118" spans="1:24" outlineLevel="1">
      <c r="A118" s="322"/>
      <c r="B118" s="323"/>
      <c r="C118" s="335"/>
      <c r="D118" s="102" t="str">
        <f>'Перв. скв '!D118</f>
        <v>ГТИ на скважине с отходом более 2200 м.</v>
      </c>
      <c r="E118" s="332">
        <f t="shared" si="73"/>
        <v>0</v>
      </c>
      <c r="F118" s="332" t="str">
        <f>'Перв. скв '!F118</f>
        <v>скв.</v>
      </c>
      <c r="G118" s="349">
        <f>'Перв. скв '!G118</f>
        <v>24470</v>
      </c>
      <c r="H118" s="306">
        <f>'Перв. скв '!H118</f>
        <v>0</v>
      </c>
      <c r="I118" s="306">
        <f>'Перв. скв '!I118</f>
        <v>0</v>
      </c>
      <c r="J118" s="306">
        <f>'Перв. скв '!J118</f>
        <v>0</v>
      </c>
      <c r="K118" s="306">
        <f>'Перв. скв '!K118</f>
        <v>0</v>
      </c>
      <c r="L118" s="306">
        <f>$L$49</f>
        <v>0</v>
      </c>
      <c r="M118" s="306">
        <f>'Перв. скв '!M118</f>
        <v>0</v>
      </c>
      <c r="N118" s="306">
        <f>'Перв. скв '!N118</f>
        <v>0</v>
      </c>
      <c r="O118" s="112">
        <f t="shared" si="74"/>
        <v>0</v>
      </c>
      <c r="P118" s="112">
        <f t="shared" si="75"/>
        <v>0</v>
      </c>
      <c r="Q118" s="112">
        <f t="shared" si="76"/>
        <v>0</v>
      </c>
      <c r="R118" s="112">
        <f t="shared" si="77"/>
        <v>0</v>
      </c>
      <c r="S118" s="112">
        <f t="shared" si="78"/>
        <v>0</v>
      </c>
      <c r="T118" s="99">
        <f t="shared" si="79"/>
        <v>0</v>
      </c>
      <c r="U118" s="112">
        <f t="shared" si="80"/>
        <v>0</v>
      </c>
      <c r="V118" s="113">
        <f t="shared" si="81"/>
        <v>0</v>
      </c>
      <c r="W118" s="168">
        <f t="shared" si="82"/>
        <v>0</v>
      </c>
      <c r="X118" s="190"/>
    </row>
    <row r="119" spans="1:24" ht="15.75" outlineLevel="1" thickBot="1">
      <c r="A119" s="322"/>
      <c r="B119" s="323"/>
      <c r="C119" s="335"/>
      <c r="D119" s="102" t="str">
        <f>'Перв. скв '!D119</f>
        <v>ГТИ на горизонтальной скважине</v>
      </c>
      <c r="E119" s="332">
        <f t="shared" si="73"/>
        <v>0</v>
      </c>
      <c r="F119" s="332" t="str">
        <f>'Перв. скв '!F119</f>
        <v>скв.</v>
      </c>
      <c r="G119" s="349">
        <f>'Перв. скв '!G119</f>
        <v>24470</v>
      </c>
      <c r="H119" s="306">
        <f>'Перв. скв '!H119</f>
        <v>0</v>
      </c>
      <c r="I119" s="306">
        <f>'Перв. скв '!I119</f>
        <v>0</v>
      </c>
      <c r="J119" s="306">
        <f>'Перв. скв '!J119</f>
        <v>0</v>
      </c>
      <c r="K119" s="306">
        <f>'Перв. скв '!K119</f>
        <v>0</v>
      </c>
      <c r="L119" s="306">
        <f>$L$50</f>
        <v>1</v>
      </c>
      <c r="M119" s="306">
        <f>'Перв. скв '!M119</f>
        <v>0</v>
      </c>
      <c r="N119" s="306">
        <f>'Перв. скв '!N119</f>
        <v>0</v>
      </c>
      <c r="O119" s="112">
        <f t="shared" si="74"/>
        <v>0</v>
      </c>
      <c r="P119" s="112">
        <f t="shared" si="75"/>
        <v>0</v>
      </c>
      <c r="Q119" s="112">
        <f t="shared" si="76"/>
        <v>0</v>
      </c>
      <c r="R119" s="112">
        <f t="shared" si="77"/>
        <v>0</v>
      </c>
      <c r="S119" s="112">
        <f t="shared" si="78"/>
        <v>24470</v>
      </c>
      <c r="T119" s="99">
        <f t="shared" si="79"/>
        <v>0</v>
      </c>
      <c r="U119" s="112">
        <f t="shared" si="80"/>
        <v>0</v>
      </c>
      <c r="V119" s="113">
        <f t="shared" si="81"/>
        <v>1</v>
      </c>
      <c r="W119" s="168">
        <f t="shared" si="82"/>
        <v>24470</v>
      </c>
      <c r="X119" s="190"/>
    </row>
    <row r="120" spans="1:24" ht="14.25" customHeight="1" thickBot="1">
      <c r="A120" s="45"/>
      <c r="B120" s="48"/>
      <c r="C120" s="446" t="s">
        <v>27</v>
      </c>
      <c r="D120" s="447"/>
      <c r="E120" s="447"/>
      <c r="F120" s="447"/>
      <c r="G120" s="447"/>
      <c r="H120" s="447"/>
      <c r="I120" s="447"/>
      <c r="J120" s="447"/>
      <c r="K120" s="447"/>
      <c r="L120" s="447"/>
      <c r="M120" s="447"/>
      <c r="N120" s="447"/>
      <c r="O120" s="447"/>
      <c r="P120" s="447"/>
      <c r="Q120" s="447"/>
      <c r="R120" s="447"/>
      <c r="S120" s="447"/>
      <c r="T120" s="447"/>
      <c r="U120" s="447"/>
      <c r="V120" s="447"/>
      <c r="W120" s="447"/>
      <c r="X120" s="192">
        <f>SUM(W122:W128)</f>
        <v>730000</v>
      </c>
    </row>
    <row r="121" spans="1:24" ht="14.25" customHeight="1" outlineLevel="1">
      <c r="A121" s="336"/>
      <c r="B121" s="323"/>
      <c r="C121" s="182">
        <f>'Перв. скв '!C121</f>
        <v>0</v>
      </c>
      <c r="D121" s="100" t="s">
        <v>120</v>
      </c>
      <c r="E121" s="50"/>
      <c r="F121" s="50"/>
      <c r="G121" s="38"/>
      <c r="H121" s="295"/>
      <c r="I121" s="295"/>
      <c r="J121" s="295"/>
      <c r="K121" s="295"/>
      <c r="L121" s="295"/>
      <c r="M121" s="295"/>
      <c r="N121" s="295"/>
      <c r="O121" s="52"/>
      <c r="P121" s="52"/>
      <c r="Q121" s="52"/>
      <c r="R121" s="52"/>
      <c r="S121" s="52"/>
      <c r="T121" s="52"/>
      <c r="U121" s="52"/>
      <c r="V121" s="53"/>
      <c r="W121" s="172"/>
      <c r="X121" s="190"/>
    </row>
    <row r="122" spans="1:24" ht="27.75" customHeight="1" outlineLevel="1">
      <c r="A122" s="327"/>
      <c r="B122" s="323"/>
      <c r="C122" s="335" t="s">
        <v>148</v>
      </c>
      <c r="D122" s="102" t="str">
        <f>'Перв. скв '!D122</f>
        <v>Стандартный комплекс ГИС на ННС</v>
      </c>
      <c r="E122" s="332">
        <f>C$121</f>
        <v>0</v>
      </c>
      <c r="F122" s="332" t="str">
        <f>'Перв. скв '!F122</f>
        <v>операция</v>
      </c>
      <c r="G122" s="349">
        <f>'Перв. скв '!G122</f>
        <v>430000</v>
      </c>
      <c r="H122" s="306">
        <f>'Перв. скв '!H122</f>
        <v>0</v>
      </c>
      <c r="I122" s="306">
        <f>'Перв. скв '!I122</f>
        <v>0</v>
      </c>
      <c r="J122" s="306">
        <f>'Перв. скв '!J122</f>
        <v>0</v>
      </c>
      <c r="K122" s="306">
        <f>'Перв. скв '!K122</f>
        <v>0</v>
      </c>
      <c r="L122" s="306">
        <f>L45+L46+L47+L48+L49</f>
        <v>1</v>
      </c>
      <c r="M122" s="306">
        <f>'Перв. скв '!M122</f>
        <v>0</v>
      </c>
      <c r="N122" s="306">
        <f>'Перв. скв '!N122</f>
        <v>0</v>
      </c>
      <c r="O122" s="99">
        <f t="shared" ref="O122:O128" si="83">H122*G122</f>
        <v>0</v>
      </c>
      <c r="P122" s="99">
        <f t="shared" ref="P122:P128" si="84">I122*G122</f>
        <v>0</v>
      </c>
      <c r="Q122" s="99">
        <f t="shared" ref="Q122:Q128" si="85">J122*G122</f>
        <v>0</v>
      </c>
      <c r="R122" s="99">
        <f t="shared" ref="R122:R128" si="86">K122*G122</f>
        <v>0</v>
      </c>
      <c r="S122" s="99">
        <f t="shared" ref="S122:S128" si="87">L122*G122</f>
        <v>430000</v>
      </c>
      <c r="T122" s="99">
        <f t="shared" ref="T122:T128" si="88">M122*G122</f>
        <v>0</v>
      </c>
      <c r="U122" s="99">
        <f t="shared" ref="U122:U128" si="89">N122*G122</f>
        <v>0</v>
      </c>
      <c r="V122" s="98">
        <f t="shared" ref="V122:V128" si="90">SUM(H122:N122)</f>
        <v>1</v>
      </c>
      <c r="W122" s="171">
        <f t="shared" ref="W122:W128" si="91">SUM(O122:U122)</f>
        <v>430000</v>
      </c>
      <c r="X122" s="190"/>
    </row>
    <row r="123" spans="1:24" ht="15.75" outlineLevel="1" thickBot="1">
      <c r="A123" s="327"/>
      <c r="B123" s="323"/>
      <c r="C123" s="335"/>
      <c r="D123" s="102" t="str">
        <f>'Перв. скв '!D123</f>
        <v>Стандартный комплекс ГИС на ГС</v>
      </c>
      <c r="E123" s="332">
        <f t="shared" ref="E123:E128" si="92">C$121</f>
        <v>0</v>
      </c>
      <c r="F123" s="332" t="str">
        <f>'Перв. скв '!F123</f>
        <v>операция</v>
      </c>
      <c r="G123" s="349">
        <f>'Перв. скв '!G123</f>
        <v>300000</v>
      </c>
      <c r="H123" s="306">
        <f>'Перв. скв '!H123</f>
        <v>0</v>
      </c>
      <c r="I123" s="306">
        <f>'Перв. скв '!I123</f>
        <v>0</v>
      </c>
      <c r="J123" s="306">
        <f>'Перв. скв '!J123</f>
        <v>0</v>
      </c>
      <c r="K123" s="306">
        <f>'Перв. скв '!K123</f>
        <v>0</v>
      </c>
      <c r="L123" s="306">
        <f>L50</f>
        <v>1</v>
      </c>
      <c r="M123" s="306">
        <f>'Перв. скв '!M123</f>
        <v>0</v>
      </c>
      <c r="N123" s="306">
        <f>'Перв. скв '!N123</f>
        <v>0</v>
      </c>
      <c r="O123" s="99">
        <f t="shared" si="83"/>
        <v>0</v>
      </c>
      <c r="P123" s="99">
        <f t="shared" si="84"/>
        <v>0</v>
      </c>
      <c r="Q123" s="99">
        <f t="shared" si="85"/>
        <v>0</v>
      </c>
      <c r="R123" s="99">
        <f t="shared" si="86"/>
        <v>0</v>
      </c>
      <c r="S123" s="99">
        <f t="shared" si="87"/>
        <v>300000</v>
      </c>
      <c r="T123" s="99">
        <f t="shared" si="88"/>
        <v>0</v>
      </c>
      <c r="U123" s="99">
        <f t="shared" si="89"/>
        <v>0</v>
      </c>
      <c r="V123" s="98">
        <f t="shared" si="90"/>
        <v>1</v>
      </c>
      <c r="W123" s="171">
        <f t="shared" si="91"/>
        <v>300000</v>
      </c>
      <c r="X123" s="190"/>
    </row>
    <row r="124" spans="1:24" ht="29.25" hidden="1" customHeight="1" outlineLevel="1">
      <c r="A124" s="3"/>
      <c r="B124" s="323"/>
      <c r="C124" s="335"/>
      <c r="D124" s="102" t="str">
        <f>'Перв. скв '!D124</f>
        <v>ГИС под техничкскую колонну 245 мм (Стандартный комплекс, ИК (если несертифицированная телесистема), РК, АКЦ, ЦМ, МЛМ)</v>
      </c>
      <c r="E124" s="332">
        <f t="shared" si="92"/>
        <v>0</v>
      </c>
      <c r="F124" s="332" t="str">
        <f>'Перв. скв '!F124</f>
        <v>операция</v>
      </c>
      <c r="G124" s="349">
        <f>'Перв. скв '!G124</f>
        <v>0</v>
      </c>
      <c r="H124" s="279"/>
      <c r="I124" s="279"/>
      <c r="J124" s="279"/>
      <c r="K124" s="279"/>
      <c r="L124" s="279"/>
      <c r="M124" s="279"/>
      <c r="N124" s="279"/>
      <c r="O124" s="99">
        <f t="shared" si="83"/>
        <v>0</v>
      </c>
      <c r="P124" s="99">
        <f t="shared" si="84"/>
        <v>0</v>
      </c>
      <c r="Q124" s="99">
        <f t="shared" si="85"/>
        <v>0</v>
      </c>
      <c r="R124" s="99">
        <f t="shared" si="86"/>
        <v>0</v>
      </c>
      <c r="S124" s="99">
        <f t="shared" si="87"/>
        <v>0</v>
      </c>
      <c r="T124" s="99">
        <f t="shared" si="88"/>
        <v>0</v>
      </c>
      <c r="U124" s="99">
        <f t="shared" si="89"/>
        <v>0</v>
      </c>
      <c r="V124" s="98">
        <f t="shared" si="90"/>
        <v>0</v>
      </c>
      <c r="W124" s="171">
        <f t="shared" si="91"/>
        <v>0</v>
      </c>
      <c r="X124" s="190"/>
    </row>
    <row r="125" spans="1:24" ht="29.25" hidden="1" customHeight="1" outlineLevel="1">
      <c r="A125" s="336"/>
      <c r="B125" s="323"/>
      <c r="C125" s="335"/>
      <c r="D125" s="102" t="str">
        <f>'Перв. скв '!D125</f>
        <v>ГИС под эксплуатационную колонну 178 мм (Стандартный комплекс, ИК (если несертифицированная телесистема))</v>
      </c>
      <c r="E125" s="332">
        <f t="shared" si="92"/>
        <v>0</v>
      </c>
      <c r="F125" s="332" t="str">
        <f>'Перв. скв '!F125</f>
        <v>операция</v>
      </c>
      <c r="G125" s="349">
        <f>'Перв. скв '!G125</f>
        <v>0</v>
      </c>
      <c r="H125" s="279"/>
      <c r="I125" s="279"/>
      <c r="J125" s="279"/>
      <c r="K125" s="279"/>
      <c r="L125" s="279"/>
      <c r="M125" s="279"/>
      <c r="N125" s="279"/>
      <c r="O125" s="99">
        <f t="shared" si="83"/>
        <v>0</v>
      </c>
      <c r="P125" s="99">
        <f t="shared" si="84"/>
        <v>0</v>
      </c>
      <c r="Q125" s="99">
        <f t="shared" si="85"/>
        <v>0</v>
      </c>
      <c r="R125" s="99">
        <f t="shared" si="86"/>
        <v>0</v>
      </c>
      <c r="S125" s="99">
        <f t="shared" si="87"/>
        <v>0</v>
      </c>
      <c r="T125" s="99">
        <f t="shared" si="88"/>
        <v>0</v>
      </c>
      <c r="U125" s="99">
        <f t="shared" si="89"/>
        <v>0</v>
      </c>
      <c r="V125" s="98">
        <f t="shared" si="90"/>
        <v>0</v>
      </c>
      <c r="W125" s="171">
        <f t="shared" si="91"/>
        <v>0</v>
      </c>
      <c r="X125" s="190"/>
    </row>
    <row r="126" spans="1:24" hidden="1" outlineLevel="1">
      <c r="A126" s="336"/>
      <c r="B126" s="323"/>
      <c r="C126" s="335"/>
      <c r="D126" s="102" t="str">
        <f>'Перв. скв '!D126</f>
        <v>ГИС под хвостовик 114 мм (Стандартный комплекс, ИК (если несертифицированная телесистема))</v>
      </c>
      <c r="E126" s="332">
        <f t="shared" si="92"/>
        <v>0</v>
      </c>
      <c r="F126" s="332" t="str">
        <f>'Перв. скв '!F126</f>
        <v xml:space="preserve">операция </v>
      </c>
      <c r="G126" s="349">
        <f>'Перв. скв '!G126</f>
        <v>0</v>
      </c>
      <c r="H126" s="279"/>
      <c r="I126" s="279"/>
      <c r="J126" s="279"/>
      <c r="K126" s="279"/>
      <c r="L126" s="279"/>
      <c r="M126" s="279"/>
      <c r="N126" s="279"/>
      <c r="O126" s="99">
        <f t="shared" si="83"/>
        <v>0</v>
      </c>
      <c r="P126" s="99">
        <f t="shared" si="84"/>
        <v>0</v>
      </c>
      <c r="Q126" s="99">
        <f t="shared" si="85"/>
        <v>0</v>
      </c>
      <c r="R126" s="99">
        <f t="shared" si="86"/>
        <v>0</v>
      </c>
      <c r="S126" s="99">
        <f t="shared" si="87"/>
        <v>0</v>
      </c>
      <c r="T126" s="99">
        <f t="shared" si="88"/>
        <v>0</v>
      </c>
      <c r="U126" s="99">
        <f t="shared" si="89"/>
        <v>0</v>
      </c>
      <c r="V126" s="98">
        <f t="shared" si="90"/>
        <v>0</v>
      </c>
      <c r="W126" s="171">
        <f t="shared" si="91"/>
        <v>0</v>
      </c>
      <c r="X126" s="190"/>
    </row>
    <row r="127" spans="1:24" hidden="1" outlineLevel="1">
      <c r="A127" s="336"/>
      <c r="B127" s="323"/>
      <c r="C127" s="335"/>
      <c r="D127" s="102" t="str">
        <f>'Перв. скв '!D127</f>
        <v xml:space="preserve">Технологическое дежурство отряда </v>
      </c>
      <c r="E127" s="332">
        <f t="shared" si="92"/>
        <v>0</v>
      </c>
      <c r="F127" s="332" t="str">
        <f>'Перв. скв '!F127</f>
        <v>сут.</v>
      </c>
      <c r="G127" s="349">
        <f>'Перв. скв '!G127</f>
        <v>0</v>
      </c>
      <c r="H127" s="279"/>
      <c r="I127" s="279"/>
      <c r="J127" s="279"/>
      <c r="K127" s="279"/>
      <c r="L127" s="279"/>
      <c r="M127" s="279"/>
      <c r="N127" s="279"/>
      <c r="O127" s="99">
        <f t="shared" si="83"/>
        <v>0</v>
      </c>
      <c r="P127" s="99">
        <f t="shared" si="84"/>
        <v>0</v>
      </c>
      <c r="Q127" s="99">
        <f t="shared" si="85"/>
        <v>0</v>
      </c>
      <c r="R127" s="99">
        <f t="shared" si="86"/>
        <v>0</v>
      </c>
      <c r="S127" s="99">
        <f t="shared" si="87"/>
        <v>0</v>
      </c>
      <c r="T127" s="99">
        <f t="shared" si="88"/>
        <v>0</v>
      </c>
      <c r="U127" s="99">
        <f t="shared" si="89"/>
        <v>0</v>
      </c>
      <c r="V127" s="98">
        <f t="shared" si="90"/>
        <v>0</v>
      </c>
      <c r="W127" s="171">
        <f t="shared" si="91"/>
        <v>0</v>
      </c>
      <c r="X127" s="190"/>
    </row>
    <row r="128" spans="1:24" ht="15.75" hidden="1" outlineLevel="1" thickBot="1">
      <c r="A128" s="337"/>
      <c r="B128" s="325"/>
      <c r="C128" s="335"/>
      <c r="D128" s="102" t="str">
        <f>'Перв. скв '!D128</f>
        <v>Интерпритация данных ГИС в открытом стволе</v>
      </c>
      <c r="E128" s="332">
        <f t="shared" si="92"/>
        <v>0</v>
      </c>
      <c r="F128" s="332" t="str">
        <f>'Перв. скв '!F128</f>
        <v>операция</v>
      </c>
      <c r="G128" s="349">
        <f>'Перв. скв '!G128</f>
        <v>0</v>
      </c>
      <c r="H128" s="279"/>
      <c r="I128" s="279"/>
      <c r="J128" s="279"/>
      <c r="K128" s="279"/>
      <c r="L128" s="279"/>
      <c r="M128" s="279"/>
      <c r="N128" s="279"/>
      <c r="O128" s="99">
        <f t="shared" si="83"/>
        <v>0</v>
      </c>
      <c r="P128" s="99">
        <f t="shared" si="84"/>
        <v>0</v>
      </c>
      <c r="Q128" s="99">
        <f t="shared" si="85"/>
        <v>0</v>
      </c>
      <c r="R128" s="99">
        <f t="shared" si="86"/>
        <v>0</v>
      </c>
      <c r="S128" s="99">
        <f t="shared" si="87"/>
        <v>0</v>
      </c>
      <c r="T128" s="99">
        <f t="shared" si="88"/>
        <v>0</v>
      </c>
      <c r="U128" s="99">
        <f t="shared" si="89"/>
        <v>0</v>
      </c>
      <c r="V128" s="98">
        <f t="shared" si="90"/>
        <v>0</v>
      </c>
      <c r="W128" s="171">
        <f t="shared" si="91"/>
        <v>0</v>
      </c>
      <c r="X128" s="190"/>
    </row>
    <row r="129" spans="1:40" ht="15.75" hidden="1" collapsed="1" thickBot="1">
      <c r="A129" s="45"/>
      <c r="B129" s="48"/>
      <c r="C129" s="446" t="s">
        <v>1</v>
      </c>
      <c r="D129" s="447"/>
      <c r="E129" s="447"/>
      <c r="F129" s="447"/>
      <c r="G129" s="447"/>
      <c r="H129" s="447"/>
      <c r="I129" s="447"/>
      <c r="J129" s="447"/>
      <c r="K129" s="447"/>
      <c r="L129" s="447"/>
      <c r="M129" s="447"/>
      <c r="N129" s="447"/>
      <c r="O129" s="447"/>
      <c r="P129" s="447"/>
      <c r="Q129" s="447"/>
      <c r="R129" s="447"/>
      <c r="S129" s="447"/>
      <c r="T129" s="447"/>
      <c r="U129" s="447"/>
      <c r="V129" s="447"/>
      <c r="W129" s="447"/>
      <c r="X129" s="192">
        <f>SUM(W131:W133)</f>
        <v>0</v>
      </c>
    </row>
    <row r="130" spans="1:40" hidden="1" outlineLevel="1">
      <c r="A130" s="327"/>
      <c r="B130" s="323"/>
      <c r="C130" s="182">
        <f>'Перв. скв '!C130</f>
        <v>0</v>
      </c>
      <c r="D130" s="100" t="s">
        <v>120</v>
      </c>
      <c r="E130" s="50"/>
      <c r="F130" s="338"/>
      <c r="G130" s="40"/>
      <c r="H130" s="295"/>
      <c r="I130" s="295"/>
      <c r="J130" s="295"/>
      <c r="K130" s="295"/>
      <c r="L130" s="295"/>
      <c r="M130" s="295"/>
      <c r="N130" s="295"/>
      <c r="O130" s="52"/>
      <c r="P130" s="52"/>
      <c r="Q130" s="52"/>
      <c r="R130" s="52"/>
      <c r="S130" s="52"/>
      <c r="T130" s="52"/>
      <c r="U130" s="52"/>
      <c r="V130" s="53"/>
      <c r="W130" s="172"/>
      <c r="X130" s="190"/>
    </row>
    <row r="131" spans="1:40" hidden="1" outlineLevel="1">
      <c r="A131" s="327"/>
      <c r="B131" s="323"/>
      <c r="C131" s="335" t="s">
        <v>148</v>
      </c>
      <c r="D131" s="102" t="str">
        <f>'Перв. скв '!D131</f>
        <v>Отбор неизолированного керна</v>
      </c>
      <c r="E131" s="332">
        <f>C$130</f>
        <v>0</v>
      </c>
      <c r="F131" s="332" t="str">
        <f>'Перв. скв '!F131</f>
        <v>м</v>
      </c>
      <c r="G131" s="349">
        <f>'Перв. скв '!G131</f>
        <v>0</v>
      </c>
      <c r="H131" s="306">
        <f>'Перв. скв '!H131</f>
        <v>0</v>
      </c>
      <c r="I131" s="306">
        <f>'Перв. скв '!I131</f>
        <v>0</v>
      </c>
      <c r="J131" s="306">
        <f>'Перв. скв '!J131</f>
        <v>0</v>
      </c>
      <c r="K131" s="306">
        <f>'Перв. скв '!K131</f>
        <v>0</v>
      </c>
      <c r="L131" s="306">
        <f>'Перв. скв '!L131</f>
        <v>0</v>
      </c>
      <c r="M131" s="306">
        <f>'Перв. скв '!M131</f>
        <v>0</v>
      </c>
      <c r="N131" s="306">
        <f>'Перв. скв '!N131</f>
        <v>0</v>
      </c>
      <c r="O131" s="112">
        <f>H131*G131</f>
        <v>0</v>
      </c>
      <c r="P131" s="112">
        <f>I131*G131</f>
        <v>0</v>
      </c>
      <c r="Q131" s="112">
        <f>J131*G131</f>
        <v>0</v>
      </c>
      <c r="R131" s="112">
        <f>K131*G131</f>
        <v>0</v>
      </c>
      <c r="S131" s="112">
        <f>L131*G131</f>
        <v>0</v>
      </c>
      <c r="T131" s="99">
        <f>M131*G131</f>
        <v>0</v>
      </c>
      <c r="U131" s="112">
        <f>N131*G131</f>
        <v>0</v>
      </c>
      <c r="V131" s="113">
        <f>SUM(H131:N131)</f>
        <v>0</v>
      </c>
      <c r="W131" s="168">
        <f>SUM(O131:U131)</f>
        <v>0</v>
      </c>
      <c r="X131" s="190"/>
    </row>
    <row r="132" spans="1:40" hidden="1" outlineLevel="1">
      <c r="A132" s="327"/>
      <c r="B132" s="323"/>
      <c r="C132" s="335"/>
      <c r="D132" s="102" t="str">
        <f>'Перв. скв '!D132</f>
        <v>Отбор изолированного керна</v>
      </c>
      <c r="E132" s="332">
        <f>C$130</f>
        <v>0</v>
      </c>
      <c r="F132" s="332" t="str">
        <f>'Перв. скв '!F132</f>
        <v>м</v>
      </c>
      <c r="G132" s="349">
        <f>'Перв. скв '!G132</f>
        <v>0</v>
      </c>
      <c r="H132" s="306">
        <f>'Перв. скв '!H132</f>
        <v>0</v>
      </c>
      <c r="I132" s="306">
        <f>'Перв. скв '!I132</f>
        <v>0</v>
      </c>
      <c r="J132" s="306">
        <f>'Перв. скв '!J132</f>
        <v>0</v>
      </c>
      <c r="K132" s="306">
        <f>'Перв. скв '!K132</f>
        <v>0</v>
      </c>
      <c r="L132" s="306">
        <f>'Перв. скв '!L132</f>
        <v>0</v>
      </c>
      <c r="M132" s="306">
        <f>'Перв. скв '!M132</f>
        <v>0</v>
      </c>
      <c r="N132" s="306">
        <f>'Перв. скв '!N132</f>
        <v>0</v>
      </c>
      <c r="O132" s="112">
        <f>H132*G132</f>
        <v>0</v>
      </c>
      <c r="P132" s="112">
        <f>I132*G132</f>
        <v>0</v>
      </c>
      <c r="Q132" s="112">
        <f>J132*G132</f>
        <v>0</v>
      </c>
      <c r="R132" s="112">
        <f>K132*G132</f>
        <v>0</v>
      </c>
      <c r="S132" s="112">
        <f>L132*G132</f>
        <v>0</v>
      </c>
      <c r="T132" s="99">
        <f>M132*G132</f>
        <v>0</v>
      </c>
      <c r="U132" s="112">
        <f>N132*G132</f>
        <v>0</v>
      </c>
      <c r="V132" s="113">
        <f>SUM(H132:N132)</f>
        <v>0</v>
      </c>
      <c r="W132" s="168">
        <f>SUM(O132:U132)</f>
        <v>0</v>
      </c>
      <c r="X132" s="190"/>
    </row>
    <row r="133" spans="1:40" ht="15.75" hidden="1" outlineLevel="1" thickBot="1">
      <c r="A133" s="327"/>
      <c r="B133" s="323"/>
      <c r="C133" s="335"/>
      <c r="D133" s="102" t="str">
        <f>'Перв. скв '!D133</f>
        <v>Прочее</v>
      </c>
      <c r="E133" s="332">
        <f>C$130</f>
        <v>0</v>
      </c>
      <c r="F133" s="332" t="str">
        <f>'Перв. скв '!F133</f>
        <v>м</v>
      </c>
      <c r="G133" s="349">
        <f>'Перв. скв '!G133</f>
        <v>0</v>
      </c>
      <c r="H133" s="306">
        <f>'Перв. скв '!H133</f>
        <v>0</v>
      </c>
      <c r="I133" s="306">
        <f>'Перв. скв '!I133</f>
        <v>0</v>
      </c>
      <c r="J133" s="306">
        <f>'Перв. скв '!J133</f>
        <v>0</v>
      </c>
      <c r="K133" s="306">
        <f>'Перв. скв '!K133</f>
        <v>0</v>
      </c>
      <c r="L133" s="306">
        <f>'Перв. скв '!L133</f>
        <v>0</v>
      </c>
      <c r="M133" s="306">
        <f>'Перв. скв '!M133</f>
        <v>0</v>
      </c>
      <c r="N133" s="306">
        <f>'Перв. скв '!N133</f>
        <v>0</v>
      </c>
      <c r="O133" s="112">
        <f>H133*G133</f>
        <v>0</v>
      </c>
      <c r="P133" s="112">
        <f>I133*G133</f>
        <v>0</v>
      </c>
      <c r="Q133" s="112">
        <f>J133*G133</f>
        <v>0</v>
      </c>
      <c r="R133" s="112">
        <f>K133*G133</f>
        <v>0</v>
      </c>
      <c r="S133" s="112">
        <f>L133*G133</f>
        <v>0</v>
      </c>
      <c r="T133" s="99">
        <f>M133*G133</f>
        <v>0</v>
      </c>
      <c r="U133" s="112">
        <f>N133*G133</f>
        <v>0</v>
      </c>
      <c r="V133" s="113">
        <f>SUM(H133:N133)</f>
        <v>0</v>
      </c>
      <c r="W133" s="168">
        <f>SUM(O133:U133)</f>
        <v>0</v>
      </c>
      <c r="X133" s="190"/>
    </row>
    <row r="134" spans="1:40" ht="15.75" collapsed="1" thickBot="1">
      <c r="A134" s="45"/>
      <c r="B134" s="48"/>
      <c r="C134" s="446" t="s">
        <v>26</v>
      </c>
      <c r="D134" s="447"/>
      <c r="E134" s="447"/>
      <c r="F134" s="447"/>
      <c r="G134" s="447"/>
      <c r="H134" s="447"/>
      <c r="I134" s="447"/>
      <c r="J134" s="447"/>
      <c r="K134" s="447"/>
      <c r="L134" s="447"/>
      <c r="M134" s="447"/>
      <c r="N134" s="447"/>
      <c r="O134" s="447"/>
      <c r="P134" s="447"/>
      <c r="Q134" s="447"/>
      <c r="R134" s="447"/>
      <c r="S134" s="447"/>
      <c r="T134" s="447"/>
      <c r="U134" s="447"/>
      <c r="V134" s="447"/>
      <c r="W134" s="447"/>
      <c r="X134" s="192">
        <f>SUM(W136:W141)</f>
        <v>235911</v>
      </c>
    </row>
    <row r="135" spans="1:40" outlineLevel="1" collapsed="1">
      <c r="A135" s="336"/>
      <c r="B135" s="323"/>
      <c r="C135" s="182">
        <f>'Перв. скв '!C135</f>
        <v>0</v>
      </c>
      <c r="D135" s="100" t="s">
        <v>120</v>
      </c>
      <c r="E135" s="50"/>
      <c r="F135" s="50"/>
      <c r="G135" s="38"/>
      <c r="H135" s="295"/>
      <c r="I135" s="295"/>
      <c r="J135" s="295"/>
      <c r="K135" s="295"/>
      <c r="L135" s="295"/>
      <c r="M135" s="295"/>
      <c r="N135" s="295"/>
      <c r="O135" s="52"/>
      <c r="P135" s="52"/>
      <c r="Q135" s="52"/>
      <c r="R135" s="52"/>
      <c r="S135" s="52"/>
      <c r="T135" s="52"/>
      <c r="U135" s="52"/>
      <c r="V135" s="53"/>
      <c r="W135" s="172"/>
      <c r="X135" s="190"/>
    </row>
    <row r="136" spans="1:40" outlineLevel="1">
      <c r="A136" s="336"/>
      <c r="B136" s="323"/>
      <c r="C136" s="335" t="s">
        <v>148</v>
      </c>
      <c r="D136" s="102" t="str">
        <f>'Перв. скв '!D136</f>
        <v>Супервайзер по бурению на скважинах с отходом до 1300 м.</v>
      </c>
      <c r="E136" s="332">
        <f t="shared" ref="E136:E141" si="93">C$135</f>
        <v>0</v>
      </c>
      <c r="F136" s="332" t="str">
        <f>'Перв. скв '!F136</f>
        <v>скв.</v>
      </c>
      <c r="G136" s="349">
        <f>'Перв. скв '!G136</f>
        <v>18147</v>
      </c>
      <c r="H136" s="306">
        <f>'Перв. скв '!H136</f>
        <v>0</v>
      </c>
      <c r="I136" s="306">
        <f>'Перв. скв '!I136</f>
        <v>0</v>
      </c>
      <c r="J136" s="306">
        <f>'Перв. скв '!J136</f>
        <v>0</v>
      </c>
      <c r="K136" s="306">
        <f>'Перв. скв '!K136</f>
        <v>0</v>
      </c>
      <c r="L136" s="306">
        <f>O6</f>
        <v>12</v>
      </c>
      <c r="M136" s="306">
        <f>'Перв. скв '!M136</f>
        <v>0</v>
      </c>
      <c r="N136" s="306">
        <f>'Перв. скв '!N136</f>
        <v>0</v>
      </c>
      <c r="O136" s="112">
        <f t="shared" ref="O136:O141" si="94">H136*G136</f>
        <v>0</v>
      </c>
      <c r="P136" s="112">
        <f t="shared" ref="P136:P141" si="95">I136*G136</f>
        <v>0</v>
      </c>
      <c r="Q136" s="112">
        <f t="shared" ref="Q136:Q141" si="96">J136*G136</f>
        <v>0</v>
      </c>
      <c r="R136" s="112">
        <f t="shared" ref="R136:R141" si="97">K136*G136</f>
        <v>0</v>
      </c>
      <c r="S136" s="112">
        <f t="shared" ref="S136:S141" si="98">L136*G136</f>
        <v>217764</v>
      </c>
      <c r="T136" s="99">
        <f t="shared" ref="T136:T141" si="99">M136*G136</f>
        <v>0</v>
      </c>
      <c r="U136" s="112">
        <f t="shared" ref="U136:U141" si="100">N136*G136</f>
        <v>0</v>
      </c>
      <c r="V136" s="113">
        <f t="shared" ref="V136:V141" si="101">SUM(H136:N136)</f>
        <v>12</v>
      </c>
      <c r="W136" s="168">
        <f t="shared" ref="W136:W141" si="102">SUM(O136:U136)</f>
        <v>217764</v>
      </c>
      <c r="X136" s="190"/>
    </row>
    <row r="137" spans="1:40" outlineLevel="1">
      <c r="A137" s="336"/>
      <c r="B137" s="323"/>
      <c r="C137" s="335"/>
      <c r="D137" s="102" t="str">
        <f>'Перв. скв '!D137</f>
        <v>Супервайзер по бурению на скважинах с отходом от 1300 до 1500 м.</v>
      </c>
      <c r="E137" s="332">
        <f t="shared" si="93"/>
        <v>0</v>
      </c>
      <c r="F137" s="332" t="str">
        <f>'Перв. скв '!F137</f>
        <v>скв.</v>
      </c>
      <c r="G137" s="349">
        <f>'Перв. скв '!G137</f>
        <v>18147</v>
      </c>
      <c r="H137" s="306">
        <f>'Перв. скв '!H137</f>
        <v>0</v>
      </c>
      <c r="I137" s="306">
        <f>'Перв. скв '!I137</f>
        <v>0</v>
      </c>
      <c r="J137" s="306">
        <f>'Перв. скв '!J137</f>
        <v>0</v>
      </c>
      <c r="K137" s="306">
        <f>'Перв. скв '!K137</f>
        <v>0</v>
      </c>
      <c r="L137" s="306">
        <f>$L$46</f>
        <v>0</v>
      </c>
      <c r="M137" s="306">
        <f>'Перв. скв '!M137</f>
        <v>0</v>
      </c>
      <c r="N137" s="306">
        <f>'Перв. скв '!N137</f>
        <v>0</v>
      </c>
      <c r="O137" s="112">
        <f t="shared" si="94"/>
        <v>0</v>
      </c>
      <c r="P137" s="112">
        <f t="shared" si="95"/>
        <v>0</v>
      </c>
      <c r="Q137" s="112">
        <f t="shared" si="96"/>
        <v>0</v>
      </c>
      <c r="R137" s="112">
        <f t="shared" si="97"/>
        <v>0</v>
      </c>
      <c r="S137" s="112">
        <f t="shared" si="98"/>
        <v>0</v>
      </c>
      <c r="T137" s="99">
        <f t="shared" si="99"/>
        <v>0</v>
      </c>
      <c r="U137" s="112">
        <f t="shared" si="100"/>
        <v>0</v>
      </c>
      <c r="V137" s="113">
        <f t="shared" si="101"/>
        <v>0</v>
      </c>
      <c r="W137" s="168">
        <f t="shared" si="102"/>
        <v>0</v>
      </c>
      <c r="X137" s="190"/>
    </row>
    <row r="138" spans="1:40" outlineLevel="1">
      <c r="A138" s="336"/>
      <c r="B138" s="323"/>
      <c r="C138" s="335"/>
      <c r="D138" s="102" t="str">
        <f>'Перв. скв '!D138</f>
        <v>Супервайзер по бурению на скважинах с отходом от 1500 до 2000 м.</v>
      </c>
      <c r="E138" s="332">
        <f t="shared" si="93"/>
        <v>0</v>
      </c>
      <c r="F138" s="332" t="str">
        <f>'Перв. скв '!F138</f>
        <v>скв.</v>
      </c>
      <c r="G138" s="349">
        <f>'Перв. скв '!G138</f>
        <v>18147</v>
      </c>
      <c r="H138" s="306">
        <f>'Перв. скв '!H138</f>
        <v>0</v>
      </c>
      <c r="I138" s="306">
        <f>'Перв. скв '!I138</f>
        <v>0</v>
      </c>
      <c r="J138" s="306">
        <f>'Перв. скв '!J138</f>
        <v>0</v>
      </c>
      <c r="K138" s="306">
        <f>'Перв. скв '!K138</f>
        <v>0</v>
      </c>
      <c r="L138" s="306">
        <f>$L$47</f>
        <v>0</v>
      </c>
      <c r="M138" s="306">
        <f>'Перв. скв '!M138</f>
        <v>0</v>
      </c>
      <c r="N138" s="306">
        <f>'Перв. скв '!N138</f>
        <v>0</v>
      </c>
      <c r="O138" s="112">
        <f t="shared" si="94"/>
        <v>0</v>
      </c>
      <c r="P138" s="112">
        <f t="shared" si="95"/>
        <v>0</v>
      </c>
      <c r="Q138" s="112">
        <f t="shared" si="96"/>
        <v>0</v>
      </c>
      <c r="R138" s="112">
        <f t="shared" si="97"/>
        <v>0</v>
      </c>
      <c r="S138" s="112">
        <f t="shared" si="98"/>
        <v>0</v>
      </c>
      <c r="T138" s="99">
        <f t="shared" si="99"/>
        <v>0</v>
      </c>
      <c r="U138" s="112">
        <f t="shared" si="100"/>
        <v>0</v>
      </c>
      <c r="V138" s="113">
        <f t="shared" si="101"/>
        <v>0</v>
      </c>
      <c r="W138" s="168">
        <f t="shared" si="102"/>
        <v>0</v>
      </c>
      <c r="X138" s="190"/>
    </row>
    <row r="139" spans="1:40" outlineLevel="1">
      <c r="A139" s="336"/>
      <c r="B139" s="323"/>
      <c r="C139" s="335"/>
      <c r="D139" s="102" t="str">
        <f>'Перв. скв '!D139</f>
        <v>Супервайзер по бурению на скважинах с отходом от 2000 до 2200 м.</v>
      </c>
      <c r="E139" s="332">
        <f t="shared" si="93"/>
        <v>0</v>
      </c>
      <c r="F139" s="332" t="str">
        <f>'Перв. скв '!F139</f>
        <v>скв.</v>
      </c>
      <c r="G139" s="349">
        <f>'Перв. скв '!G139</f>
        <v>18147</v>
      </c>
      <c r="H139" s="306">
        <f>'Перв. скв '!H139</f>
        <v>0</v>
      </c>
      <c r="I139" s="306">
        <f>'Перв. скв '!I139</f>
        <v>0</v>
      </c>
      <c r="J139" s="306">
        <f>'Перв. скв '!J139</f>
        <v>0</v>
      </c>
      <c r="K139" s="306">
        <f>'Перв. скв '!K139</f>
        <v>0</v>
      </c>
      <c r="L139" s="306">
        <f>$L$48</f>
        <v>0</v>
      </c>
      <c r="M139" s="306">
        <f>'Перв. скв '!M139</f>
        <v>0</v>
      </c>
      <c r="N139" s="306">
        <f>'Перв. скв '!N139</f>
        <v>0</v>
      </c>
      <c r="O139" s="112">
        <f t="shared" si="94"/>
        <v>0</v>
      </c>
      <c r="P139" s="112">
        <f t="shared" si="95"/>
        <v>0</v>
      </c>
      <c r="Q139" s="112">
        <f t="shared" si="96"/>
        <v>0</v>
      </c>
      <c r="R139" s="112">
        <f t="shared" si="97"/>
        <v>0</v>
      </c>
      <c r="S139" s="112">
        <f t="shared" si="98"/>
        <v>0</v>
      </c>
      <c r="T139" s="99">
        <f t="shared" si="99"/>
        <v>0</v>
      </c>
      <c r="U139" s="112">
        <f t="shared" si="100"/>
        <v>0</v>
      </c>
      <c r="V139" s="113">
        <f t="shared" si="101"/>
        <v>0</v>
      </c>
      <c r="W139" s="168">
        <f t="shared" si="102"/>
        <v>0</v>
      </c>
      <c r="X139" s="190"/>
    </row>
    <row r="140" spans="1:40" outlineLevel="1">
      <c r="A140" s="336"/>
      <c r="B140" s="323"/>
      <c r="C140" s="335"/>
      <c r="D140" s="102" t="str">
        <f>'Перв. скв '!D140</f>
        <v>Супервайзер по бурению на скважинах с отходом более 2200 м.</v>
      </c>
      <c r="E140" s="332">
        <f t="shared" si="93"/>
        <v>0</v>
      </c>
      <c r="F140" s="332" t="str">
        <f>'Перв. скв '!F140</f>
        <v>скв.</v>
      </c>
      <c r="G140" s="349">
        <f>'Перв. скв '!G140</f>
        <v>18147</v>
      </c>
      <c r="H140" s="306">
        <f>'Перв. скв '!H140</f>
        <v>0</v>
      </c>
      <c r="I140" s="306">
        <f>'Перв. скв '!I140</f>
        <v>0</v>
      </c>
      <c r="J140" s="306">
        <f>'Перв. скв '!J140</f>
        <v>0</v>
      </c>
      <c r="K140" s="306">
        <f>'Перв. скв '!K140</f>
        <v>0</v>
      </c>
      <c r="L140" s="306">
        <f>$L$49</f>
        <v>0</v>
      </c>
      <c r="M140" s="306">
        <f>'Перв. скв '!M140</f>
        <v>0</v>
      </c>
      <c r="N140" s="306">
        <f>'Перв. скв '!N140</f>
        <v>0</v>
      </c>
      <c r="O140" s="112">
        <f t="shared" si="94"/>
        <v>0</v>
      </c>
      <c r="P140" s="112">
        <f t="shared" si="95"/>
        <v>0</v>
      </c>
      <c r="Q140" s="112">
        <f t="shared" si="96"/>
        <v>0</v>
      </c>
      <c r="R140" s="112">
        <f t="shared" si="97"/>
        <v>0</v>
      </c>
      <c r="S140" s="112">
        <f t="shared" si="98"/>
        <v>0</v>
      </c>
      <c r="T140" s="99">
        <f t="shared" si="99"/>
        <v>0</v>
      </c>
      <c r="U140" s="112">
        <f t="shared" si="100"/>
        <v>0</v>
      </c>
      <c r="V140" s="113">
        <f t="shared" si="101"/>
        <v>0</v>
      </c>
      <c r="W140" s="168">
        <f t="shared" si="102"/>
        <v>0</v>
      </c>
      <c r="X140" s="190"/>
      <c r="AN140" s="273">
        <f>AL140+AJ140+AH140+AF140+AD140+AB140+Z140+X140+V140+T140+R140+N140+P140+L140+J140+H140</f>
        <v>0</v>
      </c>
    </row>
    <row r="141" spans="1:40" ht="15.75" outlineLevel="1" thickBot="1">
      <c r="A141" s="336"/>
      <c r="B141" s="323"/>
      <c r="C141" s="335"/>
      <c r="D141" s="102" t="str">
        <f>'Перв. скв '!D141</f>
        <v>Супервайзер по бурению на горизонтальных скважинах</v>
      </c>
      <c r="E141" s="332">
        <f t="shared" si="93"/>
        <v>0</v>
      </c>
      <c r="F141" s="332" t="str">
        <f>'Перв. скв '!F141</f>
        <v>скв.</v>
      </c>
      <c r="G141" s="349">
        <f>'Перв. скв '!G141</f>
        <v>18147</v>
      </c>
      <c r="H141" s="306">
        <f>'Перв. скв '!H141</f>
        <v>0</v>
      </c>
      <c r="I141" s="306">
        <f>'Перв. скв '!I141</f>
        <v>0</v>
      </c>
      <c r="J141" s="306">
        <f>'Перв. скв '!J141</f>
        <v>0</v>
      </c>
      <c r="K141" s="306">
        <f>'Перв. скв '!K141</f>
        <v>0</v>
      </c>
      <c r="L141" s="306">
        <f>$L$50</f>
        <v>1</v>
      </c>
      <c r="M141" s="306">
        <f>'Перв. скв '!M141</f>
        <v>0</v>
      </c>
      <c r="N141" s="306">
        <f>'Перв. скв '!N141</f>
        <v>0</v>
      </c>
      <c r="O141" s="112">
        <f t="shared" si="94"/>
        <v>0</v>
      </c>
      <c r="P141" s="112">
        <f t="shared" si="95"/>
        <v>0</v>
      </c>
      <c r="Q141" s="112">
        <f t="shared" si="96"/>
        <v>0</v>
      </c>
      <c r="R141" s="112">
        <f t="shared" si="97"/>
        <v>0</v>
      </c>
      <c r="S141" s="112">
        <f t="shared" si="98"/>
        <v>18147</v>
      </c>
      <c r="T141" s="99">
        <f t="shared" si="99"/>
        <v>0</v>
      </c>
      <c r="U141" s="112">
        <f t="shared" si="100"/>
        <v>0</v>
      </c>
      <c r="V141" s="113">
        <f t="shared" si="101"/>
        <v>1</v>
      </c>
      <c r="W141" s="168">
        <f t="shared" si="102"/>
        <v>18147</v>
      </c>
      <c r="X141" s="190"/>
    </row>
    <row r="142" spans="1:40" ht="15.75" hidden="1" thickBot="1">
      <c r="A142" s="45"/>
      <c r="B142" s="48"/>
      <c r="C142" s="446" t="s">
        <v>36</v>
      </c>
      <c r="D142" s="447"/>
      <c r="E142" s="447"/>
      <c r="F142" s="447"/>
      <c r="G142" s="447"/>
      <c r="H142" s="447"/>
      <c r="I142" s="447"/>
      <c r="J142" s="447"/>
      <c r="K142" s="447"/>
      <c r="L142" s="447"/>
      <c r="M142" s="447"/>
      <c r="N142" s="447"/>
      <c r="O142" s="447"/>
      <c r="P142" s="447"/>
      <c r="Q142" s="447"/>
      <c r="R142" s="447"/>
      <c r="S142" s="447"/>
      <c r="T142" s="447"/>
      <c r="U142" s="447"/>
      <c r="V142" s="447"/>
      <c r="W142" s="447"/>
      <c r="X142" s="192">
        <f>SUM(W143:W162)</f>
        <v>0</v>
      </c>
    </row>
    <row r="143" spans="1:40" hidden="1" outlineLevel="1" collapsed="1">
      <c r="A143" s="327"/>
      <c r="B143" s="323"/>
      <c r="C143" s="182">
        <f>'Перв. скв '!C143</f>
        <v>0</v>
      </c>
      <c r="D143" s="100" t="s">
        <v>120</v>
      </c>
      <c r="E143" s="50"/>
      <c r="F143" s="50"/>
      <c r="G143" s="38"/>
      <c r="H143" s="295"/>
      <c r="I143" s="295"/>
      <c r="J143" s="295"/>
      <c r="K143" s="295"/>
      <c r="L143" s="295"/>
      <c r="M143" s="295"/>
      <c r="N143" s="295"/>
      <c r="O143" s="52"/>
      <c r="P143" s="52"/>
      <c r="Q143" s="52"/>
      <c r="R143" s="52"/>
      <c r="S143" s="52"/>
      <c r="T143" s="52"/>
      <c r="U143" s="52"/>
      <c r="V143" s="53"/>
      <c r="W143" s="172"/>
      <c r="X143" s="190"/>
    </row>
    <row r="144" spans="1:40" hidden="1" outlineLevel="1">
      <c r="A144" s="327"/>
      <c r="B144" s="323"/>
      <c r="C144" s="335"/>
      <c r="D144" s="102" t="str">
        <f>'Перв. скв '!D144</f>
        <v>Противофонтанный лифт</v>
      </c>
      <c r="E144" s="332"/>
      <c r="F144" s="332" t="str">
        <f>'Перв. скв '!F144</f>
        <v>операция</v>
      </c>
      <c r="G144" s="349">
        <f>'Перв. скв '!G144</f>
        <v>0</v>
      </c>
      <c r="H144" s="306">
        <f>'Перв. скв '!H144</f>
        <v>0</v>
      </c>
      <c r="I144" s="306">
        <f>'Перв. скв '!I144</f>
        <v>0</v>
      </c>
      <c r="J144" s="306">
        <f>'Перв. скв '!J144</f>
        <v>0</v>
      </c>
      <c r="K144" s="306">
        <f>'Перв. скв '!K144</f>
        <v>0</v>
      </c>
      <c r="L144" s="306">
        <f>'Перв. скв '!L144</f>
        <v>0</v>
      </c>
      <c r="M144" s="306">
        <f>'Перв. скв '!M144</f>
        <v>0</v>
      </c>
      <c r="N144" s="306">
        <f>'Перв. скв '!N144</f>
        <v>0</v>
      </c>
      <c r="O144" s="99">
        <f t="shared" ref="O144:O154" si="103">H144*G144</f>
        <v>0</v>
      </c>
      <c r="P144" s="99">
        <f t="shared" ref="P144:P154" si="104">I144*G144</f>
        <v>0</v>
      </c>
      <c r="Q144" s="99">
        <f t="shared" ref="Q144:Q154" si="105">J144*G144</f>
        <v>0</v>
      </c>
      <c r="R144" s="99">
        <f t="shared" ref="R144:R154" si="106">K144*G144</f>
        <v>0</v>
      </c>
      <c r="S144" s="99">
        <f t="shared" ref="S144:S154" si="107">L144*G144</f>
        <v>0</v>
      </c>
      <c r="T144" s="99">
        <f t="shared" ref="T144:T154" si="108">M144*G144</f>
        <v>0</v>
      </c>
      <c r="U144" s="99">
        <f t="shared" ref="U144:U154" si="109">N144*G144</f>
        <v>0</v>
      </c>
      <c r="V144" s="98">
        <f t="shared" ref="V144:V154" si="110">SUM(H144:N144)</f>
        <v>0</v>
      </c>
      <c r="W144" s="171">
        <f t="shared" ref="W144:W154" si="111">SUM(O144:U144)</f>
        <v>0</v>
      </c>
      <c r="X144" s="190"/>
    </row>
    <row r="145" spans="1:24" hidden="1" outlineLevel="1">
      <c r="A145" s="327"/>
      <c r="B145" s="323"/>
      <c r="C145" s="335"/>
      <c r="D145" s="102" t="str">
        <f>'Перв. скв '!D145</f>
        <v>Прочие</v>
      </c>
      <c r="E145" s="332"/>
      <c r="F145" s="332">
        <f>'Перв. скв '!F145</f>
        <v>0</v>
      </c>
      <c r="G145" s="349">
        <f>'Перв. скв '!G145</f>
        <v>0</v>
      </c>
      <c r="H145" s="306">
        <f>'Перв. скв '!H145</f>
        <v>0</v>
      </c>
      <c r="I145" s="306">
        <f>'Перв. скв '!I145</f>
        <v>0</v>
      </c>
      <c r="J145" s="306">
        <f>'Перв. скв '!J145</f>
        <v>0</v>
      </c>
      <c r="K145" s="306">
        <f>'Перв. скв '!K145</f>
        <v>0</v>
      </c>
      <c r="L145" s="306">
        <f>'Перв. скв '!L145</f>
        <v>0</v>
      </c>
      <c r="M145" s="306">
        <f>'Перв. скв '!M145</f>
        <v>0</v>
      </c>
      <c r="N145" s="306">
        <f>'Перв. скв '!N145</f>
        <v>0</v>
      </c>
      <c r="O145" s="99">
        <f t="shared" si="103"/>
        <v>0</v>
      </c>
      <c r="P145" s="99">
        <f t="shared" si="104"/>
        <v>0</v>
      </c>
      <c r="Q145" s="99">
        <f t="shared" si="105"/>
        <v>0</v>
      </c>
      <c r="R145" s="99">
        <f t="shared" si="106"/>
        <v>0</v>
      </c>
      <c r="S145" s="99">
        <f t="shared" si="107"/>
        <v>0</v>
      </c>
      <c r="T145" s="99">
        <f t="shared" si="108"/>
        <v>0</v>
      </c>
      <c r="U145" s="99">
        <f t="shared" si="109"/>
        <v>0</v>
      </c>
      <c r="V145" s="98">
        <f t="shared" si="110"/>
        <v>0</v>
      </c>
      <c r="W145" s="171">
        <f t="shared" si="111"/>
        <v>0</v>
      </c>
      <c r="X145" s="190"/>
    </row>
    <row r="146" spans="1:24" hidden="1" outlineLevel="1">
      <c r="A146" s="327"/>
      <c r="B146" s="323"/>
      <c r="C146" s="335"/>
      <c r="D146" s="102" t="str">
        <f>'Перв. скв '!D146</f>
        <v>Прочие</v>
      </c>
      <c r="E146" s="332"/>
      <c r="F146" s="332">
        <f>'Перв. скв '!F146</f>
        <v>0</v>
      </c>
      <c r="G146" s="349">
        <f>'Перв. скв '!G146</f>
        <v>0</v>
      </c>
      <c r="H146" s="306">
        <f>'Перв. скв '!H146</f>
        <v>0</v>
      </c>
      <c r="I146" s="306">
        <f>'Перв. скв '!I146</f>
        <v>0</v>
      </c>
      <c r="J146" s="306">
        <f>'Перв. скв '!J146</f>
        <v>0</v>
      </c>
      <c r="K146" s="306">
        <f>'Перв. скв '!K146</f>
        <v>0</v>
      </c>
      <c r="L146" s="306">
        <f>'Перв. скв '!L146</f>
        <v>0</v>
      </c>
      <c r="M146" s="306">
        <f>'Перв. скв '!M146</f>
        <v>0</v>
      </c>
      <c r="N146" s="306">
        <f>'Перв. скв '!N146</f>
        <v>0</v>
      </c>
      <c r="O146" s="99">
        <f t="shared" si="103"/>
        <v>0</v>
      </c>
      <c r="P146" s="99">
        <f t="shared" si="104"/>
        <v>0</v>
      </c>
      <c r="Q146" s="99">
        <f t="shared" si="105"/>
        <v>0</v>
      </c>
      <c r="R146" s="99">
        <f t="shared" si="106"/>
        <v>0</v>
      </c>
      <c r="S146" s="99">
        <f t="shared" si="107"/>
        <v>0</v>
      </c>
      <c r="T146" s="99">
        <f t="shared" si="108"/>
        <v>0</v>
      </c>
      <c r="U146" s="99">
        <f t="shared" si="109"/>
        <v>0</v>
      </c>
      <c r="V146" s="98">
        <f t="shared" si="110"/>
        <v>0</v>
      </c>
      <c r="W146" s="171">
        <f t="shared" si="111"/>
        <v>0</v>
      </c>
      <c r="X146" s="190"/>
    </row>
    <row r="147" spans="1:24" hidden="1" outlineLevel="1">
      <c r="A147" s="327"/>
      <c r="B147" s="323"/>
      <c r="C147" s="335"/>
      <c r="D147" s="102" t="str">
        <f>'Перв. скв '!D147</f>
        <v>Прочие</v>
      </c>
      <c r="E147" s="332"/>
      <c r="F147" s="332">
        <f>'Перв. скв '!F147</f>
        <v>0</v>
      </c>
      <c r="G147" s="349">
        <f>'Перв. скв '!G147</f>
        <v>0</v>
      </c>
      <c r="H147" s="306">
        <f>'Перв. скв '!H147</f>
        <v>0</v>
      </c>
      <c r="I147" s="306">
        <f>'Перв. скв '!I147</f>
        <v>0</v>
      </c>
      <c r="J147" s="306">
        <f>'Перв. скв '!J147</f>
        <v>0</v>
      </c>
      <c r="K147" s="306">
        <f>'Перв. скв '!K147</f>
        <v>0</v>
      </c>
      <c r="L147" s="306">
        <f>'Перв. скв '!L147</f>
        <v>0</v>
      </c>
      <c r="M147" s="306">
        <f>'Перв. скв '!M147</f>
        <v>0</v>
      </c>
      <c r="N147" s="306">
        <f>'Перв. скв '!N147</f>
        <v>0</v>
      </c>
      <c r="O147" s="99">
        <f t="shared" si="103"/>
        <v>0</v>
      </c>
      <c r="P147" s="99">
        <f t="shared" si="104"/>
        <v>0</v>
      </c>
      <c r="Q147" s="99">
        <f t="shared" si="105"/>
        <v>0</v>
      </c>
      <c r="R147" s="99">
        <f t="shared" si="106"/>
        <v>0</v>
      </c>
      <c r="S147" s="99">
        <f t="shared" si="107"/>
        <v>0</v>
      </c>
      <c r="T147" s="99">
        <f t="shared" si="108"/>
        <v>0</v>
      </c>
      <c r="U147" s="99">
        <f t="shared" si="109"/>
        <v>0</v>
      </c>
      <c r="V147" s="98">
        <f t="shared" si="110"/>
        <v>0</v>
      </c>
      <c r="W147" s="171">
        <f t="shared" si="111"/>
        <v>0</v>
      </c>
      <c r="X147" s="190"/>
    </row>
    <row r="148" spans="1:24" hidden="1" outlineLevel="1">
      <c r="A148" s="327"/>
      <c r="B148" s="323"/>
      <c r="C148" s="335"/>
      <c r="D148" s="102" t="str">
        <f>'Перв. скв '!D148</f>
        <v>Прочие</v>
      </c>
      <c r="E148" s="332"/>
      <c r="F148" s="332">
        <f>'Перв. скв '!F148</f>
        <v>0</v>
      </c>
      <c r="G148" s="349">
        <f>'Перв. скв '!G148</f>
        <v>0</v>
      </c>
      <c r="H148" s="306">
        <f>'Перв. скв '!H148</f>
        <v>0</v>
      </c>
      <c r="I148" s="306">
        <f>'Перв. скв '!I148</f>
        <v>0</v>
      </c>
      <c r="J148" s="306">
        <f>'Перв. скв '!J148</f>
        <v>0</v>
      </c>
      <c r="K148" s="306">
        <f>'Перв. скв '!K148</f>
        <v>0</v>
      </c>
      <c r="L148" s="306">
        <f>'Перв. скв '!L148</f>
        <v>0</v>
      </c>
      <c r="M148" s="306">
        <f>'Перв. скв '!M148</f>
        <v>0</v>
      </c>
      <c r="N148" s="306">
        <f>'Перв. скв '!N148</f>
        <v>0</v>
      </c>
      <c r="O148" s="99">
        <f t="shared" si="103"/>
        <v>0</v>
      </c>
      <c r="P148" s="99">
        <f t="shared" si="104"/>
        <v>0</v>
      </c>
      <c r="Q148" s="99">
        <f t="shared" si="105"/>
        <v>0</v>
      </c>
      <c r="R148" s="99">
        <f t="shared" si="106"/>
        <v>0</v>
      </c>
      <c r="S148" s="99">
        <f t="shared" si="107"/>
        <v>0</v>
      </c>
      <c r="T148" s="99">
        <f t="shared" si="108"/>
        <v>0</v>
      </c>
      <c r="U148" s="99">
        <f t="shared" si="109"/>
        <v>0</v>
      </c>
      <c r="V148" s="98">
        <f t="shared" si="110"/>
        <v>0</v>
      </c>
      <c r="W148" s="171">
        <f t="shared" si="111"/>
        <v>0</v>
      </c>
      <c r="X148" s="190"/>
    </row>
    <row r="149" spans="1:24" hidden="1" outlineLevel="1">
      <c r="A149" s="327"/>
      <c r="B149" s="323"/>
      <c r="C149" s="335"/>
      <c r="D149" s="102" t="str">
        <f>'Перв. скв '!D149</f>
        <v>Прочие</v>
      </c>
      <c r="E149" s="332"/>
      <c r="F149" s="332">
        <f>'Перв. скв '!F149</f>
        <v>0</v>
      </c>
      <c r="G149" s="349">
        <f>'Перв. скв '!G149</f>
        <v>0</v>
      </c>
      <c r="H149" s="306">
        <f>'Перв. скв '!H149</f>
        <v>0</v>
      </c>
      <c r="I149" s="306">
        <f>'Перв. скв '!I149</f>
        <v>0</v>
      </c>
      <c r="J149" s="306">
        <f>'Перв. скв '!J149</f>
        <v>0</v>
      </c>
      <c r="K149" s="306">
        <f>'Перв. скв '!K149</f>
        <v>0</v>
      </c>
      <c r="L149" s="306">
        <f>'Перв. скв '!L149</f>
        <v>0</v>
      </c>
      <c r="M149" s="306">
        <f>'Перв. скв '!M149</f>
        <v>0</v>
      </c>
      <c r="N149" s="306">
        <f>'Перв. скв '!N149</f>
        <v>0</v>
      </c>
      <c r="O149" s="99">
        <f t="shared" si="103"/>
        <v>0</v>
      </c>
      <c r="P149" s="99">
        <f t="shared" si="104"/>
        <v>0</v>
      </c>
      <c r="Q149" s="99">
        <f t="shared" si="105"/>
        <v>0</v>
      </c>
      <c r="R149" s="99">
        <f t="shared" si="106"/>
        <v>0</v>
      </c>
      <c r="S149" s="99">
        <f t="shared" si="107"/>
        <v>0</v>
      </c>
      <c r="T149" s="99">
        <f t="shared" si="108"/>
        <v>0</v>
      </c>
      <c r="U149" s="99">
        <f t="shared" si="109"/>
        <v>0</v>
      </c>
      <c r="V149" s="98">
        <f t="shared" si="110"/>
        <v>0</v>
      </c>
      <c r="W149" s="171">
        <f t="shared" si="111"/>
        <v>0</v>
      </c>
      <c r="X149" s="190"/>
    </row>
    <row r="150" spans="1:24" hidden="1" outlineLevel="1">
      <c r="A150" s="327"/>
      <c r="B150" s="323"/>
      <c r="C150" s="335"/>
      <c r="D150" s="102" t="str">
        <f>'Перв. скв '!D150</f>
        <v>Прочие</v>
      </c>
      <c r="E150" s="332"/>
      <c r="F150" s="332">
        <f>'Перв. скв '!F150</f>
        <v>0</v>
      </c>
      <c r="G150" s="349">
        <f>'Перв. скв '!G150</f>
        <v>0</v>
      </c>
      <c r="H150" s="306">
        <f>'Перв. скв '!H150</f>
        <v>0</v>
      </c>
      <c r="I150" s="306">
        <f>'Перв. скв '!I150</f>
        <v>0</v>
      </c>
      <c r="J150" s="306">
        <f>'Перв. скв '!J150</f>
        <v>0</v>
      </c>
      <c r="K150" s="306">
        <f>'Перв. скв '!K150</f>
        <v>0</v>
      </c>
      <c r="L150" s="306">
        <f>'Перв. скв '!L150</f>
        <v>0</v>
      </c>
      <c r="M150" s="306">
        <f>'Перв. скв '!M150</f>
        <v>0</v>
      </c>
      <c r="N150" s="306">
        <f>'Перв. скв '!N150</f>
        <v>0</v>
      </c>
      <c r="O150" s="99">
        <f t="shared" si="103"/>
        <v>0</v>
      </c>
      <c r="P150" s="99">
        <f t="shared" si="104"/>
        <v>0</v>
      </c>
      <c r="Q150" s="99">
        <f t="shared" si="105"/>
        <v>0</v>
      </c>
      <c r="R150" s="99">
        <f t="shared" si="106"/>
        <v>0</v>
      </c>
      <c r="S150" s="99">
        <f t="shared" si="107"/>
        <v>0</v>
      </c>
      <c r="T150" s="99">
        <f t="shared" si="108"/>
        <v>0</v>
      </c>
      <c r="U150" s="99">
        <f t="shared" si="109"/>
        <v>0</v>
      </c>
      <c r="V150" s="98">
        <f t="shared" si="110"/>
        <v>0</v>
      </c>
      <c r="W150" s="171">
        <f t="shared" si="111"/>
        <v>0</v>
      </c>
      <c r="X150" s="190"/>
    </row>
    <row r="151" spans="1:24" hidden="1" outlineLevel="1">
      <c r="A151" s="327"/>
      <c r="B151" s="323"/>
      <c r="C151" s="335"/>
      <c r="D151" s="102" t="str">
        <f>'Перв. скв '!D151</f>
        <v>Прочие</v>
      </c>
      <c r="E151" s="332"/>
      <c r="F151" s="332">
        <f>'Перв. скв '!F151</f>
        <v>0</v>
      </c>
      <c r="G151" s="349">
        <f>'Перв. скв '!G151</f>
        <v>0</v>
      </c>
      <c r="H151" s="306">
        <f>'Перв. скв '!H151</f>
        <v>0</v>
      </c>
      <c r="I151" s="306">
        <f>'Перв. скв '!I151</f>
        <v>0</v>
      </c>
      <c r="J151" s="306">
        <f>'Перв. скв '!J151</f>
        <v>0</v>
      </c>
      <c r="K151" s="306">
        <f>'Перв. скв '!K151</f>
        <v>0</v>
      </c>
      <c r="L151" s="306">
        <f>'Перв. скв '!L151</f>
        <v>0</v>
      </c>
      <c r="M151" s="306">
        <f>'Перв. скв '!M151</f>
        <v>0</v>
      </c>
      <c r="N151" s="306">
        <f>'Перв. скв '!N151</f>
        <v>0</v>
      </c>
      <c r="O151" s="99">
        <f t="shared" si="103"/>
        <v>0</v>
      </c>
      <c r="P151" s="99">
        <f t="shared" si="104"/>
        <v>0</v>
      </c>
      <c r="Q151" s="99">
        <f t="shared" si="105"/>
        <v>0</v>
      </c>
      <c r="R151" s="99">
        <f t="shared" si="106"/>
        <v>0</v>
      </c>
      <c r="S151" s="99">
        <f t="shared" si="107"/>
        <v>0</v>
      </c>
      <c r="T151" s="99">
        <f t="shared" si="108"/>
        <v>0</v>
      </c>
      <c r="U151" s="99">
        <f t="shared" si="109"/>
        <v>0</v>
      </c>
      <c r="V151" s="98">
        <f t="shared" si="110"/>
        <v>0</v>
      </c>
      <c r="W151" s="171">
        <f t="shared" si="111"/>
        <v>0</v>
      </c>
      <c r="X151" s="190"/>
    </row>
    <row r="152" spans="1:24" hidden="1" outlineLevel="1">
      <c r="A152" s="327"/>
      <c r="B152" s="323"/>
      <c r="C152" s="335"/>
      <c r="D152" s="102" t="str">
        <f>'Перв. скв '!D152</f>
        <v>Прочие</v>
      </c>
      <c r="E152" s="332"/>
      <c r="F152" s="332">
        <f>'Перв. скв '!F152</f>
        <v>0</v>
      </c>
      <c r="G152" s="349">
        <f>'Перв. скв '!G152</f>
        <v>0</v>
      </c>
      <c r="H152" s="306">
        <f>'Перв. скв '!H152</f>
        <v>0</v>
      </c>
      <c r="I152" s="306">
        <f>'Перв. скв '!I152</f>
        <v>0</v>
      </c>
      <c r="J152" s="306">
        <f>'Перв. скв '!J152</f>
        <v>0</v>
      </c>
      <c r="K152" s="306">
        <f>'Перв. скв '!K152</f>
        <v>0</v>
      </c>
      <c r="L152" s="306">
        <f>'Перв. скв '!L152</f>
        <v>0</v>
      </c>
      <c r="M152" s="306">
        <f>'Перв. скв '!M152</f>
        <v>0</v>
      </c>
      <c r="N152" s="306">
        <f>'Перв. скв '!N152</f>
        <v>0</v>
      </c>
      <c r="O152" s="99">
        <f>H152*G152</f>
        <v>0</v>
      </c>
      <c r="P152" s="99">
        <f>I152*G152</f>
        <v>0</v>
      </c>
      <c r="Q152" s="99">
        <f>J152*G152</f>
        <v>0</v>
      </c>
      <c r="R152" s="99">
        <f>K152*G152</f>
        <v>0</v>
      </c>
      <c r="S152" s="99">
        <f>L152*G152</f>
        <v>0</v>
      </c>
      <c r="T152" s="99">
        <f t="shared" si="108"/>
        <v>0</v>
      </c>
      <c r="U152" s="99">
        <f>N152*G152</f>
        <v>0</v>
      </c>
      <c r="V152" s="98">
        <f>SUM(H152:N152)</f>
        <v>0</v>
      </c>
      <c r="W152" s="171">
        <f>SUM(O152:U152)</f>
        <v>0</v>
      </c>
      <c r="X152" s="190"/>
    </row>
    <row r="153" spans="1:24" hidden="1" outlineLevel="1">
      <c r="A153" s="327"/>
      <c r="B153" s="323"/>
      <c r="C153" s="335"/>
      <c r="D153" s="102" t="str">
        <f>'Перв. скв '!D153</f>
        <v>Прочие</v>
      </c>
      <c r="E153" s="332"/>
      <c r="F153" s="332">
        <f>'Перв. скв '!F153</f>
        <v>0</v>
      </c>
      <c r="G153" s="349">
        <f>'Перв. скв '!G153</f>
        <v>0</v>
      </c>
      <c r="H153" s="306">
        <f>'Перв. скв '!H153</f>
        <v>0</v>
      </c>
      <c r="I153" s="306">
        <f>'Перв. скв '!I153</f>
        <v>0</v>
      </c>
      <c r="J153" s="306">
        <f>'Перв. скв '!J153</f>
        <v>0</v>
      </c>
      <c r="K153" s="306">
        <f>'Перв. скв '!K153</f>
        <v>0</v>
      </c>
      <c r="L153" s="306">
        <f>'Перв. скв '!L153</f>
        <v>0</v>
      </c>
      <c r="M153" s="306">
        <f>'Перв. скв '!M153</f>
        <v>0</v>
      </c>
      <c r="N153" s="306">
        <f>'Перв. скв '!N153</f>
        <v>0</v>
      </c>
      <c r="O153" s="99">
        <f>H153*G153</f>
        <v>0</v>
      </c>
      <c r="P153" s="99">
        <f>I153*G153</f>
        <v>0</v>
      </c>
      <c r="Q153" s="99">
        <f>J153*G153</f>
        <v>0</v>
      </c>
      <c r="R153" s="99">
        <f>K153*G153</f>
        <v>0</v>
      </c>
      <c r="S153" s="99">
        <f>L153*G153</f>
        <v>0</v>
      </c>
      <c r="T153" s="99">
        <f t="shared" si="108"/>
        <v>0</v>
      </c>
      <c r="U153" s="99">
        <f>N153*G153</f>
        <v>0</v>
      </c>
      <c r="V153" s="98">
        <f>SUM(H153:N153)</f>
        <v>0</v>
      </c>
      <c r="W153" s="171">
        <f>SUM(O153:U153)</f>
        <v>0</v>
      </c>
      <c r="X153" s="190"/>
    </row>
    <row r="154" spans="1:24" hidden="1" outlineLevel="1">
      <c r="A154" s="327"/>
      <c r="B154" s="323"/>
      <c r="C154" s="335"/>
      <c r="D154" s="102" t="str">
        <f>'Перв. скв '!D154</f>
        <v>Прочие</v>
      </c>
      <c r="E154" s="332"/>
      <c r="F154" s="332">
        <f>'Перв. скв '!F154</f>
        <v>0</v>
      </c>
      <c r="G154" s="349">
        <f>'Перв. скв '!G154</f>
        <v>0</v>
      </c>
      <c r="H154" s="306">
        <f>'Перв. скв '!H154</f>
        <v>0</v>
      </c>
      <c r="I154" s="306">
        <f>'Перв. скв '!I154</f>
        <v>0</v>
      </c>
      <c r="J154" s="306">
        <f>'Перв. скв '!J154</f>
        <v>0</v>
      </c>
      <c r="K154" s="306">
        <f>'Перв. скв '!K154</f>
        <v>0</v>
      </c>
      <c r="L154" s="306">
        <f>'Перв. скв '!L154</f>
        <v>0</v>
      </c>
      <c r="M154" s="306">
        <f>'Перв. скв '!M154</f>
        <v>0</v>
      </c>
      <c r="N154" s="306">
        <f>'Перв. скв '!N154</f>
        <v>0</v>
      </c>
      <c r="O154" s="99">
        <f t="shared" si="103"/>
        <v>0</v>
      </c>
      <c r="P154" s="99">
        <f t="shared" si="104"/>
        <v>0</v>
      </c>
      <c r="Q154" s="99">
        <f t="shared" si="105"/>
        <v>0</v>
      </c>
      <c r="R154" s="99">
        <f t="shared" si="106"/>
        <v>0</v>
      </c>
      <c r="S154" s="99">
        <f t="shared" si="107"/>
        <v>0</v>
      </c>
      <c r="T154" s="99">
        <f t="shared" si="108"/>
        <v>0</v>
      </c>
      <c r="U154" s="99">
        <f t="shared" si="109"/>
        <v>0</v>
      </c>
      <c r="V154" s="98">
        <f t="shared" si="110"/>
        <v>0</v>
      </c>
      <c r="W154" s="171">
        <f t="shared" si="111"/>
        <v>0</v>
      </c>
      <c r="X154" s="190"/>
    </row>
    <row r="155" spans="1:24" hidden="1" outlineLevel="1">
      <c r="A155" s="327"/>
      <c r="B155" s="323"/>
      <c r="C155" s="54" t="s">
        <v>121</v>
      </c>
      <c r="D155" s="100"/>
      <c r="E155" s="50"/>
      <c r="F155" s="50"/>
      <c r="G155" s="38"/>
      <c r="H155" s="295"/>
      <c r="I155" s="295"/>
      <c r="J155" s="295"/>
      <c r="K155" s="295"/>
      <c r="L155" s="295"/>
      <c r="M155" s="295"/>
      <c r="N155" s="295"/>
      <c r="O155" s="121"/>
      <c r="P155" s="121"/>
      <c r="Q155" s="121"/>
      <c r="R155" s="121"/>
      <c r="S155" s="121"/>
      <c r="T155" s="121"/>
      <c r="U155" s="121"/>
      <c r="V155" s="120"/>
      <c r="W155" s="173"/>
      <c r="X155" s="190"/>
    </row>
    <row r="156" spans="1:24" hidden="1" outlineLevel="1" collapsed="1">
      <c r="A156" s="327"/>
      <c r="B156" s="323"/>
      <c r="C156" s="182">
        <f>'Перв. скв '!C156</f>
        <v>0</v>
      </c>
      <c r="D156" s="100" t="s">
        <v>120</v>
      </c>
      <c r="E156" s="50"/>
      <c r="F156" s="50"/>
      <c r="G156" s="38"/>
      <c r="H156" s="295"/>
      <c r="I156" s="295"/>
      <c r="J156" s="295"/>
      <c r="K156" s="295"/>
      <c r="L156" s="295"/>
      <c r="M156" s="295"/>
      <c r="N156" s="295"/>
      <c r="O156" s="121"/>
      <c r="P156" s="121"/>
      <c r="Q156" s="121"/>
      <c r="R156" s="121"/>
      <c r="S156" s="121"/>
      <c r="T156" s="121"/>
      <c r="U156" s="121"/>
      <c r="V156" s="120"/>
      <c r="W156" s="173"/>
      <c r="X156" s="190"/>
    </row>
    <row r="157" spans="1:24" hidden="1" outlineLevel="1">
      <c r="A157" s="327"/>
      <c r="B157" s="323"/>
      <c r="C157" s="335"/>
      <c r="D157" s="102" t="str">
        <f>'Перв. скв '!D157</f>
        <v>нецементируемые хвостовики 114 мм.</v>
      </c>
      <c r="E157" s="332">
        <f>C$156</f>
        <v>0</v>
      </c>
      <c r="F157" s="332" t="str">
        <f>'Перв. скв '!F157</f>
        <v>операция</v>
      </c>
      <c r="G157" s="349">
        <f>'Перв. скв '!G157</f>
        <v>0</v>
      </c>
      <c r="H157" s="306">
        <f>'Перв. скв '!H157</f>
        <v>0</v>
      </c>
      <c r="I157" s="306">
        <f>'Перв. скв '!I157</f>
        <v>0</v>
      </c>
      <c r="J157" s="306">
        <f>'Перв. скв '!J157</f>
        <v>0</v>
      </c>
      <c r="K157" s="306">
        <f>'Перв. скв '!K157</f>
        <v>0</v>
      </c>
      <c r="L157" s="306">
        <f>'Перв. скв '!L157</f>
        <v>0</v>
      </c>
      <c r="M157" s="306">
        <f>'Перв. скв '!M157</f>
        <v>0</v>
      </c>
      <c r="N157" s="306">
        <f>'Перв. скв '!N157</f>
        <v>0</v>
      </c>
      <c r="O157" s="99">
        <f>H157*G157</f>
        <v>0</v>
      </c>
      <c r="P157" s="99">
        <f>I157*G157</f>
        <v>0</v>
      </c>
      <c r="Q157" s="99">
        <f>J157*G157</f>
        <v>0</v>
      </c>
      <c r="R157" s="99">
        <f>K157*G157</f>
        <v>0</v>
      </c>
      <c r="S157" s="99">
        <f>L157*G157</f>
        <v>0</v>
      </c>
      <c r="T157" s="99">
        <f>M157*G157</f>
        <v>0</v>
      </c>
      <c r="U157" s="99">
        <f>N157*G157</f>
        <v>0</v>
      </c>
      <c r="V157" s="98">
        <f>SUM(H157:N157)</f>
        <v>0</v>
      </c>
      <c r="W157" s="171">
        <f>SUM(O157:U157)</f>
        <v>0</v>
      </c>
      <c r="X157" s="190"/>
    </row>
    <row r="158" spans="1:24" hidden="1" outlineLevel="1">
      <c r="A158" s="327"/>
      <c r="B158" s="323"/>
      <c r="C158" s="182">
        <f>'Перв. скв '!C158</f>
        <v>0</v>
      </c>
      <c r="D158" s="100" t="s">
        <v>120</v>
      </c>
      <c r="E158" s="93"/>
      <c r="F158" s="57"/>
      <c r="G158" s="57"/>
      <c r="H158" s="295"/>
      <c r="I158" s="295"/>
      <c r="J158" s="295"/>
      <c r="K158" s="295"/>
      <c r="L158" s="295"/>
      <c r="M158" s="295"/>
      <c r="N158" s="295"/>
      <c r="O158" s="121"/>
      <c r="P158" s="121"/>
      <c r="Q158" s="121"/>
      <c r="R158" s="121"/>
      <c r="S158" s="121"/>
      <c r="T158" s="121"/>
      <c r="U158" s="121"/>
      <c r="V158" s="120"/>
      <c r="W158" s="173"/>
      <c r="X158" s="190"/>
    </row>
    <row r="159" spans="1:24" hidden="1" outlineLevel="1">
      <c r="A159" s="327"/>
      <c r="B159" s="323"/>
      <c r="C159" s="335"/>
      <c r="D159" s="102" t="str">
        <f>'Перв. скв '!D159</f>
        <v>хвостовик 102, 114 мм. С прямым цементированием</v>
      </c>
      <c r="E159" s="332">
        <f>C$158</f>
        <v>0</v>
      </c>
      <c r="F159" s="332" t="str">
        <f>'Перв. скв '!F159</f>
        <v>операция</v>
      </c>
      <c r="G159" s="349">
        <f>'Перв. скв '!G159</f>
        <v>0</v>
      </c>
      <c r="H159" s="306">
        <f>'Перв. скв '!H159</f>
        <v>0</v>
      </c>
      <c r="I159" s="306">
        <f>'Перв. скв '!I159</f>
        <v>0</v>
      </c>
      <c r="J159" s="306">
        <f>'Перв. скв '!J159</f>
        <v>0</v>
      </c>
      <c r="K159" s="306">
        <f>'Перв. скв '!K159</f>
        <v>0</v>
      </c>
      <c r="L159" s="306">
        <f>'Перв. скв '!L159</f>
        <v>0</v>
      </c>
      <c r="M159" s="306">
        <f>'Перв. скв '!M159</f>
        <v>0</v>
      </c>
      <c r="N159" s="306">
        <f>'Перв. скв '!N159</f>
        <v>0</v>
      </c>
      <c r="O159" s="99">
        <f>H159*G159</f>
        <v>0</v>
      </c>
      <c r="P159" s="99">
        <f>I159*G159</f>
        <v>0</v>
      </c>
      <c r="Q159" s="99">
        <f>J159*G159</f>
        <v>0</v>
      </c>
      <c r="R159" s="99">
        <f>K159*G159</f>
        <v>0</v>
      </c>
      <c r="S159" s="99">
        <f>L159*G159</f>
        <v>0</v>
      </c>
      <c r="T159" s="99">
        <f>M159*G159</f>
        <v>0</v>
      </c>
      <c r="U159" s="99">
        <f>N159*G159</f>
        <v>0</v>
      </c>
      <c r="V159" s="98">
        <f>SUM(H159:N159)</f>
        <v>0</v>
      </c>
      <c r="W159" s="171">
        <f>SUM(O159:U159)</f>
        <v>0</v>
      </c>
      <c r="X159" s="190"/>
    </row>
    <row r="160" spans="1:24" hidden="1" outlineLevel="1">
      <c r="A160" s="327"/>
      <c r="B160" s="323"/>
      <c r="C160" s="335"/>
      <c r="D160" s="102" t="str">
        <f>'Перв. скв '!D160</f>
        <v>хвостовик 127 мм. С прямым цементированием</v>
      </c>
      <c r="E160" s="332">
        <f>C$158</f>
        <v>0</v>
      </c>
      <c r="F160" s="332" t="str">
        <f>'Перв. скв '!F160</f>
        <v>операция</v>
      </c>
      <c r="G160" s="349">
        <f>'Перв. скв '!G160</f>
        <v>0</v>
      </c>
      <c r="H160" s="306">
        <f>'Перв. скв '!H160</f>
        <v>0</v>
      </c>
      <c r="I160" s="306">
        <f>'Перв. скв '!I160</f>
        <v>0</v>
      </c>
      <c r="J160" s="306">
        <f>'Перв. скв '!J160</f>
        <v>0</v>
      </c>
      <c r="K160" s="306">
        <f>'Перв. скв '!K160</f>
        <v>0</v>
      </c>
      <c r="L160" s="306">
        <f>'Перв. скв '!L160</f>
        <v>0</v>
      </c>
      <c r="M160" s="306">
        <f>'Перв. скв '!M160</f>
        <v>0</v>
      </c>
      <c r="N160" s="306">
        <f>'Перв. скв '!N160</f>
        <v>0</v>
      </c>
      <c r="O160" s="99">
        <f>H160*G160</f>
        <v>0</v>
      </c>
      <c r="P160" s="99">
        <f>I160*G160</f>
        <v>0</v>
      </c>
      <c r="Q160" s="99">
        <f>J160*G160</f>
        <v>0</v>
      </c>
      <c r="R160" s="99">
        <f>K160*G160</f>
        <v>0</v>
      </c>
      <c r="S160" s="99">
        <f>L160*G160</f>
        <v>0</v>
      </c>
      <c r="T160" s="99">
        <f>M160*G160</f>
        <v>0</v>
      </c>
      <c r="U160" s="99">
        <f>N160*G160</f>
        <v>0</v>
      </c>
      <c r="V160" s="98">
        <f>SUM(H160:N160)</f>
        <v>0</v>
      </c>
      <c r="W160" s="171">
        <f>SUM(O160:U160)</f>
        <v>0</v>
      </c>
      <c r="X160" s="190"/>
    </row>
    <row r="161" spans="1:26" hidden="1" outlineLevel="1">
      <c r="A161" s="327"/>
      <c r="B161" s="323"/>
      <c r="C161" s="335"/>
      <c r="D161" s="102" t="str">
        <f>'Перв. скв '!D161</f>
        <v>хвостовик 114 мм. Не цементируемый</v>
      </c>
      <c r="E161" s="332">
        <f>C$158</f>
        <v>0</v>
      </c>
      <c r="F161" s="332" t="str">
        <f>'Перв. скв '!F161</f>
        <v>операция</v>
      </c>
      <c r="G161" s="349">
        <f>'Перв. скв '!G161</f>
        <v>0</v>
      </c>
      <c r="H161" s="306">
        <f>'Перв. скв '!H161</f>
        <v>0</v>
      </c>
      <c r="I161" s="306">
        <f>'Перв. скв '!I161</f>
        <v>0</v>
      </c>
      <c r="J161" s="306">
        <f>'Перв. скв '!J161</f>
        <v>0</v>
      </c>
      <c r="K161" s="306">
        <f>'Перв. скв '!K161</f>
        <v>0</v>
      </c>
      <c r="L161" s="306">
        <f>'Перв. скв '!L161</f>
        <v>0</v>
      </c>
      <c r="M161" s="306">
        <f>'Перв. скв '!M161</f>
        <v>0</v>
      </c>
      <c r="N161" s="306">
        <f>'Перв. скв '!N161</f>
        <v>0</v>
      </c>
      <c r="O161" s="99">
        <f>H161*G161</f>
        <v>0</v>
      </c>
      <c r="P161" s="99">
        <f>I161*G161</f>
        <v>0</v>
      </c>
      <c r="Q161" s="99">
        <f>J161*G161</f>
        <v>0</v>
      </c>
      <c r="R161" s="99">
        <f>K161*G161</f>
        <v>0</v>
      </c>
      <c r="S161" s="99">
        <f>L161*G161</f>
        <v>0</v>
      </c>
      <c r="T161" s="99">
        <f>M161*G161</f>
        <v>0</v>
      </c>
      <c r="U161" s="99">
        <f>N161*G161</f>
        <v>0</v>
      </c>
      <c r="V161" s="98">
        <f>SUM(H161:N161)</f>
        <v>0</v>
      </c>
      <c r="W161" s="171">
        <f>SUM(O161:U161)</f>
        <v>0</v>
      </c>
      <c r="X161" s="190"/>
    </row>
    <row r="162" spans="1:26" ht="15.75" hidden="1" outlineLevel="1" thickBot="1">
      <c r="A162" s="327"/>
      <c r="B162" s="323"/>
      <c r="C162" s="335"/>
      <c r="D162" s="102" t="str">
        <f>'Перв. скв '!D162</f>
        <v>Хвостовик 114, 102 с ступенчатым цементированием</v>
      </c>
      <c r="E162" s="332">
        <f>C$158</f>
        <v>0</v>
      </c>
      <c r="F162" s="332" t="str">
        <f>'Перв. скв '!F162</f>
        <v>операция</v>
      </c>
      <c r="G162" s="349">
        <f>'Перв. скв '!G162</f>
        <v>0</v>
      </c>
      <c r="H162" s="306">
        <f>'Перв. скв '!H162</f>
        <v>0</v>
      </c>
      <c r="I162" s="306">
        <f>'Перв. скв '!I162</f>
        <v>0</v>
      </c>
      <c r="J162" s="306">
        <f>'Перв. скв '!J162</f>
        <v>0</v>
      </c>
      <c r="K162" s="306">
        <f>'Перв. скв '!K162</f>
        <v>0</v>
      </c>
      <c r="L162" s="306">
        <f>'Перв. скв '!L162</f>
        <v>0</v>
      </c>
      <c r="M162" s="306">
        <f>'Перв. скв '!M162</f>
        <v>0</v>
      </c>
      <c r="N162" s="306">
        <f>'Перв. скв '!N162</f>
        <v>0</v>
      </c>
      <c r="O162" s="99">
        <f>H162*G162</f>
        <v>0</v>
      </c>
      <c r="P162" s="99">
        <f>I162*G162</f>
        <v>0</v>
      </c>
      <c r="Q162" s="99">
        <f>J162*G162</f>
        <v>0</v>
      </c>
      <c r="R162" s="99">
        <f>K162*G162</f>
        <v>0</v>
      </c>
      <c r="S162" s="99">
        <f>L162*G162</f>
        <v>0</v>
      </c>
      <c r="T162" s="99">
        <f>M162*G162</f>
        <v>0</v>
      </c>
      <c r="U162" s="99">
        <f>N162*G162</f>
        <v>0</v>
      </c>
      <c r="V162" s="98">
        <f>SUM(H162:N162)</f>
        <v>0</v>
      </c>
      <c r="W162" s="171">
        <f>SUM(O162:U162)</f>
        <v>0</v>
      </c>
      <c r="X162" s="190"/>
    </row>
    <row r="163" spans="1:26" ht="15.75" customHeight="1" collapsed="1" thickBot="1">
      <c r="A163" s="36"/>
      <c r="B163" s="48"/>
      <c r="C163" s="446" t="s">
        <v>32</v>
      </c>
      <c r="D163" s="447"/>
      <c r="E163" s="447"/>
      <c r="F163" s="447"/>
      <c r="G163" s="447"/>
      <c r="H163" s="447"/>
      <c r="I163" s="447"/>
      <c r="J163" s="447"/>
      <c r="K163" s="447"/>
      <c r="L163" s="447"/>
      <c r="M163" s="447"/>
      <c r="N163" s="447"/>
      <c r="O163" s="447"/>
      <c r="P163" s="447"/>
      <c r="Q163" s="447"/>
      <c r="R163" s="447"/>
      <c r="S163" s="447"/>
      <c r="T163" s="447"/>
      <c r="U163" s="447"/>
      <c r="V163" s="447"/>
      <c r="W163" s="447"/>
      <c r="X163" s="192">
        <f>SUM(W164:W179)</f>
        <v>6406803.699899218</v>
      </c>
    </row>
    <row r="164" spans="1:26" hidden="1" outlineLevel="1">
      <c r="A164" s="327"/>
      <c r="B164" s="323"/>
      <c r="C164" s="335"/>
      <c r="D164" s="102" t="str">
        <f>'Перв. скв '!D164</f>
        <v>Обсадные трубы 426х11 Д НОРМКБ</v>
      </c>
      <c r="E164" s="332"/>
      <c r="F164" s="332" t="str">
        <f>'Перв. скв '!F164</f>
        <v>м</v>
      </c>
      <c r="G164" s="349">
        <f>'Перв. скв '!G164</f>
        <v>0</v>
      </c>
      <c r="H164" s="306">
        <f>'Перв. скв '!H164</f>
        <v>0</v>
      </c>
      <c r="I164" s="306">
        <f>'Перв. скв '!I164</f>
        <v>0</v>
      </c>
      <c r="J164" s="306">
        <f>'Перв. скв '!J164</f>
        <v>0</v>
      </c>
      <c r="K164" s="306">
        <f>'Перв. скв '!K164</f>
        <v>0</v>
      </c>
      <c r="L164" s="306">
        <f>'Перв. скв '!L164</f>
        <v>0</v>
      </c>
      <c r="M164" s="306">
        <f>'Перв. скв '!M164</f>
        <v>0</v>
      </c>
      <c r="N164" s="306">
        <f>'Перв. скв '!N164</f>
        <v>0</v>
      </c>
      <c r="O164" s="112">
        <f>H164*G164</f>
        <v>0</v>
      </c>
      <c r="P164" s="112">
        <f>I164*G164</f>
        <v>0</v>
      </c>
      <c r="Q164" s="112">
        <f>J164*G164</f>
        <v>0</v>
      </c>
      <c r="R164" s="112">
        <f>K164*G164</f>
        <v>0</v>
      </c>
      <c r="S164" s="112">
        <f>L164*G164</f>
        <v>0</v>
      </c>
      <c r="T164" s="99">
        <f t="shared" ref="T164:T178" si="112">M164*G164</f>
        <v>0</v>
      </c>
      <c r="U164" s="112">
        <f>N164*G164</f>
        <v>0</v>
      </c>
      <c r="V164" s="113">
        <f>SUM(H164:N164)</f>
        <v>0</v>
      </c>
      <c r="W164" s="168">
        <f>SUM(O164:U164)</f>
        <v>0</v>
      </c>
      <c r="X164" s="190"/>
      <c r="Z164" s="275"/>
    </row>
    <row r="165" spans="1:26" outlineLevel="1">
      <c r="A165" s="327"/>
      <c r="B165" s="323"/>
      <c r="C165" s="335"/>
      <c r="D165" s="102" t="str">
        <f>'Перв. скв '!D165</f>
        <v>Обсадные трубы 324х9,5 Д ОТТМ</v>
      </c>
      <c r="E165" s="332"/>
      <c r="F165" s="332" t="str">
        <f>'Перв. скв '!F165</f>
        <v>м</v>
      </c>
      <c r="G165" s="349">
        <f>'Перв. скв '!G165</f>
        <v>3239</v>
      </c>
      <c r="H165" s="306">
        <f>'Перв. скв '!H165</f>
        <v>0</v>
      </c>
      <c r="I165" s="306"/>
      <c r="J165" s="306">
        <v>120</v>
      </c>
      <c r="K165" s="306"/>
      <c r="L165" s="306"/>
      <c r="M165" s="306"/>
      <c r="N165" s="306"/>
      <c r="O165" s="112">
        <f t="shared" ref="O165:O178" si="113">H165*G165</f>
        <v>0</v>
      </c>
      <c r="P165" s="112">
        <f t="shared" ref="P165:P178" si="114">I165*G165</f>
        <v>0</v>
      </c>
      <c r="Q165" s="112">
        <f t="shared" ref="Q165:Q178" si="115">J165*G165</f>
        <v>388680</v>
      </c>
      <c r="R165" s="112">
        <f t="shared" ref="R165:R178" si="116">K165*G165</f>
        <v>0</v>
      </c>
      <c r="S165" s="112">
        <f t="shared" ref="S165:S178" si="117">L165*G165</f>
        <v>0</v>
      </c>
      <c r="T165" s="99">
        <f t="shared" si="112"/>
        <v>0</v>
      </c>
      <c r="U165" s="112">
        <f t="shared" ref="U165:U178" si="118">N165*G165</f>
        <v>0</v>
      </c>
      <c r="V165" s="113">
        <f t="shared" ref="V165:V178" si="119">SUM(H165:N165)</f>
        <v>120</v>
      </c>
      <c r="W165" s="168">
        <f t="shared" ref="W165:W178" si="120">SUM(O165:U165)</f>
        <v>388680</v>
      </c>
      <c r="X165" s="190"/>
    </row>
    <row r="166" spans="1:26" outlineLevel="1">
      <c r="A166" s="327"/>
      <c r="B166" s="323"/>
      <c r="C166" s="335"/>
      <c r="D166" s="102" t="str">
        <f>'Перв. скв '!D166</f>
        <v>Обсадные трубы 245х8,9 Е ОТТГ</v>
      </c>
      <c r="E166" s="332"/>
      <c r="F166" s="332" t="str">
        <f>'Перв. скв '!F166</f>
        <v>м</v>
      </c>
      <c r="G166" s="349">
        <f>'Перв. скв '!G166</f>
        <v>2050</v>
      </c>
      <c r="H166" s="306">
        <f>'Перв. скв '!H166</f>
        <v>0</v>
      </c>
      <c r="I166" s="306"/>
      <c r="J166" s="306"/>
      <c r="K166" s="306"/>
      <c r="L166" s="306"/>
      <c r="M166" s="306"/>
      <c r="N166" s="306"/>
      <c r="O166" s="112">
        <f t="shared" si="113"/>
        <v>0</v>
      </c>
      <c r="P166" s="112">
        <f t="shared" si="114"/>
        <v>0</v>
      </c>
      <c r="Q166" s="112">
        <f t="shared" si="115"/>
        <v>0</v>
      </c>
      <c r="R166" s="112">
        <f t="shared" si="116"/>
        <v>0</v>
      </c>
      <c r="S166" s="112">
        <f t="shared" si="117"/>
        <v>0</v>
      </c>
      <c r="T166" s="99">
        <f t="shared" si="112"/>
        <v>0</v>
      </c>
      <c r="U166" s="112">
        <f t="shared" si="118"/>
        <v>0</v>
      </c>
      <c r="V166" s="113">
        <f t="shared" si="119"/>
        <v>0</v>
      </c>
      <c r="W166" s="168">
        <f t="shared" si="120"/>
        <v>0</v>
      </c>
      <c r="X166" s="190"/>
    </row>
    <row r="167" spans="1:26" outlineLevel="1">
      <c r="A167" s="327"/>
      <c r="B167" s="323"/>
      <c r="C167" s="335"/>
      <c r="D167" s="102" t="str">
        <f>'Перв. скв '!D167</f>
        <v>Обсадные трубы 245х7,9 Д ОТТМ</v>
      </c>
      <c r="E167" s="332"/>
      <c r="F167" s="332" t="str">
        <f>'Перв. скв '!F167</f>
        <v>м</v>
      </c>
      <c r="G167" s="349">
        <f>'Перв. скв '!G167</f>
        <v>0</v>
      </c>
      <c r="H167" s="306">
        <f>'Перв. скв '!H167</f>
        <v>0</v>
      </c>
      <c r="I167" s="306"/>
      <c r="J167" s="306"/>
      <c r="K167" s="306">
        <v>1261</v>
      </c>
      <c r="L167" s="306"/>
      <c r="M167" s="306"/>
      <c r="N167" s="306"/>
      <c r="O167" s="112">
        <f t="shared" si="113"/>
        <v>0</v>
      </c>
      <c r="P167" s="112">
        <f t="shared" si="114"/>
        <v>0</v>
      </c>
      <c r="Q167" s="112">
        <f t="shared" si="115"/>
        <v>0</v>
      </c>
      <c r="R167" s="112">
        <f t="shared" si="116"/>
        <v>0</v>
      </c>
      <c r="S167" s="112">
        <f t="shared" si="117"/>
        <v>0</v>
      </c>
      <c r="T167" s="99">
        <f t="shared" si="112"/>
        <v>0</v>
      </c>
      <c r="U167" s="112">
        <f t="shared" si="118"/>
        <v>0</v>
      </c>
      <c r="V167" s="113">
        <f t="shared" si="119"/>
        <v>1261</v>
      </c>
      <c r="W167" s="168">
        <f t="shared" si="120"/>
        <v>0</v>
      </c>
      <c r="X167" s="190"/>
    </row>
    <row r="168" spans="1:26" outlineLevel="1">
      <c r="A168" s="327"/>
      <c r="B168" s="323"/>
      <c r="C168" s="335"/>
      <c r="D168" s="102" t="str">
        <f>'Перв. скв '!D168</f>
        <v>Обсадные трубы 178х9,2 Е ОТТГ</v>
      </c>
      <c r="E168" s="332"/>
      <c r="F168" s="332" t="str">
        <f>'Перв. скв '!F168</f>
        <v>м</v>
      </c>
      <c r="G168" s="349">
        <f>'Перв. скв '!G168</f>
        <v>1870</v>
      </c>
      <c r="H168" s="306">
        <f>'Перв. скв '!H168</f>
        <v>0</v>
      </c>
      <c r="I168" s="306"/>
      <c r="J168" s="306"/>
      <c r="K168" s="306"/>
      <c r="L168" s="306"/>
      <c r="M168" s="306"/>
      <c r="N168" s="306"/>
      <c r="O168" s="112">
        <f t="shared" si="113"/>
        <v>0</v>
      </c>
      <c r="P168" s="112">
        <f t="shared" si="114"/>
        <v>0</v>
      </c>
      <c r="Q168" s="112">
        <f t="shared" si="115"/>
        <v>0</v>
      </c>
      <c r="R168" s="112">
        <f t="shared" si="116"/>
        <v>0</v>
      </c>
      <c r="S168" s="112">
        <f t="shared" si="117"/>
        <v>0</v>
      </c>
      <c r="T168" s="99">
        <f t="shared" si="112"/>
        <v>0</v>
      </c>
      <c r="U168" s="112">
        <f t="shared" si="118"/>
        <v>0</v>
      </c>
      <c r="V168" s="113">
        <f t="shared" si="119"/>
        <v>0</v>
      </c>
      <c r="W168" s="168">
        <f t="shared" si="120"/>
        <v>0</v>
      </c>
      <c r="X168" s="190"/>
    </row>
    <row r="169" spans="1:26" outlineLevel="1">
      <c r="A169" s="327"/>
      <c r="B169" s="323"/>
      <c r="C169" s="335"/>
      <c r="D169" s="102" t="str">
        <f>'Перв. скв '!D169</f>
        <v>Обсадные трубы 178х9,2 Д ОТТМ</v>
      </c>
      <c r="E169" s="332"/>
      <c r="F169" s="332" t="str">
        <f>'Перв. скв '!F169</f>
        <v>м</v>
      </c>
      <c r="G169" s="349">
        <f>'Перв. скв '!G169</f>
        <v>1532</v>
      </c>
      <c r="H169" s="306">
        <f>'Перв. скв '!H169</f>
        <v>0</v>
      </c>
      <c r="I169" s="306"/>
      <c r="J169" s="306"/>
      <c r="K169" s="306"/>
      <c r="L169" s="306"/>
      <c r="M169" s="306"/>
      <c r="N169" s="306"/>
      <c r="O169" s="112">
        <f t="shared" si="113"/>
        <v>0</v>
      </c>
      <c r="P169" s="112">
        <f t="shared" si="114"/>
        <v>0</v>
      </c>
      <c r="Q169" s="112">
        <f t="shared" si="115"/>
        <v>0</v>
      </c>
      <c r="R169" s="112">
        <f t="shared" si="116"/>
        <v>0</v>
      </c>
      <c r="S169" s="112">
        <f t="shared" si="117"/>
        <v>0</v>
      </c>
      <c r="T169" s="99">
        <f t="shared" si="112"/>
        <v>0</v>
      </c>
      <c r="U169" s="112">
        <f t="shared" si="118"/>
        <v>0</v>
      </c>
      <c r="V169" s="113">
        <f t="shared" si="119"/>
        <v>0</v>
      </c>
      <c r="W169" s="168">
        <f t="shared" si="120"/>
        <v>0</v>
      </c>
      <c r="X169" s="190"/>
    </row>
    <row r="170" spans="1:26" outlineLevel="1">
      <c r="A170" s="327"/>
      <c r="B170" s="323"/>
      <c r="C170" s="335"/>
      <c r="D170" s="102" t="str">
        <f>'Перв. скв '!D170</f>
        <v>Обсадные трубы 178х9,2 Е ОТТМ</v>
      </c>
      <c r="E170" s="332"/>
      <c r="F170" s="332" t="str">
        <f>'Перв. скв '!F170</f>
        <v>м</v>
      </c>
      <c r="G170" s="349">
        <f>'Перв. скв '!G170</f>
        <v>1811</v>
      </c>
      <c r="H170" s="306">
        <f>'Перв. скв '!H170</f>
        <v>0</v>
      </c>
      <c r="I170" s="306"/>
      <c r="J170" s="306"/>
      <c r="K170" s="306"/>
      <c r="L170" s="306"/>
      <c r="M170" s="306"/>
      <c r="N170" s="306"/>
      <c r="O170" s="112">
        <f t="shared" si="113"/>
        <v>0</v>
      </c>
      <c r="P170" s="112">
        <f t="shared" si="114"/>
        <v>0</v>
      </c>
      <c r="Q170" s="112">
        <f t="shared" si="115"/>
        <v>0</v>
      </c>
      <c r="R170" s="112">
        <f t="shared" si="116"/>
        <v>0</v>
      </c>
      <c r="S170" s="112">
        <f t="shared" si="117"/>
        <v>0</v>
      </c>
      <c r="T170" s="99">
        <f t="shared" si="112"/>
        <v>0</v>
      </c>
      <c r="U170" s="112">
        <f t="shared" si="118"/>
        <v>0</v>
      </c>
      <c r="V170" s="113">
        <f t="shared" si="119"/>
        <v>0</v>
      </c>
      <c r="W170" s="168">
        <f t="shared" si="120"/>
        <v>0</v>
      </c>
      <c r="X170" s="190"/>
    </row>
    <row r="171" spans="1:26" outlineLevel="1">
      <c r="A171" s="327"/>
      <c r="B171" s="323"/>
      <c r="C171" s="335"/>
      <c r="D171" s="102" t="str">
        <f>'Перв. скв '!D171</f>
        <v>Обсадные трубы 168х8,9 Д ОТТМ</v>
      </c>
      <c r="E171" s="332"/>
      <c r="F171" s="332" t="str">
        <f>'Перв. скв '!F171</f>
        <v>м</v>
      </c>
      <c r="G171" s="349">
        <f>'Перв. скв '!G171</f>
        <v>1480</v>
      </c>
      <c r="H171" s="306">
        <f>'Перв. скв '!H171</f>
        <v>0</v>
      </c>
      <c r="I171" s="306"/>
      <c r="J171" s="306"/>
      <c r="K171" s="306"/>
      <c r="L171" s="306">
        <v>2620</v>
      </c>
      <c r="M171" s="306"/>
      <c r="N171" s="306"/>
      <c r="O171" s="112">
        <f t="shared" si="113"/>
        <v>0</v>
      </c>
      <c r="P171" s="112">
        <f t="shared" si="114"/>
        <v>0</v>
      </c>
      <c r="Q171" s="112">
        <f t="shared" si="115"/>
        <v>0</v>
      </c>
      <c r="R171" s="112">
        <f t="shared" si="116"/>
        <v>0</v>
      </c>
      <c r="S171" s="112">
        <f t="shared" si="117"/>
        <v>3877600</v>
      </c>
      <c r="T171" s="99">
        <f t="shared" si="112"/>
        <v>0</v>
      </c>
      <c r="U171" s="112">
        <f t="shared" si="118"/>
        <v>0</v>
      </c>
      <c r="V171" s="113">
        <f t="shared" si="119"/>
        <v>2620</v>
      </c>
      <c r="W171" s="168">
        <f t="shared" si="120"/>
        <v>3877600</v>
      </c>
      <c r="X171" s="190"/>
    </row>
    <row r="172" spans="1:26" outlineLevel="1">
      <c r="A172" s="327"/>
      <c r="B172" s="323"/>
      <c r="C172" s="335"/>
      <c r="D172" s="102" t="str">
        <f>'Перв. скв '!D172</f>
        <v>Обсадные трубы 127х9,2 Е ОТТМ</v>
      </c>
      <c r="E172" s="332"/>
      <c r="F172" s="332" t="str">
        <f>'Перв. скв '!F172</f>
        <v>шт.</v>
      </c>
      <c r="G172" s="349">
        <f>'Перв. скв '!G172</f>
        <v>1383</v>
      </c>
      <c r="H172" s="306">
        <f>'Перв. скв '!H172</f>
        <v>0</v>
      </c>
      <c r="I172" s="306"/>
      <c r="J172" s="306"/>
      <c r="K172" s="306"/>
      <c r="L172" s="306"/>
      <c r="M172" s="306"/>
      <c r="N172" s="306"/>
      <c r="O172" s="112">
        <f t="shared" si="113"/>
        <v>0</v>
      </c>
      <c r="P172" s="112">
        <f t="shared" si="114"/>
        <v>0</v>
      </c>
      <c r="Q172" s="112">
        <f t="shared" si="115"/>
        <v>0</v>
      </c>
      <c r="R172" s="112">
        <f t="shared" si="116"/>
        <v>0</v>
      </c>
      <c r="S172" s="112">
        <f t="shared" si="117"/>
        <v>0</v>
      </c>
      <c r="T172" s="99">
        <f t="shared" si="112"/>
        <v>0</v>
      </c>
      <c r="U172" s="112">
        <f t="shared" si="118"/>
        <v>0</v>
      </c>
      <c r="V172" s="113">
        <f t="shared" si="119"/>
        <v>0</v>
      </c>
      <c r="W172" s="168">
        <f t="shared" si="120"/>
        <v>0</v>
      </c>
      <c r="X172" s="190"/>
    </row>
    <row r="173" spans="1:26" outlineLevel="1">
      <c r="A173" s="327"/>
      <c r="B173" s="323"/>
      <c r="C173" s="335"/>
      <c r="D173" s="102" t="str">
        <f>'Перв. скв '!D173</f>
        <v>Труба ОТТМ-114х7,4 Е ОТТМ</v>
      </c>
      <c r="E173" s="332"/>
      <c r="F173" s="332" t="str">
        <f>'Перв. скв '!F173</f>
        <v>шт.</v>
      </c>
      <c r="G173" s="349">
        <f>'Перв. скв '!G173</f>
        <v>903</v>
      </c>
      <c r="H173" s="306">
        <f>'Перв. скв '!H173</f>
        <v>0</v>
      </c>
      <c r="I173" s="306"/>
      <c r="J173" s="306"/>
      <c r="K173" s="306"/>
      <c r="L173" s="306"/>
      <c r="M173" s="306"/>
      <c r="N173" s="306"/>
      <c r="O173" s="112">
        <f t="shared" si="113"/>
        <v>0</v>
      </c>
      <c r="P173" s="112">
        <f t="shared" si="114"/>
        <v>0</v>
      </c>
      <c r="Q173" s="112">
        <f t="shared" si="115"/>
        <v>0</v>
      </c>
      <c r="R173" s="112">
        <f t="shared" si="116"/>
        <v>0</v>
      </c>
      <c r="S173" s="112">
        <f t="shared" si="117"/>
        <v>0</v>
      </c>
      <c r="T173" s="99">
        <f t="shared" si="112"/>
        <v>0</v>
      </c>
      <c r="U173" s="112">
        <f t="shared" si="118"/>
        <v>0</v>
      </c>
      <c r="V173" s="113">
        <f t="shared" si="119"/>
        <v>0</v>
      </c>
      <c r="W173" s="168">
        <f t="shared" si="120"/>
        <v>0</v>
      </c>
      <c r="X173" s="190"/>
    </row>
    <row r="174" spans="1:26" outlineLevel="1">
      <c r="A174" s="327"/>
      <c r="B174" s="323"/>
      <c r="C174" s="335"/>
      <c r="D174" s="102" t="str">
        <f>'Перв. скв '!D174</f>
        <v>Обсадные трубы 168х10,6 Д ОТТМ</v>
      </c>
      <c r="E174" s="332"/>
      <c r="F174" s="332" t="str">
        <f>'Перв. скв '!F174</f>
        <v>шт.</v>
      </c>
      <c r="G174" s="349">
        <f>'Перв. скв '!G174</f>
        <v>2245</v>
      </c>
      <c r="H174" s="306">
        <f>'Перв. скв '!H174</f>
        <v>0</v>
      </c>
      <c r="I174" s="306"/>
      <c r="J174" s="306"/>
      <c r="K174" s="306"/>
      <c r="L174" s="306">
        <v>380</v>
      </c>
      <c r="M174" s="306"/>
      <c r="N174" s="306"/>
      <c r="O174" s="112">
        <f t="shared" si="113"/>
        <v>0</v>
      </c>
      <c r="P174" s="112">
        <f t="shared" si="114"/>
        <v>0</v>
      </c>
      <c r="Q174" s="112">
        <f t="shared" si="115"/>
        <v>0</v>
      </c>
      <c r="R174" s="112">
        <f t="shared" si="116"/>
        <v>0</v>
      </c>
      <c r="S174" s="112">
        <f t="shared" si="117"/>
        <v>853100</v>
      </c>
      <c r="T174" s="99">
        <f t="shared" si="112"/>
        <v>0</v>
      </c>
      <c r="U174" s="112">
        <f t="shared" si="118"/>
        <v>0</v>
      </c>
      <c r="V174" s="113">
        <f t="shared" si="119"/>
        <v>380</v>
      </c>
      <c r="W174" s="168">
        <f t="shared" si="120"/>
        <v>853100</v>
      </c>
      <c r="X174" s="190"/>
    </row>
    <row r="175" spans="1:26" outlineLevel="1">
      <c r="A175" s="327"/>
      <c r="B175" s="323"/>
      <c r="C175" s="335"/>
      <c r="D175" s="102" t="str">
        <f>'Перв. скв '!D175</f>
        <v>Цемент G</v>
      </c>
      <c r="E175" s="332"/>
      <c r="F175" s="332" t="str">
        <f>'Перв. скв '!F175</f>
        <v>т</v>
      </c>
      <c r="G175" s="349">
        <f>'Перв. скв '!G175</f>
        <v>5138</v>
      </c>
      <c r="H175" s="306">
        <f>'Перв. скв '!H175</f>
        <v>0</v>
      </c>
      <c r="I175" s="306"/>
      <c r="J175" s="306"/>
      <c r="K175" s="306"/>
      <c r="L175" s="306">
        <v>82.8</v>
      </c>
      <c r="M175" s="306"/>
      <c r="N175" s="306"/>
      <c r="O175" s="112">
        <f t="shared" si="113"/>
        <v>0</v>
      </c>
      <c r="P175" s="112">
        <f t="shared" si="114"/>
        <v>0</v>
      </c>
      <c r="Q175" s="112">
        <f t="shared" si="115"/>
        <v>0</v>
      </c>
      <c r="R175" s="112">
        <f t="shared" si="116"/>
        <v>0</v>
      </c>
      <c r="S175" s="112">
        <f t="shared" si="117"/>
        <v>425426.39999999997</v>
      </c>
      <c r="T175" s="99">
        <f t="shared" si="112"/>
        <v>0</v>
      </c>
      <c r="U175" s="112">
        <f t="shared" si="118"/>
        <v>0</v>
      </c>
      <c r="V175" s="113">
        <f t="shared" si="119"/>
        <v>82.8</v>
      </c>
      <c r="W175" s="168">
        <f t="shared" si="120"/>
        <v>425426.39999999997</v>
      </c>
      <c r="X175" s="190"/>
    </row>
    <row r="176" spans="1:26" hidden="1" outlineLevel="1">
      <c r="A176" s="327"/>
      <c r="B176" s="323"/>
      <c r="C176" s="335"/>
      <c r="D176" s="102">
        <f>'Перв. скв '!D176</f>
        <v>0</v>
      </c>
      <c r="E176" s="332"/>
      <c r="F176" s="332" t="str">
        <f>'Перв. скв '!F176</f>
        <v>скв.</v>
      </c>
      <c r="G176" s="349">
        <f>'Перв. скв '!G176</f>
        <v>0</v>
      </c>
      <c r="H176" s="306">
        <f>'Перв. скв '!H176</f>
        <v>0</v>
      </c>
      <c r="I176" s="306"/>
      <c r="J176" s="306"/>
      <c r="K176" s="306"/>
      <c r="L176" s="306">
        <v>0</v>
      </c>
      <c r="M176" s="306"/>
      <c r="N176" s="306"/>
      <c r="O176" s="112">
        <f t="shared" si="113"/>
        <v>0</v>
      </c>
      <c r="P176" s="112">
        <f t="shared" si="114"/>
        <v>0</v>
      </c>
      <c r="Q176" s="112">
        <f t="shared" si="115"/>
        <v>0</v>
      </c>
      <c r="R176" s="112">
        <f t="shared" si="116"/>
        <v>0</v>
      </c>
      <c r="S176" s="112">
        <f t="shared" si="117"/>
        <v>0</v>
      </c>
      <c r="T176" s="99">
        <f t="shared" si="112"/>
        <v>0</v>
      </c>
      <c r="U176" s="112">
        <f t="shared" si="118"/>
        <v>0</v>
      </c>
      <c r="V176" s="113">
        <f t="shared" si="119"/>
        <v>0</v>
      </c>
      <c r="W176" s="168">
        <f t="shared" si="120"/>
        <v>0</v>
      </c>
      <c r="X176" s="190"/>
    </row>
    <row r="177" spans="1:24" hidden="1" outlineLevel="1">
      <c r="A177" s="327"/>
      <c r="B177" s="323"/>
      <c r="C177" s="335"/>
      <c r="D177" s="102">
        <f>'Перв. скв '!D177</f>
        <v>0</v>
      </c>
      <c r="E177" s="332"/>
      <c r="F177" s="332" t="str">
        <f>'Перв. скв '!F177</f>
        <v>скв.</v>
      </c>
      <c r="G177" s="349">
        <f>'Перв. скв '!G177</f>
        <v>0</v>
      </c>
      <c r="H177" s="306">
        <f>'Перв. скв '!H177</f>
        <v>0</v>
      </c>
      <c r="I177" s="306"/>
      <c r="J177" s="306"/>
      <c r="K177" s="306"/>
      <c r="L177" s="306">
        <v>0</v>
      </c>
      <c r="M177" s="306"/>
      <c r="N177" s="306"/>
      <c r="O177" s="112">
        <f t="shared" si="113"/>
        <v>0</v>
      </c>
      <c r="P177" s="112">
        <f t="shared" si="114"/>
        <v>0</v>
      </c>
      <c r="Q177" s="112">
        <f t="shared" si="115"/>
        <v>0</v>
      </c>
      <c r="R177" s="112">
        <f t="shared" si="116"/>
        <v>0</v>
      </c>
      <c r="S177" s="112">
        <f t="shared" si="117"/>
        <v>0</v>
      </c>
      <c r="T177" s="99">
        <f t="shared" si="112"/>
        <v>0</v>
      </c>
      <c r="U177" s="112">
        <f t="shared" si="118"/>
        <v>0</v>
      </c>
      <c r="V177" s="113">
        <f t="shared" si="119"/>
        <v>0</v>
      </c>
      <c r="W177" s="168">
        <f t="shared" si="120"/>
        <v>0</v>
      </c>
      <c r="X177" s="190"/>
    </row>
    <row r="178" spans="1:24" hidden="1" outlineLevel="1">
      <c r="A178" s="327"/>
      <c r="B178" s="323"/>
      <c r="C178" s="335"/>
      <c r="D178" s="102">
        <f>'Перв. скв '!D178</f>
        <v>0</v>
      </c>
      <c r="E178" s="332"/>
      <c r="F178" s="332" t="str">
        <f>'Перв. скв '!F178</f>
        <v>скв.</v>
      </c>
      <c r="G178" s="349">
        <f>'Перв. скв '!G178</f>
        <v>0</v>
      </c>
      <c r="H178" s="306">
        <f>'Перв. скв '!H178</f>
        <v>0</v>
      </c>
      <c r="I178" s="306"/>
      <c r="J178" s="306"/>
      <c r="K178" s="306"/>
      <c r="L178" s="306"/>
      <c r="M178" s="306"/>
      <c r="N178" s="306"/>
      <c r="O178" s="112">
        <f t="shared" si="113"/>
        <v>0</v>
      </c>
      <c r="P178" s="112">
        <f t="shared" si="114"/>
        <v>0</v>
      </c>
      <c r="Q178" s="112">
        <f t="shared" si="115"/>
        <v>0</v>
      </c>
      <c r="R178" s="112">
        <f t="shared" si="116"/>
        <v>0</v>
      </c>
      <c r="S178" s="112">
        <f t="shared" si="117"/>
        <v>0</v>
      </c>
      <c r="T178" s="99">
        <f t="shared" si="112"/>
        <v>0</v>
      </c>
      <c r="U178" s="112">
        <f t="shared" si="118"/>
        <v>0</v>
      </c>
      <c r="V178" s="113">
        <f t="shared" si="119"/>
        <v>0</v>
      </c>
      <c r="W178" s="168">
        <f t="shared" si="120"/>
        <v>0</v>
      </c>
      <c r="X178" s="190"/>
    </row>
    <row r="179" spans="1:24" outlineLevel="1">
      <c r="A179" s="327"/>
      <c r="B179" s="323"/>
      <c r="C179" s="335"/>
      <c r="D179" s="102" t="str">
        <f>'Перв. скв '!D179</f>
        <v>Прочие (Наценка УМТС)</v>
      </c>
      <c r="E179" s="332"/>
      <c r="F179" s="332" t="str">
        <f>'Перв. скв '!F179</f>
        <v>опер</v>
      </c>
      <c r="G179" s="349">
        <f>'Перв. скв '!G179</f>
        <v>861997.29989921732</v>
      </c>
      <c r="H179" s="306">
        <f>'Перв. скв '!H179</f>
        <v>1</v>
      </c>
      <c r="I179" s="306"/>
      <c r="J179" s="306"/>
      <c r="K179" s="306"/>
      <c r="L179" s="306"/>
      <c r="M179" s="306"/>
      <c r="N179" s="306"/>
      <c r="O179" s="112">
        <f>H179*G179</f>
        <v>861997.29989921732</v>
      </c>
      <c r="P179" s="112">
        <f>I179*G179</f>
        <v>0</v>
      </c>
      <c r="Q179" s="112">
        <f>J179*G179</f>
        <v>0</v>
      </c>
      <c r="R179" s="112">
        <f>K179*G179</f>
        <v>0</v>
      </c>
      <c r="S179" s="112">
        <f>L179*G179</f>
        <v>0</v>
      </c>
      <c r="T179" s="99">
        <f>M179*G179</f>
        <v>0</v>
      </c>
      <c r="U179" s="112">
        <f>N179*G179</f>
        <v>0</v>
      </c>
      <c r="V179" s="113">
        <f>SUM(H179:N179)</f>
        <v>1</v>
      </c>
      <c r="W179" s="168">
        <f>SUM(O179:U179)</f>
        <v>861997.29989921732</v>
      </c>
      <c r="X179" s="190"/>
    </row>
    <row r="180" spans="1:24" ht="15.75" outlineLevel="1" thickBot="1">
      <c r="A180" s="327"/>
      <c r="B180" s="323"/>
      <c r="C180" s="122"/>
      <c r="D180" s="123"/>
      <c r="E180" s="124"/>
      <c r="F180" s="124"/>
      <c r="G180" s="125"/>
      <c r="H180" s="296"/>
      <c r="I180" s="296"/>
      <c r="J180" s="296"/>
      <c r="K180" s="296"/>
      <c r="L180" s="296"/>
      <c r="M180" s="296"/>
      <c r="N180" s="296"/>
      <c r="O180" s="127"/>
      <c r="P180" s="127"/>
      <c r="Q180" s="127"/>
      <c r="R180" s="127"/>
      <c r="S180" s="127"/>
      <c r="T180" s="127"/>
      <c r="U180" s="127"/>
      <c r="V180" s="126"/>
      <c r="W180" s="126"/>
      <c r="X180" s="190"/>
    </row>
    <row r="181" spans="1:24" ht="15.75" thickBot="1">
      <c r="A181" s="45"/>
      <c r="B181" s="48"/>
      <c r="C181" s="446" t="s">
        <v>45</v>
      </c>
      <c r="D181" s="447"/>
      <c r="E181" s="447"/>
      <c r="F181" s="447"/>
      <c r="G181" s="447"/>
      <c r="H181" s="447"/>
      <c r="I181" s="447"/>
      <c r="J181" s="447"/>
      <c r="K181" s="447"/>
      <c r="L181" s="447"/>
      <c r="M181" s="447"/>
      <c r="N181" s="447"/>
      <c r="O181" s="447"/>
      <c r="P181" s="447"/>
      <c r="Q181" s="447"/>
      <c r="R181" s="447"/>
      <c r="S181" s="447"/>
      <c r="T181" s="447"/>
      <c r="U181" s="447"/>
      <c r="V181" s="447"/>
      <c r="W181" s="447"/>
      <c r="X181" s="192">
        <f>SUM(W183:W188)</f>
        <v>379392.394347728</v>
      </c>
    </row>
    <row r="182" spans="1:24" ht="15.75" outlineLevel="1" thickBot="1">
      <c r="A182" s="334"/>
      <c r="B182" s="331"/>
      <c r="C182" s="54"/>
      <c r="D182" s="100" t="s">
        <v>120</v>
      </c>
      <c r="E182" s="50"/>
      <c r="F182" s="50"/>
      <c r="G182" s="38"/>
      <c r="H182" s="295"/>
      <c r="I182" s="295"/>
      <c r="J182" s="295"/>
      <c r="K182" s="295"/>
      <c r="L182" s="295"/>
      <c r="M182" s="295"/>
      <c r="N182" s="295"/>
      <c r="O182" s="51"/>
      <c r="P182" s="51"/>
      <c r="Q182" s="51"/>
      <c r="R182" s="51"/>
      <c r="S182" s="51"/>
      <c r="T182" s="51"/>
      <c r="U182" s="51"/>
      <c r="V182" s="51"/>
      <c r="W182" s="174"/>
      <c r="X182" s="190"/>
    </row>
    <row r="183" spans="1:24" outlineLevel="1">
      <c r="A183" s="334"/>
      <c r="B183" s="331"/>
      <c r="C183" s="335"/>
      <c r="D183" s="102" t="str">
        <f>'Перв. скв '!D183</f>
        <v>Услуги НТЦ (лаб.анализ растворов, авторский надзор и пр.)</v>
      </c>
      <c r="E183" s="332"/>
      <c r="F183" s="332" t="str">
        <f>'Перв. скв '!F183</f>
        <v>скв.</v>
      </c>
      <c r="G183" s="349">
        <f>'Перв. скв '!G183</f>
        <v>379392.394347728</v>
      </c>
      <c r="H183" s="306">
        <f>'Перв. скв '!H183</f>
        <v>1</v>
      </c>
      <c r="I183" s="306">
        <f>'Перв. скв '!I183</f>
        <v>0</v>
      </c>
      <c r="J183" s="306">
        <f>'Перв. скв '!J183</f>
        <v>0</v>
      </c>
      <c r="K183" s="306">
        <f>'Перв. скв '!K183</f>
        <v>0</v>
      </c>
      <c r="L183" s="306">
        <f>'Перв. скв '!L183</f>
        <v>0</v>
      </c>
      <c r="M183" s="306">
        <f>'Перв. скв '!M183</f>
        <v>0</v>
      </c>
      <c r="N183" s="306">
        <f>'Перв. скв '!N183</f>
        <v>0</v>
      </c>
      <c r="O183" s="99">
        <f t="shared" ref="O183:O188" si="121">H183*G183</f>
        <v>379392.394347728</v>
      </c>
      <c r="P183" s="99">
        <f t="shared" ref="P183:P188" si="122">I183*G183</f>
        <v>0</v>
      </c>
      <c r="Q183" s="99">
        <f t="shared" ref="Q183:Q188" si="123">J183*G183</f>
        <v>0</v>
      </c>
      <c r="R183" s="99">
        <f t="shared" ref="R183:R188" si="124">K183*G183</f>
        <v>0</v>
      </c>
      <c r="S183" s="99">
        <f t="shared" ref="S183:S188" si="125">L183*G183</f>
        <v>0</v>
      </c>
      <c r="T183" s="99">
        <f t="shared" ref="T183:T188" si="126">M183*G183</f>
        <v>0</v>
      </c>
      <c r="U183" s="99">
        <f t="shared" ref="U183:U188" si="127">N183*G183</f>
        <v>0</v>
      </c>
      <c r="V183" s="98">
        <f t="shared" ref="V183:V188" si="128">SUM(H183:N183)</f>
        <v>1</v>
      </c>
      <c r="W183" s="171">
        <f t="shared" ref="W183:W188" si="129">SUM(O183:U183)</f>
        <v>379392.394347728</v>
      </c>
      <c r="X183" s="190"/>
    </row>
    <row r="184" spans="1:24" outlineLevel="1">
      <c r="A184" s="327"/>
      <c r="B184" s="323"/>
      <c r="C184" s="335"/>
      <c r="D184" s="102" t="str">
        <f>'Перв. скв '!D184</f>
        <v>ПИР + гос.экспертиза</v>
      </c>
      <c r="E184" s="332"/>
      <c r="F184" s="332" t="str">
        <f>'Перв. скв '!F184</f>
        <v>К-т</v>
      </c>
      <c r="G184" s="349">
        <f>'Перв. скв '!G184</f>
        <v>0</v>
      </c>
      <c r="H184" s="306">
        <v>0</v>
      </c>
      <c r="I184" s="306">
        <f>'Перв. скв '!I184</f>
        <v>0</v>
      </c>
      <c r="J184" s="306">
        <f>'Перв. скв '!J184</f>
        <v>0</v>
      </c>
      <c r="K184" s="306">
        <f>'Перв. скв '!K184</f>
        <v>0</v>
      </c>
      <c r="L184" s="306">
        <f>'Перв. скв '!L184</f>
        <v>0</v>
      </c>
      <c r="M184" s="306">
        <f>'Перв. скв '!M184</f>
        <v>0</v>
      </c>
      <c r="N184" s="306">
        <f>'Перв. скв '!N184</f>
        <v>0</v>
      </c>
      <c r="O184" s="99">
        <f t="shared" si="121"/>
        <v>0</v>
      </c>
      <c r="P184" s="99">
        <f t="shared" si="122"/>
        <v>0</v>
      </c>
      <c r="Q184" s="99">
        <f t="shared" si="123"/>
        <v>0</v>
      </c>
      <c r="R184" s="99">
        <f t="shared" si="124"/>
        <v>0</v>
      </c>
      <c r="S184" s="99">
        <f t="shared" si="125"/>
        <v>0</v>
      </c>
      <c r="T184" s="99">
        <f t="shared" si="126"/>
        <v>0</v>
      </c>
      <c r="U184" s="99">
        <f t="shared" si="127"/>
        <v>0</v>
      </c>
      <c r="V184" s="98">
        <f t="shared" si="128"/>
        <v>0</v>
      </c>
      <c r="W184" s="171">
        <f t="shared" si="129"/>
        <v>0</v>
      </c>
      <c r="X184" s="190"/>
    </row>
    <row r="185" spans="1:24" hidden="1" outlineLevel="1">
      <c r="A185" s="327"/>
      <c r="B185" s="323"/>
      <c r="C185" s="335"/>
      <c r="D185" s="102" t="str">
        <f>'Перв. скв '!D185</f>
        <v>Услуги УМТС (10,45% от ТМЦ, включая опрессовку труб)</v>
      </c>
      <c r="E185" s="332"/>
      <c r="F185" s="332" t="str">
        <f>'Перв. скв '!F185</f>
        <v>скв.</v>
      </c>
      <c r="G185" s="349">
        <f>'Перв. скв '!G185</f>
        <v>0</v>
      </c>
      <c r="H185" s="306">
        <f>'Перв. скв '!H185</f>
        <v>0</v>
      </c>
      <c r="I185" s="306">
        <f>'Перв. скв '!I185</f>
        <v>0</v>
      </c>
      <c r="J185" s="306">
        <f>'Перв. скв '!J185</f>
        <v>0</v>
      </c>
      <c r="K185" s="306">
        <f>'Перв. скв '!K185</f>
        <v>0</v>
      </c>
      <c r="L185" s="306">
        <f>'Перв. скв '!L185</f>
        <v>0</v>
      </c>
      <c r="M185" s="306">
        <f>'Перв. скв '!M185</f>
        <v>0</v>
      </c>
      <c r="N185" s="306">
        <f>'Перв. скв '!N185</f>
        <v>0</v>
      </c>
      <c r="O185" s="99">
        <f t="shared" si="121"/>
        <v>0</v>
      </c>
      <c r="P185" s="99">
        <f t="shared" si="122"/>
        <v>0</v>
      </c>
      <c r="Q185" s="99">
        <f t="shared" si="123"/>
        <v>0</v>
      </c>
      <c r="R185" s="99">
        <f t="shared" si="124"/>
        <v>0</v>
      </c>
      <c r="S185" s="99">
        <f t="shared" si="125"/>
        <v>0</v>
      </c>
      <c r="T185" s="99">
        <f t="shared" si="126"/>
        <v>0</v>
      </c>
      <c r="U185" s="99">
        <f t="shared" si="127"/>
        <v>0</v>
      </c>
      <c r="V185" s="98">
        <f t="shared" si="128"/>
        <v>0</v>
      </c>
      <c r="W185" s="171">
        <f t="shared" si="129"/>
        <v>0</v>
      </c>
      <c r="X185" s="190"/>
    </row>
    <row r="186" spans="1:24" outlineLevel="1">
      <c r="A186" s="327"/>
      <c r="B186" s="323"/>
      <c r="C186" s="335"/>
      <c r="D186" s="102" t="str">
        <f>'Перв. скв '!D186</f>
        <v>Выработка электроэнергии</v>
      </c>
      <c r="E186" s="332"/>
      <c r="F186" s="332" t="str">
        <f>'Перв. скв '!F186</f>
        <v>скв.</v>
      </c>
      <c r="G186" s="349">
        <f>'Перв. скв '!G186</f>
        <v>0</v>
      </c>
      <c r="H186" s="306">
        <f>'Перв. скв '!H186</f>
        <v>1</v>
      </c>
      <c r="I186" s="306">
        <f>'Перв. скв '!I186</f>
        <v>0</v>
      </c>
      <c r="J186" s="306">
        <f>'Перв. скв '!J186</f>
        <v>0</v>
      </c>
      <c r="K186" s="306">
        <f>'Перв. скв '!K186</f>
        <v>0</v>
      </c>
      <c r="L186" s="306">
        <f>'Перв. скв '!L186</f>
        <v>0</v>
      </c>
      <c r="M186" s="306">
        <f>'Перв. скв '!M186</f>
        <v>0</v>
      </c>
      <c r="N186" s="306">
        <f>'Перв. скв '!N186</f>
        <v>0</v>
      </c>
      <c r="O186" s="99">
        <f t="shared" si="121"/>
        <v>0</v>
      </c>
      <c r="P186" s="99">
        <f t="shared" si="122"/>
        <v>0</v>
      </c>
      <c r="Q186" s="99">
        <f t="shared" si="123"/>
        <v>0</v>
      </c>
      <c r="R186" s="99">
        <f t="shared" si="124"/>
        <v>0</v>
      </c>
      <c r="S186" s="99">
        <f t="shared" si="125"/>
        <v>0</v>
      </c>
      <c r="T186" s="99">
        <f t="shared" si="126"/>
        <v>0</v>
      </c>
      <c r="U186" s="99">
        <f t="shared" si="127"/>
        <v>0</v>
      </c>
      <c r="V186" s="98">
        <f t="shared" si="128"/>
        <v>1</v>
      </c>
      <c r="W186" s="171">
        <f t="shared" si="129"/>
        <v>0</v>
      </c>
      <c r="X186" s="190"/>
    </row>
    <row r="187" spans="1:24" ht="15.75" outlineLevel="1" thickBot="1">
      <c r="A187" s="327"/>
      <c r="B187" s="323"/>
      <c r="C187" s="335"/>
      <c r="D187" s="102" t="str">
        <f>'Перв. скв '!D187</f>
        <v>Прочее (Регистрация, инвентаризация, индексация)</v>
      </c>
      <c r="E187" s="332"/>
      <c r="F187" s="332" t="str">
        <f>'Перв. скв '!F187</f>
        <v>скв.</v>
      </c>
      <c r="G187" s="349">
        <f>'Перв. скв '!G187</f>
        <v>0</v>
      </c>
      <c r="H187" s="306">
        <f>'Перв. скв '!H187</f>
        <v>1</v>
      </c>
      <c r="I187" s="306">
        <f>'Перв. скв '!I187</f>
        <v>0</v>
      </c>
      <c r="J187" s="306">
        <f>'Перв. скв '!J187</f>
        <v>0</v>
      </c>
      <c r="K187" s="306">
        <f>'Перв. скв '!K187</f>
        <v>0</v>
      </c>
      <c r="L187" s="306">
        <f>'Перв. скв '!L187</f>
        <v>0</v>
      </c>
      <c r="M187" s="306">
        <f>'Перв. скв '!M187</f>
        <v>0</v>
      </c>
      <c r="N187" s="306">
        <f>'Перв. скв '!N187</f>
        <v>0</v>
      </c>
      <c r="O187" s="99">
        <f t="shared" si="121"/>
        <v>0</v>
      </c>
      <c r="P187" s="99">
        <f t="shared" si="122"/>
        <v>0</v>
      </c>
      <c r="Q187" s="99">
        <f t="shared" si="123"/>
        <v>0</v>
      </c>
      <c r="R187" s="99">
        <f t="shared" si="124"/>
        <v>0</v>
      </c>
      <c r="S187" s="99">
        <f t="shared" si="125"/>
        <v>0</v>
      </c>
      <c r="T187" s="99">
        <f t="shared" si="126"/>
        <v>0</v>
      </c>
      <c r="U187" s="99">
        <f t="shared" si="127"/>
        <v>0</v>
      </c>
      <c r="V187" s="98">
        <f t="shared" si="128"/>
        <v>1</v>
      </c>
      <c r="W187" s="171">
        <f t="shared" si="129"/>
        <v>0</v>
      </c>
      <c r="X187" s="190"/>
    </row>
    <row r="188" spans="1:24" ht="15.75" hidden="1" outlineLevel="1" thickBot="1">
      <c r="A188" s="327"/>
      <c r="B188" s="336"/>
      <c r="C188" s="335"/>
      <c r="D188" s="102" t="str">
        <f>'Перв. скв '!D188</f>
        <v>Прочие (ТЖГ)</v>
      </c>
      <c r="E188" s="332"/>
      <c r="F188" s="332" t="str">
        <f>'Перв. скв '!F188</f>
        <v>скв.</v>
      </c>
      <c r="G188" s="349">
        <f>'Перв. скв '!G188</f>
        <v>0</v>
      </c>
      <c r="H188" s="306">
        <f>'Перв. скв '!H188</f>
        <v>1</v>
      </c>
      <c r="I188" s="306">
        <f>'Перв. скв '!I188</f>
        <v>0</v>
      </c>
      <c r="J188" s="306">
        <f>'Перв. скв '!J188</f>
        <v>0</v>
      </c>
      <c r="K188" s="306">
        <f>'Перв. скв '!K188</f>
        <v>0</v>
      </c>
      <c r="L188" s="306">
        <f>'Перв. скв '!L188</f>
        <v>0</v>
      </c>
      <c r="M188" s="306">
        <f>'Перв. скв '!M188</f>
        <v>0</v>
      </c>
      <c r="N188" s="306">
        <f>'Перв. скв '!N188</f>
        <v>0</v>
      </c>
      <c r="O188" s="99">
        <f t="shared" si="121"/>
        <v>0</v>
      </c>
      <c r="P188" s="99">
        <f t="shared" si="122"/>
        <v>0</v>
      </c>
      <c r="Q188" s="99">
        <f t="shared" si="123"/>
        <v>0</v>
      </c>
      <c r="R188" s="99">
        <f t="shared" si="124"/>
        <v>0</v>
      </c>
      <c r="S188" s="99">
        <f t="shared" si="125"/>
        <v>0</v>
      </c>
      <c r="T188" s="99">
        <f t="shared" si="126"/>
        <v>0</v>
      </c>
      <c r="U188" s="99">
        <f t="shared" si="127"/>
        <v>0</v>
      </c>
      <c r="V188" s="98">
        <f t="shared" si="128"/>
        <v>1</v>
      </c>
      <c r="W188" s="171">
        <f t="shared" si="129"/>
        <v>0</v>
      </c>
      <c r="X188" s="190"/>
    </row>
    <row r="189" spans="1:24" s="68" customFormat="1" ht="15.75" hidden="1" outlineLevel="1" thickBot="1">
      <c r="A189" s="340"/>
      <c r="B189" s="341"/>
      <c r="C189" s="97"/>
      <c r="D189" s="86"/>
      <c r="E189" s="87"/>
      <c r="F189" s="87"/>
      <c r="G189" s="88"/>
      <c r="H189" s="289"/>
      <c r="I189" s="289"/>
      <c r="J189" s="289"/>
      <c r="K189" s="289"/>
      <c r="L189" s="289"/>
      <c r="M189" s="289"/>
      <c r="N189" s="289"/>
      <c r="O189" s="118"/>
      <c r="P189" s="118"/>
      <c r="Q189" s="118"/>
      <c r="R189" s="118"/>
      <c r="S189" s="118"/>
      <c r="T189" s="118"/>
      <c r="U189" s="118"/>
      <c r="V189" s="119"/>
      <c r="W189" s="175"/>
      <c r="X189" s="190"/>
    </row>
    <row r="190" spans="1:24" s="109" customFormat="1" collapsed="1">
      <c r="A190" s="107"/>
      <c r="B190" s="108"/>
      <c r="C190" s="56" t="s">
        <v>77</v>
      </c>
      <c r="D190" s="69">
        <f>W190</f>
        <v>68837029.290746942</v>
      </c>
      <c r="E190" s="482"/>
      <c r="F190" s="483"/>
      <c r="G190" s="483"/>
      <c r="H190" s="483"/>
      <c r="I190" s="483"/>
      <c r="J190" s="483"/>
      <c r="K190" s="483"/>
      <c r="L190" s="483"/>
      <c r="M190" s="483"/>
      <c r="N190" s="483"/>
      <c r="O190" s="116">
        <f>SUM(O45:O188)</f>
        <v>1685999.6942469452</v>
      </c>
      <c r="P190" s="116">
        <f t="shared" ref="P190:W190" si="130">SUM(P45:P188)</f>
        <v>0</v>
      </c>
      <c r="Q190" s="116">
        <f t="shared" si="130"/>
        <v>388680</v>
      </c>
      <c r="R190" s="116">
        <f t="shared" si="130"/>
        <v>0</v>
      </c>
      <c r="S190" s="116">
        <f t="shared" si="130"/>
        <v>66762349.596499987</v>
      </c>
      <c r="T190" s="116">
        <f t="shared" si="130"/>
        <v>0</v>
      </c>
      <c r="U190" s="116">
        <f t="shared" si="130"/>
        <v>0</v>
      </c>
      <c r="V190" s="116">
        <f t="shared" si="130"/>
        <v>8008</v>
      </c>
      <c r="W190" s="164">
        <f t="shared" si="130"/>
        <v>68837029.290746942</v>
      </c>
      <c r="X190" s="191"/>
    </row>
    <row r="191" spans="1:24" ht="15.75" thickBot="1">
      <c r="A191" s="3"/>
      <c r="B191" s="3"/>
      <c r="O191" s="23"/>
      <c r="P191" s="23"/>
      <c r="Q191" s="23"/>
      <c r="R191" s="23"/>
      <c r="S191" s="23"/>
      <c r="T191" s="23"/>
      <c r="U191" s="23"/>
      <c r="X191" s="191"/>
    </row>
    <row r="192" spans="1:24" ht="15.75" thickBot="1">
      <c r="A192" s="45"/>
      <c r="B192" s="48"/>
      <c r="C192" s="446" t="s">
        <v>124</v>
      </c>
      <c r="D192" s="447"/>
      <c r="E192" s="447"/>
      <c r="F192" s="447"/>
      <c r="G192" s="447"/>
      <c r="H192" s="447"/>
      <c r="I192" s="447"/>
      <c r="J192" s="447"/>
      <c r="K192" s="447"/>
      <c r="L192" s="447"/>
      <c r="M192" s="447"/>
      <c r="N192" s="447"/>
      <c r="O192" s="447"/>
      <c r="P192" s="447"/>
      <c r="Q192" s="447"/>
      <c r="R192" s="447"/>
      <c r="S192" s="447"/>
      <c r="T192" s="447"/>
      <c r="U192" s="447"/>
      <c r="V192" s="447"/>
      <c r="W192" s="447"/>
      <c r="X192" s="192">
        <f>SUM(W194:W204)</f>
        <v>36904486.671455629</v>
      </c>
    </row>
    <row r="193" spans="1:24" ht="15.75" outlineLevel="1" thickBot="1">
      <c r="A193" s="334"/>
      <c r="B193" s="331"/>
      <c r="C193" s="54"/>
      <c r="D193" s="100" t="s">
        <v>120</v>
      </c>
      <c r="E193" s="50"/>
      <c r="F193" s="50"/>
      <c r="G193" s="38"/>
      <c r="H193" s="295"/>
      <c r="I193" s="295"/>
      <c r="J193" s="295"/>
      <c r="K193" s="295"/>
      <c r="L193" s="295"/>
      <c r="M193" s="295"/>
      <c r="N193" s="295"/>
      <c r="O193" s="51"/>
      <c r="P193" s="51"/>
      <c r="Q193" s="51"/>
      <c r="R193" s="51"/>
      <c r="S193" s="51"/>
      <c r="T193" s="51"/>
      <c r="U193" s="51"/>
      <c r="V193" s="51"/>
      <c r="W193" s="174"/>
      <c r="X193" s="190"/>
    </row>
    <row r="194" spans="1:24" outlineLevel="1">
      <c r="A194" s="334"/>
      <c r="B194" s="331"/>
      <c r="C194" s="335"/>
      <c r="D194" s="102" t="str">
        <f>'Перв. скв '!D194</f>
        <v>Услуги по гидроразрыву пластов</v>
      </c>
      <c r="E194" s="332"/>
      <c r="F194" s="332" t="str">
        <f>'Перв. скв '!F194</f>
        <v>опер</v>
      </c>
      <c r="G194" s="349">
        <f>'Перв. скв '!G194</f>
        <v>2694720.9499999997</v>
      </c>
      <c r="H194" s="306">
        <f>'Перв. скв '!H194</f>
        <v>6</v>
      </c>
      <c r="I194" s="307">
        <f>'Перв. скв '!I194</f>
        <v>0</v>
      </c>
      <c r="J194" s="307">
        <f>'Перв. скв '!J194</f>
        <v>0</v>
      </c>
      <c r="K194" s="307">
        <f>'Перв. скв '!K194</f>
        <v>0</v>
      </c>
      <c r="L194" s="307">
        <f>'Перв. скв '!L194</f>
        <v>0</v>
      </c>
      <c r="M194" s="307">
        <f>'Перв. скв '!M194</f>
        <v>0</v>
      </c>
      <c r="N194" s="297"/>
      <c r="O194" s="99">
        <f t="shared" ref="O194:O204" si="131">H194*G194</f>
        <v>16168325.699999999</v>
      </c>
      <c r="P194" s="99"/>
      <c r="Q194" s="99"/>
      <c r="R194" s="99"/>
      <c r="S194" s="99"/>
      <c r="T194" s="99"/>
      <c r="U194" s="99"/>
      <c r="V194" s="98">
        <f t="shared" ref="V194:V204" si="132">SUM(H194:N194)</f>
        <v>6</v>
      </c>
      <c r="W194" s="171">
        <f>SUM(O194:U194)</f>
        <v>16168325.699999999</v>
      </c>
      <c r="X194" s="190"/>
    </row>
    <row r="195" spans="1:24" outlineLevel="1">
      <c r="A195" s="327"/>
      <c r="B195" s="323"/>
      <c r="C195" s="335"/>
      <c r="D195" s="102" t="str">
        <f>'Перв. скв '!D195</f>
        <v>Услуги колтюбинга и азотной установки</v>
      </c>
      <c r="E195" s="332"/>
      <c r="F195" s="332" t="str">
        <f>'Перв. скв '!F195</f>
        <v>опер</v>
      </c>
      <c r="G195" s="349">
        <f>'Перв. скв '!G195</f>
        <v>4225000</v>
      </c>
      <c r="H195" s="306">
        <f>'Перв. скв '!H195</f>
        <v>1</v>
      </c>
      <c r="I195" s="307">
        <f>'Перв. скв '!I195</f>
        <v>0</v>
      </c>
      <c r="J195" s="307">
        <f>'Перв. скв '!J195</f>
        <v>0</v>
      </c>
      <c r="K195" s="307">
        <f>'Перв. скв '!K195</f>
        <v>0</v>
      </c>
      <c r="L195" s="307">
        <f>'Перв. скв '!L195</f>
        <v>0</v>
      </c>
      <c r="M195" s="307">
        <f>'Перв. скв '!M195</f>
        <v>0</v>
      </c>
      <c r="N195" s="297"/>
      <c r="O195" s="99">
        <f t="shared" si="131"/>
        <v>4225000</v>
      </c>
      <c r="P195" s="99"/>
      <c r="Q195" s="99"/>
      <c r="R195" s="99"/>
      <c r="S195" s="99"/>
      <c r="T195" s="99"/>
      <c r="U195" s="99"/>
      <c r="V195" s="98">
        <f t="shared" si="132"/>
        <v>1</v>
      </c>
      <c r="W195" s="171">
        <f t="shared" ref="W195:W204" si="133">SUM(O195:U195)</f>
        <v>4225000</v>
      </c>
      <c r="X195" s="190"/>
    </row>
    <row r="196" spans="1:24" outlineLevel="1">
      <c r="A196" s="327"/>
      <c r="B196" s="323"/>
      <c r="C196" s="335"/>
      <c r="D196" s="102" t="str">
        <f>'Перв. скв '!D196</f>
        <v>Услуги бригад по капитальному ремонту скважин</v>
      </c>
      <c r="E196" s="332"/>
      <c r="F196" s="332" t="str">
        <f>'Перв. скв '!F196</f>
        <v>бр.час.</v>
      </c>
      <c r="G196" s="349">
        <f>'Перв. скв '!G196</f>
        <v>5700</v>
      </c>
      <c r="H196" s="306">
        <f>'Перв. скв '!H196</f>
        <v>236.47807017543863</v>
      </c>
      <c r="I196" s="307">
        <f>'Перв. скв '!I196</f>
        <v>0</v>
      </c>
      <c r="J196" s="307">
        <f>'Перв. скв '!J196</f>
        <v>0</v>
      </c>
      <c r="K196" s="307">
        <f>'Перв. скв '!K196</f>
        <v>0</v>
      </c>
      <c r="L196" s="307">
        <f>'Перв. скв '!L196</f>
        <v>0</v>
      </c>
      <c r="M196" s="307">
        <f>'Перв. скв '!M196</f>
        <v>0</v>
      </c>
      <c r="N196" s="297"/>
      <c r="O196" s="99">
        <f t="shared" si="131"/>
        <v>1347925.0000000002</v>
      </c>
      <c r="P196" s="99"/>
      <c r="Q196" s="99"/>
      <c r="R196" s="99"/>
      <c r="S196" s="99"/>
      <c r="T196" s="99"/>
      <c r="U196" s="99"/>
      <c r="V196" s="98">
        <f t="shared" si="132"/>
        <v>236.47807017543863</v>
      </c>
      <c r="W196" s="171">
        <f t="shared" si="133"/>
        <v>1347925.0000000002</v>
      </c>
      <c r="X196" s="190"/>
    </row>
    <row r="197" spans="1:24" outlineLevel="1">
      <c r="A197" s="327"/>
      <c r="B197" s="323"/>
      <c r="C197" s="335"/>
      <c r="D197" s="102" t="str">
        <f>'Перв. скв '!D197</f>
        <v>Супервайзинг при КРС</v>
      </c>
      <c r="E197" s="332"/>
      <c r="F197" s="332" t="str">
        <f>'Перв. скв '!F197</f>
        <v>опер</v>
      </c>
      <c r="G197" s="349">
        <f>'Перв. скв '!G197</f>
        <v>61808.600000000013</v>
      </c>
      <c r="H197" s="306">
        <f>'Перв. скв '!H197</f>
        <v>1</v>
      </c>
      <c r="I197" s="307">
        <f>'Перв. скв '!I197</f>
        <v>0</v>
      </c>
      <c r="J197" s="307">
        <f>'Перв. скв '!J197</f>
        <v>0</v>
      </c>
      <c r="K197" s="307">
        <f>'Перв. скв '!K197</f>
        <v>0</v>
      </c>
      <c r="L197" s="307">
        <f>'Перв. скв '!L197</f>
        <v>0</v>
      </c>
      <c r="M197" s="307">
        <f>'Перв. скв '!M197</f>
        <v>0</v>
      </c>
      <c r="N197" s="297"/>
      <c r="O197" s="99">
        <f t="shared" si="131"/>
        <v>61808.600000000013</v>
      </c>
      <c r="P197" s="99"/>
      <c r="Q197" s="99"/>
      <c r="R197" s="99"/>
      <c r="S197" s="99"/>
      <c r="T197" s="99"/>
      <c r="U197" s="99"/>
      <c r="V197" s="98">
        <f t="shared" si="132"/>
        <v>1</v>
      </c>
      <c r="W197" s="171">
        <f t="shared" si="133"/>
        <v>61808.600000000013</v>
      </c>
      <c r="X197" s="190"/>
    </row>
    <row r="198" spans="1:24" outlineLevel="1">
      <c r="A198" s="327"/>
      <c r="B198" s="323"/>
      <c r="C198" s="335"/>
      <c r="D198" s="102" t="str">
        <f>'Перв. скв '!D198</f>
        <v>ТЖГ</v>
      </c>
      <c r="E198" s="332"/>
      <c r="F198" s="332" t="str">
        <f>'Перв. скв '!F198</f>
        <v>опер</v>
      </c>
      <c r="G198" s="349">
        <f>'Перв. скв '!G198</f>
        <v>0</v>
      </c>
      <c r="H198" s="306">
        <f>'Перв. скв '!H198</f>
        <v>1</v>
      </c>
      <c r="I198" s="307">
        <f>'Перв. скв '!I198</f>
        <v>0</v>
      </c>
      <c r="J198" s="307">
        <f>'Перв. скв '!J198</f>
        <v>0</v>
      </c>
      <c r="K198" s="307">
        <f>'Перв. скв '!K198</f>
        <v>0</v>
      </c>
      <c r="L198" s="307">
        <f>'Перв. скв '!L198</f>
        <v>0</v>
      </c>
      <c r="M198" s="307">
        <f>'Перв. скв '!M198</f>
        <v>0</v>
      </c>
      <c r="N198" s="297"/>
      <c r="O198" s="99">
        <f t="shared" si="131"/>
        <v>0</v>
      </c>
      <c r="P198" s="99"/>
      <c r="Q198" s="99"/>
      <c r="R198" s="99"/>
      <c r="S198" s="99"/>
      <c r="T198" s="99"/>
      <c r="U198" s="99"/>
      <c r="V198" s="98">
        <f t="shared" si="132"/>
        <v>1</v>
      </c>
      <c r="W198" s="171">
        <f t="shared" si="133"/>
        <v>0</v>
      </c>
      <c r="X198" s="190"/>
    </row>
    <row r="199" spans="1:24" outlineLevel="1">
      <c r="A199" s="327"/>
      <c r="B199" s="323"/>
      <c r="C199" s="335"/>
      <c r="D199" s="102" t="str">
        <f>'Перв. скв '!D199</f>
        <v>Проппант</v>
      </c>
      <c r="E199" s="332"/>
      <c r="F199" s="332" t="str">
        <f>'Перв. скв '!F199</f>
        <v>м3</v>
      </c>
      <c r="G199" s="349">
        <f>'Перв. скв '!G199</f>
        <v>17500</v>
      </c>
      <c r="H199" s="306">
        <f>'Перв. скв '!H199</f>
        <v>600</v>
      </c>
      <c r="I199" s="307">
        <f>'Перв. скв '!I199</f>
        <v>0</v>
      </c>
      <c r="J199" s="307">
        <f>'Перв. скв '!J199</f>
        <v>0</v>
      </c>
      <c r="K199" s="307">
        <f>'Перв. скв '!K199</f>
        <v>0</v>
      </c>
      <c r="L199" s="307">
        <f>'Перв. скв '!L199</f>
        <v>0</v>
      </c>
      <c r="M199" s="307">
        <f>'Перв. скв '!M199</f>
        <v>0</v>
      </c>
      <c r="N199" s="297"/>
      <c r="O199" s="99">
        <f t="shared" si="131"/>
        <v>10500000</v>
      </c>
      <c r="P199" s="99"/>
      <c r="Q199" s="99"/>
      <c r="R199" s="99"/>
      <c r="S199" s="99"/>
      <c r="T199" s="99"/>
      <c r="U199" s="99"/>
      <c r="V199" s="98">
        <f t="shared" si="132"/>
        <v>600</v>
      </c>
      <c r="W199" s="171">
        <f t="shared" si="133"/>
        <v>10500000</v>
      </c>
      <c r="X199" s="190"/>
    </row>
    <row r="200" spans="1:24" outlineLevel="1">
      <c r="A200" s="327"/>
      <c r="B200" s="323"/>
      <c r="C200" s="335"/>
      <c r="D200" s="102" t="str">
        <f>'Перв. скв '!D200</f>
        <v>Распределение расходов УМТС</v>
      </c>
      <c r="E200" s="332"/>
      <c r="F200" s="332">
        <f>'Перв. скв '!F200</f>
        <v>0</v>
      </c>
      <c r="G200" s="349">
        <f>'Перв. скв '!G200</f>
        <v>865747.37145562703</v>
      </c>
      <c r="H200" s="306">
        <f>'Перв. скв '!H200</f>
        <v>1</v>
      </c>
      <c r="I200" s="307">
        <f>'Перв. скв '!I200</f>
        <v>0</v>
      </c>
      <c r="J200" s="307">
        <f>'Перв. скв '!J200</f>
        <v>0</v>
      </c>
      <c r="K200" s="307">
        <f>'Перв. скв '!K200</f>
        <v>0</v>
      </c>
      <c r="L200" s="307">
        <f>'Перв. скв '!L200</f>
        <v>0</v>
      </c>
      <c r="M200" s="307">
        <f>'Перв. скв '!M200</f>
        <v>0</v>
      </c>
      <c r="N200" s="297"/>
      <c r="O200" s="99">
        <f t="shared" si="131"/>
        <v>865747.37145562703</v>
      </c>
      <c r="P200" s="99"/>
      <c r="Q200" s="99"/>
      <c r="R200" s="99"/>
      <c r="S200" s="99"/>
      <c r="T200" s="99"/>
      <c r="U200" s="99"/>
      <c r="V200" s="98">
        <f t="shared" si="132"/>
        <v>1</v>
      </c>
      <c r="W200" s="171">
        <f t="shared" si="133"/>
        <v>865747.37145562703</v>
      </c>
      <c r="X200" s="190"/>
    </row>
    <row r="201" spans="1:24" outlineLevel="1">
      <c r="A201" s="327"/>
      <c r="B201" s="323"/>
      <c r="C201" s="335"/>
      <c r="D201" s="102" t="str">
        <f>'Перв. скв '!D201</f>
        <v>ПВР</v>
      </c>
      <c r="E201" s="332"/>
      <c r="F201" s="332" t="str">
        <f>'Перв. скв '!F201</f>
        <v>опер</v>
      </c>
      <c r="G201" s="349">
        <f>'Перв. скв '!G201</f>
        <v>0</v>
      </c>
      <c r="H201" s="306">
        <f>'Перв. скв '!H201</f>
        <v>0</v>
      </c>
      <c r="I201" s="307">
        <f>'Перв. скв '!I201</f>
        <v>0</v>
      </c>
      <c r="J201" s="307">
        <f>'Перв. скв '!J201</f>
        <v>0</v>
      </c>
      <c r="K201" s="307">
        <f>'Перв. скв '!K201</f>
        <v>0</v>
      </c>
      <c r="L201" s="307">
        <f>'Перв. скв '!L201</f>
        <v>0</v>
      </c>
      <c r="M201" s="307">
        <f>'Перв. скв '!M201</f>
        <v>0</v>
      </c>
      <c r="N201" s="297"/>
      <c r="O201" s="99">
        <f t="shared" si="131"/>
        <v>0</v>
      </c>
      <c r="P201" s="99"/>
      <c r="Q201" s="99"/>
      <c r="R201" s="99"/>
      <c r="S201" s="99"/>
      <c r="T201" s="99"/>
      <c r="U201" s="99"/>
      <c r="V201" s="98">
        <f t="shared" si="132"/>
        <v>0</v>
      </c>
      <c r="W201" s="171">
        <f t="shared" si="133"/>
        <v>0</v>
      </c>
      <c r="X201" s="190"/>
    </row>
    <row r="202" spans="1:24" outlineLevel="1">
      <c r="A202" s="327"/>
      <c r="B202" s="323"/>
      <c r="C202" s="335"/>
      <c r="D202" s="102" t="str">
        <f>'Перв. скв '!D202</f>
        <v>МГРП</v>
      </c>
      <c r="E202" s="332"/>
      <c r="F202" s="332" t="str">
        <f>'Перв. скв '!F202</f>
        <v>скв/опер</v>
      </c>
      <c r="G202" s="349">
        <f>'Перв. скв '!G202</f>
        <v>3650000</v>
      </c>
      <c r="H202" s="306">
        <f>'Перв. скв '!H202</f>
        <v>1</v>
      </c>
      <c r="I202" s="307">
        <f>'Перв. скв '!I202</f>
        <v>0</v>
      </c>
      <c r="J202" s="307">
        <f>'Перв. скв '!J202</f>
        <v>0</v>
      </c>
      <c r="K202" s="307">
        <f>'Перв. скв '!K202</f>
        <v>0</v>
      </c>
      <c r="L202" s="307">
        <f>'Перв. скв '!L202</f>
        <v>0</v>
      </c>
      <c r="M202" s="307">
        <f>'Перв. скв '!M202</f>
        <v>0</v>
      </c>
      <c r="N202" s="297"/>
      <c r="O202" s="99">
        <f t="shared" si="131"/>
        <v>3650000</v>
      </c>
      <c r="P202" s="99"/>
      <c r="Q202" s="99"/>
      <c r="R202" s="99"/>
      <c r="S202" s="99"/>
      <c r="T202" s="99"/>
      <c r="U202" s="99"/>
      <c r="V202" s="98">
        <f t="shared" si="132"/>
        <v>1</v>
      </c>
      <c r="W202" s="171">
        <f t="shared" si="133"/>
        <v>3650000</v>
      </c>
      <c r="X202" s="190"/>
    </row>
    <row r="203" spans="1:24" outlineLevel="1">
      <c r="A203" s="327"/>
      <c r="B203" s="323"/>
      <c r="C203" s="335"/>
      <c r="D203" s="102" t="str">
        <f>'Перв. скв '!D203</f>
        <v>Супервайзинг при ГРП</v>
      </c>
      <c r="E203" s="332"/>
      <c r="F203" s="332" t="str">
        <f>'Перв. скв '!F203</f>
        <v>бр.час.</v>
      </c>
      <c r="G203" s="349">
        <f>'Перв. скв '!G203</f>
        <v>85680</v>
      </c>
      <c r="H203" s="306">
        <f>'Перв. скв '!H203</f>
        <v>1</v>
      </c>
      <c r="I203" s="307">
        <f>'Перв. скв '!I203</f>
        <v>0</v>
      </c>
      <c r="J203" s="307">
        <f>'Перв. скв '!J203</f>
        <v>0</v>
      </c>
      <c r="K203" s="307">
        <f>'Перв. скв '!K203</f>
        <v>0</v>
      </c>
      <c r="L203" s="307">
        <f>'Перв. скв '!L203</f>
        <v>0</v>
      </c>
      <c r="M203" s="307">
        <f>'Перв. скв '!M203</f>
        <v>0</v>
      </c>
      <c r="N203" s="297"/>
      <c r="O203" s="99">
        <f t="shared" si="131"/>
        <v>85680</v>
      </c>
      <c r="P203" s="99"/>
      <c r="Q203" s="99"/>
      <c r="R203" s="99"/>
      <c r="S203" s="99"/>
      <c r="T203" s="99"/>
      <c r="U203" s="99"/>
      <c r="V203" s="98">
        <f t="shared" si="132"/>
        <v>1</v>
      </c>
      <c r="W203" s="171">
        <f t="shared" si="133"/>
        <v>85680</v>
      </c>
      <c r="X203" s="190"/>
    </row>
    <row r="204" spans="1:24" outlineLevel="1">
      <c r="A204" s="327"/>
      <c r="B204" s="323"/>
      <c r="C204" s="335"/>
      <c r="D204" s="102">
        <f>'Перв. скв '!D204</f>
        <v>0</v>
      </c>
      <c r="E204" s="332"/>
      <c r="F204" s="332">
        <f>'Перв. скв '!F204</f>
        <v>0</v>
      </c>
      <c r="G204" s="349">
        <f>'Перв. скв '!G204</f>
        <v>0</v>
      </c>
      <c r="H204" s="306">
        <f>'Перв. скв '!H204</f>
        <v>0</v>
      </c>
      <c r="I204" s="307">
        <f>'Перв. скв '!I204</f>
        <v>0</v>
      </c>
      <c r="J204" s="307">
        <f>'Перв. скв '!J204</f>
        <v>0</v>
      </c>
      <c r="K204" s="307">
        <f>'Перв. скв '!K204</f>
        <v>0</v>
      </c>
      <c r="L204" s="307">
        <f>'Перв. скв '!L204</f>
        <v>0</v>
      </c>
      <c r="M204" s="307">
        <f>'Перв. скв '!M204</f>
        <v>0</v>
      </c>
      <c r="N204" s="297"/>
      <c r="O204" s="99">
        <f t="shared" si="131"/>
        <v>0</v>
      </c>
      <c r="P204" s="99"/>
      <c r="Q204" s="99"/>
      <c r="R204" s="99"/>
      <c r="S204" s="99"/>
      <c r="T204" s="99"/>
      <c r="U204" s="99"/>
      <c r="V204" s="98">
        <f t="shared" si="132"/>
        <v>0</v>
      </c>
      <c r="W204" s="171">
        <f t="shared" si="133"/>
        <v>0</v>
      </c>
      <c r="X204" s="190"/>
    </row>
    <row r="205" spans="1:24" s="68" customFormat="1" ht="15.75" outlineLevel="1" thickBot="1">
      <c r="A205" s="340"/>
      <c r="B205" s="341"/>
      <c r="C205" s="97"/>
      <c r="D205" s="97"/>
      <c r="E205" s="75"/>
      <c r="F205" s="75"/>
      <c r="G205" s="65"/>
      <c r="H205" s="289"/>
      <c r="I205" s="289"/>
      <c r="J205" s="289"/>
      <c r="K205" s="289"/>
      <c r="L205" s="289"/>
      <c r="M205" s="289"/>
      <c r="N205" s="289"/>
      <c r="O205" s="78"/>
      <c r="P205" s="78"/>
      <c r="Q205" s="78"/>
      <c r="R205" s="78"/>
      <c r="S205" s="78"/>
      <c r="T205" s="78"/>
      <c r="U205" s="78"/>
      <c r="V205" s="79"/>
      <c r="W205" s="166"/>
      <c r="X205" s="190"/>
    </row>
    <row r="206" spans="1:24" s="109" customFormat="1">
      <c r="A206" s="107"/>
      <c r="B206" s="108"/>
      <c r="C206" s="56" t="s">
        <v>83</v>
      </c>
      <c r="D206" s="69">
        <f>W206</f>
        <v>36904486.671455629</v>
      </c>
      <c r="E206" s="482"/>
      <c r="F206" s="483"/>
      <c r="G206" s="483"/>
      <c r="H206" s="483"/>
      <c r="I206" s="483"/>
      <c r="J206" s="483"/>
      <c r="K206" s="483"/>
      <c r="L206" s="483"/>
      <c r="M206" s="483"/>
      <c r="N206" s="483"/>
      <c r="O206" s="116">
        <f>SUM(O194:O204)</f>
        <v>36904486.671455629</v>
      </c>
      <c r="P206" s="116"/>
      <c r="Q206" s="116"/>
      <c r="R206" s="116"/>
      <c r="S206" s="116"/>
      <c r="T206" s="116"/>
      <c r="U206" s="116"/>
      <c r="V206" s="116"/>
      <c r="W206" s="164">
        <f>SUM(W194:W204)</f>
        <v>36904486.671455629</v>
      </c>
      <c r="X206" s="191"/>
    </row>
    <row r="207" spans="1:24" ht="15.75" thickBot="1">
      <c r="O207" s="117"/>
      <c r="P207" s="117"/>
      <c r="Q207" s="117"/>
      <c r="R207" s="117"/>
      <c r="S207" s="117"/>
      <c r="T207" s="117"/>
      <c r="U207" s="117"/>
      <c r="V207" s="117"/>
      <c r="W207" s="117"/>
      <c r="X207" s="191"/>
    </row>
    <row r="208" spans="1:24" ht="15.75" thickBot="1">
      <c r="A208" s="336"/>
      <c r="B208" s="336"/>
      <c r="C208" s="446" t="s">
        <v>126</v>
      </c>
      <c r="D208" s="447"/>
      <c r="E208" s="447"/>
      <c r="F208" s="447"/>
      <c r="G208" s="447"/>
      <c r="H208" s="447"/>
      <c r="I208" s="447"/>
      <c r="J208" s="447"/>
      <c r="K208" s="447"/>
      <c r="L208" s="447"/>
      <c r="M208" s="447"/>
      <c r="N208" s="447"/>
      <c r="O208" s="447"/>
      <c r="P208" s="447"/>
      <c r="Q208" s="447"/>
      <c r="R208" s="447"/>
      <c r="S208" s="447"/>
      <c r="T208" s="447"/>
      <c r="U208" s="447"/>
      <c r="V208" s="447"/>
      <c r="W208" s="447"/>
      <c r="X208" s="192">
        <f>SUM(W209:W211)</f>
        <v>0</v>
      </c>
    </row>
    <row r="209" spans="1:24" outlineLevel="1">
      <c r="A209" s="336"/>
      <c r="B209" s="336"/>
      <c r="C209" s="335"/>
      <c r="D209" s="102">
        <f>'Перв. скв '!D209</f>
        <v>0</v>
      </c>
      <c r="E209" s="332"/>
      <c r="F209" s="332" t="str">
        <f>'Перв. скв '!F209</f>
        <v>шт</v>
      </c>
      <c r="G209" s="349">
        <f>'Перв. скв '!G209</f>
        <v>0</v>
      </c>
      <c r="H209" s="279"/>
      <c r="I209" s="297"/>
      <c r="J209" s="297"/>
      <c r="K209" s="297"/>
      <c r="L209" s="297"/>
      <c r="M209" s="297"/>
      <c r="N209" s="297"/>
      <c r="O209" s="112">
        <f>H209*G209</f>
        <v>0</v>
      </c>
      <c r="P209" s="112"/>
      <c r="Q209" s="112"/>
      <c r="R209" s="112"/>
      <c r="S209" s="112"/>
      <c r="T209" s="99"/>
      <c r="U209" s="112"/>
      <c r="V209" s="113">
        <f>SUM(H209:N209)</f>
        <v>0</v>
      </c>
      <c r="W209" s="168">
        <f>SUM(O209:U209)</f>
        <v>0</v>
      </c>
      <c r="X209" s="190"/>
    </row>
    <row r="210" spans="1:24" outlineLevel="1">
      <c r="A210" s="336"/>
      <c r="B210" s="336"/>
      <c r="C210" s="335"/>
      <c r="D210" s="102"/>
      <c r="E210" s="332"/>
      <c r="F210" s="332" t="str">
        <f>'Перв. скв '!F210</f>
        <v>скв.</v>
      </c>
      <c r="G210" s="349"/>
      <c r="H210" s="279"/>
      <c r="I210" s="297"/>
      <c r="J210" s="297"/>
      <c r="K210" s="297"/>
      <c r="L210" s="297"/>
      <c r="M210" s="297"/>
      <c r="N210" s="297"/>
      <c r="O210" s="112">
        <f>H210*G210</f>
        <v>0</v>
      </c>
      <c r="P210" s="112"/>
      <c r="Q210" s="112"/>
      <c r="R210" s="112"/>
      <c r="S210" s="112"/>
      <c r="T210" s="99"/>
      <c r="U210" s="112"/>
      <c r="V210" s="113">
        <f>SUM(H210:N210)</f>
        <v>0</v>
      </c>
      <c r="W210" s="168">
        <f>SUM(O210:U210)</f>
        <v>0</v>
      </c>
      <c r="X210" s="190"/>
    </row>
    <row r="211" spans="1:24" outlineLevel="1">
      <c r="A211" s="336"/>
      <c r="B211" s="336"/>
      <c r="C211" s="335"/>
      <c r="D211" s="102"/>
      <c r="E211" s="332"/>
      <c r="F211" s="332" t="str">
        <f>'Перв. скв '!F211</f>
        <v>скв.</v>
      </c>
      <c r="G211" s="349"/>
      <c r="H211" s="279"/>
      <c r="I211" s="297"/>
      <c r="J211" s="297"/>
      <c r="K211" s="297"/>
      <c r="L211" s="297"/>
      <c r="M211" s="297"/>
      <c r="N211" s="297"/>
      <c r="O211" s="112">
        <f>H211*G211</f>
        <v>0</v>
      </c>
      <c r="P211" s="112"/>
      <c r="Q211" s="112"/>
      <c r="R211" s="112"/>
      <c r="S211" s="112"/>
      <c r="T211" s="99"/>
      <c r="U211" s="112"/>
      <c r="V211" s="113">
        <f>SUM(H211:N211)</f>
        <v>0</v>
      </c>
      <c r="W211" s="168">
        <f>SUM(O211:U211)</f>
        <v>0</v>
      </c>
      <c r="X211" s="190"/>
    </row>
    <row r="212" spans="1:24" s="109" customFormat="1">
      <c r="A212" s="343"/>
      <c r="B212" s="343"/>
      <c r="C212" s="56" t="s">
        <v>127</v>
      </c>
      <c r="D212" s="69">
        <f>W212</f>
        <v>0</v>
      </c>
      <c r="E212" s="482"/>
      <c r="F212" s="483"/>
      <c r="G212" s="483"/>
      <c r="H212" s="483"/>
      <c r="I212" s="483"/>
      <c r="J212" s="483"/>
      <c r="K212" s="483"/>
      <c r="L212" s="483"/>
      <c r="M212" s="483"/>
      <c r="N212" s="483"/>
      <c r="O212" s="116">
        <f>SUM(O209:O211)</f>
        <v>0</v>
      </c>
      <c r="P212" s="116"/>
      <c r="Q212" s="116"/>
      <c r="R212" s="116"/>
      <c r="S212" s="116"/>
      <c r="T212" s="116"/>
      <c r="U212" s="116"/>
      <c r="V212" s="116"/>
      <c r="W212" s="164">
        <f>SUM(W209:W211)</f>
        <v>0</v>
      </c>
      <c r="X212" s="190"/>
    </row>
    <row r="213" spans="1:24" ht="15.75" thickBot="1">
      <c r="O213" s="117"/>
      <c r="P213" s="117"/>
      <c r="Q213" s="117"/>
      <c r="R213" s="117"/>
      <c r="S213" s="117"/>
      <c r="T213" s="117"/>
      <c r="U213" s="117"/>
      <c r="V213" s="117"/>
      <c r="W213" s="117"/>
      <c r="X213" s="191"/>
    </row>
    <row r="214" spans="1:24" s="109" customFormat="1" ht="15.75" thickBot="1">
      <c r="A214" s="107"/>
      <c r="B214" s="108"/>
      <c r="C214" s="56" t="s">
        <v>84</v>
      </c>
      <c r="D214" s="69">
        <f>W214</f>
        <v>106212818.08720258</v>
      </c>
      <c r="E214" s="482"/>
      <c r="F214" s="483"/>
      <c r="G214" s="483"/>
      <c r="H214" s="483"/>
      <c r="I214" s="483"/>
      <c r="J214" s="483"/>
      <c r="K214" s="483"/>
      <c r="L214" s="483"/>
      <c r="M214" s="483"/>
      <c r="N214" s="483"/>
      <c r="O214" s="116">
        <f t="shared" ref="O214:U214" si="134">O190+O206+O41+O212</f>
        <v>39061788.490702577</v>
      </c>
      <c r="P214" s="116">
        <f t="shared" si="134"/>
        <v>0</v>
      </c>
      <c r="Q214" s="116">
        <f t="shared" si="134"/>
        <v>388680</v>
      </c>
      <c r="R214" s="116">
        <f t="shared" si="134"/>
        <v>0</v>
      </c>
      <c r="S214" s="116">
        <f t="shared" si="134"/>
        <v>66762349.596499987</v>
      </c>
      <c r="T214" s="116">
        <f t="shared" si="134"/>
        <v>0</v>
      </c>
      <c r="U214" s="116">
        <f t="shared" si="134"/>
        <v>0</v>
      </c>
      <c r="V214" s="116"/>
      <c r="W214" s="164">
        <f>W190+W206+W41+W212</f>
        <v>106212818.08720258</v>
      </c>
      <c r="X214" s="192">
        <f>X18+X43+X56+X65+X86+X94+X112+X120+X129+X134+X142+X163+X181+X192+X208</f>
        <v>106212818.08720258</v>
      </c>
    </row>
  </sheetData>
  <mergeCells count="58">
    <mergeCell ref="A2:W2"/>
    <mergeCell ref="F4:G5"/>
    <mergeCell ref="H4:H5"/>
    <mergeCell ref="I4:I5"/>
    <mergeCell ref="J4:J5"/>
    <mergeCell ref="K4:K5"/>
    <mergeCell ref="L4:L5"/>
    <mergeCell ref="M4:M5"/>
    <mergeCell ref="N4:N5"/>
    <mergeCell ref="O4:O5"/>
    <mergeCell ref="P4:Q5"/>
    <mergeCell ref="R4:R5"/>
    <mergeCell ref="A6:B6"/>
    <mergeCell ref="F6:G6"/>
    <mergeCell ref="P6:Q6"/>
    <mergeCell ref="A7:B7"/>
    <mergeCell ref="F7:G7"/>
    <mergeCell ref="O7:O8"/>
    <mergeCell ref="P7:Q7"/>
    <mergeCell ref="A8:B8"/>
    <mergeCell ref="F8:G8"/>
    <mergeCell ref="P8:Q8"/>
    <mergeCell ref="A9:B9"/>
    <mergeCell ref="F9:G9"/>
    <mergeCell ref="P9:Q9"/>
    <mergeCell ref="F10:G10"/>
    <mergeCell ref="O10:O11"/>
    <mergeCell ref="P10:Q10"/>
    <mergeCell ref="F11:G11"/>
    <mergeCell ref="P11:Q11"/>
    <mergeCell ref="F12:G13"/>
    <mergeCell ref="Q12:R13"/>
    <mergeCell ref="A13:B13"/>
    <mergeCell ref="A15:G15"/>
    <mergeCell ref="H15:N15"/>
    <mergeCell ref="O15:U15"/>
    <mergeCell ref="O12:O13"/>
    <mergeCell ref="P12:P13"/>
    <mergeCell ref="V15:W15"/>
    <mergeCell ref="C18:W18"/>
    <mergeCell ref="C43:W43"/>
    <mergeCell ref="C56:W56"/>
    <mergeCell ref="C65:W65"/>
    <mergeCell ref="C86:W86"/>
    <mergeCell ref="C94:W94"/>
    <mergeCell ref="C112:W112"/>
    <mergeCell ref="C120:W120"/>
    <mergeCell ref="C129:W129"/>
    <mergeCell ref="C134:W134"/>
    <mergeCell ref="C142:W142"/>
    <mergeCell ref="E212:N212"/>
    <mergeCell ref="E214:N214"/>
    <mergeCell ref="C163:W163"/>
    <mergeCell ref="C181:W181"/>
    <mergeCell ref="E190:N190"/>
    <mergeCell ref="C192:W192"/>
    <mergeCell ref="E206:N206"/>
    <mergeCell ref="C208:W208"/>
  </mergeCells>
  <conditionalFormatting sqref="R6 R8:R11 H6:O6 H7:N8 H9:O9">
    <cfRule type="cellIs" dxfId="19" priority="3" stopIfTrue="1" operator="equal">
      <formula>0</formula>
    </cfRule>
  </conditionalFormatting>
  <pageMargins left="0.25" right="0.25" top="0.75" bottom="0.75" header="0.3" footer="0.3"/>
  <pageSetup paperSize="8" scale="35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9.9978637043366805E-2"/>
    <pageSetUpPr fitToPage="1"/>
  </sheetPr>
  <dimension ref="A1:AN216"/>
  <sheetViews>
    <sheetView topLeftCell="A19" zoomScale="80" zoomScaleNormal="80" workbookViewId="0">
      <selection activeCell="L55" sqref="L55"/>
    </sheetView>
  </sheetViews>
  <sheetFormatPr defaultRowHeight="15" outlineLevelRow="1"/>
  <cols>
    <col min="1" max="1" width="1.5703125" style="1" customWidth="1"/>
    <col min="2" max="2" width="1.7109375" style="1" customWidth="1"/>
    <col min="3" max="3" width="42" style="1" customWidth="1"/>
    <col min="4" max="4" width="64.7109375" style="1" customWidth="1"/>
    <col min="5" max="5" width="16.42578125" style="89" customWidth="1"/>
    <col min="6" max="6" width="14" style="1" customWidth="1"/>
    <col min="7" max="7" width="13.42578125" style="1" customWidth="1"/>
    <col min="8" max="8" width="9.5703125" style="280" customWidth="1"/>
    <col min="9" max="10" width="11" style="280" customWidth="1"/>
    <col min="11" max="11" width="12.28515625" style="280" customWidth="1"/>
    <col min="12" max="13" width="12" style="280" customWidth="1"/>
    <col min="14" max="14" width="11.85546875" style="280" customWidth="1"/>
    <col min="15" max="15" width="13.42578125" style="1" customWidth="1"/>
    <col min="16" max="16" width="15.42578125" style="1" customWidth="1"/>
    <col min="17" max="17" width="15" style="1" customWidth="1"/>
    <col min="18" max="18" width="15.5703125" style="1" customWidth="1"/>
    <col min="19" max="20" width="15.140625" style="1" customWidth="1"/>
    <col min="21" max="21" width="12.28515625" style="1" customWidth="1"/>
    <col min="22" max="22" width="12.5703125" style="1" customWidth="1"/>
    <col min="23" max="23" width="13.85546875" style="1" customWidth="1"/>
    <col min="24" max="24" width="14.7109375" style="185" customWidth="1"/>
    <col min="25" max="40" width="9.140625" style="1"/>
    <col min="41" max="43" width="0" style="1" hidden="1" customWidth="1"/>
    <col min="44" max="16384" width="9.140625" style="1"/>
  </cols>
  <sheetData>
    <row r="1" spans="1:25" ht="5.25" customHeight="1" thickBot="1"/>
    <row r="2" spans="1:25" ht="50.25" customHeight="1" thickBot="1">
      <c r="A2" s="460" t="s">
        <v>10</v>
      </c>
      <c r="B2" s="461"/>
      <c r="C2" s="461"/>
      <c r="D2" s="461"/>
      <c r="E2" s="461"/>
      <c r="F2" s="461"/>
      <c r="G2" s="461"/>
      <c r="H2" s="461"/>
      <c r="I2" s="461"/>
      <c r="J2" s="461"/>
      <c r="K2" s="461"/>
      <c r="L2" s="461"/>
      <c r="M2" s="461"/>
      <c r="N2" s="461"/>
      <c r="O2" s="461"/>
      <c r="P2" s="461"/>
      <c r="Q2" s="461"/>
      <c r="R2" s="461"/>
      <c r="S2" s="461"/>
      <c r="T2" s="461"/>
      <c r="U2" s="461"/>
      <c r="V2" s="461"/>
      <c r="W2" s="465"/>
    </row>
    <row r="3" spans="1:25" ht="4.5" customHeight="1">
      <c r="A3" s="6"/>
      <c r="B3" s="6"/>
      <c r="C3" s="6"/>
      <c r="D3" s="6"/>
      <c r="E3" s="90"/>
      <c r="F3" s="6"/>
      <c r="G3" s="6"/>
      <c r="H3" s="281"/>
      <c r="I3" s="281"/>
      <c r="J3" s="281"/>
      <c r="K3" s="281"/>
      <c r="L3" s="281"/>
      <c r="M3" s="281"/>
      <c r="N3" s="281"/>
      <c r="O3" s="6"/>
      <c r="P3" s="5"/>
      <c r="Q3" s="7"/>
      <c r="R3" s="7"/>
      <c r="S3" s="7"/>
      <c r="T3" s="7"/>
      <c r="U3" s="7"/>
      <c r="V3" s="7"/>
      <c r="W3" s="7"/>
    </row>
    <row r="4" spans="1:25" ht="14.25" customHeight="1">
      <c r="A4" s="10"/>
      <c r="B4" s="10"/>
      <c r="C4" s="129" t="s">
        <v>144</v>
      </c>
      <c r="D4" s="163" t="str">
        <f>'Титул '!G5</f>
        <v xml:space="preserve">куст №21б Приобского месторождения </v>
      </c>
      <c r="E4" s="318" t="s">
        <v>104</v>
      </c>
      <c r="F4" s="466" t="s">
        <v>42</v>
      </c>
      <c r="G4" s="467"/>
      <c r="H4" s="499" t="s">
        <v>11</v>
      </c>
      <c r="I4" s="499" t="s">
        <v>12</v>
      </c>
      <c r="J4" s="499" t="s">
        <v>4</v>
      </c>
      <c r="K4" s="499" t="s">
        <v>110</v>
      </c>
      <c r="L4" s="499" t="s">
        <v>111</v>
      </c>
      <c r="M4" s="499" t="s">
        <v>150</v>
      </c>
      <c r="N4" s="499" t="s">
        <v>13</v>
      </c>
      <c r="O4" s="463" t="s">
        <v>107</v>
      </c>
      <c r="P4" s="470" t="s">
        <v>42</v>
      </c>
      <c r="Q4" s="470"/>
      <c r="R4" s="463" t="s">
        <v>108</v>
      </c>
    </row>
    <row r="5" spans="1:25">
      <c r="A5" s="10"/>
      <c r="B5" s="10"/>
      <c r="C5" s="129" t="s">
        <v>145</v>
      </c>
      <c r="D5" s="81" t="str">
        <f>'Титул '!C11</f>
        <v>не определен</v>
      </c>
      <c r="E5" s="319">
        <f>IF(($L$45+$L$46+$L$47+$L$48+$L$49+$L$50)&gt;0,$D$214,0)</f>
        <v>108501785.24720258</v>
      </c>
      <c r="F5" s="468"/>
      <c r="G5" s="469"/>
      <c r="H5" s="499"/>
      <c r="I5" s="499"/>
      <c r="J5" s="499"/>
      <c r="K5" s="499"/>
      <c r="L5" s="499"/>
      <c r="M5" s="499"/>
      <c r="N5" s="499"/>
      <c r="O5" s="463"/>
      <c r="P5" s="471"/>
      <c r="Q5" s="471"/>
      <c r="R5" s="463"/>
    </row>
    <row r="6" spans="1:25" ht="15" customHeight="1">
      <c r="A6" s="455"/>
      <c r="B6" s="456"/>
      <c r="C6" s="129" t="s">
        <v>146</v>
      </c>
      <c r="D6" s="81" t="str">
        <f>'Титул '!C12</f>
        <v>БУ-3000 ЭУК</v>
      </c>
      <c r="E6" s="73" t="s">
        <v>89</v>
      </c>
      <c r="F6" s="462" t="s">
        <v>38</v>
      </c>
      <c r="G6" s="462"/>
      <c r="H6" s="282"/>
      <c r="I6" s="282">
        <v>1</v>
      </c>
      <c r="J6" s="282">
        <v>3</v>
      </c>
      <c r="K6" s="282"/>
      <c r="L6" s="282">
        <v>5</v>
      </c>
      <c r="M6" s="282">
        <v>3</v>
      </c>
      <c r="N6" s="282">
        <v>0</v>
      </c>
      <c r="O6" s="178">
        <f>IF(($L$45+$L$46+$L$47+$L$48+$L$49+$L$50)&gt;0,SUM(I6:N6),0)</f>
        <v>12</v>
      </c>
      <c r="P6" s="462" t="s">
        <v>87</v>
      </c>
      <c r="Q6" s="462"/>
      <c r="R6" s="277">
        <f>IF(($L$45+$L$46+$L$47+$L$48+$L$49+$L$50)&gt;0,SUM(R8:R10),0)</f>
        <v>17</v>
      </c>
    </row>
    <row r="7" spans="1:25" ht="15" customHeight="1">
      <c r="A7" s="455"/>
      <c r="B7" s="456"/>
      <c r="C7" s="129" t="s">
        <v>14</v>
      </c>
      <c r="D7" s="80" t="s">
        <v>237</v>
      </c>
      <c r="E7" s="179">
        <f>IF(($L$45+$L$46+$L$47+$L$48+$L$49+$L$50)&gt;0,$W$41,0)</f>
        <v>471302.125</v>
      </c>
      <c r="F7" s="462" t="s">
        <v>105</v>
      </c>
      <c r="G7" s="462"/>
      <c r="H7" s="282"/>
      <c r="I7" s="282">
        <v>120</v>
      </c>
      <c r="J7" s="282">
        <v>1280</v>
      </c>
      <c r="K7" s="282"/>
      <c r="L7" s="282">
        <v>3250</v>
      </c>
      <c r="M7" s="282"/>
      <c r="N7" s="282"/>
      <c r="O7" s="463" t="s">
        <v>109</v>
      </c>
      <c r="P7" s="462" t="s">
        <v>88</v>
      </c>
      <c r="Q7" s="462"/>
      <c r="R7" s="181"/>
    </row>
    <row r="8" spans="1:25" ht="15" customHeight="1">
      <c r="A8" s="455"/>
      <c r="B8" s="456"/>
      <c r="C8" s="11" t="s">
        <v>98</v>
      </c>
      <c r="D8" s="80">
        <v>3250</v>
      </c>
      <c r="E8" s="73" t="s">
        <v>90</v>
      </c>
      <c r="F8" s="462" t="s">
        <v>39</v>
      </c>
      <c r="G8" s="462"/>
      <c r="H8" s="282"/>
      <c r="I8" s="282">
        <v>393</v>
      </c>
      <c r="J8" s="282">
        <v>300</v>
      </c>
      <c r="K8" s="282"/>
      <c r="L8" s="282">
        <v>220</v>
      </c>
      <c r="M8" s="282"/>
      <c r="N8" s="282"/>
      <c r="O8" s="463"/>
      <c r="P8" s="462" t="s">
        <v>113</v>
      </c>
      <c r="Q8" s="462"/>
      <c r="R8" s="277">
        <v>13</v>
      </c>
    </row>
    <row r="9" spans="1:25" ht="15.75" customHeight="1">
      <c r="A9" s="455"/>
      <c r="B9" s="456"/>
      <c r="C9" s="129" t="s">
        <v>95</v>
      </c>
      <c r="D9" s="81" t="str">
        <f>'Титул '!C13</f>
        <v>да</v>
      </c>
      <c r="E9" s="179">
        <f>IF(($L$45+$L$46+$L$47+$L$48+$L$49+$L$50)&gt;0,$W$190,0)</f>
        <v>71125996.450746953</v>
      </c>
      <c r="F9" s="462" t="s">
        <v>40</v>
      </c>
      <c r="G9" s="462"/>
      <c r="H9" s="282"/>
      <c r="I9" s="282">
        <v>324</v>
      </c>
      <c r="J9" s="282">
        <v>245</v>
      </c>
      <c r="K9" s="282"/>
      <c r="L9" s="282">
        <v>168</v>
      </c>
      <c r="M9" s="282"/>
      <c r="N9" s="282"/>
      <c r="O9" s="178">
        <f>D8</f>
        <v>3250</v>
      </c>
      <c r="P9" s="462" t="s">
        <v>114</v>
      </c>
      <c r="Q9" s="462"/>
      <c r="R9" s="277">
        <v>1</v>
      </c>
      <c r="S9" s="3"/>
      <c r="T9" s="3"/>
      <c r="U9" s="3"/>
      <c r="V9" s="3"/>
      <c r="W9" s="3"/>
      <c r="X9" s="186"/>
      <c r="Y9" s="3"/>
    </row>
    <row r="10" spans="1:25" ht="15" customHeight="1">
      <c r="A10" s="313"/>
      <c r="B10" s="314"/>
      <c r="C10" s="129" t="s">
        <v>96</v>
      </c>
      <c r="D10" s="81" t="str">
        <f>'Титул '!C14</f>
        <v>нет</v>
      </c>
      <c r="E10" s="73" t="s">
        <v>91</v>
      </c>
      <c r="F10" s="464" t="s">
        <v>42</v>
      </c>
      <c r="G10" s="464"/>
      <c r="H10" s="315" t="s">
        <v>92</v>
      </c>
      <c r="I10" s="315" t="s">
        <v>151</v>
      </c>
      <c r="J10" s="315" t="s">
        <v>103</v>
      </c>
      <c r="K10" s="315" t="s">
        <v>93</v>
      </c>
      <c r="L10" s="315" t="s">
        <v>94</v>
      </c>
      <c r="M10" s="315" t="s">
        <v>99</v>
      </c>
      <c r="N10" s="315"/>
      <c r="O10" s="463" t="s">
        <v>112</v>
      </c>
      <c r="P10" s="462" t="s">
        <v>115</v>
      </c>
      <c r="Q10" s="462"/>
      <c r="R10" s="277">
        <v>3</v>
      </c>
      <c r="S10" s="3"/>
      <c r="T10" s="3"/>
      <c r="U10" s="3"/>
      <c r="V10" s="3"/>
      <c r="W10" s="3"/>
      <c r="X10" s="186"/>
      <c r="Y10" s="3"/>
    </row>
    <row r="11" spans="1:25" ht="17.25" customHeight="1">
      <c r="A11" s="313"/>
      <c r="B11" s="314"/>
      <c r="C11" s="129" t="s">
        <v>97</v>
      </c>
      <c r="D11" s="81" t="str">
        <f>'Титул '!C15</f>
        <v>нет</v>
      </c>
      <c r="E11" s="179">
        <f>IF(($L$45+$L$46+$L$47+$L$48+$L$49+$L$50)&gt;0,$W$206,0)</f>
        <v>36904486.671455629</v>
      </c>
      <c r="F11" s="462" t="s">
        <v>106</v>
      </c>
      <c r="G11" s="462"/>
      <c r="H11" s="344"/>
      <c r="I11" s="344"/>
      <c r="J11" s="344"/>
      <c r="K11" s="344"/>
      <c r="L11" s="344"/>
      <c r="M11" s="344"/>
      <c r="N11" s="344"/>
      <c r="O11" s="463"/>
      <c r="P11" s="462" t="s">
        <v>116</v>
      </c>
      <c r="Q11" s="462"/>
      <c r="R11" s="80">
        <v>2</v>
      </c>
      <c r="S11" s="3"/>
      <c r="T11" s="3"/>
      <c r="U11" s="3"/>
      <c r="V11" s="3"/>
      <c r="W11" s="3"/>
      <c r="X11" s="186"/>
      <c r="Y11" s="3"/>
    </row>
    <row r="12" spans="1:25" ht="17.25" customHeight="1">
      <c r="A12" s="313"/>
      <c r="B12" s="314"/>
      <c r="C12" s="129" t="s">
        <v>125</v>
      </c>
      <c r="D12" s="80">
        <v>3</v>
      </c>
      <c r="E12" s="73" t="s">
        <v>129</v>
      </c>
      <c r="F12" s="488" t="s">
        <v>41</v>
      </c>
      <c r="G12" s="489"/>
      <c r="H12" s="345"/>
      <c r="I12" s="346"/>
      <c r="J12" s="346"/>
      <c r="K12" s="346"/>
      <c r="L12" s="346"/>
      <c r="M12" s="346"/>
      <c r="N12" s="346"/>
      <c r="O12" s="474"/>
      <c r="P12" s="480" t="s">
        <v>41</v>
      </c>
      <c r="Q12" s="492"/>
      <c r="R12" s="493"/>
      <c r="S12" s="211"/>
      <c r="T12" s="3"/>
      <c r="U12" s="3"/>
      <c r="V12" s="3"/>
      <c r="W12" s="3"/>
      <c r="X12" s="186"/>
      <c r="Y12" s="3"/>
    </row>
    <row r="13" spans="1:25">
      <c r="A13" s="457"/>
      <c r="B13" s="456"/>
      <c r="C13" s="129" t="s">
        <v>102</v>
      </c>
      <c r="D13" s="131"/>
      <c r="E13" s="179">
        <f>IF(($L$45+$L$46+$L$47+$L$48+$L$49+$L$50)&gt;0,$W$212,0)</f>
        <v>0</v>
      </c>
      <c r="F13" s="490"/>
      <c r="G13" s="491"/>
      <c r="H13" s="347"/>
      <c r="I13" s="348"/>
      <c r="J13" s="348"/>
      <c r="K13" s="348"/>
      <c r="L13" s="348"/>
      <c r="M13" s="348"/>
      <c r="N13" s="348"/>
      <c r="O13" s="475"/>
      <c r="P13" s="481"/>
      <c r="Q13" s="494"/>
      <c r="R13" s="495"/>
      <c r="S13" s="211"/>
      <c r="T13" s="70"/>
      <c r="U13" s="70"/>
      <c r="V13" s="70"/>
      <c r="W13" s="70"/>
      <c r="X13" s="186"/>
      <c r="Y13" s="70"/>
    </row>
    <row r="14" spans="1:25" ht="3.75" customHeight="1" thickBot="1">
      <c r="A14" s="12"/>
      <c r="B14" s="12"/>
      <c r="C14" s="128"/>
      <c r="D14" s="12"/>
      <c r="E14" s="12"/>
      <c r="F14" s="12"/>
      <c r="G14" s="12"/>
      <c r="H14" s="283"/>
      <c r="I14" s="283"/>
      <c r="J14" s="283"/>
      <c r="K14" s="283"/>
      <c r="L14" s="284"/>
      <c r="M14" s="284"/>
      <c r="N14" s="284"/>
      <c r="O14" s="7"/>
      <c r="P14" s="7"/>
      <c r="Q14" s="7"/>
      <c r="R14" s="7"/>
      <c r="S14" s="7"/>
      <c r="T14" s="7"/>
      <c r="U14" s="7"/>
      <c r="V14" s="7"/>
      <c r="W14" s="7"/>
    </row>
    <row r="15" spans="1:25">
      <c r="A15" s="458" t="s">
        <v>128</v>
      </c>
      <c r="B15" s="459"/>
      <c r="C15" s="459"/>
      <c r="D15" s="459"/>
      <c r="E15" s="459"/>
      <c r="F15" s="459"/>
      <c r="G15" s="479"/>
      <c r="H15" s="496" t="s">
        <v>15</v>
      </c>
      <c r="I15" s="497"/>
      <c r="J15" s="497"/>
      <c r="K15" s="497"/>
      <c r="L15" s="497"/>
      <c r="M15" s="497"/>
      <c r="N15" s="498"/>
      <c r="O15" s="476" t="s">
        <v>16</v>
      </c>
      <c r="P15" s="477"/>
      <c r="Q15" s="477"/>
      <c r="R15" s="477"/>
      <c r="S15" s="477"/>
      <c r="T15" s="477"/>
      <c r="U15" s="478"/>
      <c r="V15" s="458" t="s">
        <v>17</v>
      </c>
      <c r="W15" s="459"/>
      <c r="X15" s="187"/>
    </row>
    <row r="16" spans="1:25" ht="45.75" customHeight="1" thickBot="1">
      <c r="A16" s="13" t="s">
        <v>18</v>
      </c>
      <c r="B16" s="14" t="s">
        <v>19</v>
      </c>
      <c r="C16" s="15" t="s">
        <v>5</v>
      </c>
      <c r="D16" s="16" t="s">
        <v>20</v>
      </c>
      <c r="E16" s="16" t="s">
        <v>21</v>
      </c>
      <c r="F16" s="16" t="s">
        <v>22</v>
      </c>
      <c r="G16" s="17" t="s">
        <v>23</v>
      </c>
      <c r="H16" s="285" t="s">
        <v>101</v>
      </c>
      <c r="I16" s="286" t="str">
        <f>+I4</f>
        <v xml:space="preserve">Направление </v>
      </c>
      <c r="J16" s="286" t="str">
        <f>+J4</f>
        <v>Кондуктор</v>
      </c>
      <c r="K16" s="286" t="str">
        <f>+K4</f>
        <v>Техническая колонна</v>
      </c>
      <c r="L16" s="286" t="str">
        <f>+L4</f>
        <v>Эксплуат-ая колонна</v>
      </c>
      <c r="M16" s="287" t="s">
        <v>150</v>
      </c>
      <c r="N16" s="288" t="str">
        <f>+N4</f>
        <v>Хвостовик</v>
      </c>
      <c r="O16" s="18" t="s">
        <v>101</v>
      </c>
      <c r="P16" s="20" t="str">
        <f>+I16</f>
        <v xml:space="preserve">Направление </v>
      </c>
      <c r="Q16" s="19" t="str">
        <f>+J16</f>
        <v>Кондуктор</v>
      </c>
      <c r="R16" s="19" t="str">
        <f>+K16</f>
        <v>Техническая колонна</v>
      </c>
      <c r="S16" s="19" t="str">
        <f>+L16</f>
        <v>Эксплуат-ая колонна</v>
      </c>
      <c r="T16" s="17" t="s">
        <v>150</v>
      </c>
      <c r="U16" s="17" t="str">
        <f>+N16</f>
        <v>Хвостовик</v>
      </c>
      <c r="V16" s="21" t="s">
        <v>24</v>
      </c>
      <c r="W16" s="165" t="s">
        <v>25</v>
      </c>
      <c r="X16" s="184" t="s">
        <v>149</v>
      </c>
    </row>
    <row r="17" spans="1:24" ht="15.75" thickBot="1">
      <c r="A17" s="33"/>
      <c r="B17" s="41"/>
      <c r="C17" s="74"/>
      <c r="D17" s="74"/>
      <c r="E17" s="75"/>
      <c r="F17" s="75"/>
      <c r="G17" s="76"/>
      <c r="H17" s="289"/>
      <c r="I17" s="289"/>
      <c r="J17" s="289"/>
      <c r="K17" s="289"/>
      <c r="L17" s="289"/>
      <c r="M17" s="289"/>
      <c r="N17" s="289"/>
      <c r="O17" s="78"/>
      <c r="P17" s="78"/>
      <c r="Q17" s="78"/>
      <c r="R17" s="78"/>
      <c r="S17" s="78"/>
      <c r="T17" s="78"/>
      <c r="U17" s="78"/>
      <c r="V17" s="79"/>
      <c r="W17" s="166"/>
      <c r="X17" s="188"/>
    </row>
    <row r="18" spans="1:24" ht="15.75" thickBot="1">
      <c r="A18" s="33" t="s">
        <v>55</v>
      </c>
      <c r="B18" s="41"/>
      <c r="C18" s="453" t="s">
        <v>122</v>
      </c>
      <c r="D18" s="454"/>
      <c r="E18" s="454"/>
      <c r="F18" s="454"/>
      <c r="G18" s="454"/>
      <c r="H18" s="454"/>
      <c r="I18" s="454"/>
      <c r="J18" s="454"/>
      <c r="K18" s="454"/>
      <c r="L18" s="454"/>
      <c r="M18" s="454"/>
      <c r="N18" s="454"/>
      <c r="O18" s="454"/>
      <c r="P18" s="454"/>
      <c r="Q18" s="454"/>
      <c r="R18" s="454"/>
      <c r="S18" s="454"/>
      <c r="T18" s="454"/>
      <c r="U18" s="454"/>
      <c r="V18" s="454"/>
      <c r="W18" s="487"/>
      <c r="X18" s="189">
        <f>SUM(W20:W40)</f>
        <v>471302.125</v>
      </c>
    </row>
    <row r="19" spans="1:24">
      <c r="A19" s="28"/>
      <c r="B19" s="42"/>
      <c r="C19" s="182" t="str">
        <f>'Перв. скв '!C19</f>
        <v>не определен</v>
      </c>
      <c r="D19" s="100" t="s">
        <v>120</v>
      </c>
      <c r="E19" s="37"/>
      <c r="F19" s="37"/>
      <c r="G19" s="37"/>
      <c r="H19" s="290"/>
      <c r="I19" s="290"/>
      <c r="J19" s="290"/>
      <c r="K19" s="290"/>
      <c r="L19" s="290"/>
      <c r="M19" s="290"/>
      <c r="N19" s="290"/>
      <c r="O19" s="37"/>
      <c r="P19" s="37"/>
      <c r="Q19" s="37"/>
      <c r="R19" s="37"/>
      <c r="S19" s="37"/>
      <c r="T19" s="37"/>
      <c r="U19" s="37"/>
      <c r="V19" s="37"/>
      <c r="W19" s="167"/>
      <c r="X19" s="190"/>
    </row>
    <row r="20" spans="1:24">
      <c r="A20" s="28"/>
      <c r="B20" s="42"/>
      <c r="C20" s="74"/>
      <c r="D20" s="102" t="str">
        <f>'Перв. скв '!D20</f>
        <v>Монтаж</v>
      </c>
      <c r="E20" s="332" t="str">
        <f>D$5</f>
        <v>не определен</v>
      </c>
      <c r="F20" s="332" t="str">
        <f>'Перв. скв '!F20</f>
        <v>опер.</v>
      </c>
      <c r="G20" s="349">
        <f>'Перв. скв '!G20</f>
        <v>9401938</v>
      </c>
      <c r="H20" s="291"/>
      <c r="I20" s="292"/>
      <c r="J20" s="292"/>
      <c r="K20" s="292"/>
      <c r="L20" s="292"/>
      <c r="M20" s="292"/>
      <c r="N20" s="292"/>
      <c r="O20" s="112">
        <f>H20*G20</f>
        <v>0</v>
      </c>
      <c r="P20" s="112"/>
      <c r="Q20" s="112"/>
      <c r="R20" s="112"/>
      <c r="S20" s="112"/>
      <c r="T20" s="112"/>
      <c r="U20" s="112"/>
      <c r="V20" s="113">
        <f>SUM(H20:N20)</f>
        <v>0</v>
      </c>
      <c r="W20" s="168">
        <f>SUM(O20:U20)</f>
        <v>0</v>
      </c>
      <c r="X20" s="190"/>
    </row>
    <row r="21" spans="1:24">
      <c r="A21" s="28"/>
      <c r="B21" s="42"/>
      <c r="C21" s="97"/>
      <c r="D21" s="102" t="str">
        <f>'Перв. скв '!D21</f>
        <v>Демонтаж</v>
      </c>
      <c r="E21" s="332" t="str">
        <f t="shared" ref="E21:E39" si="0">D$5</f>
        <v>не определен</v>
      </c>
      <c r="F21" s="332" t="str">
        <f>'Перв. скв '!F21</f>
        <v>опер.</v>
      </c>
      <c r="G21" s="349">
        <f>'Перв. скв '!G21</f>
        <v>2344149</v>
      </c>
      <c r="H21" s="291"/>
      <c r="I21" s="292"/>
      <c r="J21" s="292"/>
      <c r="K21" s="292"/>
      <c r="L21" s="292"/>
      <c r="M21" s="292"/>
      <c r="N21" s="292"/>
      <c r="O21" s="112">
        <f t="shared" ref="O21:O39" si="1">H21*G21</f>
        <v>0</v>
      </c>
      <c r="P21" s="112"/>
      <c r="Q21" s="112"/>
      <c r="R21" s="112"/>
      <c r="S21" s="112"/>
      <c r="T21" s="112"/>
      <c r="U21" s="112"/>
      <c r="V21" s="113">
        <f t="shared" ref="V21:V39" si="2">SUM(H21:N21)</f>
        <v>0</v>
      </c>
      <c r="W21" s="168">
        <f t="shared" ref="W21:W39" si="3">SUM(O21:U21)</f>
        <v>0</v>
      </c>
      <c r="X21" s="190"/>
    </row>
    <row r="22" spans="1:24">
      <c r="A22" s="28"/>
      <c r="B22" s="42"/>
      <c r="C22" s="97"/>
      <c r="D22" s="102" t="str">
        <f>'Перв. скв '!D22</f>
        <v>Эксплуатация АВЭС</v>
      </c>
      <c r="E22" s="332" t="str">
        <f t="shared" si="0"/>
        <v>не определен</v>
      </c>
      <c r="F22" s="332" t="str">
        <f>'Перв. скв '!F22</f>
        <v>опер.</v>
      </c>
      <c r="G22" s="349">
        <f>'Перв. скв '!G22</f>
        <v>0</v>
      </c>
      <c r="H22" s="291"/>
      <c r="I22" s="292"/>
      <c r="J22" s="292"/>
      <c r="K22" s="292"/>
      <c r="L22" s="292"/>
      <c r="M22" s="292"/>
      <c r="N22" s="292"/>
      <c r="O22" s="112">
        <f t="shared" si="1"/>
        <v>0</v>
      </c>
      <c r="P22" s="112"/>
      <c r="Q22" s="112"/>
      <c r="R22" s="112"/>
      <c r="S22" s="112"/>
      <c r="T22" s="112"/>
      <c r="U22" s="112"/>
      <c r="V22" s="113">
        <f t="shared" si="2"/>
        <v>0</v>
      </c>
      <c r="W22" s="168">
        <f t="shared" si="3"/>
        <v>0</v>
      </c>
      <c r="X22" s="190"/>
    </row>
    <row r="23" spans="1:24">
      <c r="A23" s="28"/>
      <c r="B23" s="42"/>
      <c r="C23" s="97"/>
      <c r="D23" s="102" t="str">
        <f>'Перв. скв '!D23</f>
        <v>Передислокация БУ в пределах м-я</v>
      </c>
      <c r="E23" s="332" t="str">
        <f>D$5</f>
        <v>не определен</v>
      </c>
      <c r="F23" s="332" t="str">
        <f>'Перв. скв '!F23</f>
        <v>опер.</v>
      </c>
      <c r="G23" s="349">
        <f>'Перв. скв '!G23</f>
        <v>693236</v>
      </c>
      <c r="H23" s="291"/>
      <c r="I23" s="292"/>
      <c r="J23" s="292"/>
      <c r="K23" s="292"/>
      <c r="L23" s="292"/>
      <c r="M23" s="292"/>
      <c r="N23" s="292"/>
      <c r="O23" s="112">
        <f>H23*G23</f>
        <v>0</v>
      </c>
      <c r="P23" s="112"/>
      <c r="Q23" s="112"/>
      <c r="R23" s="112"/>
      <c r="S23" s="112"/>
      <c r="T23" s="112"/>
      <c r="U23" s="112"/>
      <c r="V23" s="113">
        <f>SUM(H23:N23)</f>
        <v>0</v>
      </c>
      <c r="W23" s="168">
        <f>SUM(O23:U23)</f>
        <v>0</v>
      </c>
      <c r="X23" s="190"/>
    </row>
    <row r="24" spans="1:24">
      <c r="A24" s="28"/>
      <c r="B24" s="42"/>
      <c r="C24" s="97"/>
      <c r="D24" s="102" t="str">
        <f>'Перв. скв '!D24</f>
        <v>Передислокация БУ 250-500 км.</v>
      </c>
      <c r="E24" s="332" t="str">
        <f>D$5</f>
        <v>не определен</v>
      </c>
      <c r="F24" s="332" t="str">
        <f>'Перв. скв '!F24</f>
        <v>опер.</v>
      </c>
      <c r="G24" s="349">
        <f>'Перв. скв '!G24</f>
        <v>9837322</v>
      </c>
      <c r="H24" s="291"/>
      <c r="I24" s="292"/>
      <c r="J24" s="292"/>
      <c r="K24" s="292"/>
      <c r="L24" s="292"/>
      <c r="M24" s="292"/>
      <c r="N24" s="292"/>
      <c r="O24" s="112">
        <f>H24*G24</f>
        <v>0</v>
      </c>
      <c r="P24" s="112"/>
      <c r="Q24" s="112"/>
      <c r="R24" s="112"/>
      <c r="S24" s="112"/>
      <c r="T24" s="112"/>
      <c r="U24" s="112"/>
      <c r="V24" s="113">
        <f>SUM(H24:N24)</f>
        <v>0</v>
      </c>
      <c r="W24" s="168">
        <f>SUM(O24:U24)</f>
        <v>0</v>
      </c>
      <c r="X24" s="190"/>
    </row>
    <row r="25" spans="1:24">
      <c r="A25" s="28"/>
      <c r="B25" s="42"/>
      <c r="C25" s="97"/>
      <c r="D25" s="102" t="str">
        <f>'Перв. скв '!D25</f>
        <v>Передислокация бр. бур в пределах м-я</v>
      </c>
      <c r="E25" s="332" t="str">
        <f>D$5</f>
        <v>не определен</v>
      </c>
      <c r="F25" s="332" t="str">
        <f>'Перв. скв '!F25</f>
        <v>опер.</v>
      </c>
      <c r="G25" s="349">
        <f>'Перв. скв '!G25</f>
        <v>130867</v>
      </c>
      <c r="H25" s="291"/>
      <c r="I25" s="292"/>
      <c r="J25" s="292"/>
      <c r="K25" s="292"/>
      <c r="L25" s="292"/>
      <c r="M25" s="292"/>
      <c r="N25" s="292"/>
      <c r="O25" s="112">
        <f>H25*G25</f>
        <v>0</v>
      </c>
      <c r="P25" s="112"/>
      <c r="Q25" s="112"/>
      <c r="R25" s="112"/>
      <c r="S25" s="112"/>
      <c r="T25" s="112"/>
      <c r="U25" s="112"/>
      <c r="V25" s="113">
        <f>SUM(H25:N25)</f>
        <v>0</v>
      </c>
      <c r="W25" s="168">
        <f>SUM(O25:U25)</f>
        <v>0</v>
      </c>
      <c r="X25" s="190"/>
    </row>
    <row r="26" spans="1:24">
      <c r="A26" s="28"/>
      <c r="B26" s="42"/>
      <c r="C26" s="97"/>
      <c r="D26" s="103" t="str">
        <f>'Перв. скв '!D26</f>
        <v>Передислокация бр. бур 250-500 км.</v>
      </c>
      <c r="E26" s="332" t="str">
        <f t="shared" si="0"/>
        <v>не определен</v>
      </c>
      <c r="F26" s="332" t="str">
        <f>'Перв. скв '!F26</f>
        <v>опер.</v>
      </c>
      <c r="G26" s="349">
        <f>'Перв. скв '!G26</f>
        <v>1788526</v>
      </c>
      <c r="H26" s="291"/>
      <c r="I26" s="292"/>
      <c r="J26" s="292"/>
      <c r="K26" s="292"/>
      <c r="L26" s="292"/>
      <c r="M26" s="292"/>
      <c r="N26" s="292"/>
      <c r="O26" s="112">
        <f t="shared" si="1"/>
        <v>0</v>
      </c>
      <c r="P26" s="112"/>
      <c r="Q26" s="112"/>
      <c r="R26" s="112"/>
      <c r="S26" s="112"/>
      <c r="T26" s="112"/>
      <c r="U26" s="112"/>
      <c r="V26" s="113">
        <f t="shared" si="2"/>
        <v>0</v>
      </c>
      <c r="W26" s="168">
        <f t="shared" si="3"/>
        <v>0</v>
      </c>
      <c r="X26" s="190"/>
    </row>
    <row r="27" spans="1:24">
      <c r="A27" s="28"/>
      <c r="B27" s="42"/>
      <c r="C27" s="97"/>
      <c r="D27" s="103" t="str">
        <f>'Перв. скв '!D27</f>
        <v>Передислокация бригады ВМР в пределах м-я</v>
      </c>
      <c r="E27" s="332" t="str">
        <f t="shared" si="0"/>
        <v>не определен</v>
      </c>
      <c r="F27" s="332" t="str">
        <f>'Перв. скв '!F27</f>
        <v>опер.</v>
      </c>
      <c r="G27" s="349">
        <f>'Перв. скв '!G27</f>
        <v>130867</v>
      </c>
      <c r="H27" s="291"/>
      <c r="I27" s="292"/>
      <c r="J27" s="292"/>
      <c r="K27" s="292"/>
      <c r="L27" s="292"/>
      <c r="M27" s="292"/>
      <c r="N27" s="292"/>
      <c r="O27" s="112">
        <f t="shared" si="1"/>
        <v>0</v>
      </c>
      <c r="P27" s="112"/>
      <c r="Q27" s="112"/>
      <c r="R27" s="112"/>
      <c r="S27" s="112"/>
      <c r="T27" s="112"/>
      <c r="U27" s="112"/>
      <c r="V27" s="113">
        <f t="shared" si="2"/>
        <v>0</v>
      </c>
      <c r="W27" s="168">
        <f t="shared" si="3"/>
        <v>0</v>
      </c>
      <c r="X27" s="190"/>
    </row>
    <row r="28" spans="1:24" outlineLevel="1">
      <c r="A28" s="28"/>
      <c r="B28" s="42"/>
      <c r="C28" s="97"/>
      <c r="D28" s="103" t="str">
        <f>'Перв. скв '!D28</f>
        <v>Передислокация бригады ВМР 250-500 км.</v>
      </c>
      <c r="E28" s="332" t="str">
        <f t="shared" si="0"/>
        <v>не определен</v>
      </c>
      <c r="F28" s="332" t="str">
        <f>'Перв. скв '!F28</f>
        <v>опер.</v>
      </c>
      <c r="G28" s="349">
        <f>'Перв. скв '!G28</f>
        <v>1788526</v>
      </c>
      <c r="H28" s="291"/>
      <c r="I28" s="292"/>
      <c r="J28" s="292"/>
      <c r="K28" s="292"/>
      <c r="L28" s="292"/>
      <c r="M28" s="292"/>
      <c r="N28" s="292"/>
      <c r="O28" s="112">
        <f t="shared" si="1"/>
        <v>0</v>
      </c>
      <c r="P28" s="112"/>
      <c r="Q28" s="112"/>
      <c r="R28" s="112"/>
      <c r="S28" s="112"/>
      <c r="T28" s="112"/>
      <c r="U28" s="112"/>
      <c r="V28" s="113">
        <f t="shared" si="2"/>
        <v>0</v>
      </c>
      <c r="W28" s="168">
        <f t="shared" si="3"/>
        <v>0</v>
      </c>
      <c r="X28" s="190"/>
    </row>
    <row r="29" spans="1:24" outlineLevel="1">
      <c r="A29" s="28"/>
      <c r="B29" s="42"/>
      <c r="C29" s="97"/>
      <c r="D29" s="103" t="str">
        <f>'Перв. скв '!D29</f>
        <v>Передвижка 5 м.</v>
      </c>
      <c r="E29" s="332" t="str">
        <f t="shared" si="0"/>
        <v>не определен</v>
      </c>
      <c r="F29" s="332" t="str">
        <f>'Перв. скв '!F29</f>
        <v>опер.</v>
      </c>
      <c r="G29" s="349">
        <f>'Перв. скв '!G29</f>
        <v>244497</v>
      </c>
      <c r="H29" s="291"/>
      <c r="I29" s="292"/>
      <c r="J29" s="292"/>
      <c r="K29" s="292"/>
      <c r="L29" s="292"/>
      <c r="M29" s="292"/>
      <c r="N29" s="292"/>
      <c r="O29" s="112">
        <f t="shared" si="1"/>
        <v>0</v>
      </c>
      <c r="P29" s="112"/>
      <c r="Q29" s="112"/>
      <c r="R29" s="112"/>
      <c r="S29" s="112"/>
      <c r="T29" s="112"/>
      <c r="U29" s="112"/>
      <c r="V29" s="113">
        <f>SUM(H29:N29)</f>
        <v>0</v>
      </c>
      <c r="W29" s="168">
        <f t="shared" si="3"/>
        <v>0</v>
      </c>
      <c r="X29" s="190"/>
    </row>
    <row r="30" spans="1:24" outlineLevel="1">
      <c r="A30" s="28"/>
      <c r="B30" s="42"/>
      <c r="C30" s="97"/>
      <c r="D30" s="103" t="str">
        <f>'Перв. скв '!D30</f>
        <v>Передвижка 9 м.</v>
      </c>
      <c r="E30" s="332" t="str">
        <f t="shared" si="0"/>
        <v>не определен</v>
      </c>
      <c r="F30" s="332" t="str">
        <f>'Перв. скв '!F30</f>
        <v>опер.</v>
      </c>
      <c r="G30" s="349">
        <f>'Перв. скв '!G30</f>
        <v>265365</v>
      </c>
      <c r="H30" s="291">
        <v>1</v>
      </c>
      <c r="I30" s="292"/>
      <c r="J30" s="292"/>
      <c r="K30" s="292"/>
      <c r="L30" s="292"/>
      <c r="M30" s="292"/>
      <c r="N30" s="292"/>
      <c r="O30" s="112">
        <f t="shared" si="1"/>
        <v>265365</v>
      </c>
      <c r="P30" s="112"/>
      <c r="Q30" s="112"/>
      <c r="R30" s="112"/>
      <c r="S30" s="112"/>
      <c r="T30" s="112"/>
      <c r="U30" s="112"/>
      <c r="V30" s="113">
        <f t="shared" si="2"/>
        <v>1</v>
      </c>
      <c r="W30" s="168">
        <f t="shared" si="3"/>
        <v>265365</v>
      </c>
      <c r="X30" s="190"/>
    </row>
    <row r="31" spans="1:24" outlineLevel="1">
      <c r="A31" s="28"/>
      <c r="B31" s="42"/>
      <c r="C31" s="97"/>
      <c r="D31" s="103" t="str">
        <f>'Перв. скв '!D31</f>
        <v>Передвижка 18 м.</v>
      </c>
      <c r="E31" s="332" t="str">
        <f t="shared" si="0"/>
        <v>не определен</v>
      </c>
      <c r="F31" s="332" t="str">
        <f>'Перв. скв '!F31</f>
        <v>опер.</v>
      </c>
      <c r="G31" s="349">
        <f>'Перв. скв '!G31</f>
        <v>406328</v>
      </c>
      <c r="H31" s="291"/>
      <c r="I31" s="292"/>
      <c r="J31" s="292"/>
      <c r="K31" s="292"/>
      <c r="L31" s="292"/>
      <c r="M31" s="292"/>
      <c r="N31" s="292"/>
      <c r="O31" s="112">
        <f t="shared" si="1"/>
        <v>0</v>
      </c>
      <c r="P31" s="112"/>
      <c r="Q31" s="112"/>
      <c r="R31" s="112"/>
      <c r="S31" s="112"/>
      <c r="T31" s="112"/>
      <c r="U31" s="112"/>
      <c r="V31" s="113">
        <f t="shared" si="2"/>
        <v>0</v>
      </c>
      <c r="W31" s="168">
        <f t="shared" si="3"/>
        <v>0</v>
      </c>
      <c r="X31" s="190"/>
    </row>
    <row r="32" spans="1:24" outlineLevel="1">
      <c r="A32" s="28"/>
      <c r="B32" s="42"/>
      <c r="C32" s="97"/>
      <c r="D32" s="103" t="str">
        <f>'Перв. скв '!D32</f>
        <v>Передвижка 25 м.</v>
      </c>
      <c r="E32" s="332" t="str">
        <f t="shared" si="0"/>
        <v>не определен</v>
      </c>
      <c r="F32" s="332" t="str">
        <f>'Перв. скв '!F32</f>
        <v>опер.</v>
      </c>
      <c r="G32" s="349">
        <f>'Перв. скв '!G32</f>
        <v>462462</v>
      </c>
      <c r="H32" s="291"/>
      <c r="I32" s="292"/>
      <c r="J32" s="292"/>
      <c r="K32" s="292"/>
      <c r="L32" s="292"/>
      <c r="M32" s="292"/>
      <c r="N32" s="292"/>
      <c r="O32" s="112">
        <f t="shared" si="1"/>
        <v>0</v>
      </c>
      <c r="P32" s="112"/>
      <c r="Q32" s="112"/>
      <c r="R32" s="112"/>
      <c r="S32" s="112"/>
      <c r="T32" s="112"/>
      <c r="U32" s="112"/>
      <c r="V32" s="113">
        <f t="shared" si="2"/>
        <v>0</v>
      </c>
      <c r="W32" s="168">
        <f t="shared" si="3"/>
        <v>0</v>
      </c>
      <c r="X32" s="190"/>
    </row>
    <row r="33" spans="1:40" outlineLevel="1">
      <c r="A33" s="28"/>
      <c r="B33" s="42"/>
      <c r="C33" s="97"/>
      <c r="D33" s="103" t="str">
        <f>'Перв. скв '!D33</f>
        <v>Передвижка 50 м.</v>
      </c>
      <c r="E33" s="332" t="str">
        <f t="shared" si="0"/>
        <v>не определен</v>
      </c>
      <c r="F33" s="332" t="str">
        <f>'Перв. скв '!F33</f>
        <v>опер.</v>
      </c>
      <c r="G33" s="349">
        <f>'Перв. скв '!G33</f>
        <v>889289</v>
      </c>
      <c r="H33" s="291"/>
      <c r="I33" s="292"/>
      <c r="J33" s="292"/>
      <c r="K33" s="292"/>
      <c r="L33" s="292"/>
      <c r="M33" s="292"/>
      <c r="N33" s="292"/>
      <c r="O33" s="112">
        <f t="shared" si="1"/>
        <v>0</v>
      </c>
      <c r="P33" s="112"/>
      <c r="Q33" s="112"/>
      <c r="R33" s="112"/>
      <c r="S33" s="112"/>
      <c r="T33" s="112"/>
      <c r="U33" s="112"/>
      <c r="V33" s="113">
        <f t="shared" si="2"/>
        <v>0</v>
      </c>
      <c r="W33" s="168">
        <f t="shared" si="3"/>
        <v>0</v>
      </c>
      <c r="X33" s="190"/>
    </row>
    <row r="34" spans="1:40" outlineLevel="1">
      <c r="A34" s="28"/>
      <c r="B34" s="42"/>
      <c r="C34" s="97"/>
      <c r="D34" s="103" t="str">
        <f>'Перв. скв '!D34</f>
        <v>Сдвижка 25 м.</v>
      </c>
      <c r="E34" s="332" t="str">
        <f t="shared" si="0"/>
        <v>не определен</v>
      </c>
      <c r="F34" s="332" t="str">
        <f>'Перв. скв '!F34</f>
        <v>опер.</v>
      </c>
      <c r="G34" s="349">
        <f>'Перв. скв '!G34</f>
        <v>291019</v>
      </c>
      <c r="H34" s="291"/>
      <c r="I34" s="292"/>
      <c r="J34" s="292"/>
      <c r="K34" s="292"/>
      <c r="L34" s="292"/>
      <c r="M34" s="292"/>
      <c r="N34" s="292"/>
      <c r="O34" s="112">
        <f t="shared" si="1"/>
        <v>0</v>
      </c>
      <c r="P34" s="112"/>
      <c r="Q34" s="112"/>
      <c r="R34" s="112"/>
      <c r="S34" s="112"/>
      <c r="T34" s="112"/>
      <c r="U34" s="112"/>
      <c r="V34" s="113">
        <f t="shared" si="2"/>
        <v>0</v>
      </c>
      <c r="W34" s="168">
        <f t="shared" si="3"/>
        <v>0</v>
      </c>
      <c r="X34" s="190"/>
    </row>
    <row r="35" spans="1:40" outlineLevel="1">
      <c r="A35" s="28"/>
      <c r="B35" s="42"/>
      <c r="C35" s="97"/>
      <c r="D35" s="103" t="str">
        <f>'Перв. скв '!D35</f>
        <v>Пуско-наладочные работы</v>
      </c>
      <c r="E35" s="332" t="str">
        <f t="shared" si="0"/>
        <v>не определен</v>
      </c>
      <c r="F35" s="332" t="str">
        <f>'Перв. скв '!F35</f>
        <v>опер.</v>
      </c>
      <c r="G35" s="349">
        <f>'Перв. скв '!G35</f>
        <v>633406</v>
      </c>
      <c r="H35" s="291"/>
      <c r="I35" s="292"/>
      <c r="J35" s="292"/>
      <c r="K35" s="292"/>
      <c r="L35" s="292"/>
      <c r="M35" s="292"/>
      <c r="N35" s="292"/>
      <c r="O35" s="112">
        <f t="shared" si="1"/>
        <v>0</v>
      </c>
      <c r="P35" s="112"/>
      <c r="Q35" s="112"/>
      <c r="R35" s="112"/>
      <c r="S35" s="112"/>
      <c r="T35" s="112"/>
      <c r="U35" s="112"/>
      <c r="V35" s="113">
        <f t="shared" si="2"/>
        <v>0</v>
      </c>
      <c r="W35" s="168">
        <f t="shared" si="3"/>
        <v>0</v>
      </c>
      <c r="X35" s="190"/>
    </row>
    <row r="36" spans="1:40" outlineLevel="1">
      <c r="A36" s="28"/>
      <c r="B36" s="42"/>
      <c r="C36" s="97"/>
      <c r="D36" s="103" t="str">
        <f>'Перв. скв '!D36</f>
        <v>Артезианская скважина</v>
      </c>
      <c r="E36" s="332" t="str">
        <f>D$5</f>
        <v>не определен</v>
      </c>
      <c r="F36" s="332" t="str">
        <f>'Перв. скв '!F36</f>
        <v>опер.</v>
      </c>
      <c r="G36" s="349">
        <f>'Перв. скв '!G36</f>
        <v>475880</v>
      </c>
      <c r="H36" s="291"/>
      <c r="I36" s="292"/>
      <c r="J36" s="292"/>
      <c r="K36" s="292"/>
      <c r="L36" s="292"/>
      <c r="M36" s="292"/>
      <c r="N36" s="292"/>
      <c r="O36" s="112">
        <f>H36*G36</f>
        <v>0</v>
      </c>
      <c r="P36" s="112"/>
      <c r="Q36" s="112"/>
      <c r="R36" s="112"/>
      <c r="S36" s="112"/>
      <c r="T36" s="112"/>
      <c r="U36" s="112"/>
      <c r="V36" s="113">
        <f>SUM(H36:N36)</f>
        <v>0</v>
      </c>
      <c r="W36" s="168">
        <f>SUM(O36:U36)</f>
        <v>0</v>
      </c>
      <c r="X36" s="190"/>
    </row>
    <row r="37" spans="1:40" outlineLevel="1">
      <c r="A37" s="28"/>
      <c r="B37" s="42"/>
      <c r="C37" s="97"/>
      <c r="D37" s="103" t="str">
        <f>'Перв. скв '!D37</f>
        <v>Авиапревозки</v>
      </c>
      <c r="E37" s="332" t="str">
        <f t="shared" si="0"/>
        <v>не определен</v>
      </c>
      <c r="F37" s="332" t="str">
        <f>'Перв. скв '!F37</f>
        <v>опер.</v>
      </c>
      <c r="G37" s="349">
        <f>'Перв. скв '!G37</f>
        <v>205937.125</v>
      </c>
      <c r="H37" s="291">
        <v>1</v>
      </c>
      <c r="I37" s="292"/>
      <c r="J37" s="292"/>
      <c r="K37" s="292"/>
      <c r="L37" s="292"/>
      <c r="M37" s="292"/>
      <c r="N37" s="292"/>
      <c r="O37" s="112">
        <f t="shared" si="1"/>
        <v>205937.125</v>
      </c>
      <c r="P37" s="112"/>
      <c r="Q37" s="112"/>
      <c r="R37" s="112"/>
      <c r="S37" s="112"/>
      <c r="T37" s="112"/>
      <c r="U37" s="112"/>
      <c r="V37" s="113">
        <f t="shared" si="2"/>
        <v>1</v>
      </c>
      <c r="W37" s="168">
        <f t="shared" si="3"/>
        <v>205937.125</v>
      </c>
      <c r="X37" s="190"/>
    </row>
    <row r="38" spans="1:40" outlineLevel="1">
      <c r="A38" s="28"/>
      <c r="B38" s="42"/>
      <c r="C38" s="97"/>
      <c r="D38" s="103" t="str">
        <f>'Перв. скв '!D38</f>
        <v>Мобилизация и монтаж энергокомплекса</v>
      </c>
      <c r="E38" s="332" t="str">
        <f t="shared" si="0"/>
        <v>не определен</v>
      </c>
      <c r="F38" s="332" t="str">
        <f>'Перв. скв '!F38</f>
        <v>опер.</v>
      </c>
      <c r="G38" s="349">
        <f>'Перв. скв '!G38</f>
        <v>0</v>
      </c>
      <c r="H38" s="291"/>
      <c r="I38" s="292"/>
      <c r="J38" s="292"/>
      <c r="K38" s="292"/>
      <c r="L38" s="292"/>
      <c r="M38" s="292"/>
      <c r="N38" s="292"/>
      <c r="O38" s="112">
        <f t="shared" si="1"/>
        <v>0</v>
      </c>
      <c r="P38" s="112"/>
      <c r="Q38" s="112"/>
      <c r="R38" s="112"/>
      <c r="S38" s="112"/>
      <c r="T38" s="112"/>
      <c r="U38" s="112"/>
      <c r="V38" s="113">
        <f t="shared" si="2"/>
        <v>0</v>
      </c>
      <c r="W38" s="168">
        <f t="shared" si="3"/>
        <v>0</v>
      </c>
      <c r="X38" s="190"/>
    </row>
    <row r="39" spans="1:40" ht="14.25" customHeight="1" outlineLevel="1">
      <c r="A39" s="322"/>
      <c r="B39" s="323"/>
      <c r="C39" s="97"/>
      <c r="D39" s="103" t="str">
        <f>'Перв. скв '!D39</f>
        <v>Завоз и монтаж верхнего силового привода</v>
      </c>
      <c r="E39" s="332" t="str">
        <f t="shared" si="0"/>
        <v>не определен</v>
      </c>
      <c r="F39" s="332" t="str">
        <f>'Перв. скв '!F39</f>
        <v>опер.</v>
      </c>
      <c r="G39" s="349">
        <f>'Перв. скв '!G39</f>
        <v>2078246</v>
      </c>
      <c r="H39" s="291"/>
      <c r="I39" s="292"/>
      <c r="J39" s="292"/>
      <c r="K39" s="292"/>
      <c r="L39" s="292"/>
      <c r="M39" s="292"/>
      <c r="N39" s="292"/>
      <c r="O39" s="112">
        <f t="shared" si="1"/>
        <v>0</v>
      </c>
      <c r="P39" s="112"/>
      <c r="Q39" s="112"/>
      <c r="R39" s="112"/>
      <c r="S39" s="112"/>
      <c r="T39" s="112"/>
      <c r="U39" s="112"/>
      <c r="V39" s="113">
        <f t="shared" si="2"/>
        <v>0</v>
      </c>
      <c r="W39" s="168">
        <f t="shared" si="3"/>
        <v>0</v>
      </c>
      <c r="X39" s="190"/>
    </row>
    <row r="40" spans="1:40" ht="15.75" outlineLevel="1" thickBot="1">
      <c r="A40" s="324"/>
      <c r="B40" s="325"/>
      <c r="C40" s="104"/>
      <c r="D40" s="103" t="str">
        <f>'Перв. скв '!D40</f>
        <v>Завоз и монтаж новой насосной группы</v>
      </c>
      <c r="E40" s="332" t="str">
        <f>D$5</f>
        <v>не определен</v>
      </c>
      <c r="F40" s="332" t="str">
        <f>'Перв. скв '!F40</f>
        <v>опер.</v>
      </c>
      <c r="G40" s="349">
        <f>'Перв. скв '!G40</f>
        <v>899742</v>
      </c>
      <c r="H40" s="291"/>
      <c r="I40" s="292"/>
      <c r="J40" s="292"/>
      <c r="K40" s="292"/>
      <c r="L40" s="292"/>
      <c r="M40" s="292"/>
      <c r="N40" s="292"/>
      <c r="O40" s="112">
        <f>H40*G40</f>
        <v>0</v>
      </c>
      <c r="P40" s="112"/>
      <c r="Q40" s="112"/>
      <c r="R40" s="112"/>
      <c r="S40" s="112"/>
      <c r="T40" s="112"/>
      <c r="U40" s="112"/>
      <c r="V40" s="113">
        <f>SUM(H40:N40)</f>
        <v>0</v>
      </c>
      <c r="W40" s="168">
        <f>SUM(O40:U40)</f>
        <v>0</v>
      </c>
      <c r="X40" s="190"/>
    </row>
    <row r="41" spans="1:40" ht="15.75" thickBot="1">
      <c r="A41" s="8"/>
      <c r="B41" s="4"/>
      <c r="C41" s="56" t="s">
        <v>82</v>
      </c>
      <c r="D41" s="69">
        <f>W41</f>
        <v>471302.125</v>
      </c>
      <c r="E41" s="110"/>
      <c r="F41" s="110"/>
      <c r="G41" s="110"/>
      <c r="H41" s="293"/>
      <c r="I41" s="293"/>
      <c r="J41" s="293"/>
      <c r="K41" s="293"/>
      <c r="L41" s="293"/>
      <c r="M41" s="293"/>
      <c r="N41" s="293"/>
      <c r="O41" s="116">
        <f>SUM(O20:O40)</f>
        <v>471302.125</v>
      </c>
      <c r="P41" s="116"/>
      <c r="Q41" s="116"/>
      <c r="R41" s="116"/>
      <c r="S41" s="116"/>
      <c r="T41" s="116"/>
      <c r="U41" s="116"/>
      <c r="V41" s="116"/>
      <c r="W41" s="164">
        <f>SUM(W20:W40)</f>
        <v>471302.125</v>
      </c>
      <c r="X41" s="191"/>
    </row>
    <row r="42" spans="1:40" s="68" customFormat="1" ht="15.75" thickBot="1">
      <c r="A42" s="62"/>
      <c r="B42" s="63"/>
      <c r="C42" s="64"/>
      <c r="D42" s="65"/>
      <c r="E42" s="91"/>
      <c r="F42" s="317"/>
      <c r="G42" s="317"/>
      <c r="H42" s="350"/>
      <c r="I42" s="350"/>
      <c r="J42" s="350"/>
      <c r="K42" s="350"/>
      <c r="L42" s="350"/>
      <c r="M42" s="350"/>
      <c r="N42" s="350"/>
      <c r="O42" s="67"/>
      <c r="P42" s="67"/>
      <c r="Q42" s="67"/>
      <c r="R42" s="67"/>
      <c r="S42" s="67"/>
      <c r="T42" s="67"/>
      <c r="U42" s="67"/>
      <c r="V42" s="67"/>
      <c r="W42" s="169"/>
      <c r="X42" s="191"/>
    </row>
    <row r="43" spans="1:40" ht="15" customHeight="1" thickBot="1">
      <c r="A43" s="24"/>
      <c r="B43" s="45"/>
      <c r="C43" s="446" t="s">
        <v>123</v>
      </c>
      <c r="D43" s="447"/>
      <c r="E43" s="447"/>
      <c r="F43" s="447"/>
      <c r="G43" s="447"/>
      <c r="H43" s="447"/>
      <c r="I43" s="447"/>
      <c r="J43" s="447"/>
      <c r="K43" s="447"/>
      <c r="L43" s="447"/>
      <c r="M43" s="447"/>
      <c r="N43" s="447"/>
      <c r="O43" s="447"/>
      <c r="P43" s="447"/>
      <c r="Q43" s="447"/>
      <c r="R43" s="447"/>
      <c r="S43" s="447"/>
      <c r="T43" s="447"/>
      <c r="U43" s="447"/>
      <c r="V43" s="447"/>
      <c r="W43" s="473"/>
      <c r="X43" s="192">
        <f>SUM(W45:W55)</f>
        <v>42270339.113999993</v>
      </c>
    </row>
    <row r="44" spans="1:40" ht="15" customHeight="1" outlineLevel="1">
      <c r="A44" s="71"/>
      <c r="B44" s="94"/>
      <c r="C44" s="182" t="str">
        <f>'Перв. скв '!C44</f>
        <v>не определен</v>
      </c>
      <c r="D44" s="100" t="s">
        <v>120</v>
      </c>
      <c r="E44" s="101"/>
      <c r="F44" s="54"/>
      <c r="G44" s="54"/>
      <c r="H44" s="294"/>
      <c r="I44" s="294"/>
      <c r="J44" s="294"/>
      <c r="K44" s="294"/>
      <c r="L44" s="294"/>
      <c r="M44" s="294"/>
      <c r="N44" s="294"/>
      <c r="O44" s="54"/>
      <c r="P44" s="54"/>
      <c r="Q44" s="54"/>
      <c r="R44" s="54"/>
      <c r="S44" s="54"/>
      <c r="T44" s="54"/>
      <c r="U44" s="54"/>
      <c r="V44" s="54"/>
      <c r="W44" s="170"/>
      <c r="X44" s="191"/>
    </row>
    <row r="45" spans="1:40" ht="14.25" customHeight="1" outlineLevel="1">
      <c r="A45" s="327"/>
      <c r="B45" s="328"/>
      <c r="C45" s="103" t="s">
        <v>148</v>
      </c>
      <c r="D45" s="102" t="str">
        <f>'Перв. скв '!D45</f>
        <v>Фиксированная ставка за скважину с отходом до 1300 м.</v>
      </c>
      <c r="E45" s="332" t="str">
        <f t="shared" ref="E45:E55" si="4">D$5</f>
        <v>не определен</v>
      </c>
      <c r="F45" s="332" t="str">
        <f>'Перв. скв '!F45</f>
        <v>скв.</v>
      </c>
      <c r="G45" s="349">
        <f>'Перв. скв '!G45</f>
        <v>6559232</v>
      </c>
      <c r="H45" s="305">
        <f>'Перв. скв '!H45</f>
        <v>0</v>
      </c>
      <c r="I45" s="305">
        <f>'Перв. скв '!I45</f>
        <v>0</v>
      </c>
      <c r="J45" s="305">
        <f>'Перв. скв '!J45</f>
        <v>0</v>
      </c>
      <c r="K45" s="305">
        <f>'Перв. скв '!K45</f>
        <v>0</v>
      </c>
      <c r="L45" s="305"/>
      <c r="M45" s="305">
        <f>'Перв. скв '!M45</f>
        <v>0</v>
      </c>
      <c r="N45" s="305">
        <f>'Перв. скв '!N45</f>
        <v>0</v>
      </c>
      <c r="O45" s="99">
        <f t="shared" ref="O45:O55" si="5">H45*G45</f>
        <v>0</v>
      </c>
      <c r="P45" s="99">
        <f t="shared" ref="P45:P55" si="6">I45*G45</f>
        <v>0</v>
      </c>
      <c r="Q45" s="99">
        <f t="shared" ref="Q45:Q55" si="7">J45*G45</f>
        <v>0</v>
      </c>
      <c r="R45" s="99">
        <f t="shared" ref="R45:R55" si="8">K45*G45</f>
        <v>0</v>
      </c>
      <c r="S45" s="99">
        <f t="shared" ref="S45:S55" si="9">L45*G45</f>
        <v>0</v>
      </c>
      <c r="T45" s="99">
        <f t="shared" ref="T45:T55" si="10">M45*G45</f>
        <v>0</v>
      </c>
      <c r="U45" s="99">
        <f t="shared" ref="U45:U55" si="11">N45*G45</f>
        <v>0</v>
      </c>
      <c r="V45" s="98">
        <f t="shared" ref="V45:V55" si="12">SUM(H45:N45)</f>
        <v>0</v>
      </c>
      <c r="W45" s="171">
        <f t="shared" ref="W45:W55" si="13">SUM(O45:U45)</f>
        <v>0</v>
      </c>
      <c r="X45" s="190"/>
    </row>
    <row r="46" spans="1:40" ht="14.25" customHeight="1" outlineLevel="1">
      <c r="A46" s="327"/>
      <c r="B46" s="328"/>
      <c r="C46" s="103"/>
      <c r="D46" s="102" t="str">
        <f>'Перв. скв '!D46</f>
        <v>Фиксированная ставка за скважину с отходом от 1300 до 1500 м.</v>
      </c>
      <c r="E46" s="332" t="str">
        <f t="shared" si="4"/>
        <v>не определен</v>
      </c>
      <c r="F46" s="332" t="str">
        <f>'Перв. скв '!F46</f>
        <v>скв.</v>
      </c>
      <c r="G46" s="349">
        <f>'Перв. скв '!G46</f>
        <v>8212084</v>
      </c>
      <c r="H46" s="305">
        <f>'Перв. скв '!H46</f>
        <v>0</v>
      </c>
      <c r="I46" s="305">
        <f>'Перв. скв '!I46</f>
        <v>0</v>
      </c>
      <c r="J46" s="305">
        <f>'Перв. скв '!J46</f>
        <v>0</v>
      </c>
      <c r="K46" s="305">
        <f>'Перв. скв '!K46</f>
        <v>0</v>
      </c>
      <c r="L46" s="305">
        <v>1</v>
      </c>
      <c r="M46" s="305">
        <f>'Перв. скв '!M46</f>
        <v>0</v>
      </c>
      <c r="N46" s="305">
        <f>'Перв. скв '!N46</f>
        <v>0</v>
      </c>
      <c r="O46" s="99">
        <f t="shared" si="5"/>
        <v>0</v>
      </c>
      <c r="P46" s="99">
        <f t="shared" si="6"/>
        <v>0</v>
      </c>
      <c r="Q46" s="99">
        <f t="shared" si="7"/>
        <v>0</v>
      </c>
      <c r="R46" s="99">
        <f t="shared" si="8"/>
        <v>0</v>
      </c>
      <c r="S46" s="99">
        <f t="shared" si="9"/>
        <v>8212084</v>
      </c>
      <c r="T46" s="99">
        <f t="shared" si="10"/>
        <v>0</v>
      </c>
      <c r="U46" s="99">
        <f t="shared" si="11"/>
        <v>0</v>
      </c>
      <c r="V46" s="98">
        <f t="shared" si="12"/>
        <v>1</v>
      </c>
      <c r="W46" s="171">
        <f t="shared" si="13"/>
        <v>8212084</v>
      </c>
      <c r="X46" s="190"/>
      <c r="AN46" s="273">
        <f>AL46+AJ46+AH46+AF46+AD46+AB46+Z46+X46++V46+T46+R46+N46+P46+L46+J46+H46</f>
        <v>2</v>
      </c>
    </row>
    <row r="47" spans="1:40" ht="14.25" customHeight="1" outlineLevel="1">
      <c r="A47" s="327"/>
      <c r="B47" s="328"/>
      <c r="C47" s="103"/>
      <c r="D47" s="102" t="str">
        <f>'Перв. скв '!D47</f>
        <v>Фиксированная ставка за скважину с отходом от 1500 до 2000 м.</v>
      </c>
      <c r="E47" s="332" t="str">
        <f t="shared" si="4"/>
        <v>не определен</v>
      </c>
      <c r="F47" s="332" t="str">
        <f>'Перв. скв '!F47</f>
        <v>скв.</v>
      </c>
      <c r="G47" s="349">
        <f>'Перв. скв '!G47</f>
        <v>9493878</v>
      </c>
      <c r="H47" s="305">
        <f>'Перв. скв '!H47</f>
        <v>0</v>
      </c>
      <c r="I47" s="305">
        <f>'Перв. скв '!I47</f>
        <v>0</v>
      </c>
      <c r="J47" s="305">
        <f>'Перв. скв '!J47</f>
        <v>0</v>
      </c>
      <c r="K47" s="305">
        <f>'Перв. скв '!K47</f>
        <v>0</v>
      </c>
      <c r="L47" s="305">
        <f>'Перв. скв '!L47</f>
        <v>0</v>
      </c>
      <c r="M47" s="305">
        <f>'Перв. скв '!M47</f>
        <v>0</v>
      </c>
      <c r="N47" s="305">
        <f>'Перв. скв '!N47</f>
        <v>0</v>
      </c>
      <c r="O47" s="99">
        <f t="shared" si="5"/>
        <v>0</v>
      </c>
      <c r="P47" s="99">
        <f t="shared" si="6"/>
        <v>0</v>
      </c>
      <c r="Q47" s="99">
        <f t="shared" si="7"/>
        <v>0</v>
      </c>
      <c r="R47" s="99">
        <f t="shared" si="8"/>
        <v>0</v>
      </c>
      <c r="S47" s="99">
        <f t="shared" si="9"/>
        <v>0</v>
      </c>
      <c r="T47" s="99">
        <f t="shared" si="10"/>
        <v>0</v>
      </c>
      <c r="U47" s="99">
        <f t="shared" si="11"/>
        <v>0</v>
      </c>
      <c r="V47" s="98">
        <f t="shared" si="12"/>
        <v>0</v>
      </c>
      <c r="W47" s="171">
        <f t="shared" si="13"/>
        <v>0</v>
      </c>
      <c r="X47" s="190"/>
    </row>
    <row r="48" spans="1:40" ht="14.25" customHeight="1" outlineLevel="1">
      <c r="A48" s="327"/>
      <c r="B48" s="328"/>
      <c r="C48" s="103"/>
      <c r="D48" s="102" t="str">
        <f>'Перв. скв '!D48</f>
        <v>Фиксированная ставка за скважину с отходом от 2000 до 2200 м.</v>
      </c>
      <c r="E48" s="332" t="str">
        <f t="shared" si="4"/>
        <v>не определен</v>
      </c>
      <c r="F48" s="332" t="str">
        <f>'Перв. скв '!F48</f>
        <v>скв.</v>
      </c>
      <c r="G48" s="349">
        <f>'Перв. скв '!G48</f>
        <v>10414909</v>
      </c>
      <c r="H48" s="305">
        <f>'Перв. скв '!H48</f>
        <v>0</v>
      </c>
      <c r="I48" s="305">
        <f>'Перв. скв '!I48</f>
        <v>0</v>
      </c>
      <c r="J48" s="305">
        <f>'Перв. скв '!J48</f>
        <v>0</v>
      </c>
      <c r="K48" s="305">
        <f>'Перв. скв '!K48</f>
        <v>0</v>
      </c>
      <c r="L48" s="305">
        <f>'Перв. скв '!L48</f>
        <v>0</v>
      </c>
      <c r="M48" s="305">
        <f>'Перв. скв '!M48</f>
        <v>0</v>
      </c>
      <c r="N48" s="305">
        <f>'Перв. скв '!N48</f>
        <v>0</v>
      </c>
      <c r="O48" s="99">
        <f t="shared" si="5"/>
        <v>0</v>
      </c>
      <c r="P48" s="99">
        <f t="shared" si="6"/>
        <v>0</v>
      </c>
      <c r="Q48" s="99">
        <f t="shared" si="7"/>
        <v>0</v>
      </c>
      <c r="R48" s="99">
        <f t="shared" si="8"/>
        <v>0</v>
      </c>
      <c r="S48" s="99">
        <f t="shared" si="9"/>
        <v>0</v>
      </c>
      <c r="T48" s="99">
        <f t="shared" si="10"/>
        <v>0</v>
      </c>
      <c r="U48" s="99">
        <f t="shared" si="11"/>
        <v>0</v>
      </c>
      <c r="V48" s="98">
        <f t="shared" si="12"/>
        <v>0</v>
      </c>
      <c r="W48" s="171">
        <f t="shared" si="13"/>
        <v>0</v>
      </c>
      <c r="X48" s="190"/>
    </row>
    <row r="49" spans="1:24" ht="14.25" customHeight="1" outlineLevel="1">
      <c r="A49" s="327"/>
      <c r="B49" s="328"/>
      <c r="C49" s="103"/>
      <c r="D49" s="102" t="str">
        <f>'Перв. скв '!D49</f>
        <v>Фиксированная ставка за скважину с отходом более 2200 м.</v>
      </c>
      <c r="E49" s="332" t="str">
        <f t="shared" si="4"/>
        <v>не определен</v>
      </c>
      <c r="F49" s="332" t="str">
        <f>'Перв. скв '!F49</f>
        <v>скв.</v>
      </c>
      <c r="G49" s="349">
        <f>'Перв. скв '!G49</f>
        <v>10993516</v>
      </c>
      <c r="H49" s="305">
        <f>'Перв. скв '!H49</f>
        <v>0</v>
      </c>
      <c r="I49" s="305">
        <f>'Перв. скв '!I49</f>
        <v>0</v>
      </c>
      <c r="J49" s="305">
        <f>'Перв. скв '!J49</f>
        <v>0</v>
      </c>
      <c r="K49" s="305">
        <f>'Перв. скв '!K49</f>
        <v>0</v>
      </c>
      <c r="L49" s="305">
        <f>'Перв. скв '!L49</f>
        <v>0</v>
      </c>
      <c r="M49" s="305">
        <f>'Перв. скв '!M49</f>
        <v>0</v>
      </c>
      <c r="N49" s="305">
        <f>'Перв. скв '!N49</f>
        <v>0</v>
      </c>
      <c r="O49" s="99">
        <f t="shared" si="5"/>
        <v>0</v>
      </c>
      <c r="P49" s="274">
        <f t="shared" si="6"/>
        <v>0</v>
      </c>
      <c r="Q49" s="99">
        <f t="shared" si="7"/>
        <v>0</v>
      </c>
      <c r="R49" s="99">
        <f t="shared" si="8"/>
        <v>0</v>
      </c>
      <c r="S49" s="99">
        <f t="shared" si="9"/>
        <v>0</v>
      </c>
      <c r="T49" s="99">
        <f t="shared" si="10"/>
        <v>0</v>
      </c>
      <c r="U49" s="99">
        <f t="shared" si="11"/>
        <v>0</v>
      </c>
      <c r="V49" s="98">
        <f t="shared" si="12"/>
        <v>0</v>
      </c>
      <c r="W49" s="171">
        <f>SUM(O49:U49)</f>
        <v>0</v>
      </c>
      <c r="X49" s="190"/>
    </row>
    <row r="50" spans="1:24" ht="14.25" customHeight="1" outlineLevel="1">
      <c r="A50" s="327"/>
      <c r="B50" s="328"/>
      <c r="C50" s="97"/>
      <c r="D50" s="102" t="str">
        <f>'Перв. скв '!D50</f>
        <v>Расчет объема капитальных вложений по ГС</v>
      </c>
      <c r="E50" s="332" t="str">
        <f t="shared" si="4"/>
        <v>не определен</v>
      </c>
      <c r="F50" s="332" t="str">
        <f>'Перв. скв '!F50</f>
        <v>сут.</v>
      </c>
      <c r="G50" s="349">
        <f>'Перв. скв '!G50</f>
        <v>31646673.313999999</v>
      </c>
      <c r="H50" s="305">
        <f>'Перв. скв '!H50</f>
        <v>0</v>
      </c>
      <c r="I50" s="306">
        <f>'Перв. скв '!I50</f>
        <v>0</v>
      </c>
      <c r="J50" s="306">
        <f>'Перв. скв '!J50</f>
        <v>0</v>
      </c>
      <c r="K50" s="306">
        <f>'Перв. скв '!K50</f>
        <v>0</v>
      </c>
      <c r="L50" s="306">
        <f>'Перв. скв '!L50</f>
        <v>1</v>
      </c>
      <c r="M50" s="306">
        <f>'Перв. скв '!M50</f>
        <v>0</v>
      </c>
      <c r="N50" s="306">
        <f>'Перв. скв '!N50</f>
        <v>0</v>
      </c>
      <c r="O50" s="99">
        <f t="shared" si="5"/>
        <v>0</v>
      </c>
      <c r="P50" s="99">
        <f t="shared" si="6"/>
        <v>0</v>
      </c>
      <c r="Q50" s="99">
        <f t="shared" si="7"/>
        <v>0</v>
      </c>
      <c r="R50" s="99">
        <f t="shared" si="8"/>
        <v>0</v>
      </c>
      <c r="S50" s="99">
        <f t="shared" si="9"/>
        <v>31646673.313999999</v>
      </c>
      <c r="T50" s="99">
        <f t="shared" si="10"/>
        <v>0</v>
      </c>
      <c r="U50" s="99">
        <f t="shared" si="11"/>
        <v>0</v>
      </c>
      <c r="V50" s="98">
        <f t="shared" si="12"/>
        <v>1</v>
      </c>
      <c r="W50" s="171">
        <f t="shared" si="13"/>
        <v>31646673.313999999</v>
      </c>
      <c r="X50" s="190"/>
    </row>
    <row r="51" spans="1:24" ht="13.5" customHeight="1" outlineLevel="1">
      <c r="A51" s="327"/>
      <c r="B51" s="328"/>
      <c r="C51" s="72"/>
      <c r="D51" s="102" t="str">
        <f>'Перв. скв '!D51</f>
        <v>Переработка бурового шлама</v>
      </c>
      <c r="E51" s="332" t="str">
        <f t="shared" si="4"/>
        <v>не определен</v>
      </c>
      <c r="F51" s="332" t="str">
        <f>'Перв. скв '!F51</f>
        <v>скв.</v>
      </c>
      <c r="G51" s="349">
        <f>'Перв. скв '!G51</f>
        <v>2869</v>
      </c>
      <c r="H51" s="305">
        <f>'Перв. скв '!H51</f>
        <v>0</v>
      </c>
      <c r="I51" s="306">
        <f>'Перв. скв '!I51</f>
        <v>0</v>
      </c>
      <c r="J51" s="306">
        <f>'Перв. скв '!J51</f>
        <v>0</v>
      </c>
      <c r="K51" s="306">
        <f>'Перв. скв '!K51</f>
        <v>0</v>
      </c>
      <c r="L51" s="306">
        <v>482.2</v>
      </c>
      <c r="M51" s="306">
        <f>'Перв. скв '!M51</f>
        <v>0</v>
      </c>
      <c r="N51" s="306">
        <f>'Перв. скв '!N51</f>
        <v>0</v>
      </c>
      <c r="O51" s="99">
        <f t="shared" si="5"/>
        <v>0</v>
      </c>
      <c r="P51" s="99">
        <f t="shared" si="6"/>
        <v>0</v>
      </c>
      <c r="Q51" s="99">
        <f t="shared" si="7"/>
        <v>0</v>
      </c>
      <c r="R51" s="99">
        <f t="shared" si="8"/>
        <v>0</v>
      </c>
      <c r="S51" s="99">
        <f t="shared" si="9"/>
        <v>1383431.8</v>
      </c>
      <c r="T51" s="99">
        <f t="shared" si="10"/>
        <v>0</v>
      </c>
      <c r="U51" s="99">
        <f t="shared" si="11"/>
        <v>0</v>
      </c>
      <c r="V51" s="98">
        <f t="shared" si="12"/>
        <v>482.2</v>
      </c>
      <c r="W51" s="171">
        <f t="shared" si="13"/>
        <v>1383431.8</v>
      </c>
      <c r="X51" s="190"/>
    </row>
    <row r="52" spans="1:24" ht="13.5" customHeight="1" outlineLevel="1">
      <c r="A52" s="327"/>
      <c r="B52" s="328"/>
      <c r="C52" s="72"/>
      <c r="D52" s="102" t="str">
        <f>'Перв. скв '!D52</f>
        <v>Нефть</v>
      </c>
      <c r="E52" s="332" t="str">
        <f t="shared" si="4"/>
        <v>не определен</v>
      </c>
      <c r="F52" s="332" t="str">
        <f>'Перв. скв '!F52</f>
        <v>шт.</v>
      </c>
      <c r="G52" s="349">
        <f>'Перв. скв '!G52</f>
        <v>166946</v>
      </c>
      <c r="H52" s="305">
        <f>'Перв. скв '!H52</f>
        <v>0</v>
      </c>
      <c r="I52" s="305">
        <f>'Перв. скв '!I52</f>
        <v>0</v>
      </c>
      <c r="J52" s="305">
        <f>'Перв. скв '!J52</f>
        <v>0</v>
      </c>
      <c r="K52" s="305">
        <f>'Перв. скв '!K52</f>
        <v>0</v>
      </c>
      <c r="L52" s="306">
        <v>1</v>
      </c>
      <c r="M52" s="305">
        <f>'Перв. скв '!M52</f>
        <v>0</v>
      </c>
      <c r="N52" s="305">
        <f>'Перв. скв '!N52</f>
        <v>0</v>
      </c>
      <c r="O52" s="99">
        <f t="shared" si="5"/>
        <v>0</v>
      </c>
      <c r="P52" s="99">
        <f t="shared" si="6"/>
        <v>0</v>
      </c>
      <c r="Q52" s="99">
        <f t="shared" si="7"/>
        <v>0</v>
      </c>
      <c r="R52" s="99">
        <f t="shared" si="8"/>
        <v>0</v>
      </c>
      <c r="S52" s="99">
        <f t="shared" si="9"/>
        <v>166946</v>
      </c>
      <c r="T52" s="99">
        <f t="shared" si="10"/>
        <v>0</v>
      </c>
      <c r="U52" s="99">
        <f t="shared" si="11"/>
        <v>0</v>
      </c>
      <c r="V52" s="98">
        <f t="shared" si="12"/>
        <v>1</v>
      </c>
      <c r="W52" s="171">
        <f t="shared" si="13"/>
        <v>166946</v>
      </c>
      <c r="X52" s="190"/>
    </row>
    <row r="53" spans="1:24" ht="13.5" customHeight="1" outlineLevel="1">
      <c r="A53" s="327"/>
      <c r="B53" s="328"/>
      <c r="C53" s="72"/>
      <c r="D53" s="102" t="s">
        <v>309</v>
      </c>
      <c r="E53" s="332" t="str">
        <f t="shared" si="4"/>
        <v>не определен</v>
      </c>
      <c r="F53" s="332"/>
      <c r="G53" s="349">
        <f>'Перв. скв '!G53</f>
        <v>73942</v>
      </c>
      <c r="H53" s="305">
        <f>'Перв. скв '!H53</f>
        <v>0</v>
      </c>
      <c r="I53" s="305">
        <f>'Перв. скв '!I53</f>
        <v>0</v>
      </c>
      <c r="J53" s="305">
        <f>'Перв. скв '!J53</f>
        <v>0</v>
      </c>
      <c r="K53" s="305">
        <f>'Перв. скв '!K53</f>
        <v>0</v>
      </c>
      <c r="L53" s="306">
        <f>O6/2</f>
        <v>6</v>
      </c>
      <c r="M53" s="305">
        <f>'Перв. скв '!M53</f>
        <v>0</v>
      </c>
      <c r="N53" s="305">
        <f>'Перв. скв '!N53</f>
        <v>0</v>
      </c>
      <c r="O53" s="99">
        <f>H53*G53</f>
        <v>0</v>
      </c>
      <c r="P53" s="99">
        <f>I53*G53</f>
        <v>0</v>
      </c>
      <c r="Q53" s="99">
        <f>J53*G53</f>
        <v>0</v>
      </c>
      <c r="R53" s="99">
        <f>K53*G53</f>
        <v>0</v>
      </c>
      <c r="S53" s="99">
        <f>L53*G53</f>
        <v>443652</v>
      </c>
      <c r="T53" s="99">
        <f>M53*G53</f>
        <v>0</v>
      </c>
      <c r="U53" s="99">
        <f>N53*G53</f>
        <v>0</v>
      </c>
      <c r="V53" s="98">
        <f>SUM(H53:N53)</f>
        <v>6</v>
      </c>
      <c r="W53" s="171">
        <f>SUM(O53:U53)</f>
        <v>443652</v>
      </c>
      <c r="X53" s="190"/>
    </row>
    <row r="54" spans="1:24" ht="13.5" customHeight="1" outlineLevel="1">
      <c r="A54" s="327"/>
      <c r="B54" s="328"/>
      <c r="C54" s="72"/>
      <c r="D54" s="102" t="s">
        <v>310</v>
      </c>
      <c r="E54" s="332" t="str">
        <f t="shared" si="4"/>
        <v>не определен</v>
      </c>
      <c r="F54" s="332"/>
      <c r="G54" s="349">
        <f>'Перв. скв '!G54</f>
        <v>34796</v>
      </c>
      <c r="H54" s="305">
        <f>'Перв. скв '!H54</f>
        <v>0</v>
      </c>
      <c r="I54" s="305">
        <f>'Перв. скв '!I54</f>
        <v>0</v>
      </c>
      <c r="J54" s="305">
        <f>'Перв. скв '!J54</f>
        <v>0</v>
      </c>
      <c r="K54" s="305">
        <f>'Перв. скв '!K54</f>
        <v>0</v>
      </c>
      <c r="L54" s="306">
        <f>O6</f>
        <v>12</v>
      </c>
      <c r="M54" s="305">
        <f>'Перв. скв '!M54</f>
        <v>0</v>
      </c>
      <c r="N54" s="305">
        <f>'Перв. скв '!N54</f>
        <v>0</v>
      </c>
      <c r="O54" s="99">
        <f>H54*G54</f>
        <v>0</v>
      </c>
      <c r="P54" s="99">
        <f>I54*G54</f>
        <v>0</v>
      </c>
      <c r="Q54" s="99">
        <f>J54*G54</f>
        <v>0</v>
      </c>
      <c r="R54" s="99">
        <f>K54*G54</f>
        <v>0</v>
      </c>
      <c r="S54" s="99">
        <f>L54*G54</f>
        <v>417552</v>
      </c>
      <c r="T54" s="99">
        <f>M54*G54</f>
        <v>0</v>
      </c>
      <c r="U54" s="99">
        <f>N54*G54</f>
        <v>0</v>
      </c>
      <c r="V54" s="98">
        <f>SUM(H54:N54)</f>
        <v>12</v>
      </c>
      <c r="W54" s="171">
        <f>SUM(O54:U54)</f>
        <v>417552</v>
      </c>
      <c r="X54" s="190"/>
    </row>
    <row r="55" spans="1:24" ht="15" customHeight="1" outlineLevel="1" thickBot="1">
      <c r="A55" s="327"/>
      <c r="B55" s="329"/>
      <c r="C55" s="72"/>
      <c r="D55" s="102" t="str">
        <f>'Перв. скв '!D55</f>
        <v>Бурение по суточной ставке (геологическая нагрузка)</v>
      </c>
      <c r="E55" s="332" t="str">
        <f t="shared" si="4"/>
        <v>не определен</v>
      </c>
      <c r="F55" s="332" t="str">
        <f>'Перв. скв '!F55</f>
        <v>опер.</v>
      </c>
      <c r="G55" s="349">
        <f>'Перв. скв '!G55</f>
        <v>703259.4</v>
      </c>
      <c r="H55" s="306">
        <f>'Перв. скв '!H55</f>
        <v>0</v>
      </c>
      <c r="I55" s="306">
        <f>'Перв. скв '!I55</f>
        <v>0</v>
      </c>
      <c r="J55" s="306">
        <f>'Перв. скв '!J55</f>
        <v>0</v>
      </c>
      <c r="K55" s="306">
        <f>'Перв. скв '!K55</f>
        <v>0</v>
      </c>
      <c r="L55" s="306">
        <v>0</v>
      </c>
      <c r="M55" s="306">
        <f>'Перв. скв '!M55</f>
        <v>0</v>
      </c>
      <c r="N55" s="306">
        <f>'Перв. скв '!N55</f>
        <v>0</v>
      </c>
      <c r="O55" s="99">
        <f t="shared" si="5"/>
        <v>0</v>
      </c>
      <c r="P55" s="99">
        <f t="shared" si="6"/>
        <v>0</v>
      </c>
      <c r="Q55" s="99">
        <f t="shared" si="7"/>
        <v>0</v>
      </c>
      <c r="R55" s="99">
        <f t="shared" si="8"/>
        <v>0</v>
      </c>
      <c r="S55" s="99">
        <f t="shared" si="9"/>
        <v>0</v>
      </c>
      <c r="T55" s="99">
        <f t="shared" si="10"/>
        <v>0</v>
      </c>
      <c r="U55" s="99">
        <f t="shared" si="11"/>
        <v>0</v>
      </c>
      <c r="V55" s="98">
        <f t="shared" si="12"/>
        <v>0</v>
      </c>
      <c r="W55" s="171">
        <f t="shared" si="13"/>
        <v>0</v>
      </c>
      <c r="X55" s="190"/>
    </row>
    <row r="56" spans="1:24" ht="14.25" customHeight="1" thickBot="1">
      <c r="A56" s="330"/>
      <c r="B56" s="331"/>
      <c r="C56" s="446" t="s">
        <v>31</v>
      </c>
      <c r="D56" s="447"/>
      <c r="E56" s="447"/>
      <c r="F56" s="447"/>
      <c r="G56" s="447"/>
      <c r="H56" s="447"/>
      <c r="I56" s="447"/>
      <c r="J56" s="447"/>
      <c r="K56" s="447"/>
      <c r="L56" s="447"/>
      <c r="M56" s="447"/>
      <c r="N56" s="447"/>
      <c r="O56" s="447"/>
      <c r="P56" s="447"/>
      <c r="Q56" s="447"/>
      <c r="R56" s="447"/>
      <c r="S56" s="447"/>
      <c r="T56" s="447"/>
      <c r="U56" s="447"/>
      <c r="V56" s="447"/>
      <c r="W56" s="473"/>
      <c r="X56" s="192">
        <f>SUM(W58:W64)</f>
        <v>292500</v>
      </c>
    </row>
    <row r="57" spans="1:24" ht="13.5" customHeight="1" outlineLevel="1">
      <c r="A57" s="330"/>
      <c r="B57" s="331"/>
      <c r="C57" s="182">
        <f>'Перв. скв '!C57</f>
        <v>0</v>
      </c>
      <c r="D57" s="100" t="s">
        <v>120</v>
      </c>
      <c r="E57" s="92"/>
      <c r="F57" s="50"/>
      <c r="G57" s="39"/>
      <c r="H57" s="295"/>
      <c r="I57" s="295"/>
      <c r="J57" s="295"/>
      <c r="K57" s="295"/>
      <c r="L57" s="295"/>
      <c r="M57" s="295"/>
      <c r="N57" s="295"/>
      <c r="O57" s="52"/>
      <c r="P57" s="52"/>
      <c r="Q57" s="52"/>
      <c r="R57" s="52"/>
      <c r="S57" s="52"/>
      <c r="T57" s="52"/>
      <c r="U57" s="52"/>
      <c r="V57" s="53"/>
      <c r="W57" s="172"/>
      <c r="X57" s="191"/>
    </row>
    <row r="58" spans="1:24" ht="13.5" customHeight="1" outlineLevel="1">
      <c r="A58" s="322"/>
      <c r="B58" s="323"/>
      <c r="C58" s="332" t="s">
        <v>148</v>
      </c>
      <c r="D58" s="102" t="str">
        <f>'Перв. скв '!D58</f>
        <v>550 мм долото для бурения под направление (долото+сервис)</v>
      </c>
      <c r="E58" s="332">
        <f>C$57</f>
        <v>0</v>
      </c>
      <c r="F58" s="332" t="str">
        <f>'Перв. скв '!F58</f>
        <v xml:space="preserve">м </v>
      </c>
      <c r="G58" s="349">
        <f>'Перв. скв '!G58</f>
        <v>90</v>
      </c>
      <c r="H58" s="306">
        <f>'Перв. скв '!H58</f>
        <v>0</v>
      </c>
      <c r="I58" s="306">
        <f>'Перв. скв '!I58</f>
        <v>0</v>
      </c>
      <c r="J58" s="306">
        <f>'Перв. скв '!J58</f>
        <v>0</v>
      </c>
      <c r="K58" s="306">
        <f>'Перв. скв '!K58</f>
        <v>0</v>
      </c>
      <c r="L58" s="306">
        <f>O9</f>
        <v>3250</v>
      </c>
      <c r="M58" s="306">
        <f>'Перв. скв '!M58</f>
        <v>0</v>
      </c>
      <c r="N58" s="306">
        <f>'Перв. скв '!N58</f>
        <v>0</v>
      </c>
      <c r="O58" s="112">
        <f t="shared" ref="O58:O64" si="14">H58*G58</f>
        <v>0</v>
      </c>
      <c r="P58" s="112">
        <f t="shared" ref="P58:P64" si="15">I58*G58</f>
        <v>0</v>
      </c>
      <c r="Q58" s="112">
        <f t="shared" ref="Q58:Q64" si="16">J58*G58</f>
        <v>0</v>
      </c>
      <c r="R58" s="112">
        <f t="shared" ref="R58:R64" si="17">K58*G58</f>
        <v>0</v>
      </c>
      <c r="S58" s="112">
        <f t="shared" ref="S58:S64" si="18">L58*G58</f>
        <v>292500</v>
      </c>
      <c r="T58" s="99">
        <f>M58*G58</f>
        <v>0</v>
      </c>
      <c r="U58" s="112">
        <f t="shared" ref="U58:U64" si="19">N58*G58</f>
        <v>0</v>
      </c>
      <c r="V58" s="113">
        <f t="shared" ref="V58:V64" si="20">SUM(H58:N58)</f>
        <v>3250</v>
      </c>
      <c r="W58" s="168">
        <f t="shared" ref="W58:W64" si="21">SUM(O58:U58)</f>
        <v>292500</v>
      </c>
      <c r="X58" s="190"/>
    </row>
    <row r="59" spans="1:24" ht="13.5" customHeight="1" outlineLevel="1">
      <c r="A59" s="322"/>
      <c r="B59" s="323"/>
      <c r="C59" s="332"/>
      <c r="D59" s="102" t="str">
        <f>'Перв. скв '!D59</f>
        <v>393,7 мм долото для бурения под направление (долото+сервис)</v>
      </c>
      <c r="E59" s="332">
        <f t="shared" ref="E59:E64" si="22">C$57</f>
        <v>0</v>
      </c>
      <c r="F59" s="332" t="str">
        <f>'Перв. скв '!F59</f>
        <v xml:space="preserve">м </v>
      </c>
      <c r="G59" s="349">
        <f>'Перв. скв '!G59</f>
        <v>90</v>
      </c>
      <c r="H59" s="306">
        <f>'Перв. скв '!H59</f>
        <v>0</v>
      </c>
      <c r="I59" s="306">
        <f>'Перв. скв '!I59</f>
        <v>0</v>
      </c>
      <c r="J59" s="306">
        <f>'Перв. скв '!J59</f>
        <v>0</v>
      </c>
      <c r="K59" s="306">
        <f>'Перв. скв '!K59</f>
        <v>0</v>
      </c>
      <c r="L59" s="306">
        <f>'Перв. скв '!L59</f>
        <v>0</v>
      </c>
      <c r="M59" s="306">
        <f>'Перв. скв '!M59</f>
        <v>0</v>
      </c>
      <c r="N59" s="306">
        <f>'Перв. скв '!N59</f>
        <v>0</v>
      </c>
      <c r="O59" s="112">
        <f>H59*G59</f>
        <v>0</v>
      </c>
      <c r="P59" s="112">
        <f>I59*G59</f>
        <v>0</v>
      </c>
      <c r="Q59" s="112">
        <f>J59*G59</f>
        <v>0</v>
      </c>
      <c r="R59" s="112">
        <f>K59*G59</f>
        <v>0</v>
      </c>
      <c r="S59" s="112">
        <f>L59*G59</f>
        <v>0</v>
      </c>
      <c r="T59" s="99">
        <f t="shared" ref="T59:T64" si="23">M59*G59</f>
        <v>0</v>
      </c>
      <c r="U59" s="112">
        <f>N59*G59</f>
        <v>0</v>
      </c>
      <c r="V59" s="113">
        <f>SUM(H59:N59)</f>
        <v>0</v>
      </c>
      <c r="W59" s="168">
        <f>SUM(O59:U59)</f>
        <v>0</v>
      </c>
      <c r="X59" s="190"/>
    </row>
    <row r="60" spans="1:24" ht="13.5" customHeight="1" outlineLevel="1">
      <c r="A60" s="322"/>
      <c r="B60" s="323"/>
      <c r="C60" s="332"/>
      <c r="D60" s="102" t="str">
        <f>'Перв. скв '!D60</f>
        <v>295,3 мм долото для бурения под кондуктор (долото+сервис)</v>
      </c>
      <c r="E60" s="332">
        <f t="shared" si="22"/>
        <v>0</v>
      </c>
      <c r="F60" s="332" t="str">
        <f>'Перв. скв '!F60</f>
        <v xml:space="preserve">м </v>
      </c>
      <c r="G60" s="349">
        <f>'Перв. скв '!G60</f>
        <v>90</v>
      </c>
      <c r="H60" s="306">
        <f>'Перв. скв '!H60</f>
        <v>0</v>
      </c>
      <c r="I60" s="306">
        <f>'Перв. скв '!I60</f>
        <v>0</v>
      </c>
      <c r="J60" s="306">
        <f>'Перв. скв '!J60</f>
        <v>0</v>
      </c>
      <c r="K60" s="306">
        <f>'Перв. скв '!K60</f>
        <v>0</v>
      </c>
      <c r="L60" s="306">
        <f>'Перв. скв '!L60</f>
        <v>0</v>
      </c>
      <c r="M60" s="306">
        <f>'Перв. скв '!M60</f>
        <v>0</v>
      </c>
      <c r="N60" s="306">
        <f>'Перв. скв '!N60</f>
        <v>0</v>
      </c>
      <c r="O60" s="112">
        <f t="shared" si="14"/>
        <v>0</v>
      </c>
      <c r="P60" s="112">
        <f t="shared" si="15"/>
        <v>0</v>
      </c>
      <c r="Q60" s="112">
        <f t="shared" si="16"/>
        <v>0</v>
      </c>
      <c r="R60" s="112">
        <f t="shared" si="17"/>
        <v>0</v>
      </c>
      <c r="S60" s="112">
        <f t="shared" si="18"/>
        <v>0</v>
      </c>
      <c r="T60" s="99">
        <f t="shared" si="23"/>
        <v>0</v>
      </c>
      <c r="U60" s="112">
        <f t="shared" si="19"/>
        <v>0</v>
      </c>
      <c r="V60" s="113">
        <f t="shared" si="20"/>
        <v>0</v>
      </c>
      <c r="W60" s="168">
        <f t="shared" si="21"/>
        <v>0</v>
      </c>
      <c r="X60" s="190"/>
    </row>
    <row r="61" spans="1:24" ht="13.5" customHeight="1" outlineLevel="1">
      <c r="A61" s="322"/>
      <c r="B61" s="323"/>
      <c r="C61" s="332"/>
      <c r="D61" s="102" t="str">
        <f>'Перв. скв '!D61</f>
        <v>220,7 мм долото для бурения эксплуатационную колонну (долото+сервис)</v>
      </c>
      <c r="E61" s="332">
        <f t="shared" si="22"/>
        <v>0</v>
      </c>
      <c r="F61" s="332" t="str">
        <f>'Перв. скв '!F61</f>
        <v xml:space="preserve">м </v>
      </c>
      <c r="G61" s="349">
        <f>'Перв. скв '!G61</f>
        <v>90</v>
      </c>
      <c r="H61" s="306">
        <f>'Перв. скв '!H61</f>
        <v>0</v>
      </c>
      <c r="I61" s="306">
        <f>'Перв. скв '!I61</f>
        <v>0</v>
      </c>
      <c r="J61" s="306">
        <f>'Перв. скв '!J61</f>
        <v>0</v>
      </c>
      <c r="K61" s="306">
        <f>'Перв. скв '!K61</f>
        <v>0</v>
      </c>
      <c r="L61" s="306">
        <f>'Перв. скв '!L61</f>
        <v>0</v>
      </c>
      <c r="M61" s="306">
        <f>'Перв. скв '!M61</f>
        <v>0</v>
      </c>
      <c r="N61" s="306">
        <f>'Перв. скв '!N61</f>
        <v>0</v>
      </c>
      <c r="O61" s="112">
        <f t="shared" si="14"/>
        <v>0</v>
      </c>
      <c r="P61" s="112">
        <f t="shared" si="15"/>
        <v>0</v>
      </c>
      <c r="Q61" s="112">
        <f t="shared" si="16"/>
        <v>0</v>
      </c>
      <c r="R61" s="112">
        <f t="shared" si="17"/>
        <v>0</v>
      </c>
      <c r="S61" s="112">
        <f t="shared" si="18"/>
        <v>0</v>
      </c>
      <c r="T61" s="99">
        <f t="shared" si="23"/>
        <v>0</v>
      </c>
      <c r="U61" s="112">
        <f t="shared" si="19"/>
        <v>0</v>
      </c>
      <c r="V61" s="113">
        <f t="shared" si="20"/>
        <v>0</v>
      </c>
      <c r="W61" s="168">
        <f t="shared" si="21"/>
        <v>0</v>
      </c>
      <c r="X61" s="190"/>
    </row>
    <row r="62" spans="1:24" ht="13.5" customHeight="1" outlineLevel="1" thickBot="1">
      <c r="A62" s="322"/>
      <c r="B62" s="323"/>
      <c r="C62" s="332"/>
      <c r="D62" s="102" t="str">
        <f>'Перв. скв '!D62</f>
        <v>155,6 мм долото для бурения под хвостовик (долото+сервис)</v>
      </c>
      <c r="E62" s="332">
        <f t="shared" si="22"/>
        <v>0</v>
      </c>
      <c r="F62" s="332" t="str">
        <f>'Перв. скв '!F62</f>
        <v xml:space="preserve">м </v>
      </c>
      <c r="G62" s="349">
        <f>'Перв. скв '!G62</f>
        <v>90</v>
      </c>
      <c r="H62" s="306">
        <f>'Перв. скв '!H62</f>
        <v>0</v>
      </c>
      <c r="I62" s="306">
        <f>'Перв. скв '!I62</f>
        <v>0</v>
      </c>
      <c r="J62" s="306">
        <f>'Перв. скв '!J62</f>
        <v>0</v>
      </c>
      <c r="K62" s="306">
        <f>'Перв. скв '!K62</f>
        <v>0</v>
      </c>
      <c r="L62" s="306">
        <f>'Перв. скв '!L62</f>
        <v>0</v>
      </c>
      <c r="M62" s="306">
        <f>'Перв. скв '!M62</f>
        <v>0</v>
      </c>
      <c r="N62" s="306">
        <f>'Перв. скв '!N62</f>
        <v>0</v>
      </c>
      <c r="O62" s="112">
        <f t="shared" si="14"/>
        <v>0</v>
      </c>
      <c r="P62" s="112">
        <f t="shared" si="15"/>
        <v>0</v>
      </c>
      <c r="Q62" s="112">
        <f t="shared" si="16"/>
        <v>0</v>
      </c>
      <c r="R62" s="112">
        <f t="shared" si="17"/>
        <v>0</v>
      </c>
      <c r="S62" s="112">
        <f t="shared" si="18"/>
        <v>0</v>
      </c>
      <c r="T62" s="99">
        <f t="shared" si="23"/>
        <v>0</v>
      </c>
      <c r="U62" s="112">
        <f t="shared" si="19"/>
        <v>0</v>
      </c>
      <c r="V62" s="113">
        <f t="shared" si="20"/>
        <v>0</v>
      </c>
      <c r="W62" s="168">
        <f t="shared" si="21"/>
        <v>0</v>
      </c>
      <c r="X62" s="190"/>
    </row>
    <row r="63" spans="1:24" ht="13.5" hidden="1" customHeight="1" outlineLevel="1">
      <c r="A63" s="322"/>
      <c r="B63" s="323"/>
      <c r="C63" s="332"/>
      <c r="D63" s="102" t="str">
        <f>'Перв. скв '!D63</f>
        <v>_________  мм долото для бурения (долото+сервис)</v>
      </c>
      <c r="E63" s="332">
        <f t="shared" si="22"/>
        <v>0</v>
      </c>
      <c r="F63" s="332" t="str">
        <f>'Перв. скв '!F63</f>
        <v xml:space="preserve">м </v>
      </c>
      <c r="G63" s="349">
        <f>'Перв. скв '!G63</f>
        <v>0</v>
      </c>
      <c r="H63" s="306">
        <f>'Перв. скв '!H63</f>
        <v>0</v>
      </c>
      <c r="I63" s="306">
        <f>'Перв. скв '!I63</f>
        <v>0</v>
      </c>
      <c r="J63" s="306">
        <f>'Перв. скв '!J63</f>
        <v>0</v>
      </c>
      <c r="K63" s="306">
        <f>'Перв. скв '!K63</f>
        <v>0</v>
      </c>
      <c r="L63" s="306">
        <f>'Перв. скв '!L63</f>
        <v>0</v>
      </c>
      <c r="M63" s="306">
        <f>'Перв. скв '!M63</f>
        <v>0</v>
      </c>
      <c r="N63" s="306">
        <f>'Перв. скв '!N63</f>
        <v>0</v>
      </c>
      <c r="O63" s="112">
        <f t="shared" si="14"/>
        <v>0</v>
      </c>
      <c r="P63" s="112">
        <f t="shared" si="15"/>
        <v>0</v>
      </c>
      <c r="Q63" s="112">
        <f t="shared" si="16"/>
        <v>0</v>
      </c>
      <c r="R63" s="112">
        <f t="shared" si="17"/>
        <v>0</v>
      </c>
      <c r="S63" s="112">
        <f t="shared" si="18"/>
        <v>0</v>
      </c>
      <c r="T63" s="99">
        <f t="shared" si="23"/>
        <v>0</v>
      </c>
      <c r="U63" s="112">
        <f t="shared" si="19"/>
        <v>0</v>
      </c>
      <c r="V63" s="113">
        <f t="shared" si="20"/>
        <v>0</v>
      </c>
      <c r="W63" s="168">
        <f t="shared" si="21"/>
        <v>0</v>
      </c>
      <c r="X63" s="190"/>
    </row>
    <row r="64" spans="1:24" ht="13.5" hidden="1" customHeight="1" outlineLevel="1" thickBot="1">
      <c r="A64" s="333"/>
      <c r="B64" s="325"/>
      <c r="C64" s="332"/>
      <c r="D64" s="102" t="str">
        <f>'Перв. скв '!D64</f>
        <v>Расширитель раздвижной</v>
      </c>
      <c r="E64" s="332">
        <f t="shared" si="22"/>
        <v>0</v>
      </c>
      <c r="F64" s="332" t="str">
        <f>'Перв. скв '!F64</f>
        <v xml:space="preserve">м </v>
      </c>
      <c r="G64" s="349">
        <f>'Перв. скв '!G64</f>
        <v>0</v>
      </c>
      <c r="H64" s="306">
        <f>'Перв. скв '!H64</f>
        <v>0</v>
      </c>
      <c r="I64" s="306">
        <f>'Перв. скв '!I64</f>
        <v>0</v>
      </c>
      <c r="J64" s="306">
        <f>'Перв. скв '!J64</f>
        <v>0</v>
      </c>
      <c r="K64" s="306">
        <f>'Перв. скв '!K64</f>
        <v>0</v>
      </c>
      <c r="L64" s="306">
        <f>'Перв. скв '!L64</f>
        <v>0</v>
      </c>
      <c r="M64" s="306">
        <f>'Перв. скв '!M64</f>
        <v>0</v>
      </c>
      <c r="N64" s="306">
        <f>'Перв. скв '!N64</f>
        <v>0</v>
      </c>
      <c r="O64" s="112">
        <f t="shared" si="14"/>
        <v>0</v>
      </c>
      <c r="P64" s="112">
        <f t="shared" si="15"/>
        <v>0</v>
      </c>
      <c r="Q64" s="112">
        <f t="shared" si="16"/>
        <v>0</v>
      </c>
      <c r="R64" s="112">
        <f t="shared" si="17"/>
        <v>0</v>
      </c>
      <c r="S64" s="112">
        <f t="shared" si="18"/>
        <v>0</v>
      </c>
      <c r="T64" s="99">
        <f t="shared" si="23"/>
        <v>0</v>
      </c>
      <c r="U64" s="112">
        <f t="shared" si="19"/>
        <v>0</v>
      </c>
      <c r="V64" s="113">
        <f t="shared" si="20"/>
        <v>0</v>
      </c>
      <c r="W64" s="168">
        <f t="shared" si="21"/>
        <v>0</v>
      </c>
      <c r="X64" s="190"/>
    </row>
    <row r="65" spans="1:24" ht="15.75" customHeight="1" collapsed="1" thickBot="1">
      <c r="A65" s="45"/>
      <c r="B65" s="48"/>
      <c r="C65" s="446" t="s">
        <v>147</v>
      </c>
      <c r="D65" s="447"/>
      <c r="E65" s="447"/>
      <c r="F65" s="447"/>
      <c r="G65" s="447"/>
      <c r="H65" s="447"/>
      <c r="I65" s="447"/>
      <c r="J65" s="447"/>
      <c r="K65" s="447"/>
      <c r="L65" s="447"/>
      <c r="M65" s="447"/>
      <c r="N65" s="447"/>
      <c r="O65" s="447"/>
      <c r="P65" s="447"/>
      <c r="Q65" s="447"/>
      <c r="R65" s="447"/>
      <c r="S65" s="447"/>
      <c r="T65" s="447"/>
      <c r="U65" s="447"/>
      <c r="V65" s="447"/>
      <c r="W65" s="473"/>
      <c r="X65" s="192">
        <f>SUM(W67:W85)</f>
        <v>11107815.52</v>
      </c>
    </row>
    <row r="66" spans="1:24" outlineLevel="1">
      <c r="A66" s="334"/>
      <c r="B66" s="331"/>
      <c r="C66" s="182">
        <f>'Перв. скв '!C66</f>
        <v>0</v>
      </c>
      <c r="D66" s="100" t="s">
        <v>120</v>
      </c>
      <c r="E66" s="50"/>
      <c r="F66" s="50"/>
      <c r="G66" s="38"/>
      <c r="H66" s="295"/>
      <c r="I66" s="295"/>
      <c r="J66" s="295"/>
      <c r="K66" s="295"/>
      <c r="L66" s="295"/>
      <c r="M66" s="295"/>
      <c r="N66" s="295"/>
      <c r="O66" s="52"/>
      <c r="P66" s="52"/>
      <c r="Q66" s="52"/>
      <c r="R66" s="52"/>
      <c r="S66" s="52"/>
      <c r="T66" s="52"/>
      <c r="U66" s="52"/>
      <c r="V66" s="53"/>
      <c r="W66" s="172"/>
      <c r="X66" s="190"/>
    </row>
    <row r="67" spans="1:24" outlineLevel="1">
      <c r="A67" s="327"/>
      <c r="B67" s="323"/>
      <c r="C67" s="335" t="s">
        <v>148</v>
      </c>
      <c r="D67" s="102" t="str">
        <f>'Перв. скв '!D67</f>
        <v>Фиксированная ставка за скважину с отходом до 1300 м.</v>
      </c>
      <c r="E67" s="332">
        <f>C$66</f>
        <v>0</v>
      </c>
      <c r="F67" s="332" t="str">
        <f>'Перв. скв '!F67</f>
        <v>скв.</v>
      </c>
      <c r="G67" s="349">
        <f>'Перв. скв '!G67</f>
        <v>1974979.56</v>
      </c>
      <c r="H67" s="306">
        <f>'Перв. скв '!H67</f>
        <v>0</v>
      </c>
      <c r="I67" s="306">
        <f>'Перв. скв '!I67</f>
        <v>0</v>
      </c>
      <c r="J67" s="306">
        <f>'Перв. скв '!J67</f>
        <v>0</v>
      </c>
      <c r="K67" s="306">
        <f>'Перв. скв '!K67</f>
        <v>0</v>
      </c>
      <c r="L67" s="306">
        <f>$L$45</f>
        <v>0</v>
      </c>
      <c r="M67" s="306">
        <f>'Перв. скв '!M67</f>
        <v>0</v>
      </c>
      <c r="N67" s="306">
        <f>'Перв. скв '!N67</f>
        <v>0</v>
      </c>
      <c r="O67" s="112">
        <f t="shared" ref="O67:O72" si="24">H67*G67</f>
        <v>0</v>
      </c>
      <c r="P67" s="112">
        <f t="shared" ref="P67:P72" si="25">I67*G67</f>
        <v>0</v>
      </c>
      <c r="Q67" s="112">
        <f t="shared" ref="Q67:Q72" si="26">J67*G67</f>
        <v>0</v>
      </c>
      <c r="R67" s="112">
        <f t="shared" ref="R67:R72" si="27">K67*G67</f>
        <v>0</v>
      </c>
      <c r="S67" s="112">
        <f t="shared" ref="S67:S72" si="28">L67*G67</f>
        <v>0</v>
      </c>
      <c r="T67" s="99">
        <f t="shared" ref="T67:T72" si="29">M67*G67</f>
        <v>0</v>
      </c>
      <c r="U67" s="112">
        <f t="shared" ref="U67:U72" si="30">N67*G67</f>
        <v>0</v>
      </c>
      <c r="V67" s="113">
        <f t="shared" ref="V67:V72" si="31">SUM(H67:N67)</f>
        <v>0</v>
      </c>
      <c r="W67" s="168">
        <f t="shared" ref="W67:W72" si="32">SUM(O67:U67)</f>
        <v>0</v>
      </c>
      <c r="X67" s="190"/>
    </row>
    <row r="68" spans="1:24" outlineLevel="1">
      <c r="A68" s="327"/>
      <c r="B68" s="323"/>
      <c r="C68" s="335"/>
      <c r="D68" s="102" t="str">
        <f>'Перв. скв '!D68</f>
        <v>Фиксированная ставка за скважину с отходом от 1300 до 1500 м.</v>
      </c>
      <c r="E68" s="332">
        <f t="shared" ref="E68:E77" si="33">C$66</f>
        <v>0</v>
      </c>
      <c r="F68" s="332" t="str">
        <f>'Перв. скв '!F68</f>
        <v>скв.</v>
      </c>
      <c r="G68" s="349">
        <f>'Перв. скв '!G68</f>
        <v>2121689.52</v>
      </c>
      <c r="H68" s="306">
        <f>'Перв. скв '!H68</f>
        <v>0</v>
      </c>
      <c r="I68" s="306">
        <f>'Перв. скв '!I68</f>
        <v>0</v>
      </c>
      <c r="J68" s="306">
        <f>'Перв. скв '!J68</f>
        <v>0</v>
      </c>
      <c r="K68" s="306">
        <f>'Перв. скв '!K68</f>
        <v>0</v>
      </c>
      <c r="L68" s="306">
        <f>$L$46</f>
        <v>1</v>
      </c>
      <c r="M68" s="306">
        <f>'Перв. скв '!M68</f>
        <v>0</v>
      </c>
      <c r="N68" s="306">
        <f>'Перв. скв '!N68</f>
        <v>0</v>
      </c>
      <c r="O68" s="112">
        <f t="shared" si="24"/>
        <v>0</v>
      </c>
      <c r="P68" s="112">
        <f t="shared" si="25"/>
        <v>0</v>
      </c>
      <c r="Q68" s="112">
        <f t="shared" si="26"/>
        <v>0</v>
      </c>
      <c r="R68" s="112">
        <f t="shared" si="27"/>
        <v>0</v>
      </c>
      <c r="S68" s="112">
        <f t="shared" si="28"/>
        <v>2121689.52</v>
      </c>
      <c r="T68" s="99">
        <f t="shared" si="29"/>
        <v>0</v>
      </c>
      <c r="U68" s="112">
        <f t="shared" si="30"/>
        <v>0</v>
      </c>
      <c r="V68" s="113">
        <f t="shared" si="31"/>
        <v>1</v>
      </c>
      <c r="W68" s="168">
        <f t="shared" si="32"/>
        <v>2121689.52</v>
      </c>
      <c r="X68" s="190"/>
    </row>
    <row r="69" spans="1:24" outlineLevel="1">
      <c r="A69" s="327"/>
      <c r="B69" s="323"/>
      <c r="C69" s="335"/>
      <c r="D69" s="102" t="str">
        <f>'Перв. скв '!D69</f>
        <v>Фиксированная ставка за скважину с отходом от 1500 до 2000 м.</v>
      </c>
      <c r="E69" s="332">
        <f t="shared" si="33"/>
        <v>0</v>
      </c>
      <c r="F69" s="332" t="str">
        <f>'Перв. скв '!F69</f>
        <v>скв.</v>
      </c>
      <c r="G69" s="349">
        <f>'Перв. скв '!G69</f>
        <v>2436096.73</v>
      </c>
      <c r="H69" s="306">
        <f>'Перв. скв '!H69</f>
        <v>0</v>
      </c>
      <c r="I69" s="306">
        <f>'Перв. скв '!I69</f>
        <v>0</v>
      </c>
      <c r="J69" s="306">
        <f>'Перв. скв '!J69</f>
        <v>0</v>
      </c>
      <c r="K69" s="306">
        <f>'Перв. скв '!K69</f>
        <v>0</v>
      </c>
      <c r="L69" s="306">
        <f>$L$47</f>
        <v>0</v>
      </c>
      <c r="M69" s="306">
        <f>'Перв. скв '!M69</f>
        <v>0</v>
      </c>
      <c r="N69" s="306">
        <f>'Перв. скв '!N69</f>
        <v>0</v>
      </c>
      <c r="O69" s="112">
        <f t="shared" si="24"/>
        <v>0</v>
      </c>
      <c r="P69" s="112">
        <f t="shared" si="25"/>
        <v>0</v>
      </c>
      <c r="Q69" s="112">
        <f t="shared" si="26"/>
        <v>0</v>
      </c>
      <c r="R69" s="112">
        <f t="shared" si="27"/>
        <v>0</v>
      </c>
      <c r="S69" s="112">
        <f t="shared" si="28"/>
        <v>0</v>
      </c>
      <c r="T69" s="99">
        <f t="shared" si="29"/>
        <v>0</v>
      </c>
      <c r="U69" s="112">
        <f t="shared" si="30"/>
        <v>0</v>
      </c>
      <c r="V69" s="113">
        <f t="shared" si="31"/>
        <v>0</v>
      </c>
      <c r="W69" s="168">
        <f t="shared" si="32"/>
        <v>0</v>
      </c>
      <c r="X69" s="190"/>
    </row>
    <row r="70" spans="1:24" outlineLevel="1">
      <c r="A70" s="327"/>
      <c r="B70" s="323"/>
      <c r="C70" s="335"/>
      <c r="D70" s="102" t="str">
        <f>'Перв. скв '!D70</f>
        <v>Фиксированная ставка за скважину с отходом от 2000 до 2200 м.</v>
      </c>
      <c r="E70" s="332">
        <f t="shared" si="33"/>
        <v>0</v>
      </c>
      <c r="F70" s="332" t="str">
        <f>'Перв. скв '!F70</f>
        <v>скв.</v>
      </c>
      <c r="G70" s="349">
        <f>'Перв. скв '!G70</f>
        <v>2743673.15</v>
      </c>
      <c r="H70" s="306">
        <f>'Перв. скв '!H70</f>
        <v>0</v>
      </c>
      <c r="I70" s="306">
        <f>'Перв. скв '!I70</f>
        <v>0</v>
      </c>
      <c r="J70" s="306">
        <f>'Перв. скв '!J70</f>
        <v>0</v>
      </c>
      <c r="K70" s="306">
        <f>'Перв. скв '!K70</f>
        <v>0</v>
      </c>
      <c r="L70" s="306">
        <f>$L$48</f>
        <v>0</v>
      </c>
      <c r="M70" s="306">
        <f>'Перв. скв '!M70</f>
        <v>0</v>
      </c>
      <c r="N70" s="306">
        <f>'Перв. скв '!N70</f>
        <v>0</v>
      </c>
      <c r="O70" s="112">
        <f t="shared" si="24"/>
        <v>0</v>
      </c>
      <c r="P70" s="112">
        <f t="shared" si="25"/>
        <v>0</v>
      </c>
      <c r="Q70" s="112">
        <f t="shared" si="26"/>
        <v>0</v>
      </c>
      <c r="R70" s="112">
        <f t="shared" si="27"/>
        <v>0</v>
      </c>
      <c r="S70" s="112">
        <f t="shared" si="28"/>
        <v>0</v>
      </c>
      <c r="T70" s="99">
        <f t="shared" si="29"/>
        <v>0</v>
      </c>
      <c r="U70" s="112">
        <f t="shared" si="30"/>
        <v>0</v>
      </c>
      <c r="V70" s="113">
        <f t="shared" si="31"/>
        <v>0</v>
      </c>
      <c r="W70" s="168">
        <f t="shared" si="32"/>
        <v>0</v>
      </c>
      <c r="X70" s="190"/>
    </row>
    <row r="71" spans="1:24" outlineLevel="1">
      <c r="A71" s="327"/>
      <c r="B71" s="323"/>
      <c r="C71" s="335"/>
      <c r="D71" s="102" t="str">
        <f>'Перв. скв '!D71</f>
        <v>Фиксированная ставка за скважину с отходом более 2200 м.</v>
      </c>
      <c r="E71" s="332">
        <f t="shared" si="33"/>
        <v>0</v>
      </c>
      <c r="F71" s="332" t="str">
        <f>'Перв. скв '!F71</f>
        <v>скв.</v>
      </c>
      <c r="G71" s="349">
        <f>'Перв. скв '!G71</f>
        <v>2903714.73</v>
      </c>
      <c r="H71" s="306">
        <f>'Перв. скв '!H71</f>
        <v>0</v>
      </c>
      <c r="I71" s="306">
        <f>'Перв. скв '!I71</f>
        <v>0</v>
      </c>
      <c r="J71" s="306">
        <f>'Перв. скв '!J71</f>
        <v>0</v>
      </c>
      <c r="K71" s="306">
        <f>'Перв. скв '!K71</f>
        <v>0</v>
      </c>
      <c r="L71" s="306">
        <f>$L$49</f>
        <v>0</v>
      </c>
      <c r="M71" s="306">
        <f>'Перв. скв '!M71</f>
        <v>0</v>
      </c>
      <c r="N71" s="306">
        <f>'Перв. скв '!N71</f>
        <v>0</v>
      </c>
      <c r="O71" s="112">
        <f t="shared" si="24"/>
        <v>0</v>
      </c>
      <c r="P71" s="112">
        <f t="shared" si="25"/>
        <v>0</v>
      </c>
      <c r="Q71" s="112">
        <f t="shared" si="26"/>
        <v>0</v>
      </c>
      <c r="R71" s="112">
        <f t="shared" si="27"/>
        <v>0</v>
      </c>
      <c r="S71" s="112">
        <f t="shared" si="28"/>
        <v>0</v>
      </c>
      <c r="T71" s="99">
        <f t="shared" si="29"/>
        <v>0</v>
      </c>
      <c r="U71" s="112">
        <f t="shared" si="30"/>
        <v>0</v>
      </c>
      <c r="V71" s="113">
        <f t="shared" si="31"/>
        <v>0</v>
      </c>
      <c r="W71" s="168">
        <f t="shared" si="32"/>
        <v>0</v>
      </c>
      <c r="X71" s="190"/>
    </row>
    <row r="72" spans="1:24" ht="15.75" outlineLevel="1" thickBot="1">
      <c r="A72" s="327"/>
      <c r="B72" s="323"/>
      <c r="C72" s="335"/>
      <c r="D72" s="102" t="str">
        <f>'Перв. скв '!D72</f>
        <v>Фиксированная ставка за горизонтальную скважину</v>
      </c>
      <c r="E72" s="332">
        <f t="shared" si="33"/>
        <v>0</v>
      </c>
      <c r="F72" s="332" t="str">
        <f>'Перв. скв '!F72</f>
        <v>скв.</v>
      </c>
      <c r="G72" s="349">
        <f>'Перв. скв '!G72</f>
        <v>8986126</v>
      </c>
      <c r="H72" s="306">
        <f>'Перв. скв '!H72</f>
        <v>0</v>
      </c>
      <c r="I72" s="306">
        <f>'Перв. скв '!I72</f>
        <v>0</v>
      </c>
      <c r="J72" s="306">
        <f>'Перв. скв '!J72</f>
        <v>0</v>
      </c>
      <c r="K72" s="306">
        <f>'Перв. скв '!K72</f>
        <v>0</v>
      </c>
      <c r="L72" s="306">
        <f>$L$50</f>
        <v>1</v>
      </c>
      <c r="M72" s="306">
        <f>'Перв. скв '!M72</f>
        <v>0</v>
      </c>
      <c r="N72" s="306">
        <f>'Перв. скв '!N72</f>
        <v>0</v>
      </c>
      <c r="O72" s="112">
        <f t="shared" si="24"/>
        <v>0</v>
      </c>
      <c r="P72" s="112">
        <f t="shared" si="25"/>
        <v>0</v>
      </c>
      <c r="Q72" s="112">
        <f t="shared" si="26"/>
        <v>0</v>
      </c>
      <c r="R72" s="112">
        <f t="shared" si="27"/>
        <v>0</v>
      </c>
      <c r="S72" s="112">
        <f t="shared" si="28"/>
        <v>8986126</v>
      </c>
      <c r="T72" s="99">
        <f t="shared" si="29"/>
        <v>0</v>
      </c>
      <c r="U72" s="112">
        <f t="shared" si="30"/>
        <v>0</v>
      </c>
      <c r="V72" s="113">
        <f t="shared" si="31"/>
        <v>1</v>
      </c>
      <c r="W72" s="168">
        <f t="shared" si="32"/>
        <v>8986126</v>
      </c>
      <c r="X72" s="190"/>
    </row>
    <row r="73" spans="1:24" ht="15" hidden="1" customHeight="1" outlineLevel="1">
      <c r="A73" s="327"/>
      <c r="B73" s="323"/>
      <c r="C73" s="335"/>
      <c r="D73" s="102">
        <f>'Перв. скв '!D73</f>
        <v>0</v>
      </c>
      <c r="E73" s="332">
        <f t="shared" si="33"/>
        <v>0</v>
      </c>
      <c r="F73" s="332" t="str">
        <f>'Перв. скв '!F73</f>
        <v>сут</v>
      </c>
      <c r="G73" s="349">
        <f>'Перв. скв '!G73</f>
        <v>0</v>
      </c>
      <c r="H73" s="279"/>
      <c r="I73" s="279"/>
      <c r="J73" s="279"/>
      <c r="K73" s="279"/>
      <c r="L73" s="279"/>
      <c r="M73" s="279"/>
      <c r="N73" s="279"/>
      <c r="O73" s="99">
        <f>H73*G73</f>
        <v>0</v>
      </c>
      <c r="P73" s="99">
        <f>I73*G73</f>
        <v>0</v>
      </c>
      <c r="Q73" s="99">
        <f>J73*G73</f>
        <v>0</v>
      </c>
      <c r="R73" s="99">
        <f>K73*G73</f>
        <v>0</v>
      </c>
      <c r="S73" s="99">
        <f>L73*G73</f>
        <v>0</v>
      </c>
      <c r="T73" s="99">
        <f>M73*G73</f>
        <v>0</v>
      </c>
      <c r="U73" s="99">
        <f>N73*G73</f>
        <v>0</v>
      </c>
      <c r="V73" s="98">
        <f>SUM(H73:N73)</f>
        <v>0</v>
      </c>
      <c r="W73" s="171">
        <f>SUM(O73:U73)</f>
        <v>0</v>
      </c>
      <c r="X73" s="190"/>
    </row>
    <row r="74" spans="1:24" ht="15" hidden="1" customHeight="1" outlineLevel="1">
      <c r="A74" s="327"/>
      <c r="B74" s="323"/>
      <c r="C74" s="335"/>
      <c r="D74" s="102">
        <f>'Перв. скв '!D74</f>
        <v>0</v>
      </c>
      <c r="E74" s="332">
        <f t="shared" si="33"/>
        <v>0</v>
      </c>
      <c r="F74" s="332" t="str">
        <f>'Перв. скв '!F74</f>
        <v>сут</v>
      </c>
      <c r="G74" s="349">
        <f>'Перв. скв '!G74</f>
        <v>0</v>
      </c>
      <c r="H74" s="279"/>
      <c r="I74" s="279"/>
      <c r="J74" s="279"/>
      <c r="K74" s="279"/>
      <c r="L74" s="279"/>
      <c r="M74" s="279"/>
      <c r="N74" s="279"/>
      <c r="O74" s="99">
        <f>H74*G74</f>
        <v>0</v>
      </c>
      <c r="P74" s="99">
        <f>I74*G74</f>
        <v>0</v>
      </c>
      <c r="Q74" s="99">
        <f>J74*G74</f>
        <v>0</v>
      </c>
      <c r="R74" s="99">
        <f>K74*G74</f>
        <v>0</v>
      </c>
      <c r="S74" s="99">
        <f>L74*G74</f>
        <v>0</v>
      </c>
      <c r="T74" s="99">
        <f>M74*G74</f>
        <v>0</v>
      </c>
      <c r="U74" s="99">
        <f>N74*G74</f>
        <v>0</v>
      </c>
      <c r="V74" s="98">
        <f>SUM(H74:N74)</f>
        <v>0</v>
      </c>
      <c r="W74" s="171">
        <f>SUM(O74:U74)</f>
        <v>0</v>
      </c>
      <c r="X74" s="190"/>
    </row>
    <row r="75" spans="1:24" ht="15" hidden="1" customHeight="1" outlineLevel="1">
      <c r="A75" s="327"/>
      <c r="B75" s="323"/>
      <c r="C75" s="335"/>
      <c r="D75" s="102">
        <f>'Перв. скв '!D75</f>
        <v>0</v>
      </c>
      <c r="E75" s="332">
        <f t="shared" si="33"/>
        <v>0</v>
      </c>
      <c r="F75" s="332" t="str">
        <f>'Перв. скв '!F75</f>
        <v>сут</v>
      </c>
      <c r="G75" s="349">
        <f>'Перв. скв '!G75</f>
        <v>0</v>
      </c>
      <c r="H75" s="279"/>
      <c r="I75" s="279"/>
      <c r="J75" s="279"/>
      <c r="K75" s="279"/>
      <c r="L75" s="279"/>
      <c r="M75" s="279"/>
      <c r="N75" s="279"/>
      <c r="O75" s="99">
        <f>H75*G75</f>
        <v>0</v>
      </c>
      <c r="P75" s="99">
        <f>I75*G75</f>
        <v>0</v>
      </c>
      <c r="Q75" s="99">
        <f>J75*G75</f>
        <v>0</v>
      </c>
      <c r="R75" s="99">
        <f>K75*G75</f>
        <v>0</v>
      </c>
      <c r="S75" s="99">
        <f>L75*G75</f>
        <v>0</v>
      </c>
      <c r="T75" s="99">
        <f>M75*G75</f>
        <v>0</v>
      </c>
      <c r="U75" s="99">
        <f>N75*G75</f>
        <v>0</v>
      </c>
      <c r="V75" s="98">
        <f>SUM(H75:N75)</f>
        <v>0</v>
      </c>
      <c r="W75" s="171">
        <f>SUM(O75:U75)</f>
        <v>0</v>
      </c>
      <c r="X75" s="190"/>
    </row>
    <row r="76" spans="1:24" ht="15" hidden="1" customHeight="1" outlineLevel="1">
      <c r="A76" s="327"/>
      <c r="B76" s="323"/>
      <c r="C76" s="335"/>
      <c r="D76" s="102" t="str">
        <f>'Перв. скв '!D76</f>
        <v xml:space="preserve">Мобилизация на объект работ </v>
      </c>
      <c r="E76" s="332">
        <f t="shared" si="33"/>
        <v>0</v>
      </c>
      <c r="F76" s="332" t="str">
        <f>'Перв. скв '!F76</f>
        <v>опер.</v>
      </c>
      <c r="G76" s="349">
        <f>'Перв. скв '!G76</f>
        <v>0</v>
      </c>
      <c r="H76" s="279"/>
      <c r="I76" s="279"/>
      <c r="J76" s="279"/>
      <c r="K76" s="279"/>
      <c r="L76" s="279"/>
      <c r="M76" s="279"/>
      <c r="N76" s="279"/>
      <c r="O76" s="99">
        <f>H76*G76</f>
        <v>0</v>
      </c>
      <c r="P76" s="99">
        <f>I76*G76</f>
        <v>0</v>
      </c>
      <c r="Q76" s="99">
        <f>J76*G76</f>
        <v>0</v>
      </c>
      <c r="R76" s="99">
        <f>K76*G76</f>
        <v>0</v>
      </c>
      <c r="S76" s="99">
        <f>L76*G76</f>
        <v>0</v>
      </c>
      <c r="T76" s="99">
        <f>M76*G76</f>
        <v>0</v>
      </c>
      <c r="U76" s="99">
        <f>N76*G76</f>
        <v>0</v>
      </c>
      <c r="V76" s="98">
        <f>SUM(H76:N76)</f>
        <v>0</v>
      </c>
      <c r="W76" s="171">
        <f>SUM(O76:U76)</f>
        <v>0</v>
      </c>
      <c r="X76" s="190"/>
    </row>
    <row r="77" spans="1:24" ht="15.75" hidden="1" customHeight="1" outlineLevel="1" thickBot="1">
      <c r="A77" s="327"/>
      <c r="B77" s="323"/>
      <c r="C77" s="335"/>
      <c r="D77" s="102" t="str">
        <f>'Перв. скв '!D77</f>
        <v xml:space="preserve">Демобилизация </v>
      </c>
      <c r="E77" s="332">
        <f t="shared" si="33"/>
        <v>0</v>
      </c>
      <c r="F77" s="332" t="str">
        <f>'Перв. скв '!F77</f>
        <v>опер.</v>
      </c>
      <c r="G77" s="349">
        <f>'Перв. скв '!G77</f>
        <v>0</v>
      </c>
      <c r="H77" s="279"/>
      <c r="I77" s="279"/>
      <c r="J77" s="279"/>
      <c r="K77" s="279"/>
      <c r="L77" s="279"/>
      <c r="M77" s="279"/>
      <c r="N77" s="279"/>
      <c r="O77" s="99">
        <f>H77*G77</f>
        <v>0</v>
      </c>
      <c r="P77" s="99">
        <f>I77*G77</f>
        <v>0</v>
      </c>
      <c r="Q77" s="99">
        <f>J77*G77</f>
        <v>0</v>
      </c>
      <c r="R77" s="99">
        <f>K77*G77</f>
        <v>0</v>
      </c>
      <c r="S77" s="99">
        <f>L77*G77</f>
        <v>0</v>
      </c>
      <c r="T77" s="99">
        <f>M77*G77</f>
        <v>0</v>
      </c>
      <c r="U77" s="99">
        <f>N77*G77</f>
        <v>0</v>
      </c>
      <c r="V77" s="98">
        <f>SUM(H77:N77)</f>
        <v>0</v>
      </c>
      <c r="W77" s="171">
        <f>SUM(O77:U77)</f>
        <v>0</v>
      </c>
      <c r="X77" s="190"/>
    </row>
    <row r="78" spans="1:24" ht="15" hidden="1" customHeight="1" outlineLevel="1">
      <c r="A78" s="334"/>
      <c r="B78" s="331"/>
      <c r="C78" s="182">
        <f>'Перв. скв '!C78</f>
        <v>0</v>
      </c>
      <c r="D78" s="100" t="s">
        <v>120</v>
      </c>
      <c r="E78" s="50"/>
      <c r="F78" s="50"/>
      <c r="G78" s="38"/>
      <c r="H78" s="295"/>
      <c r="I78" s="295"/>
      <c r="J78" s="295"/>
      <c r="K78" s="295"/>
      <c r="L78" s="295"/>
      <c r="M78" s="295"/>
      <c r="N78" s="295"/>
      <c r="O78" s="52"/>
      <c r="P78" s="52"/>
      <c r="Q78" s="52"/>
      <c r="R78" s="52"/>
      <c r="S78" s="52"/>
      <c r="T78" s="52"/>
      <c r="U78" s="52"/>
      <c r="V78" s="53"/>
      <c r="W78" s="172"/>
      <c r="X78" s="190"/>
    </row>
    <row r="79" spans="1:24" ht="15" hidden="1" customHeight="1" outlineLevel="1">
      <c r="A79" s="327"/>
      <c r="B79" s="323"/>
      <c r="C79" s="335" t="s">
        <v>148</v>
      </c>
      <c r="D79" s="102" t="str">
        <f>'Перв. скв '!D79</f>
        <v>Операционная ставка в режиме работы</v>
      </c>
      <c r="E79" s="332">
        <f>C$78</f>
        <v>0</v>
      </c>
      <c r="F79" s="332" t="str">
        <f>'Перв. скв '!F79</f>
        <v>сут</v>
      </c>
      <c r="G79" s="349">
        <f>'Перв. скв '!G79</f>
        <v>0</v>
      </c>
      <c r="H79" s="279">
        <f>H6</f>
        <v>0</v>
      </c>
      <c r="I79" s="279">
        <f t="shared" ref="I79:N79" si="34">I6-I80</f>
        <v>0</v>
      </c>
      <c r="J79" s="279">
        <f t="shared" si="34"/>
        <v>1.5</v>
      </c>
      <c r="K79" s="279">
        <f t="shared" si="34"/>
        <v>0</v>
      </c>
      <c r="L79" s="279">
        <f t="shared" si="34"/>
        <v>3</v>
      </c>
      <c r="M79" s="279">
        <f t="shared" si="34"/>
        <v>3</v>
      </c>
      <c r="N79" s="279">
        <f t="shared" si="34"/>
        <v>0</v>
      </c>
      <c r="O79" s="99">
        <f t="shared" ref="O79:O85" si="35">H79*G79</f>
        <v>0</v>
      </c>
      <c r="P79" s="99">
        <f t="shared" ref="P79:P85" si="36">I79*G79</f>
        <v>0</v>
      </c>
      <c r="Q79" s="99">
        <f t="shared" ref="Q79:Q85" si="37">J79*G79</f>
        <v>0</v>
      </c>
      <c r="R79" s="99">
        <f t="shared" ref="R79:R85" si="38">K79*G79</f>
        <v>0</v>
      </c>
      <c r="S79" s="99">
        <f t="shared" ref="S79:S85" si="39">L79*G79</f>
        <v>0</v>
      </c>
      <c r="T79" s="99">
        <f t="shared" ref="T79:T85" si="40">M79*G79</f>
        <v>0</v>
      </c>
      <c r="U79" s="99">
        <f t="shared" ref="U79:U85" si="41">N79*G79</f>
        <v>0</v>
      </c>
      <c r="V79" s="98">
        <f t="shared" ref="V79:V85" si="42">SUM(H79:N79)</f>
        <v>7.5</v>
      </c>
      <c r="W79" s="171">
        <f t="shared" ref="W79:W85" si="43">SUM(O79:U79)</f>
        <v>0</v>
      </c>
      <c r="X79" s="190"/>
    </row>
    <row r="80" spans="1:24" ht="15" hidden="1" customHeight="1" outlineLevel="1">
      <c r="A80" s="327"/>
      <c r="B80" s="323"/>
      <c r="C80" s="332"/>
      <c r="D80" s="102" t="str">
        <f>'Перв. скв '!D80</f>
        <v>Операционная ставка в режиме ожидания</v>
      </c>
      <c r="E80" s="332">
        <f t="shared" ref="E80:E85" si="44">C$78</f>
        <v>0</v>
      </c>
      <c r="F80" s="332" t="str">
        <f>'Перв. скв '!F80</f>
        <v>сут</v>
      </c>
      <c r="G80" s="349">
        <f>'Перв. скв '!G80</f>
        <v>0</v>
      </c>
      <c r="H80" s="279"/>
      <c r="I80" s="279">
        <v>1</v>
      </c>
      <c r="J80" s="279">
        <v>1.5</v>
      </c>
      <c r="K80" s="279"/>
      <c r="L80" s="279">
        <v>2</v>
      </c>
      <c r="M80" s="279"/>
      <c r="N80" s="279"/>
      <c r="O80" s="99">
        <f t="shared" si="35"/>
        <v>0</v>
      </c>
      <c r="P80" s="99">
        <f t="shared" si="36"/>
        <v>0</v>
      </c>
      <c r="Q80" s="99">
        <f t="shared" si="37"/>
        <v>0</v>
      </c>
      <c r="R80" s="99">
        <f t="shared" si="38"/>
        <v>0</v>
      </c>
      <c r="S80" s="99">
        <f t="shared" si="39"/>
        <v>0</v>
      </c>
      <c r="T80" s="99">
        <f t="shared" si="40"/>
        <v>0</v>
      </c>
      <c r="U80" s="99">
        <f t="shared" si="41"/>
        <v>0</v>
      </c>
      <c r="V80" s="98">
        <f t="shared" si="42"/>
        <v>4.5</v>
      </c>
      <c r="W80" s="171">
        <f t="shared" si="43"/>
        <v>0</v>
      </c>
      <c r="X80" s="190"/>
    </row>
    <row r="81" spans="1:24" ht="15" hidden="1" customHeight="1" outlineLevel="1">
      <c r="A81" s="327"/>
      <c r="B81" s="323"/>
      <c r="C81" s="332"/>
      <c r="D81" s="102" t="str">
        <f>'Перв. скв '!D81</f>
        <v>Гамма -каротаж и сопротивление в режиме записи</v>
      </c>
      <c r="E81" s="332">
        <f t="shared" si="44"/>
        <v>0</v>
      </c>
      <c r="F81" s="332" t="str">
        <f>'Перв. скв '!F81</f>
        <v>сут</v>
      </c>
      <c r="G81" s="349">
        <f>'Перв. скв '!G81</f>
        <v>0</v>
      </c>
      <c r="H81" s="279"/>
      <c r="I81" s="279"/>
      <c r="J81" s="279"/>
      <c r="K81" s="279"/>
      <c r="L81" s="279"/>
      <c r="M81" s="279"/>
      <c r="N81" s="279"/>
      <c r="O81" s="99">
        <f t="shared" si="35"/>
        <v>0</v>
      </c>
      <c r="P81" s="99">
        <f t="shared" si="36"/>
        <v>0</v>
      </c>
      <c r="Q81" s="99">
        <f t="shared" si="37"/>
        <v>0</v>
      </c>
      <c r="R81" s="99">
        <f t="shared" si="38"/>
        <v>0</v>
      </c>
      <c r="S81" s="99">
        <f t="shared" si="39"/>
        <v>0</v>
      </c>
      <c r="T81" s="99">
        <f t="shared" si="40"/>
        <v>0</v>
      </c>
      <c r="U81" s="99">
        <f t="shared" si="41"/>
        <v>0</v>
      </c>
      <c r="V81" s="98">
        <f t="shared" si="42"/>
        <v>0</v>
      </c>
      <c r="W81" s="171">
        <f t="shared" si="43"/>
        <v>0</v>
      </c>
      <c r="X81" s="190"/>
    </row>
    <row r="82" spans="1:24" ht="15" hidden="1" customHeight="1" outlineLevel="1">
      <c r="A82" s="327"/>
      <c r="B82" s="323"/>
      <c r="C82" s="332"/>
      <c r="D82" s="102" t="str">
        <f>'Перв. скв '!D82</f>
        <v>Гамма -каротаж и сопротивление в режиме реального времени</v>
      </c>
      <c r="E82" s="332">
        <f t="shared" si="44"/>
        <v>0</v>
      </c>
      <c r="F82" s="332" t="str">
        <f>'Перв. скв '!F82</f>
        <v>сут</v>
      </c>
      <c r="G82" s="349">
        <f>'Перв. скв '!G82</f>
        <v>0</v>
      </c>
      <c r="H82" s="279"/>
      <c r="I82" s="279"/>
      <c r="J82" s="279"/>
      <c r="K82" s="279"/>
      <c r="L82" s="279"/>
      <c r="M82" s="279"/>
      <c r="N82" s="279"/>
      <c r="O82" s="99">
        <f t="shared" si="35"/>
        <v>0</v>
      </c>
      <c r="P82" s="99">
        <f t="shared" si="36"/>
        <v>0</v>
      </c>
      <c r="Q82" s="99">
        <f t="shared" si="37"/>
        <v>0</v>
      </c>
      <c r="R82" s="99">
        <f t="shared" si="38"/>
        <v>0</v>
      </c>
      <c r="S82" s="99">
        <f t="shared" si="39"/>
        <v>0</v>
      </c>
      <c r="T82" s="99">
        <f t="shared" si="40"/>
        <v>0</v>
      </c>
      <c r="U82" s="99">
        <f t="shared" si="41"/>
        <v>0</v>
      </c>
      <c r="V82" s="98">
        <f t="shared" si="42"/>
        <v>0</v>
      </c>
      <c r="W82" s="171">
        <f t="shared" si="43"/>
        <v>0</v>
      </c>
      <c r="X82" s="190"/>
    </row>
    <row r="83" spans="1:24" ht="15" hidden="1" customHeight="1" outlineLevel="1">
      <c r="A83" s="327"/>
      <c r="B83" s="323"/>
      <c r="C83" s="332"/>
      <c r="D83" s="102" t="str">
        <f>'Перв. скв '!D83</f>
        <v>Гамма -каротаж в режиме записи</v>
      </c>
      <c r="E83" s="332">
        <f t="shared" si="44"/>
        <v>0</v>
      </c>
      <c r="F83" s="332" t="str">
        <f>'Перв. скв '!F83</f>
        <v>сут</v>
      </c>
      <c r="G83" s="349">
        <f>'Перв. скв '!G83</f>
        <v>0</v>
      </c>
      <c r="H83" s="279"/>
      <c r="I83" s="279"/>
      <c r="J83" s="279"/>
      <c r="K83" s="279"/>
      <c r="L83" s="279"/>
      <c r="M83" s="279"/>
      <c r="N83" s="279"/>
      <c r="O83" s="99">
        <f t="shared" si="35"/>
        <v>0</v>
      </c>
      <c r="P83" s="99">
        <f t="shared" si="36"/>
        <v>0</v>
      </c>
      <c r="Q83" s="99">
        <f t="shared" si="37"/>
        <v>0</v>
      </c>
      <c r="R83" s="99">
        <f t="shared" si="38"/>
        <v>0</v>
      </c>
      <c r="S83" s="99">
        <f t="shared" si="39"/>
        <v>0</v>
      </c>
      <c r="T83" s="99">
        <f t="shared" si="40"/>
        <v>0</v>
      </c>
      <c r="U83" s="99">
        <f t="shared" si="41"/>
        <v>0</v>
      </c>
      <c r="V83" s="98">
        <f t="shared" si="42"/>
        <v>0</v>
      </c>
      <c r="W83" s="171">
        <f t="shared" si="43"/>
        <v>0</v>
      </c>
      <c r="X83" s="190"/>
    </row>
    <row r="84" spans="1:24" ht="15" hidden="1" customHeight="1" outlineLevel="1">
      <c r="A84" s="327"/>
      <c r="B84" s="323"/>
      <c r="C84" s="332"/>
      <c r="D84" s="102" t="str">
        <f>'Перв. скв '!D84</f>
        <v>Гамма -каротаж в режиме реального времени</v>
      </c>
      <c r="E84" s="332">
        <f t="shared" si="44"/>
        <v>0</v>
      </c>
      <c r="F84" s="332" t="str">
        <f>'Перв. скв '!F84</f>
        <v>сут</v>
      </c>
      <c r="G84" s="349">
        <f>'Перв. скв '!G84</f>
        <v>0</v>
      </c>
      <c r="H84" s="279"/>
      <c r="I84" s="279"/>
      <c r="J84" s="279"/>
      <c r="K84" s="279"/>
      <c r="L84" s="279"/>
      <c r="M84" s="279"/>
      <c r="N84" s="279"/>
      <c r="O84" s="99">
        <f t="shared" si="35"/>
        <v>0</v>
      </c>
      <c r="P84" s="99">
        <f t="shared" si="36"/>
        <v>0</v>
      </c>
      <c r="Q84" s="99">
        <f t="shared" si="37"/>
        <v>0</v>
      </c>
      <c r="R84" s="99">
        <f t="shared" si="38"/>
        <v>0</v>
      </c>
      <c r="S84" s="99">
        <f t="shared" si="39"/>
        <v>0</v>
      </c>
      <c r="T84" s="99">
        <f t="shared" si="40"/>
        <v>0</v>
      </c>
      <c r="U84" s="99">
        <f t="shared" si="41"/>
        <v>0</v>
      </c>
      <c r="V84" s="98">
        <f t="shared" si="42"/>
        <v>0</v>
      </c>
      <c r="W84" s="171">
        <f t="shared" si="43"/>
        <v>0</v>
      </c>
      <c r="X84" s="190"/>
    </row>
    <row r="85" spans="1:24" ht="15.75" hidden="1" customHeight="1" outlineLevel="1" thickBot="1">
      <c r="A85" s="327"/>
      <c r="B85" s="323"/>
      <c r="C85" s="332"/>
      <c r="D85" s="102" t="str">
        <f>'Перв. скв '!D85</f>
        <v>Услуги персонала телеметрического и технологического сопровождения</v>
      </c>
      <c r="E85" s="332">
        <f t="shared" si="44"/>
        <v>0</v>
      </c>
      <c r="F85" s="332" t="str">
        <f>'Перв. скв '!F85</f>
        <v>сут</v>
      </c>
      <c r="G85" s="349">
        <f>'Перв. скв '!G85</f>
        <v>0</v>
      </c>
      <c r="H85" s="279"/>
      <c r="I85" s="279"/>
      <c r="J85" s="279"/>
      <c r="K85" s="279"/>
      <c r="L85" s="279"/>
      <c r="M85" s="279"/>
      <c r="N85" s="279"/>
      <c r="O85" s="99">
        <f t="shared" si="35"/>
        <v>0</v>
      </c>
      <c r="P85" s="99">
        <f t="shared" si="36"/>
        <v>0</v>
      </c>
      <c r="Q85" s="99">
        <f t="shared" si="37"/>
        <v>0</v>
      </c>
      <c r="R85" s="99">
        <f t="shared" si="38"/>
        <v>0</v>
      </c>
      <c r="S85" s="99">
        <f t="shared" si="39"/>
        <v>0</v>
      </c>
      <c r="T85" s="99">
        <f t="shared" si="40"/>
        <v>0</v>
      </c>
      <c r="U85" s="99">
        <f t="shared" si="41"/>
        <v>0</v>
      </c>
      <c r="V85" s="98">
        <f t="shared" si="42"/>
        <v>0</v>
      </c>
      <c r="W85" s="171">
        <f t="shared" si="43"/>
        <v>0</v>
      </c>
      <c r="X85" s="190"/>
    </row>
    <row r="86" spans="1:24" ht="15.75" collapsed="1" thickBot="1">
      <c r="A86" s="333"/>
      <c r="B86" s="325"/>
      <c r="C86" s="446" t="s">
        <v>30</v>
      </c>
      <c r="D86" s="447"/>
      <c r="E86" s="447"/>
      <c r="F86" s="447"/>
      <c r="G86" s="447"/>
      <c r="H86" s="447"/>
      <c r="I86" s="447"/>
      <c r="J86" s="447"/>
      <c r="K86" s="447"/>
      <c r="L86" s="447"/>
      <c r="M86" s="447"/>
      <c r="N86" s="447"/>
      <c r="O86" s="447"/>
      <c r="P86" s="447"/>
      <c r="Q86" s="447"/>
      <c r="R86" s="447"/>
      <c r="S86" s="447"/>
      <c r="T86" s="447"/>
      <c r="U86" s="447"/>
      <c r="V86" s="447"/>
      <c r="W86" s="473"/>
      <c r="X86" s="192">
        <f>SUM(W88:W93)</f>
        <v>6405626.7225000001</v>
      </c>
    </row>
    <row r="87" spans="1:24" outlineLevel="1">
      <c r="A87" s="330"/>
      <c r="B87" s="331"/>
      <c r="C87" s="182">
        <f>'Перв. скв '!C87</f>
        <v>0</v>
      </c>
      <c r="D87" s="100" t="s">
        <v>120</v>
      </c>
      <c r="E87" s="50"/>
      <c r="F87" s="50"/>
      <c r="G87" s="38"/>
      <c r="H87" s="295"/>
      <c r="I87" s="295"/>
      <c r="J87" s="295"/>
      <c r="K87" s="295"/>
      <c r="L87" s="295"/>
      <c r="M87" s="295"/>
      <c r="N87" s="295"/>
      <c r="O87" s="52"/>
      <c r="P87" s="52"/>
      <c r="Q87" s="52"/>
      <c r="R87" s="52"/>
      <c r="S87" s="52"/>
      <c r="T87" s="52"/>
      <c r="U87" s="52"/>
      <c r="V87" s="53"/>
      <c r="W87" s="172"/>
      <c r="X87" s="190"/>
    </row>
    <row r="88" spans="1:24" outlineLevel="1">
      <c r="A88" s="322"/>
      <c r="B88" s="323"/>
      <c r="C88" s="335" t="s">
        <v>148</v>
      </c>
      <c r="D88" s="102" t="str">
        <f>'Перв. скв '!D88</f>
        <v>Фиксированная ставка за скважину с отходом до 1300 м.</v>
      </c>
      <c r="E88" s="332">
        <f t="shared" ref="E88:E93" si="45">C$87</f>
        <v>0</v>
      </c>
      <c r="F88" s="332" t="str">
        <f>'Перв. скв '!F88</f>
        <v>скв.</v>
      </c>
      <c r="G88" s="349">
        <f>'Перв. скв '!G88</f>
        <v>807557.8</v>
      </c>
      <c r="H88" s="306">
        <f>'Перв. скв '!H88</f>
        <v>0</v>
      </c>
      <c r="I88" s="306">
        <f>'Перв. скв '!I88</f>
        <v>0</v>
      </c>
      <c r="J88" s="306">
        <f>'Перв. скв '!J88</f>
        <v>0</v>
      </c>
      <c r="K88" s="306">
        <f>'Перв. скв '!K88</f>
        <v>0</v>
      </c>
      <c r="L88" s="306">
        <f>$L$45</f>
        <v>0</v>
      </c>
      <c r="M88" s="306">
        <f>'Перв. скв '!M88</f>
        <v>0</v>
      </c>
      <c r="N88" s="306">
        <f>'Перв. скв '!N88</f>
        <v>0</v>
      </c>
      <c r="O88" s="112">
        <f t="shared" ref="O88:O93" si="46">H88*G88</f>
        <v>0</v>
      </c>
      <c r="P88" s="112">
        <f t="shared" ref="P88:P93" si="47">I88*G88</f>
        <v>0</v>
      </c>
      <c r="Q88" s="112">
        <f t="shared" ref="Q88:Q93" si="48">J88*G88</f>
        <v>0</v>
      </c>
      <c r="R88" s="112">
        <f t="shared" ref="R88:R93" si="49">K88*G88</f>
        <v>0</v>
      </c>
      <c r="S88" s="112">
        <f t="shared" ref="S88:S93" si="50">L88*G88</f>
        <v>0</v>
      </c>
      <c r="T88" s="99">
        <f t="shared" ref="T88:T93" si="51">M88*G88</f>
        <v>0</v>
      </c>
      <c r="U88" s="112">
        <f t="shared" ref="U88:U93" si="52">N88*G88</f>
        <v>0</v>
      </c>
      <c r="V88" s="113">
        <f t="shared" ref="V88:V93" si="53">SUM(H88:N88)</f>
        <v>0</v>
      </c>
      <c r="W88" s="168">
        <f t="shared" ref="W88:W93" si="54">SUM(O88:U88)</f>
        <v>0</v>
      </c>
      <c r="X88" s="190"/>
    </row>
    <row r="89" spans="1:24" outlineLevel="1">
      <c r="A89" s="322"/>
      <c r="B89" s="323"/>
      <c r="C89" s="335"/>
      <c r="D89" s="102" t="str">
        <f>'Перв. скв '!D89</f>
        <v>Фиксированная ставка за скважину с отходом от 1300 до 1500 м.</v>
      </c>
      <c r="E89" s="332">
        <f t="shared" si="45"/>
        <v>0</v>
      </c>
      <c r="F89" s="332" t="str">
        <f>'Перв. скв '!F89</f>
        <v>скв.</v>
      </c>
      <c r="G89" s="349">
        <f>'Перв. скв '!G89</f>
        <v>883911</v>
      </c>
      <c r="H89" s="306">
        <f>'Перв. скв '!H89</f>
        <v>0</v>
      </c>
      <c r="I89" s="306">
        <f>'Перв. скв '!I89</f>
        <v>0</v>
      </c>
      <c r="J89" s="306">
        <f>'Перв. скв '!J89</f>
        <v>0</v>
      </c>
      <c r="K89" s="306">
        <f>'Перв. скв '!K89</f>
        <v>0</v>
      </c>
      <c r="L89" s="306">
        <f>$L$46</f>
        <v>1</v>
      </c>
      <c r="M89" s="306">
        <f>'Перв. скв '!M89</f>
        <v>0</v>
      </c>
      <c r="N89" s="306">
        <f>'Перв. скв '!N89</f>
        <v>0</v>
      </c>
      <c r="O89" s="112">
        <f t="shared" si="46"/>
        <v>0</v>
      </c>
      <c r="P89" s="112">
        <f t="shared" si="47"/>
        <v>0</v>
      </c>
      <c r="Q89" s="112">
        <f t="shared" si="48"/>
        <v>0</v>
      </c>
      <c r="R89" s="112">
        <f t="shared" si="49"/>
        <v>0</v>
      </c>
      <c r="S89" s="112">
        <f t="shared" si="50"/>
        <v>883911</v>
      </c>
      <c r="T89" s="99">
        <f t="shared" si="51"/>
        <v>0</v>
      </c>
      <c r="U89" s="112">
        <f t="shared" si="52"/>
        <v>0</v>
      </c>
      <c r="V89" s="113">
        <f t="shared" si="53"/>
        <v>1</v>
      </c>
      <c r="W89" s="168">
        <f t="shared" si="54"/>
        <v>883911</v>
      </c>
      <c r="X89" s="190"/>
    </row>
    <row r="90" spans="1:24" outlineLevel="1">
      <c r="A90" s="322"/>
      <c r="B90" s="323"/>
      <c r="C90" s="335"/>
      <c r="D90" s="102" t="str">
        <f>'Перв. скв '!D90</f>
        <v>Фиксированная ставка за скважину с отходом от 1500 до 2000 м.</v>
      </c>
      <c r="E90" s="332">
        <f t="shared" si="45"/>
        <v>0</v>
      </c>
      <c r="F90" s="332" t="str">
        <f>'Перв. скв '!F90</f>
        <v>скв.</v>
      </c>
      <c r="G90" s="349">
        <f>'Перв. скв '!G90</f>
        <v>883911</v>
      </c>
      <c r="H90" s="306">
        <f>'Перв. скв '!H90</f>
        <v>0</v>
      </c>
      <c r="I90" s="306">
        <f>'Перв. скв '!I90</f>
        <v>0</v>
      </c>
      <c r="J90" s="306">
        <f>'Перв. скв '!J90</f>
        <v>0</v>
      </c>
      <c r="K90" s="306">
        <f>'Перв. скв '!K90</f>
        <v>0</v>
      </c>
      <c r="L90" s="306">
        <f>$L$47</f>
        <v>0</v>
      </c>
      <c r="M90" s="306">
        <f>'Перв. скв '!M90</f>
        <v>0</v>
      </c>
      <c r="N90" s="306">
        <f>'Перв. скв '!N90</f>
        <v>0</v>
      </c>
      <c r="O90" s="112">
        <f t="shared" si="46"/>
        <v>0</v>
      </c>
      <c r="P90" s="112">
        <f t="shared" si="47"/>
        <v>0</v>
      </c>
      <c r="Q90" s="112">
        <f t="shared" si="48"/>
        <v>0</v>
      </c>
      <c r="R90" s="112">
        <f t="shared" si="49"/>
        <v>0</v>
      </c>
      <c r="S90" s="112">
        <f t="shared" si="50"/>
        <v>0</v>
      </c>
      <c r="T90" s="99">
        <f t="shared" si="51"/>
        <v>0</v>
      </c>
      <c r="U90" s="112">
        <f t="shared" si="52"/>
        <v>0</v>
      </c>
      <c r="V90" s="113">
        <f t="shared" si="53"/>
        <v>0</v>
      </c>
      <c r="W90" s="168">
        <f t="shared" si="54"/>
        <v>0</v>
      </c>
      <c r="X90" s="190"/>
    </row>
    <row r="91" spans="1:24" outlineLevel="1">
      <c r="A91" s="322"/>
      <c r="B91" s="323"/>
      <c r="C91" s="335"/>
      <c r="D91" s="102" t="str">
        <f>'Перв. скв '!D91</f>
        <v>Фиксированная ставка за скважину с отходом от 2000 до 2200 м.</v>
      </c>
      <c r="E91" s="332">
        <f t="shared" si="45"/>
        <v>0</v>
      </c>
      <c r="F91" s="332" t="str">
        <f>'Перв. скв '!F91</f>
        <v>скв.</v>
      </c>
      <c r="G91" s="349">
        <f>'Перв. скв '!G91</f>
        <v>1125552.98</v>
      </c>
      <c r="H91" s="306">
        <f>'Перв. скв '!H91</f>
        <v>0</v>
      </c>
      <c r="I91" s="306">
        <f>'Перв. скв '!I91</f>
        <v>0</v>
      </c>
      <c r="J91" s="306">
        <f>'Перв. скв '!J91</f>
        <v>0</v>
      </c>
      <c r="K91" s="306">
        <f>'Перв. скв '!K91</f>
        <v>0</v>
      </c>
      <c r="L91" s="306">
        <f>$L$48</f>
        <v>0</v>
      </c>
      <c r="M91" s="306">
        <f>'Перв. скв '!M91</f>
        <v>0</v>
      </c>
      <c r="N91" s="306">
        <f>'Перв. скв '!N91</f>
        <v>0</v>
      </c>
      <c r="O91" s="112">
        <f t="shared" si="46"/>
        <v>0</v>
      </c>
      <c r="P91" s="112">
        <f t="shared" si="47"/>
        <v>0</v>
      </c>
      <c r="Q91" s="112">
        <f t="shared" si="48"/>
        <v>0</v>
      </c>
      <c r="R91" s="112">
        <f t="shared" si="49"/>
        <v>0</v>
      </c>
      <c r="S91" s="112">
        <f t="shared" si="50"/>
        <v>0</v>
      </c>
      <c r="T91" s="99">
        <f t="shared" si="51"/>
        <v>0</v>
      </c>
      <c r="U91" s="112">
        <f t="shared" si="52"/>
        <v>0</v>
      </c>
      <c r="V91" s="113">
        <f t="shared" si="53"/>
        <v>0</v>
      </c>
      <c r="W91" s="168">
        <f t="shared" si="54"/>
        <v>0</v>
      </c>
      <c r="X91" s="190"/>
    </row>
    <row r="92" spans="1:24" outlineLevel="1">
      <c r="A92" s="322"/>
      <c r="B92" s="323"/>
      <c r="C92" s="335"/>
      <c r="D92" s="102" t="str">
        <f>'Перв. скв '!D92</f>
        <v>Фиксированная ставка за скважину с отходом более 2200 м.</v>
      </c>
      <c r="E92" s="332">
        <f t="shared" si="45"/>
        <v>0</v>
      </c>
      <c r="F92" s="332" t="str">
        <f>'Перв. скв '!F92</f>
        <v>сут.</v>
      </c>
      <c r="G92" s="349">
        <f>'Перв. скв '!G92</f>
        <v>1381613.2</v>
      </c>
      <c r="H92" s="306">
        <f>'Перв. скв '!H92</f>
        <v>0</v>
      </c>
      <c r="I92" s="306">
        <f>'Перв. скв '!I92</f>
        <v>0</v>
      </c>
      <c r="J92" s="306">
        <f>'Перв. скв '!J92</f>
        <v>0</v>
      </c>
      <c r="K92" s="306">
        <f>'Перв. скв '!K92</f>
        <v>0</v>
      </c>
      <c r="L92" s="306">
        <f>$L$49</f>
        <v>0</v>
      </c>
      <c r="M92" s="306">
        <f>'Перв. скв '!M92</f>
        <v>0</v>
      </c>
      <c r="N92" s="306">
        <f>'Перв. скв '!N92</f>
        <v>0</v>
      </c>
      <c r="O92" s="112">
        <f t="shared" si="46"/>
        <v>0</v>
      </c>
      <c r="P92" s="112">
        <f t="shared" si="47"/>
        <v>0</v>
      </c>
      <c r="Q92" s="112">
        <f t="shared" si="48"/>
        <v>0</v>
      </c>
      <c r="R92" s="112">
        <f t="shared" si="49"/>
        <v>0</v>
      </c>
      <c r="S92" s="112">
        <f t="shared" si="50"/>
        <v>0</v>
      </c>
      <c r="T92" s="99">
        <f t="shared" si="51"/>
        <v>0</v>
      </c>
      <c r="U92" s="112">
        <f t="shared" si="52"/>
        <v>0</v>
      </c>
      <c r="V92" s="113">
        <f t="shared" si="53"/>
        <v>0</v>
      </c>
      <c r="W92" s="168">
        <f t="shared" si="54"/>
        <v>0</v>
      </c>
      <c r="X92" s="190"/>
    </row>
    <row r="93" spans="1:24" ht="15.75" outlineLevel="1" thickBot="1">
      <c r="A93" s="322"/>
      <c r="B93" s="323"/>
      <c r="C93" s="335"/>
      <c r="D93" s="102" t="str">
        <f>'Перв. скв '!D93</f>
        <v>Фиксированная ставка за горизонтальную скважину</v>
      </c>
      <c r="E93" s="332">
        <f t="shared" si="45"/>
        <v>0</v>
      </c>
      <c r="F93" s="332" t="str">
        <f>'Перв. скв '!F93</f>
        <v>скв.</v>
      </c>
      <c r="G93" s="349">
        <f>'Перв. скв '!G93</f>
        <v>5521715.7225000001</v>
      </c>
      <c r="H93" s="306">
        <f>'Перв. скв '!H93</f>
        <v>0</v>
      </c>
      <c r="I93" s="306">
        <f>'Перв. скв '!I93</f>
        <v>0</v>
      </c>
      <c r="J93" s="306">
        <f>'Перв. скв '!J93</f>
        <v>0</v>
      </c>
      <c r="K93" s="306">
        <f>'Перв. скв '!K93</f>
        <v>0</v>
      </c>
      <c r="L93" s="306">
        <f>$L$50</f>
        <v>1</v>
      </c>
      <c r="M93" s="306">
        <f>'Перв. скв '!M93</f>
        <v>0</v>
      </c>
      <c r="N93" s="306">
        <f>'Перв. скв '!N93</f>
        <v>0</v>
      </c>
      <c r="O93" s="112">
        <f t="shared" si="46"/>
        <v>0</v>
      </c>
      <c r="P93" s="112">
        <f t="shared" si="47"/>
        <v>0</v>
      </c>
      <c r="Q93" s="112">
        <f t="shared" si="48"/>
        <v>0</v>
      </c>
      <c r="R93" s="112">
        <f t="shared" si="49"/>
        <v>0</v>
      </c>
      <c r="S93" s="112">
        <f t="shared" si="50"/>
        <v>5521715.7225000001</v>
      </c>
      <c r="T93" s="99">
        <f t="shared" si="51"/>
        <v>0</v>
      </c>
      <c r="U93" s="112">
        <f t="shared" si="52"/>
        <v>0</v>
      </c>
      <c r="V93" s="113">
        <f t="shared" si="53"/>
        <v>1</v>
      </c>
      <c r="W93" s="168">
        <f t="shared" si="54"/>
        <v>5521715.7225000001</v>
      </c>
      <c r="X93" s="190"/>
    </row>
    <row r="94" spans="1:24" ht="15.75" thickBot="1">
      <c r="A94" s="334"/>
      <c r="B94" s="331"/>
      <c r="C94" s="446" t="s">
        <v>29</v>
      </c>
      <c r="D94" s="447"/>
      <c r="E94" s="447"/>
      <c r="F94" s="447"/>
      <c r="G94" s="447"/>
      <c r="H94" s="447"/>
      <c r="I94" s="447"/>
      <c r="J94" s="447"/>
      <c r="K94" s="447"/>
      <c r="L94" s="447"/>
      <c r="M94" s="447"/>
      <c r="N94" s="447"/>
      <c r="O94" s="447"/>
      <c r="P94" s="447"/>
      <c r="Q94" s="447"/>
      <c r="R94" s="447"/>
      <c r="S94" s="447"/>
      <c r="T94" s="447"/>
      <c r="U94" s="447"/>
      <c r="V94" s="447"/>
      <c r="W94" s="473"/>
      <c r="X94" s="192">
        <f>SUM(W96:W111)</f>
        <v>2588946</v>
      </c>
    </row>
    <row r="95" spans="1:24" outlineLevel="1" collapsed="1">
      <c r="A95" s="334"/>
      <c r="B95" s="331"/>
      <c r="C95" s="182">
        <f>'Перв. скв '!C95</f>
        <v>0</v>
      </c>
      <c r="D95" s="100" t="s">
        <v>120</v>
      </c>
      <c r="E95" s="50"/>
      <c r="F95" s="50"/>
      <c r="G95" s="38"/>
      <c r="H95" s="295"/>
      <c r="I95" s="295"/>
      <c r="J95" s="295"/>
      <c r="K95" s="295"/>
      <c r="L95" s="295"/>
      <c r="M95" s="295"/>
      <c r="N95" s="295"/>
      <c r="O95" s="52"/>
      <c r="P95" s="52"/>
      <c r="Q95" s="52"/>
      <c r="R95" s="52"/>
      <c r="S95" s="52"/>
      <c r="T95" s="52"/>
      <c r="U95" s="52"/>
      <c r="V95" s="53"/>
      <c r="W95" s="172"/>
      <c r="X95" s="190"/>
    </row>
    <row r="96" spans="1:24" outlineLevel="1">
      <c r="A96" s="327"/>
      <c r="B96" s="323"/>
      <c r="C96" s="335">
        <v>324</v>
      </c>
      <c r="D96" s="102" t="str">
        <f>'Перв. скв '!D96</f>
        <v>Цементирование направления НН 426 мм (услуги, цемент, материалы)</v>
      </c>
      <c r="E96" s="332">
        <f>C$95</f>
        <v>0</v>
      </c>
      <c r="F96" s="332" t="str">
        <f>'Перв. скв '!F96</f>
        <v>опер</v>
      </c>
      <c r="G96" s="349">
        <f>'Перв. скв '!G96</f>
        <v>261088.00000000003</v>
      </c>
      <c r="H96" s="306">
        <f>'Перв. скв '!H96</f>
        <v>0</v>
      </c>
      <c r="I96" s="306">
        <f>'Перв. скв '!I96</f>
        <v>0</v>
      </c>
      <c r="J96" s="306">
        <f>'Перв. скв '!J96</f>
        <v>0</v>
      </c>
      <c r="K96" s="306">
        <f>'Перв. скв '!K96</f>
        <v>0</v>
      </c>
      <c r="L96" s="306">
        <f>'Перв. скв '!L96</f>
        <v>1</v>
      </c>
      <c r="M96" s="306">
        <f>'Перв. скв '!M96</f>
        <v>0</v>
      </c>
      <c r="N96" s="306">
        <f>'Перв. скв '!N96</f>
        <v>0</v>
      </c>
      <c r="O96" s="112">
        <f t="shared" ref="O96:O105" si="55">H96*G96</f>
        <v>0</v>
      </c>
      <c r="P96" s="112">
        <f t="shared" ref="P96:P105" si="56">I96*G96</f>
        <v>0</v>
      </c>
      <c r="Q96" s="112">
        <f t="shared" ref="Q96:Q105" si="57">J96*G96</f>
        <v>0</v>
      </c>
      <c r="R96" s="112">
        <f t="shared" ref="R96:R105" si="58">K96*G96</f>
        <v>0</v>
      </c>
      <c r="S96" s="112">
        <f t="shared" ref="S96:S105" si="59">L96*G96</f>
        <v>261088.00000000003</v>
      </c>
      <c r="T96" s="99">
        <f t="shared" ref="T96:T105" si="60">M96*G96</f>
        <v>0</v>
      </c>
      <c r="U96" s="112">
        <f t="shared" ref="U96:U105" si="61">N96*G96</f>
        <v>0</v>
      </c>
      <c r="V96" s="113">
        <f t="shared" ref="V96:V105" si="62">SUM(H96:N96)</f>
        <v>1</v>
      </c>
      <c r="W96" s="168">
        <f t="shared" ref="W96:W105" si="63">SUM(O96:U96)</f>
        <v>261088.00000000003</v>
      </c>
      <c r="X96" s="190"/>
    </row>
    <row r="97" spans="1:24" outlineLevel="1">
      <c r="A97" s="327"/>
      <c r="B97" s="323"/>
      <c r="C97" s="335">
        <v>245</v>
      </c>
      <c r="D97" s="102" t="str">
        <f>'Перв. скв '!D97</f>
        <v>Цементирование кондуктора НН 324 мм (услуги, цемент, материалы)</v>
      </c>
      <c r="E97" s="332">
        <f t="shared" ref="E97:E111" si="64">C$95</f>
        <v>0</v>
      </c>
      <c r="F97" s="332" t="str">
        <f>'Перв. скв '!F97</f>
        <v>опер</v>
      </c>
      <c r="G97" s="349">
        <f>'Перв. скв '!G97</f>
        <v>450018</v>
      </c>
      <c r="H97" s="306">
        <f>'Перв. скв '!H97</f>
        <v>0</v>
      </c>
      <c r="I97" s="306">
        <f>'Перв. скв '!I97</f>
        <v>0</v>
      </c>
      <c r="J97" s="306">
        <f>'Перв. скв '!J97</f>
        <v>0</v>
      </c>
      <c r="K97" s="306">
        <f>'Перв. скв '!K97</f>
        <v>0</v>
      </c>
      <c r="L97" s="306">
        <f>'Перв. скв '!L97</f>
        <v>1</v>
      </c>
      <c r="M97" s="306">
        <f>'Перв. скв '!M97</f>
        <v>0</v>
      </c>
      <c r="N97" s="306">
        <f>'Перв. скв '!N97</f>
        <v>0</v>
      </c>
      <c r="O97" s="112">
        <f t="shared" si="55"/>
        <v>0</v>
      </c>
      <c r="P97" s="112">
        <f t="shared" si="56"/>
        <v>0</v>
      </c>
      <c r="Q97" s="112">
        <f t="shared" si="57"/>
        <v>0</v>
      </c>
      <c r="R97" s="112">
        <f t="shared" si="58"/>
        <v>0</v>
      </c>
      <c r="S97" s="112">
        <f t="shared" si="59"/>
        <v>450018</v>
      </c>
      <c r="T97" s="99">
        <f t="shared" si="60"/>
        <v>0</v>
      </c>
      <c r="U97" s="112">
        <f t="shared" si="61"/>
        <v>0</v>
      </c>
      <c r="V97" s="113">
        <f t="shared" si="62"/>
        <v>1</v>
      </c>
      <c r="W97" s="168">
        <f t="shared" si="63"/>
        <v>450018</v>
      </c>
      <c r="X97" s="190"/>
    </row>
    <row r="98" spans="1:24" ht="15" hidden="1" customHeight="1" outlineLevel="1">
      <c r="A98" s="327"/>
      <c r="B98" s="323"/>
      <c r="C98" s="335">
        <v>178</v>
      </c>
      <c r="D98" s="102" t="str">
        <f>'Перв. скв '!D98</f>
        <v>Цементирование технической колонны Гор 245 мм (услуги, цемент, материалы)</v>
      </c>
      <c r="E98" s="332">
        <f t="shared" si="64"/>
        <v>0</v>
      </c>
      <c r="F98" s="332" t="str">
        <f>'Перв. скв '!F98</f>
        <v>опер</v>
      </c>
      <c r="G98" s="349">
        <f>'Перв. скв '!G98</f>
        <v>0</v>
      </c>
      <c r="H98" s="306">
        <f>'Перв. скв '!H98</f>
        <v>0</v>
      </c>
      <c r="I98" s="306">
        <f>'Перв. скв '!I98</f>
        <v>0</v>
      </c>
      <c r="J98" s="306">
        <f>'Перв. скв '!J98</f>
        <v>0</v>
      </c>
      <c r="K98" s="306">
        <f>'Перв. скв '!K98</f>
        <v>0</v>
      </c>
      <c r="L98" s="306">
        <f>'Перв. скв '!L98</f>
        <v>0</v>
      </c>
      <c r="M98" s="306">
        <f>'Перв. скв '!M98</f>
        <v>0</v>
      </c>
      <c r="N98" s="306">
        <f>'Перв. скв '!N98</f>
        <v>0</v>
      </c>
      <c r="O98" s="112">
        <f t="shared" si="55"/>
        <v>0</v>
      </c>
      <c r="P98" s="112">
        <f t="shared" si="56"/>
        <v>0</v>
      </c>
      <c r="Q98" s="112">
        <f t="shared" si="57"/>
        <v>0</v>
      </c>
      <c r="R98" s="112">
        <f t="shared" si="58"/>
        <v>0</v>
      </c>
      <c r="S98" s="112">
        <f t="shared" si="59"/>
        <v>0</v>
      </c>
      <c r="T98" s="99">
        <f t="shared" si="60"/>
        <v>0</v>
      </c>
      <c r="U98" s="112">
        <f t="shared" si="61"/>
        <v>0</v>
      </c>
      <c r="V98" s="113">
        <f t="shared" si="62"/>
        <v>0</v>
      </c>
      <c r="W98" s="168">
        <f t="shared" si="63"/>
        <v>0</v>
      </c>
      <c r="X98" s="190"/>
    </row>
    <row r="99" spans="1:24" outlineLevel="1">
      <c r="A99" s="327"/>
      <c r="B99" s="323"/>
      <c r="C99" s="335">
        <v>324</v>
      </c>
      <c r="D99" s="102" t="str">
        <f>'Перв. скв '!D99</f>
        <v>Цементирование эксплуатационной колонны 178мм (услуги, цемент, материалы)</v>
      </c>
      <c r="E99" s="332">
        <f t="shared" si="64"/>
        <v>0</v>
      </c>
      <c r="F99" s="332" t="str">
        <f>'Перв. скв '!F99</f>
        <v>опер</v>
      </c>
      <c r="G99" s="349">
        <f>'Перв. скв '!G99</f>
        <v>1433230</v>
      </c>
      <c r="H99" s="306">
        <f>'Перв. скв '!H99</f>
        <v>0</v>
      </c>
      <c r="I99" s="306">
        <f>'Перв. скв '!I99</f>
        <v>0</v>
      </c>
      <c r="J99" s="306">
        <f>'Перв. скв '!J99</f>
        <v>0</v>
      </c>
      <c r="K99" s="306">
        <f>'Перв. скв '!K99</f>
        <v>0</v>
      </c>
      <c r="L99" s="306">
        <f>'Перв. скв '!L99</f>
        <v>1</v>
      </c>
      <c r="M99" s="306">
        <f>'Перв. скв '!M99</f>
        <v>0</v>
      </c>
      <c r="N99" s="306">
        <f>'Перв. скв '!N99</f>
        <v>0</v>
      </c>
      <c r="O99" s="112">
        <f t="shared" si="55"/>
        <v>0</v>
      </c>
      <c r="P99" s="112">
        <f t="shared" si="56"/>
        <v>0</v>
      </c>
      <c r="Q99" s="112">
        <f t="shared" si="57"/>
        <v>0</v>
      </c>
      <c r="R99" s="112">
        <f t="shared" si="58"/>
        <v>0</v>
      </c>
      <c r="S99" s="112">
        <f t="shared" si="59"/>
        <v>1433230</v>
      </c>
      <c r="T99" s="99">
        <f t="shared" si="60"/>
        <v>0</v>
      </c>
      <c r="U99" s="112">
        <f t="shared" si="61"/>
        <v>0</v>
      </c>
      <c r="V99" s="113">
        <f t="shared" si="62"/>
        <v>1</v>
      </c>
      <c r="W99" s="168">
        <f t="shared" si="63"/>
        <v>1433230</v>
      </c>
      <c r="X99" s="190"/>
    </row>
    <row r="100" spans="1:24" ht="15" hidden="1" customHeight="1" outlineLevel="1">
      <c r="A100" s="327"/>
      <c r="B100" s="323"/>
      <c r="C100" s="335">
        <v>245</v>
      </c>
      <c r="D100" s="102" t="str">
        <f>'Перв. скв '!D100</f>
        <v>Цементирование направления НН 324 мм (услуги, цемент, материалы)</v>
      </c>
      <c r="E100" s="332">
        <f t="shared" si="64"/>
        <v>0</v>
      </c>
      <c r="F100" s="332" t="str">
        <f>'Перв. скв '!F100</f>
        <v>опер</v>
      </c>
      <c r="G100" s="349">
        <f>'Перв. скв '!G100</f>
        <v>0</v>
      </c>
      <c r="H100" s="306">
        <f>'Перв. скв '!H100</f>
        <v>0</v>
      </c>
      <c r="I100" s="306">
        <f>'Перв. скв '!I100</f>
        <v>0</v>
      </c>
      <c r="J100" s="306">
        <f>'Перв. скв '!J100</f>
        <v>0</v>
      </c>
      <c r="K100" s="306">
        <f>'Перв. скв '!K100</f>
        <v>0</v>
      </c>
      <c r="L100" s="306">
        <f>'Перв. скв '!L100</f>
        <v>0</v>
      </c>
      <c r="M100" s="306">
        <f>'Перв. скв '!M100</f>
        <v>0</v>
      </c>
      <c r="N100" s="306">
        <f>'Перв. скв '!N100</f>
        <v>0</v>
      </c>
      <c r="O100" s="112">
        <f t="shared" si="55"/>
        <v>0</v>
      </c>
      <c r="P100" s="112">
        <f t="shared" si="56"/>
        <v>0</v>
      </c>
      <c r="Q100" s="112">
        <f t="shared" si="57"/>
        <v>0</v>
      </c>
      <c r="R100" s="112">
        <f t="shared" si="58"/>
        <v>0</v>
      </c>
      <c r="S100" s="112">
        <f t="shared" si="59"/>
        <v>0</v>
      </c>
      <c r="T100" s="99">
        <f t="shared" si="60"/>
        <v>0</v>
      </c>
      <c r="U100" s="112">
        <f t="shared" si="61"/>
        <v>0</v>
      </c>
      <c r="V100" s="113">
        <f t="shared" si="62"/>
        <v>0</v>
      </c>
      <c r="W100" s="168">
        <f t="shared" si="63"/>
        <v>0</v>
      </c>
      <c r="X100" s="190"/>
    </row>
    <row r="101" spans="1:24" ht="15" hidden="1" customHeight="1" outlineLevel="1">
      <c r="A101" s="327"/>
      <c r="B101" s="323"/>
      <c r="C101" s="335">
        <v>178</v>
      </c>
      <c r="D101" s="102" t="str">
        <f>'Перв. скв '!D101</f>
        <v>Цементирование кондуктора НН 245 мм (услуги, цемент, материалы)</v>
      </c>
      <c r="E101" s="332">
        <f t="shared" si="64"/>
        <v>0</v>
      </c>
      <c r="F101" s="332" t="str">
        <f>'Перв. скв '!F101</f>
        <v>опер</v>
      </c>
      <c r="G101" s="349">
        <f>'Перв. скв '!G101</f>
        <v>0</v>
      </c>
      <c r="H101" s="306">
        <f>'Перв. скв '!H101</f>
        <v>0</v>
      </c>
      <c r="I101" s="306">
        <f>'Перв. скв '!I101</f>
        <v>0</v>
      </c>
      <c r="J101" s="306">
        <f>'Перв. скв '!J101</f>
        <v>0</v>
      </c>
      <c r="K101" s="306">
        <f>'Перв. скв '!K101</f>
        <v>0</v>
      </c>
      <c r="L101" s="306">
        <f>'Перв. скв '!L101</f>
        <v>0</v>
      </c>
      <c r="M101" s="306">
        <f>'Перв. скв '!M101</f>
        <v>0</v>
      </c>
      <c r="N101" s="306">
        <f>'Перв. скв '!N101</f>
        <v>0</v>
      </c>
      <c r="O101" s="112">
        <f t="shared" si="55"/>
        <v>0</v>
      </c>
      <c r="P101" s="112">
        <f t="shared" si="56"/>
        <v>0</v>
      </c>
      <c r="Q101" s="112">
        <f t="shared" si="57"/>
        <v>0</v>
      </c>
      <c r="R101" s="112">
        <f t="shared" si="58"/>
        <v>0</v>
      </c>
      <c r="S101" s="112">
        <f t="shared" si="59"/>
        <v>0</v>
      </c>
      <c r="T101" s="99">
        <f t="shared" si="60"/>
        <v>0</v>
      </c>
      <c r="U101" s="112">
        <f t="shared" si="61"/>
        <v>0</v>
      </c>
      <c r="V101" s="113">
        <f t="shared" si="62"/>
        <v>0</v>
      </c>
      <c r="W101" s="168">
        <f t="shared" si="63"/>
        <v>0</v>
      </c>
      <c r="X101" s="190"/>
    </row>
    <row r="102" spans="1:24" ht="15" hidden="1" customHeight="1" outlineLevel="1">
      <c r="A102" s="327"/>
      <c r="B102" s="323"/>
      <c r="C102" s="335">
        <v>324</v>
      </c>
      <c r="D102" s="102" t="str">
        <f>'Перв. скв '!D102</f>
        <v>Цементирование эксплуатационной колонны НН 178мм (услуги, цемент, материалы)</v>
      </c>
      <c r="E102" s="332">
        <f t="shared" si="64"/>
        <v>0</v>
      </c>
      <c r="F102" s="332" t="str">
        <f>'Перв. скв '!F102</f>
        <v>опер</v>
      </c>
      <c r="G102" s="349">
        <f>'Перв. скв '!G102</f>
        <v>0</v>
      </c>
      <c r="H102" s="306">
        <f>'Перв. скв '!H102</f>
        <v>0</v>
      </c>
      <c r="I102" s="306">
        <f>'Перв. скв '!I102</f>
        <v>0</v>
      </c>
      <c r="J102" s="306">
        <f>'Перв. скв '!J102</f>
        <v>0</v>
      </c>
      <c r="K102" s="306">
        <f>'Перв. скв '!K102</f>
        <v>0</v>
      </c>
      <c r="L102" s="306">
        <f>'Перв. скв '!L102</f>
        <v>0</v>
      </c>
      <c r="M102" s="306">
        <f>'Перв. скв '!M102</f>
        <v>0</v>
      </c>
      <c r="N102" s="306">
        <f>'Перв. скв '!N102</f>
        <v>0</v>
      </c>
      <c r="O102" s="112">
        <f t="shared" si="55"/>
        <v>0</v>
      </c>
      <c r="P102" s="112">
        <f t="shared" si="56"/>
        <v>0</v>
      </c>
      <c r="Q102" s="112">
        <f t="shared" si="57"/>
        <v>0</v>
      </c>
      <c r="R102" s="112">
        <f t="shared" si="58"/>
        <v>0</v>
      </c>
      <c r="S102" s="112">
        <f t="shared" si="59"/>
        <v>0</v>
      </c>
      <c r="T102" s="99">
        <f t="shared" si="60"/>
        <v>0</v>
      </c>
      <c r="U102" s="112">
        <f t="shared" si="61"/>
        <v>0</v>
      </c>
      <c r="V102" s="113">
        <f t="shared" si="62"/>
        <v>0</v>
      </c>
      <c r="W102" s="168">
        <f t="shared" si="63"/>
        <v>0</v>
      </c>
      <c r="X102" s="190"/>
    </row>
    <row r="103" spans="1:24" ht="15" hidden="1" customHeight="1" outlineLevel="1">
      <c r="A103" s="327"/>
      <c r="B103" s="323"/>
      <c r="C103" s="335"/>
      <c r="D103" s="102" t="str">
        <f>'Перв. скв '!D103</f>
        <v>Цементирование хвостовика НН 127мм (услуги, цемент, материалы)</v>
      </c>
      <c r="E103" s="332">
        <f t="shared" si="64"/>
        <v>0</v>
      </c>
      <c r="F103" s="332" t="str">
        <f>'Перв. скв '!F103</f>
        <v>опер</v>
      </c>
      <c r="G103" s="349">
        <f>'Перв. скв '!G103</f>
        <v>0</v>
      </c>
      <c r="H103" s="306">
        <f>'Перв. скв '!H103</f>
        <v>0</v>
      </c>
      <c r="I103" s="306">
        <f>'Перв. скв '!I103</f>
        <v>0</v>
      </c>
      <c r="J103" s="306">
        <f>'Перв. скв '!J103</f>
        <v>0</v>
      </c>
      <c r="K103" s="306">
        <f>'Перв. скв '!K103</f>
        <v>0</v>
      </c>
      <c r="L103" s="306">
        <f>'Перв. скв '!L103</f>
        <v>0</v>
      </c>
      <c r="M103" s="306">
        <f>'Перв. скв '!M103</f>
        <v>0</v>
      </c>
      <c r="N103" s="306">
        <f>'Перв. скв '!N103</f>
        <v>0</v>
      </c>
      <c r="O103" s="112">
        <f t="shared" si="55"/>
        <v>0</v>
      </c>
      <c r="P103" s="112">
        <f t="shared" si="56"/>
        <v>0</v>
      </c>
      <c r="Q103" s="112">
        <f t="shared" si="57"/>
        <v>0</v>
      </c>
      <c r="R103" s="112">
        <f t="shared" si="58"/>
        <v>0</v>
      </c>
      <c r="S103" s="112">
        <f t="shared" si="59"/>
        <v>0</v>
      </c>
      <c r="T103" s="99">
        <f t="shared" si="60"/>
        <v>0</v>
      </c>
      <c r="U103" s="112">
        <f t="shared" si="61"/>
        <v>0</v>
      </c>
      <c r="V103" s="113">
        <f t="shared" si="62"/>
        <v>0</v>
      </c>
      <c r="W103" s="168">
        <f t="shared" si="63"/>
        <v>0</v>
      </c>
      <c r="X103" s="190"/>
    </row>
    <row r="104" spans="1:24" ht="15" hidden="1" customHeight="1" outlineLevel="1">
      <c r="A104" s="327"/>
      <c r="B104" s="323"/>
      <c r="C104" s="335"/>
      <c r="D104" s="102" t="str">
        <f>'Перв. скв '!D104</f>
        <v>Цементирование технической колонны НН 245 мм (услуги, цемент, материалы)</v>
      </c>
      <c r="E104" s="332">
        <f t="shared" si="64"/>
        <v>0</v>
      </c>
      <c r="F104" s="332" t="str">
        <f>'Перв. скв '!F104</f>
        <v>опер</v>
      </c>
      <c r="G104" s="349">
        <f>'Перв. скв '!G104</f>
        <v>0</v>
      </c>
      <c r="H104" s="306">
        <f>'Перв. скв '!H104</f>
        <v>0</v>
      </c>
      <c r="I104" s="306">
        <f>'Перв. скв '!I104</f>
        <v>0</v>
      </c>
      <c r="J104" s="306">
        <f>'Перв. скв '!J104</f>
        <v>0</v>
      </c>
      <c r="K104" s="306">
        <f>'Перв. скв '!K104</f>
        <v>0</v>
      </c>
      <c r="L104" s="306">
        <f>'Перв. скв '!L104</f>
        <v>0</v>
      </c>
      <c r="M104" s="306">
        <f>'Перв. скв '!M104</f>
        <v>0</v>
      </c>
      <c r="N104" s="306">
        <f>'Перв. скв '!N104</f>
        <v>0</v>
      </c>
      <c r="O104" s="112">
        <f t="shared" si="55"/>
        <v>0</v>
      </c>
      <c r="P104" s="112">
        <f t="shared" si="56"/>
        <v>0</v>
      </c>
      <c r="Q104" s="112">
        <f t="shared" si="57"/>
        <v>0</v>
      </c>
      <c r="R104" s="112">
        <f t="shared" si="58"/>
        <v>0</v>
      </c>
      <c r="S104" s="112">
        <f t="shared" si="59"/>
        <v>0</v>
      </c>
      <c r="T104" s="99">
        <f t="shared" si="60"/>
        <v>0</v>
      </c>
      <c r="U104" s="112">
        <f t="shared" si="61"/>
        <v>0</v>
      </c>
      <c r="V104" s="113">
        <f t="shared" si="62"/>
        <v>0</v>
      </c>
      <c r="W104" s="168">
        <f t="shared" si="63"/>
        <v>0</v>
      </c>
      <c r="X104" s="190"/>
    </row>
    <row r="105" spans="1:24" ht="15" customHeight="1" outlineLevel="1">
      <c r="A105" s="327"/>
      <c r="B105" s="323"/>
      <c r="C105" s="335">
        <v>245</v>
      </c>
      <c r="D105" s="102" t="str">
        <f>'Перв. скв '!D105</f>
        <v>Транспортировка цемента</v>
      </c>
      <c r="E105" s="332">
        <f t="shared" si="64"/>
        <v>0</v>
      </c>
      <c r="F105" s="332" t="str">
        <f>'Перв. скв '!F105</f>
        <v>опер</v>
      </c>
      <c r="G105" s="349">
        <f>'Перв. скв '!G105</f>
        <v>0</v>
      </c>
      <c r="H105" s="306">
        <f>'Перв. скв '!H105</f>
        <v>0</v>
      </c>
      <c r="I105" s="306">
        <f>'Перв. скв '!I105</f>
        <v>0</v>
      </c>
      <c r="J105" s="306">
        <f>'Перв. скв '!J105</f>
        <v>0</v>
      </c>
      <c r="K105" s="306">
        <f>'Перв. скв '!K105</f>
        <v>0</v>
      </c>
      <c r="L105" s="306">
        <f>'Перв. скв '!L105</f>
        <v>0</v>
      </c>
      <c r="M105" s="306">
        <f>'Перв. скв '!M105</f>
        <v>0</v>
      </c>
      <c r="N105" s="306">
        <f>'Перв. скв '!N105</f>
        <v>0</v>
      </c>
      <c r="O105" s="112">
        <f t="shared" si="55"/>
        <v>0</v>
      </c>
      <c r="P105" s="112">
        <f t="shared" si="56"/>
        <v>0</v>
      </c>
      <c r="Q105" s="112">
        <f t="shared" si="57"/>
        <v>0</v>
      </c>
      <c r="R105" s="112">
        <f t="shared" si="58"/>
        <v>0</v>
      </c>
      <c r="S105" s="112">
        <f t="shared" si="59"/>
        <v>0</v>
      </c>
      <c r="T105" s="99">
        <f t="shared" si="60"/>
        <v>0</v>
      </c>
      <c r="U105" s="112">
        <f t="shared" si="61"/>
        <v>0</v>
      </c>
      <c r="V105" s="113">
        <f t="shared" si="62"/>
        <v>0</v>
      </c>
      <c r="W105" s="168">
        <f t="shared" si="63"/>
        <v>0</v>
      </c>
      <c r="X105" s="190"/>
    </row>
    <row r="106" spans="1:24" ht="15" customHeight="1" outlineLevel="1">
      <c r="A106" s="327"/>
      <c r="B106" s="323"/>
      <c r="C106" s="335"/>
      <c r="D106" s="102" t="str">
        <f>'Перв. скв '!D106</f>
        <v>Стоимость услуг цементировочного флота</v>
      </c>
      <c r="E106" s="332">
        <f t="shared" si="64"/>
        <v>0</v>
      </c>
      <c r="F106" s="332" t="str">
        <f>'Перв. скв '!F106</f>
        <v>опер</v>
      </c>
      <c r="G106" s="349">
        <f>'Перв. скв '!G106</f>
        <v>0</v>
      </c>
      <c r="H106" s="306">
        <f>'Перв. скв '!H106</f>
        <v>0</v>
      </c>
      <c r="I106" s="306">
        <f>'Перв. скв '!I106</f>
        <v>0</v>
      </c>
      <c r="J106" s="306">
        <f>'Перв. скв '!J106</f>
        <v>0</v>
      </c>
      <c r="K106" s="306">
        <f>'Перв. скв '!K106</f>
        <v>0</v>
      </c>
      <c r="L106" s="306">
        <f>'Перв. скв '!L106</f>
        <v>0</v>
      </c>
      <c r="M106" s="306">
        <f>'Перв. скв '!M106</f>
        <v>0</v>
      </c>
      <c r="N106" s="306">
        <f>'Перв. скв '!N106</f>
        <v>0</v>
      </c>
      <c r="O106" s="99">
        <f t="shared" ref="O106:O111" si="65">H106*G106</f>
        <v>0</v>
      </c>
      <c r="P106" s="99">
        <f t="shared" ref="P106:P111" si="66">I106*G106</f>
        <v>0</v>
      </c>
      <c r="Q106" s="99">
        <f t="shared" ref="Q106:Q111" si="67">J106*G106</f>
        <v>0</v>
      </c>
      <c r="R106" s="99">
        <f t="shared" ref="R106:R111" si="68">K106*G106</f>
        <v>0</v>
      </c>
      <c r="S106" s="99">
        <f t="shared" ref="S106:S111" si="69">L106*G106</f>
        <v>0</v>
      </c>
      <c r="T106" s="99">
        <f t="shared" ref="T106:T111" si="70">M106*G106</f>
        <v>0</v>
      </c>
      <c r="U106" s="99">
        <f t="shared" ref="U106:U111" si="71">N106*G106</f>
        <v>0</v>
      </c>
      <c r="V106" s="98">
        <f t="shared" ref="V106:V111" si="72">SUM(H106:N106)</f>
        <v>0</v>
      </c>
      <c r="W106" s="171">
        <f t="shared" ref="W106:W111" si="73">SUM(O106:U106)</f>
        <v>0</v>
      </c>
      <c r="X106" s="190"/>
    </row>
    <row r="107" spans="1:24" ht="15" hidden="1" customHeight="1" outlineLevel="1">
      <c r="A107" s="327"/>
      <c r="B107" s="323"/>
      <c r="C107" s="335"/>
      <c r="D107" s="102" t="str">
        <f>'Перв. скв '!D107</f>
        <v>Стоимость оснастки</v>
      </c>
      <c r="E107" s="332">
        <f t="shared" si="64"/>
        <v>0</v>
      </c>
      <c r="F107" s="332" t="str">
        <f>'Перв. скв '!F107</f>
        <v>опер</v>
      </c>
      <c r="G107" s="349">
        <f>'Перв. скв '!G107</f>
        <v>0</v>
      </c>
      <c r="H107" s="306">
        <f>'Перв. скв '!H107</f>
        <v>0</v>
      </c>
      <c r="I107" s="306">
        <f>'Перв. скв '!I107</f>
        <v>0</v>
      </c>
      <c r="J107" s="306">
        <f>'Перв. скв '!J107</f>
        <v>0</v>
      </c>
      <c r="K107" s="306">
        <f>'Перв. скв '!K107</f>
        <v>0</v>
      </c>
      <c r="L107" s="306">
        <f>'Перв. скв '!L107</f>
        <v>0</v>
      </c>
      <c r="M107" s="306">
        <f>'Перв. скв '!M107</f>
        <v>0</v>
      </c>
      <c r="N107" s="306">
        <f>'Перв. скв '!N107</f>
        <v>0</v>
      </c>
      <c r="O107" s="99">
        <f t="shared" si="65"/>
        <v>0</v>
      </c>
      <c r="P107" s="99">
        <f t="shared" si="66"/>
        <v>0</v>
      </c>
      <c r="Q107" s="99">
        <f t="shared" si="67"/>
        <v>0</v>
      </c>
      <c r="R107" s="99">
        <f t="shared" si="68"/>
        <v>0</v>
      </c>
      <c r="S107" s="99">
        <f t="shared" si="69"/>
        <v>0</v>
      </c>
      <c r="T107" s="99">
        <f t="shared" si="70"/>
        <v>0</v>
      </c>
      <c r="U107" s="99">
        <f t="shared" si="71"/>
        <v>0</v>
      </c>
      <c r="V107" s="98">
        <f t="shared" si="72"/>
        <v>0</v>
      </c>
      <c r="W107" s="171">
        <f t="shared" si="73"/>
        <v>0</v>
      </c>
      <c r="X107" s="190"/>
    </row>
    <row r="108" spans="1:24" ht="15" hidden="1" customHeight="1" outlineLevel="1">
      <c r="A108" s="327"/>
      <c r="B108" s="323"/>
      <c r="C108" s="335">
        <v>178</v>
      </c>
      <c r="D108" s="102" t="str">
        <f>'Перв. скв '!D108</f>
        <v>Стоимость услуг инженерного сопровождения</v>
      </c>
      <c r="E108" s="332">
        <f t="shared" si="64"/>
        <v>0</v>
      </c>
      <c r="F108" s="332" t="str">
        <f>'Перв. скв '!F108</f>
        <v>опер</v>
      </c>
      <c r="G108" s="349">
        <f>'Перв. скв '!G108</f>
        <v>0</v>
      </c>
      <c r="H108" s="306">
        <f>'Перв. скв '!H108</f>
        <v>0</v>
      </c>
      <c r="I108" s="306">
        <f>'Перв. скв '!I108</f>
        <v>0</v>
      </c>
      <c r="J108" s="306">
        <f>'Перв. скв '!J108</f>
        <v>0</v>
      </c>
      <c r="K108" s="306">
        <f>'Перв. скв '!K108</f>
        <v>0</v>
      </c>
      <c r="L108" s="306">
        <f>'Перв. скв '!L108</f>
        <v>0</v>
      </c>
      <c r="M108" s="306">
        <f>'Перв. скв '!M108</f>
        <v>0</v>
      </c>
      <c r="N108" s="306">
        <f>'Перв. скв '!N108</f>
        <v>0</v>
      </c>
      <c r="O108" s="99">
        <f t="shared" si="65"/>
        <v>0</v>
      </c>
      <c r="P108" s="99">
        <f t="shared" si="66"/>
        <v>0</v>
      </c>
      <c r="Q108" s="99">
        <f t="shared" si="67"/>
        <v>0</v>
      </c>
      <c r="R108" s="99">
        <f t="shared" si="68"/>
        <v>0</v>
      </c>
      <c r="S108" s="99">
        <f t="shared" si="69"/>
        <v>0</v>
      </c>
      <c r="T108" s="99">
        <f t="shared" si="70"/>
        <v>0</v>
      </c>
      <c r="U108" s="99">
        <f t="shared" si="71"/>
        <v>0</v>
      </c>
      <c r="V108" s="98">
        <f t="shared" si="72"/>
        <v>0</v>
      </c>
      <c r="W108" s="171">
        <f t="shared" si="73"/>
        <v>0</v>
      </c>
      <c r="X108" s="190"/>
    </row>
    <row r="109" spans="1:24" ht="15" hidden="1" customHeight="1" outlineLevel="1">
      <c r="A109" s="327"/>
      <c r="B109" s="323"/>
      <c r="C109" s="335"/>
      <c r="D109" s="102" t="str">
        <f>'Перв. скв '!D109</f>
        <v>Стоимость услуг цементировочного флота</v>
      </c>
      <c r="E109" s="332">
        <f t="shared" si="64"/>
        <v>0</v>
      </c>
      <c r="F109" s="332" t="str">
        <f>'Перв. скв '!F109</f>
        <v>опер</v>
      </c>
      <c r="G109" s="349">
        <f>'Перв. скв '!G109</f>
        <v>0</v>
      </c>
      <c r="H109" s="306">
        <f>'Перв. скв '!H109</f>
        <v>0</v>
      </c>
      <c r="I109" s="306">
        <f>'Перв. скв '!I109</f>
        <v>0</v>
      </c>
      <c r="J109" s="306">
        <f>'Перв. скв '!J109</f>
        <v>0</v>
      </c>
      <c r="K109" s="306">
        <f>'Перв. скв '!K109</f>
        <v>0</v>
      </c>
      <c r="L109" s="306">
        <f>'Перв. скв '!L109</f>
        <v>0</v>
      </c>
      <c r="M109" s="306">
        <f>'Перв. скв '!M109</f>
        <v>0</v>
      </c>
      <c r="N109" s="306">
        <f>'Перв. скв '!N109</f>
        <v>0</v>
      </c>
      <c r="O109" s="99">
        <f t="shared" si="65"/>
        <v>0</v>
      </c>
      <c r="P109" s="99">
        <f t="shared" si="66"/>
        <v>0</v>
      </c>
      <c r="Q109" s="99">
        <f t="shared" si="67"/>
        <v>0</v>
      </c>
      <c r="R109" s="99">
        <f t="shared" si="68"/>
        <v>0</v>
      </c>
      <c r="S109" s="99">
        <f t="shared" si="69"/>
        <v>0</v>
      </c>
      <c r="T109" s="99">
        <f t="shared" si="70"/>
        <v>0</v>
      </c>
      <c r="U109" s="99">
        <f t="shared" si="71"/>
        <v>0</v>
      </c>
      <c r="V109" s="98">
        <f t="shared" si="72"/>
        <v>0</v>
      </c>
      <c r="W109" s="171">
        <f t="shared" si="73"/>
        <v>0</v>
      </c>
      <c r="X109" s="190"/>
    </row>
    <row r="110" spans="1:24" ht="15" hidden="1" customHeight="1" outlineLevel="1">
      <c r="A110" s="327"/>
      <c r="B110" s="2"/>
      <c r="C110" s="335"/>
      <c r="D110" s="102" t="str">
        <f>'Перв. скв '!D110</f>
        <v>Стоимость оснастки</v>
      </c>
      <c r="E110" s="332">
        <f t="shared" si="64"/>
        <v>0</v>
      </c>
      <c r="F110" s="332" t="str">
        <f>'Перв. скв '!F110</f>
        <v>опер</v>
      </c>
      <c r="G110" s="349">
        <f>'Перв. скв '!G110</f>
        <v>0</v>
      </c>
      <c r="H110" s="306">
        <f>'Перв. скв '!H110</f>
        <v>0</v>
      </c>
      <c r="I110" s="306">
        <f>'Перв. скв '!I110</f>
        <v>0</v>
      </c>
      <c r="J110" s="306">
        <f>'Перв. скв '!J110</f>
        <v>0</v>
      </c>
      <c r="K110" s="306">
        <f>'Перв. скв '!K110</f>
        <v>0</v>
      </c>
      <c r="L110" s="306">
        <f>'Перв. скв '!L110</f>
        <v>0</v>
      </c>
      <c r="M110" s="306">
        <f>'Перв. скв '!M110</f>
        <v>0</v>
      </c>
      <c r="N110" s="306">
        <f>'Перв. скв '!N110</f>
        <v>0</v>
      </c>
      <c r="O110" s="99">
        <f t="shared" si="65"/>
        <v>0</v>
      </c>
      <c r="P110" s="99">
        <f t="shared" si="66"/>
        <v>0</v>
      </c>
      <c r="Q110" s="99">
        <f t="shared" si="67"/>
        <v>0</v>
      </c>
      <c r="R110" s="99">
        <f t="shared" si="68"/>
        <v>0</v>
      </c>
      <c r="S110" s="99">
        <f t="shared" si="69"/>
        <v>0</v>
      </c>
      <c r="T110" s="99">
        <f t="shared" si="70"/>
        <v>0</v>
      </c>
      <c r="U110" s="99">
        <f t="shared" si="71"/>
        <v>0</v>
      </c>
      <c r="V110" s="98">
        <f t="shared" si="72"/>
        <v>0</v>
      </c>
      <c r="W110" s="171">
        <f t="shared" si="73"/>
        <v>0</v>
      </c>
      <c r="X110" s="190"/>
    </row>
    <row r="111" spans="1:24" ht="15.75" customHeight="1" outlineLevel="1" thickBot="1">
      <c r="A111" s="327"/>
      <c r="B111" s="2"/>
      <c r="C111" s="335" t="s">
        <v>76</v>
      </c>
      <c r="D111" s="102" t="str">
        <f>'Перв. скв '!D111</f>
        <v>Установка цем моста</v>
      </c>
      <c r="E111" s="332">
        <f t="shared" si="64"/>
        <v>0</v>
      </c>
      <c r="F111" s="332" t="str">
        <f>'Перв. скв '!F111</f>
        <v>опер</v>
      </c>
      <c r="G111" s="349">
        <f>'Перв. скв '!G111</f>
        <v>444610</v>
      </c>
      <c r="H111" s="306">
        <f>'Перв. скв '!H111</f>
        <v>1</v>
      </c>
      <c r="I111" s="306">
        <f>'Перв. скв '!I111</f>
        <v>0</v>
      </c>
      <c r="J111" s="306">
        <f>'Перв. скв '!J111</f>
        <v>0</v>
      </c>
      <c r="K111" s="306">
        <f>'Перв. скв '!K111</f>
        <v>0</v>
      </c>
      <c r="L111" s="306">
        <f>'Перв. скв '!L111</f>
        <v>0</v>
      </c>
      <c r="M111" s="306">
        <f>'Перв. скв '!M111</f>
        <v>0</v>
      </c>
      <c r="N111" s="306">
        <f>'Перв. скв '!N111</f>
        <v>0</v>
      </c>
      <c r="O111" s="99">
        <f t="shared" si="65"/>
        <v>444610</v>
      </c>
      <c r="P111" s="99">
        <f t="shared" si="66"/>
        <v>0</v>
      </c>
      <c r="Q111" s="99">
        <f t="shared" si="67"/>
        <v>0</v>
      </c>
      <c r="R111" s="99">
        <f t="shared" si="68"/>
        <v>0</v>
      </c>
      <c r="S111" s="99">
        <f t="shared" si="69"/>
        <v>0</v>
      </c>
      <c r="T111" s="99">
        <f t="shared" si="70"/>
        <v>0</v>
      </c>
      <c r="U111" s="99">
        <f t="shared" si="71"/>
        <v>0</v>
      </c>
      <c r="V111" s="98">
        <f t="shared" si="72"/>
        <v>1</v>
      </c>
      <c r="W111" s="171">
        <f t="shared" si="73"/>
        <v>444610</v>
      </c>
      <c r="X111" s="190"/>
    </row>
    <row r="112" spans="1:24" ht="15.75" thickBot="1">
      <c r="A112" s="330"/>
      <c r="B112" s="331"/>
      <c r="C112" s="446" t="s">
        <v>28</v>
      </c>
      <c r="D112" s="447"/>
      <c r="E112" s="447"/>
      <c r="F112" s="447"/>
      <c r="G112" s="447"/>
      <c r="H112" s="447"/>
      <c r="I112" s="447"/>
      <c r="J112" s="447"/>
      <c r="K112" s="447"/>
      <c r="L112" s="447"/>
      <c r="M112" s="447"/>
      <c r="N112" s="447"/>
      <c r="O112" s="447"/>
      <c r="P112" s="447"/>
      <c r="Q112" s="447"/>
      <c r="R112" s="447"/>
      <c r="S112" s="447"/>
      <c r="T112" s="447"/>
      <c r="U112" s="447"/>
      <c r="V112" s="447"/>
      <c r="W112" s="473"/>
      <c r="X112" s="192">
        <f>SUM(W114:W119)</f>
        <v>318110</v>
      </c>
    </row>
    <row r="113" spans="1:24" outlineLevel="1" collapsed="1">
      <c r="A113" s="330"/>
      <c r="B113" s="331"/>
      <c r="C113" s="182">
        <f>'Перв. скв '!C113</f>
        <v>0</v>
      </c>
      <c r="D113" s="100" t="s">
        <v>120</v>
      </c>
      <c r="E113" s="50"/>
      <c r="F113" s="50"/>
      <c r="G113" s="38"/>
      <c r="H113" s="295"/>
      <c r="I113" s="295"/>
      <c r="J113" s="295"/>
      <c r="K113" s="295"/>
      <c r="L113" s="295"/>
      <c r="M113" s="295"/>
      <c r="N113" s="295"/>
      <c r="O113" s="52"/>
      <c r="P113" s="52"/>
      <c r="Q113" s="52"/>
      <c r="R113" s="52"/>
      <c r="S113" s="52"/>
      <c r="T113" s="52"/>
      <c r="U113" s="52"/>
      <c r="V113" s="53"/>
      <c r="W113" s="172"/>
      <c r="X113" s="190"/>
    </row>
    <row r="114" spans="1:24" outlineLevel="1">
      <c r="A114" s="322"/>
      <c r="B114" s="323"/>
      <c r="C114" s="335" t="s">
        <v>148</v>
      </c>
      <c r="D114" s="102" t="str">
        <f>'Перв. скв '!D114</f>
        <v>ГТИ на скважине с отходом до 1300 м.</v>
      </c>
      <c r="E114" s="332">
        <f t="shared" ref="E114:E119" si="74">C$113</f>
        <v>0</v>
      </c>
      <c r="F114" s="332" t="str">
        <f>'Перв. скв '!F114</f>
        <v>скв.</v>
      </c>
      <c r="G114" s="349">
        <f>'Перв. скв '!G114</f>
        <v>24470</v>
      </c>
      <c r="H114" s="306">
        <f>'Перв. скв '!H114</f>
        <v>0</v>
      </c>
      <c r="I114" s="306">
        <f>'Перв. скв '!I114</f>
        <v>0</v>
      </c>
      <c r="J114" s="306">
        <f>'Перв. скв '!J114</f>
        <v>0</v>
      </c>
      <c r="K114" s="306">
        <f>'Перв. скв '!K114</f>
        <v>0</v>
      </c>
      <c r="L114" s="306">
        <f>$L$45</f>
        <v>0</v>
      </c>
      <c r="M114" s="306">
        <f>'Перв. скв '!M114</f>
        <v>0</v>
      </c>
      <c r="N114" s="306">
        <f>'Перв. скв '!N114</f>
        <v>0</v>
      </c>
      <c r="O114" s="112">
        <f t="shared" ref="O114:O119" si="75">H114*G114</f>
        <v>0</v>
      </c>
      <c r="P114" s="112">
        <f t="shared" ref="P114:P119" si="76">I114*G114</f>
        <v>0</v>
      </c>
      <c r="Q114" s="112">
        <f t="shared" ref="Q114:Q119" si="77">J114*G114</f>
        <v>0</v>
      </c>
      <c r="R114" s="112">
        <f t="shared" ref="R114:R119" si="78">K114*G114</f>
        <v>0</v>
      </c>
      <c r="S114" s="112">
        <f t="shared" ref="S114:S119" si="79">L114*G114</f>
        <v>0</v>
      </c>
      <c r="T114" s="99">
        <f t="shared" ref="T114:T119" si="80">M114*G114</f>
        <v>0</v>
      </c>
      <c r="U114" s="112">
        <f t="shared" ref="U114:U119" si="81">N114*G114</f>
        <v>0</v>
      </c>
      <c r="V114" s="113">
        <f t="shared" ref="V114:V119" si="82">SUM(H114:N114)</f>
        <v>0</v>
      </c>
      <c r="W114" s="168">
        <f t="shared" ref="W114:W119" si="83">SUM(O114:U114)</f>
        <v>0</v>
      </c>
      <c r="X114" s="190"/>
    </row>
    <row r="115" spans="1:24" outlineLevel="1">
      <c r="A115" s="322"/>
      <c r="B115" s="323"/>
      <c r="C115" s="335"/>
      <c r="D115" s="102" t="str">
        <f>'Перв. скв '!D115</f>
        <v>ГТИ на скважине с отходом от 1300 до 1500 м.</v>
      </c>
      <c r="E115" s="332">
        <f t="shared" si="74"/>
        <v>0</v>
      </c>
      <c r="F115" s="332" t="str">
        <f>'Перв. скв '!F115</f>
        <v>скв.</v>
      </c>
      <c r="G115" s="349">
        <f>'Перв. скв '!G115</f>
        <v>24470</v>
      </c>
      <c r="H115" s="306">
        <f>'Перв. скв '!H115</f>
        <v>0</v>
      </c>
      <c r="I115" s="306">
        <f>'Перв. скв '!I115</f>
        <v>0</v>
      </c>
      <c r="J115" s="306">
        <f>'Перв. скв '!J115</f>
        <v>0</v>
      </c>
      <c r="K115" s="306">
        <f>'Перв. скв '!K115</f>
        <v>0</v>
      </c>
      <c r="L115" s="306">
        <f>O6</f>
        <v>12</v>
      </c>
      <c r="M115" s="306">
        <f>'Перв. скв '!M115</f>
        <v>0</v>
      </c>
      <c r="N115" s="306">
        <f>'Перв. скв '!N115</f>
        <v>0</v>
      </c>
      <c r="O115" s="112">
        <f t="shared" si="75"/>
        <v>0</v>
      </c>
      <c r="P115" s="112">
        <f t="shared" si="76"/>
        <v>0</v>
      </c>
      <c r="Q115" s="112">
        <f t="shared" si="77"/>
        <v>0</v>
      </c>
      <c r="R115" s="112">
        <f t="shared" si="78"/>
        <v>0</v>
      </c>
      <c r="S115" s="112">
        <f t="shared" si="79"/>
        <v>293640</v>
      </c>
      <c r="T115" s="99">
        <f t="shared" si="80"/>
        <v>0</v>
      </c>
      <c r="U115" s="112">
        <f t="shared" si="81"/>
        <v>0</v>
      </c>
      <c r="V115" s="113">
        <f t="shared" si="82"/>
        <v>12</v>
      </c>
      <c r="W115" s="168">
        <f t="shared" si="83"/>
        <v>293640</v>
      </c>
      <c r="X115" s="190"/>
    </row>
    <row r="116" spans="1:24" outlineLevel="1">
      <c r="A116" s="322"/>
      <c r="B116" s="323"/>
      <c r="C116" s="335"/>
      <c r="D116" s="102" t="str">
        <f>'Перв. скв '!D116</f>
        <v>ГТИ на скважине с отходом от 1500 до 2000 м.</v>
      </c>
      <c r="E116" s="332">
        <f t="shared" si="74"/>
        <v>0</v>
      </c>
      <c r="F116" s="332" t="str">
        <f>'Перв. скв '!F116</f>
        <v>скв.</v>
      </c>
      <c r="G116" s="349">
        <f>'Перв. скв '!G116</f>
        <v>24470</v>
      </c>
      <c r="H116" s="306">
        <f>'Перв. скв '!H116</f>
        <v>0</v>
      </c>
      <c r="I116" s="306">
        <f>'Перв. скв '!I116</f>
        <v>0</v>
      </c>
      <c r="J116" s="306">
        <f>'Перв. скв '!J116</f>
        <v>0</v>
      </c>
      <c r="K116" s="306">
        <f>'Перв. скв '!K116</f>
        <v>0</v>
      </c>
      <c r="L116" s="306">
        <f>$L$47</f>
        <v>0</v>
      </c>
      <c r="M116" s="306">
        <f>'Перв. скв '!M116</f>
        <v>0</v>
      </c>
      <c r="N116" s="306">
        <f>'Перв. скв '!N116</f>
        <v>0</v>
      </c>
      <c r="O116" s="112">
        <f t="shared" si="75"/>
        <v>0</v>
      </c>
      <c r="P116" s="112">
        <f t="shared" si="76"/>
        <v>0</v>
      </c>
      <c r="Q116" s="112">
        <f t="shared" si="77"/>
        <v>0</v>
      </c>
      <c r="R116" s="112">
        <f t="shared" si="78"/>
        <v>0</v>
      </c>
      <c r="S116" s="112">
        <f t="shared" si="79"/>
        <v>0</v>
      </c>
      <c r="T116" s="99">
        <f t="shared" si="80"/>
        <v>0</v>
      </c>
      <c r="U116" s="112">
        <f t="shared" si="81"/>
        <v>0</v>
      </c>
      <c r="V116" s="113">
        <f t="shared" si="82"/>
        <v>0</v>
      </c>
      <c r="W116" s="168">
        <f t="shared" si="83"/>
        <v>0</v>
      </c>
      <c r="X116" s="190"/>
    </row>
    <row r="117" spans="1:24" outlineLevel="1">
      <c r="A117" s="322"/>
      <c r="B117" s="323"/>
      <c r="C117" s="335"/>
      <c r="D117" s="102" t="str">
        <f>'Перв. скв '!D117</f>
        <v>ГТИ на скважине с отходом от 2000 до 2200 м.</v>
      </c>
      <c r="E117" s="332">
        <f t="shared" si="74"/>
        <v>0</v>
      </c>
      <c r="F117" s="332" t="str">
        <f>'Перв. скв '!F117</f>
        <v>скв.</v>
      </c>
      <c r="G117" s="349">
        <f>'Перв. скв '!G117</f>
        <v>24470</v>
      </c>
      <c r="H117" s="306">
        <f>'Перв. скв '!H117</f>
        <v>0</v>
      </c>
      <c r="I117" s="306">
        <f>'Перв. скв '!I117</f>
        <v>0</v>
      </c>
      <c r="J117" s="306">
        <f>'Перв. скв '!J117</f>
        <v>0</v>
      </c>
      <c r="K117" s="306">
        <f>'Перв. скв '!K117</f>
        <v>0</v>
      </c>
      <c r="L117" s="306">
        <f>$L$48</f>
        <v>0</v>
      </c>
      <c r="M117" s="306">
        <f>'Перв. скв '!M117</f>
        <v>0</v>
      </c>
      <c r="N117" s="306">
        <f>'Перв. скв '!N117</f>
        <v>0</v>
      </c>
      <c r="O117" s="112">
        <f t="shared" si="75"/>
        <v>0</v>
      </c>
      <c r="P117" s="112">
        <f t="shared" si="76"/>
        <v>0</v>
      </c>
      <c r="Q117" s="112">
        <f t="shared" si="77"/>
        <v>0</v>
      </c>
      <c r="R117" s="112">
        <f t="shared" si="78"/>
        <v>0</v>
      </c>
      <c r="S117" s="112">
        <f t="shared" si="79"/>
        <v>0</v>
      </c>
      <c r="T117" s="99">
        <f t="shared" si="80"/>
        <v>0</v>
      </c>
      <c r="U117" s="112">
        <f t="shared" si="81"/>
        <v>0</v>
      </c>
      <c r="V117" s="113">
        <f t="shared" si="82"/>
        <v>0</v>
      </c>
      <c r="W117" s="168">
        <f t="shared" si="83"/>
        <v>0</v>
      </c>
      <c r="X117" s="190"/>
    </row>
    <row r="118" spans="1:24" outlineLevel="1">
      <c r="A118" s="322"/>
      <c r="B118" s="323"/>
      <c r="C118" s="335"/>
      <c r="D118" s="102" t="str">
        <f>'Перв. скв '!D118</f>
        <v>ГТИ на скважине с отходом более 2200 м.</v>
      </c>
      <c r="E118" s="332">
        <f t="shared" si="74"/>
        <v>0</v>
      </c>
      <c r="F118" s="332" t="str">
        <f>'Перв. скв '!F118</f>
        <v>скв.</v>
      </c>
      <c r="G118" s="349">
        <f>'Перв. скв '!G118</f>
        <v>24470</v>
      </c>
      <c r="H118" s="306">
        <f>'Перв. скв '!H118</f>
        <v>0</v>
      </c>
      <c r="I118" s="306">
        <f>'Перв. скв '!I118</f>
        <v>0</v>
      </c>
      <c r="J118" s="306">
        <f>'Перв. скв '!J118</f>
        <v>0</v>
      </c>
      <c r="K118" s="306">
        <f>'Перв. скв '!K118</f>
        <v>0</v>
      </c>
      <c r="L118" s="306">
        <f>$L$49</f>
        <v>0</v>
      </c>
      <c r="M118" s="306">
        <f>'Перв. скв '!M118</f>
        <v>0</v>
      </c>
      <c r="N118" s="306">
        <f>'Перв. скв '!N118</f>
        <v>0</v>
      </c>
      <c r="O118" s="112">
        <f t="shared" si="75"/>
        <v>0</v>
      </c>
      <c r="P118" s="112">
        <f t="shared" si="76"/>
        <v>0</v>
      </c>
      <c r="Q118" s="112">
        <f t="shared" si="77"/>
        <v>0</v>
      </c>
      <c r="R118" s="112">
        <f t="shared" si="78"/>
        <v>0</v>
      </c>
      <c r="S118" s="112">
        <f t="shared" si="79"/>
        <v>0</v>
      </c>
      <c r="T118" s="99">
        <f t="shared" si="80"/>
        <v>0</v>
      </c>
      <c r="U118" s="112">
        <f t="shared" si="81"/>
        <v>0</v>
      </c>
      <c r="V118" s="113">
        <f t="shared" si="82"/>
        <v>0</v>
      </c>
      <c r="W118" s="168">
        <f t="shared" si="83"/>
        <v>0</v>
      </c>
      <c r="X118" s="190"/>
    </row>
    <row r="119" spans="1:24" ht="15.75" outlineLevel="1" thickBot="1">
      <c r="A119" s="322"/>
      <c r="B119" s="323"/>
      <c r="C119" s="335"/>
      <c r="D119" s="102" t="str">
        <f>'Перв. скв '!D119</f>
        <v>ГТИ на горизонтальной скважине</v>
      </c>
      <c r="E119" s="332">
        <f t="shared" si="74"/>
        <v>0</v>
      </c>
      <c r="F119" s="332" t="str">
        <f>'Перв. скв '!F119</f>
        <v>скв.</v>
      </c>
      <c r="G119" s="349">
        <f>'Перв. скв '!G119</f>
        <v>24470</v>
      </c>
      <c r="H119" s="306">
        <f>'Перв. скв '!H119</f>
        <v>0</v>
      </c>
      <c r="I119" s="306">
        <f>'Перв. скв '!I119</f>
        <v>0</v>
      </c>
      <c r="J119" s="306">
        <f>'Перв. скв '!J119</f>
        <v>0</v>
      </c>
      <c r="K119" s="306">
        <f>'Перв. скв '!K119</f>
        <v>0</v>
      </c>
      <c r="L119" s="306">
        <f>$L$50</f>
        <v>1</v>
      </c>
      <c r="M119" s="306">
        <f>'Перв. скв '!M119</f>
        <v>0</v>
      </c>
      <c r="N119" s="306">
        <f>'Перв. скв '!N119</f>
        <v>0</v>
      </c>
      <c r="O119" s="112">
        <f t="shared" si="75"/>
        <v>0</v>
      </c>
      <c r="P119" s="112">
        <f t="shared" si="76"/>
        <v>0</v>
      </c>
      <c r="Q119" s="112">
        <f t="shared" si="77"/>
        <v>0</v>
      </c>
      <c r="R119" s="112">
        <f t="shared" si="78"/>
        <v>0</v>
      </c>
      <c r="S119" s="112">
        <f t="shared" si="79"/>
        <v>24470</v>
      </c>
      <c r="T119" s="99">
        <f t="shared" si="80"/>
        <v>0</v>
      </c>
      <c r="U119" s="112">
        <f t="shared" si="81"/>
        <v>0</v>
      </c>
      <c r="V119" s="113">
        <f t="shared" si="82"/>
        <v>1</v>
      </c>
      <c r="W119" s="168">
        <f t="shared" si="83"/>
        <v>24470</v>
      </c>
      <c r="X119" s="190"/>
    </row>
    <row r="120" spans="1:24" ht="14.25" customHeight="1" thickBot="1">
      <c r="A120" s="45"/>
      <c r="B120" s="48"/>
      <c r="C120" s="446" t="s">
        <v>27</v>
      </c>
      <c r="D120" s="447"/>
      <c r="E120" s="447"/>
      <c r="F120" s="447"/>
      <c r="G120" s="447"/>
      <c r="H120" s="447"/>
      <c r="I120" s="447"/>
      <c r="J120" s="447"/>
      <c r="K120" s="447"/>
      <c r="L120" s="447"/>
      <c r="M120" s="447"/>
      <c r="N120" s="447"/>
      <c r="O120" s="447"/>
      <c r="P120" s="447"/>
      <c r="Q120" s="447"/>
      <c r="R120" s="447"/>
      <c r="S120" s="447"/>
      <c r="T120" s="447"/>
      <c r="U120" s="447"/>
      <c r="V120" s="447"/>
      <c r="W120" s="473"/>
      <c r="X120" s="192">
        <f>SUM(W122:W128)</f>
        <v>730000</v>
      </c>
    </row>
    <row r="121" spans="1:24" ht="14.25" customHeight="1" outlineLevel="1">
      <c r="A121" s="336"/>
      <c r="B121" s="323"/>
      <c r="C121" s="182">
        <f>'Перв. скв '!C121</f>
        <v>0</v>
      </c>
      <c r="D121" s="100" t="s">
        <v>120</v>
      </c>
      <c r="E121" s="50"/>
      <c r="F121" s="50"/>
      <c r="G121" s="38"/>
      <c r="H121" s="295"/>
      <c r="I121" s="295"/>
      <c r="J121" s="295"/>
      <c r="K121" s="295"/>
      <c r="L121" s="295"/>
      <c r="M121" s="295"/>
      <c r="N121" s="295"/>
      <c r="O121" s="52"/>
      <c r="P121" s="52"/>
      <c r="Q121" s="52"/>
      <c r="R121" s="52"/>
      <c r="S121" s="52"/>
      <c r="T121" s="52"/>
      <c r="U121" s="52"/>
      <c r="V121" s="53"/>
      <c r="W121" s="172"/>
      <c r="X121" s="190"/>
    </row>
    <row r="122" spans="1:24" ht="27.75" customHeight="1" outlineLevel="1">
      <c r="A122" s="327"/>
      <c r="B122" s="323"/>
      <c r="C122" s="335" t="s">
        <v>148</v>
      </c>
      <c r="D122" s="102" t="str">
        <f>'Перв. скв '!D122</f>
        <v>Стандартный комплекс ГИС на ННС</v>
      </c>
      <c r="E122" s="332">
        <f>C$121</f>
        <v>0</v>
      </c>
      <c r="F122" s="332" t="str">
        <f>'Перв. скв '!F122</f>
        <v>операция</v>
      </c>
      <c r="G122" s="349">
        <f>'Перв. скв '!G122</f>
        <v>430000</v>
      </c>
      <c r="H122" s="306">
        <f>'Перв. скв '!H122</f>
        <v>0</v>
      </c>
      <c r="I122" s="306">
        <f>'Перв. скв '!I122</f>
        <v>0</v>
      </c>
      <c r="J122" s="306">
        <f>'Перв. скв '!J122</f>
        <v>0</v>
      </c>
      <c r="K122" s="306">
        <f>'Перв. скв '!K122</f>
        <v>0</v>
      </c>
      <c r="L122" s="306">
        <f>L45+L46+L47+L48+L49</f>
        <v>1</v>
      </c>
      <c r="M122" s="306">
        <f>'Перв. скв '!M122</f>
        <v>0</v>
      </c>
      <c r="N122" s="306">
        <f>'Перв. скв '!N122</f>
        <v>0</v>
      </c>
      <c r="O122" s="99">
        <f t="shared" ref="O122:O128" si="84">H122*G122</f>
        <v>0</v>
      </c>
      <c r="P122" s="99">
        <f t="shared" ref="P122:P128" si="85">I122*G122</f>
        <v>0</v>
      </c>
      <c r="Q122" s="99">
        <f t="shared" ref="Q122:Q128" si="86">J122*G122</f>
        <v>0</v>
      </c>
      <c r="R122" s="99">
        <f t="shared" ref="R122:R128" si="87">K122*G122</f>
        <v>0</v>
      </c>
      <c r="S122" s="99">
        <f t="shared" ref="S122:S128" si="88">L122*G122</f>
        <v>430000</v>
      </c>
      <c r="T122" s="99">
        <f t="shared" ref="T122:T128" si="89">M122*G122</f>
        <v>0</v>
      </c>
      <c r="U122" s="99">
        <f t="shared" ref="U122:U128" si="90">N122*G122</f>
        <v>0</v>
      </c>
      <c r="V122" s="98">
        <f t="shared" ref="V122:V128" si="91">SUM(H122:N122)</f>
        <v>1</v>
      </c>
      <c r="W122" s="171">
        <f t="shared" ref="W122:W128" si="92">SUM(O122:U122)</f>
        <v>430000</v>
      </c>
      <c r="X122" s="190"/>
    </row>
    <row r="123" spans="1:24" ht="15.75" outlineLevel="1" thickBot="1">
      <c r="A123" s="327"/>
      <c r="B123" s="323"/>
      <c r="C123" s="335"/>
      <c r="D123" s="102" t="str">
        <f>'Перв. скв '!D123</f>
        <v>Стандартный комплекс ГИС на ГС</v>
      </c>
      <c r="E123" s="332">
        <f t="shared" ref="E123:E128" si="93">C$121</f>
        <v>0</v>
      </c>
      <c r="F123" s="332" t="str">
        <f>'Перв. скв '!F123</f>
        <v>операция</v>
      </c>
      <c r="G123" s="349">
        <f>'Перв. скв '!G123</f>
        <v>300000</v>
      </c>
      <c r="H123" s="306">
        <f>'Перв. скв '!H123</f>
        <v>0</v>
      </c>
      <c r="I123" s="306">
        <f>'Перв. скв '!I123</f>
        <v>0</v>
      </c>
      <c r="J123" s="306">
        <f>'Перв. скв '!J123</f>
        <v>0</v>
      </c>
      <c r="K123" s="306">
        <f>'Перв. скв '!K123</f>
        <v>0</v>
      </c>
      <c r="L123" s="306">
        <f>L50</f>
        <v>1</v>
      </c>
      <c r="M123" s="306">
        <f>'Перв. скв '!M123</f>
        <v>0</v>
      </c>
      <c r="N123" s="306">
        <f>'Перв. скв '!N123</f>
        <v>0</v>
      </c>
      <c r="O123" s="99">
        <f t="shared" si="84"/>
        <v>0</v>
      </c>
      <c r="P123" s="99">
        <f t="shared" si="85"/>
        <v>0</v>
      </c>
      <c r="Q123" s="99">
        <f t="shared" si="86"/>
        <v>0</v>
      </c>
      <c r="R123" s="99">
        <f t="shared" si="87"/>
        <v>0</v>
      </c>
      <c r="S123" s="99">
        <f t="shared" si="88"/>
        <v>300000</v>
      </c>
      <c r="T123" s="99">
        <f t="shared" si="89"/>
        <v>0</v>
      </c>
      <c r="U123" s="99">
        <f t="shared" si="90"/>
        <v>0</v>
      </c>
      <c r="V123" s="98">
        <f t="shared" si="91"/>
        <v>1</v>
      </c>
      <c r="W123" s="171">
        <f t="shared" si="92"/>
        <v>300000</v>
      </c>
      <c r="X123" s="190"/>
    </row>
    <row r="124" spans="1:24" ht="29.25" hidden="1" customHeight="1" outlineLevel="1">
      <c r="A124" s="3"/>
      <c r="B124" s="323"/>
      <c r="C124" s="335"/>
      <c r="D124" s="102" t="str">
        <f>'Перв. скв '!D124</f>
        <v>ГИС под техничкскую колонну 245 мм (Стандартный комплекс, ИК (если несертифицированная телесистема), РК, АКЦ, ЦМ, МЛМ)</v>
      </c>
      <c r="E124" s="332">
        <f t="shared" si="93"/>
        <v>0</v>
      </c>
      <c r="F124" s="332" t="str">
        <f>'Перв. скв '!F124</f>
        <v>операция</v>
      </c>
      <c r="G124" s="349">
        <f>'Перв. скв '!G124</f>
        <v>0</v>
      </c>
      <c r="H124" s="279"/>
      <c r="I124" s="279"/>
      <c r="J124" s="279">
        <v>1</v>
      </c>
      <c r="K124" s="279"/>
      <c r="L124" s="279"/>
      <c r="M124" s="279"/>
      <c r="N124" s="279"/>
      <c r="O124" s="99">
        <f t="shared" si="84"/>
        <v>0</v>
      </c>
      <c r="P124" s="99">
        <f t="shared" si="85"/>
        <v>0</v>
      </c>
      <c r="Q124" s="99">
        <f t="shared" si="86"/>
        <v>0</v>
      </c>
      <c r="R124" s="99">
        <f t="shared" si="87"/>
        <v>0</v>
      </c>
      <c r="S124" s="99">
        <f t="shared" si="88"/>
        <v>0</v>
      </c>
      <c r="T124" s="99">
        <f t="shared" si="89"/>
        <v>0</v>
      </c>
      <c r="U124" s="99">
        <f t="shared" si="90"/>
        <v>0</v>
      </c>
      <c r="V124" s="98">
        <f t="shared" si="91"/>
        <v>1</v>
      </c>
      <c r="W124" s="171">
        <f t="shared" si="92"/>
        <v>0</v>
      </c>
      <c r="X124" s="190"/>
    </row>
    <row r="125" spans="1:24" ht="29.25" hidden="1" customHeight="1" outlineLevel="1">
      <c r="A125" s="336"/>
      <c r="B125" s="323"/>
      <c r="C125" s="335"/>
      <c r="D125" s="102" t="str">
        <f>'Перв. скв '!D125</f>
        <v>ГИС под эксплуатационную колонну 178 мм (Стандартный комплекс, ИК (если несертифицированная телесистема))</v>
      </c>
      <c r="E125" s="332">
        <f t="shared" si="93"/>
        <v>0</v>
      </c>
      <c r="F125" s="332" t="str">
        <f>'Перв. скв '!F125</f>
        <v>операция</v>
      </c>
      <c r="G125" s="349">
        <f>'Перв. скв '!G125</f>
        <v>0</v>
      </c>
      <c r="H125" s="279"/>
      <c r="I125" s="279"/>
      <c r="J125" s="279"/>
      <c r="K125" s="279"/>
      <c r="L125" s="279">
        <v>1</v>
      </c>
      <c r="M125" s="279"/>
      <c r="N125" s="279"/>
      <c r="O125" s="99">
        <f t="shared" si="84"/>
        <v>0</v>
      </c>
      <c r="P125" s="99">
        <f t="shared" si="85"/>
        <v>0</v>
      </c>
      <c r="Q125" s="99">
        <f t="shared" si="86"/>
        <v>0</v>
      </c>
      <c r="R125" s="99">
        <f t="shared" si="87"/>
        <v>0</v>
      </c>
      <c r="S125" s="99">
        <f t="shared" si="88"/>
        <v>0</v>
      </c>
      <c r="T125" s="99">
        <f t="shared" si="89"/>
        <v>0</v>
      </c>
      <c r="U125" s="99">
        <f t="shared" si="90"/>
        <v>0</v>
      </c>
      <c r="V125" s="98">
        <f t="shared" si="91"/>
        <v>1</v>
      </c>
      <c r="W125" s="171">
        <f t="shared" si="92"/>
        <v>0</v>
      </c>
      <c r="X125" s="190"/>
    </row>
    <row r="126" spans="1:24" ht="15" hidden="1" customHeight="1" outlineLevel="1">
      <c r="A126" s="336"/>
      <c r="B126" s="323"/>
      <c r="C126" s="335"/>
      <c r="D126" s="102" t="str">
        <f>'Перв. скв '!D126</f>
        <v>ГИС под хвостовик 114 мм (Стандартный комплекс, ИК (если несертифицированная телесистема))</v>
      </c>
      <c r="E126" s="332">
        <f t="shared" si="93"/>
        <v>0</v>
      </c>
      <c r="F126" s="332" t="str">
        <f>'Перв. скв '!F126</f>
        <v xml:space="preserve">операция </v>
      </c>
      <c r="G126" s="349">
        <f>'Перв. скв '!G126</f>
        <v>0</v>
      </c>
      <c r="H126" s="279"/>
      <c r="I126" s="279"/>
      <c r="J126" s="279"/>
      <c r="K126" s="279"/>
      <c r="L126" s="279"/>
      <c r="M126" s="279"/>
      <c r="N126" s="279"/>
      <c r="O126" s="99">
        <f t="shared" si="84"/>
        <v>0</v>
      </c>
      <c r="P126" s="99">
        <f t="shared" si="85"/>
        <v>0</v>
      </c>
      <c r="Q126" s="99">
        <f t="shared" si="86"/>
        <v>0</v>
      </c>
      <c r="R126" s="99">
        <f t="shared" si="87"/>
        <v>0</v>
      </c>
      <c r="S126" s="99">
        <f t="shared" si="88"/>
        <v>0</v>
      </c>
      <c r="T126" s="99">
        <f t="shared" si="89"/>
        <v>0</v>
      </c>
      <c r="U126" s="99">
        <f t="shared" si="90"/>
        <v>0</v>
      </c>
      <c r="V126" s="98">
        <f t="shared" si="91"/>
        <v>0</v>
      </c>
      <c r="W126" s="171">
        <f t="shared" si="92"/>
        <v>0</v>
      </c>
      <c r="X126" s="190"/>
    </row>
    <row r="127" spans="1:24" ht="15" hidden="1" customHeight="1" outlineLevel="1">
      <c r="A127" s="336"/>
      <c r="B127" s="323"/>
      <c r="C127" s="335"/>
      <c r="D127" s="102" t="str">
        <f>'Перв. скв '!D127</f>
        <v xml:space="preserve">Технологическое дежурство отряда </v>
      </c>
      <c r="E127" s="332">
        <f t="shared" si="93"/>
        <v>0</v>
      </c>
      <c r="F127" s="332" t="str">
        <f>'Перв. скв '!F127</f>
        <v>сут.</v>
      </c>
      <c r="G127" s="349">
        <f>'Перв. скв '!G127</f>
        <v>0</v>
      </c>
      <c r="H127" s="279"/>
      <c r="I127" s="279"/>
      <c r="J127" s="279"/>
      <c r="K127" s="279"/>
      <c r="L127" s="279"/>
      <c r="M127" s="279"/>
      <c r="N127" s="279"/>
      <c r="O127" s="99">
        <f t="shared" si="84"/>
        <v>0</v>
      </c>
      <c r="P127" s="99">
        <f t="shared" si="85"/>
        <v>0</v>
      </c>
      <c r="Q127" s="99">
        <f t="shared" si="86"/>
        <v>0</v>
      </c>
      <c r="R127" s="99">
        <f t="shared" si="87"/>
        <v>0</v>
      </c>
      <c r="S127" s="99">
        <f t="shared" si="88"/>
        <v>0</v>
      </c>
      <c r="T127" s="99">
        <f t="shared" si="89"/>
        <v>0</v>
      </c>
      <c r="U127" s="99">
        <f t="shared" si="90"/>
        <v>0</v>
      </c>
      <c r="V127" s="98">
        <f t="shared" si="91"/>
        <v>0</v>
      </c>
      <c r="W127" s="171">
        <f t="shared" si="92"/>
        <v>0</v>
      </c>
      <c r="X127" s="190"/>
    </row>
    <row r="128" spans="1:24" ht="15.75" hidden="1" customHeight="1" outlineLevel="1" thickBot="1">
      <c r="A128" s="337"/>
      <c r="B128" s="325"/>
      <c r="C128" s="335"/>
      <c r="D128" s="102" t="str">
        <f>'Перв. скв '!D128</f>
        <v>Интерпритация данных ГИС в открытом стволе</v>
      </c>
      <c r="E128" s="332">
        <f t="shared" si="93"/>
        <v>0</v>
      </c>
      <c r="F128" s="332" t="str">
        <f>'Перв. скв '!F128</f>
        <v>операция</v>
      </c>
      <c r="G128" s="349">
        <f>'Перв. скв '!G128</f>
        <v>0</v>
      </c>
      <c r="H128" s="279"/>
      <c r="I128" s="279"/>
      <c r="J128" s="279"/>
      <c r="K128" s="279"/>
      <c r="L128" s="279"/>
      <c r="M128" s="279"/>
      <c r="N128" s="279"/>
      <c r="O128" s="99">
        <f t="shared" si="84"/>
        <v>0</v>
      </c>
      <c r="P128" s="99">
        <f t="shared" si="85"/>
        <v>0</v>
      </c>
      <c r="Q128" s="99">
        <f t="shared" si="86"/>
        <v>0</v>
      </c>
      <c r="R128" s="99">
        <f t="shared" si="87"/>
        <v>0</v>
      </c>
      <c r="S128" s="99">
        <f t="shared" si="88"/>
        <v>0</v>
      </c>
      <c r="T128" s="99">
        <f t="shared" si="89"/>
        <v>0</v>
      </c>
      <c r="U128" s="99">
        <f t="shared" si="90"/>
        <v>0</v>
      </c>
      <c r="V128" s="98">
        <f t="shared" si="91"/>
        <v>0</v>
      </c>
      <c r="W128" s="171">
        <f t="shared" si="92"/>
        <v>0</v>
      </c>
      <c r="X128" s="190"/>
    </row>
    <row r="129" spans="1:40" ht="15.75" hidden="1" customHeight="1" collapsed="1" thickBot="1">
      <c r="A129" s="45"/>
      <c r="B129" s="48"/>
      <c r="C129" s="446" t="s">
        <v>1</v>
      </c>
      <c r="D129" s="447"/>
      <c r="E129" s="447"/>
      <c r="F129" s="447"/>
      <c r="G129" s="447"/>
      <c r="H129" s="447"/>
      <c r="I129" s="447"/>
      <c r="J129" s="447"/>
      <c r="K129" s="447"/>
      <c r="L129" s="447"/>
      <c r="M129" s="447"/>
      <c r="N129" s="447"/>
      <c r="O129" s="447"/>
      <c r="P129" s="447"/>
      <c r="Q129" s="447"/>
      <c r="R129" s="447"/>
      <c r="S129" s="447"/>
      <c r="T129" s="447"/>
      <c r="U129" s="447"/>
      <c r="V129" s="447"/>
      <c r="W129" s="473"/>
      <c r="X129" s="192">
        <f>SUM(W131:W133)</f>
        <v>0</v>
      </c>
    </row>
    <row r="130" spans="1:40" ht="15" hidden="1" customHeight="1" outlineLevel="1">
      <c r="A130" s="327"/>
      <c r="B130" s="323"/>
      <c r="C130" s="182">
        <f>'Перв. скв '!C130</f>
        <v>0</v>
      </c>
      <c r="D130" s="100" t="s">
        <v>120</v>
      </c>
      <c r="E130" s="50"/>
      <c r="F130" s="338"/>
      <c r="G130" s="40"/>
      <c r="H130" s="295"/>
      <c r="I130" s="295"/>
      <c r="J130" s="295"/>
      <c r="K130" s="295"/>
      <c r="L130" s="295"/>
      <c r="M130" s="295"/>
      <c r="N130" s="295"/>
      <c r="O130" s="52"/>
      <c r="P130" s="52"/>
      <c r="Q130" s="52"/>
      <c r="R130" s="52"/>
      <c r="S130" s="52"/>
      <c r="T130" s="52"/>
      <c r="U130" s="52"/>
      <c r="V130" s="53"/>
      <c r="W130" s="172"/>
      <c r="X130" s="190"/>
    </row>
    <row r="131" spans="1:40" ht="15" hidden="1" customHeight="1" outlineLevel="1">
      <c r="A131" s="327"/>
      <c r="B131" s="323"/>
      <c r="C131" s="335" t="s">
        <v>148</v>
      </c>
      <c r="D131" s="102" t="str">
        <f>'Перв. скв '!D131</f>
        <v>Отбор неизолированного керна</v>
      </c>
      <c r="E131" s="332">
        <f>C$130</f>
        <v>0</v>
      </c>
      <c r="F131" s="332" t="str">
        <f>'Перв. скв '!F131</f>
        <v>м</v>
      </c>
      <c r="G131" s="349">
        <f>'Перв. скв '!G131</f>
        <v>0</v>
      </c>
      <c r="H131" s="306">
        <f>'Перв. скв '!H131</f>
        <v>0</v>
      </c>
      <c r="I131" s="306">
        <f>'Перв. скв '!I131</f>
        <v>0</v>
      </c>
      <c r="J131" s="306">
        <f>'Перв. скв '!J131</f>
        <v>0</v>
      </c>
      <c r="K131" s="306">
        <f>'Перв. скв '!K131</f>
        <v>0</v>
      </c>
      <c r="L131" s="306">
        <f>'Перв. скв '!L131</f>
        <v>0</v>
      </c>
      <c r="M131" s="306">
        <f>'Перв. скв '!M131</f>
        <v>0</v>
      </c>
      <c r="N131" s="306">
        <f>'Перв. скв '!N131</f>
        <v>0</v>
      </c>
      <c r="O131" s="112">
        <f>H131*G131</f>
        <v>0</v>
      </c>
      <c r="P131" s="112">
        <f>I131*G131</f>
        <v>0</v>
      </c>
      <c r="Q131" s="112">
        <f>J131*G131</f>
        <v>0</v>
      </c>
      <c r="R131" s="112">
        <f>K131*G131</f>
        <v>0</v>
      </c>
      <c r="S131" s="112">
        <f>L131*G131</f>
        <v>0</v>
      </c>
      <c r="T131" s="99">
        <f>M131*G131</f>
        <v>0</v>
      </c>
      <c r="U131" s="112">
        <f>N131*G131</f>
        <v>0</v>
      </c>
      <c r="V131" s="113">
        <f>SUM(H131:N131)</f>
        <v>0</v>
      </c>
      <c r="W131" s="168">
        <f>SUM(O131:U131)</f>
        <v>0</v>
      </c>
      <c r="X131" s="190"/>
    </row>
    <row r="132" spans="1:40" ht="15" hidden="1" customHeight="1" outlineLevel="1">
      <c r="A132" s="327"/>
      <c r="B132" s="323"/>
      <c r="C132" s="335"/>
      <c r="D132" s="102" t="str">
        <f>'Перв. скв '!D132</f>
        <v>Отбор изолированного керна</v>
      </c>
      <c r="E132" s="332">
        <f>C$130</f>
        <v>0</v>
      </c>
      <c r="F132" s="332" t="str">
        <f>'Перв. скв '!F132</f>
        <v>м</v>
      </c>
      <c r="G132" s="349">
        <f>'Перв. скв '!G132</f>
        <v>0</v>
      </c>
      <c r="H132" s="306">
        <f>'Перв. скв '!H132</f>
        <v>0</v>
      </c>
      <c r="I132" s="306">
        <f>'Перв. скв '!I132</f>
        <v>0</v>
      </c>
      <c r="J132" s="306">
        <f>'Перв. скв '!J132</f>
        <v>0</v>
      </c>
      <c r="K132" s="306">
        <f>'Перв. скв '!K132</f>
        <v>0</v>
      </c>
      <c r="L132" s="306">
        <f>'Перв. скв '!L132</f>
        <v>0</v>
      </c>
      <c r="M132" s="306">
        <f>'Перв. скв '!M132</f>
        <v>0</v>
      </c>
      <c r="N132" s="306">
        <f>'Перв. скв '!N132</f>
        <v>0</v>
      </c>
      <c r="O132" s="112">
        <f>H132*G132</f>
        <v>0</v>
      </c>
      <c r="P132" s="112">
        <f>I132*G132</f>
        <v>0</v>
      </c>
      <c r="Q132" s="112">
        <f>J132*G132</f>
        <v>0</v>
      </c>
      <c r="R132" s="112">
        <f>K132*G132</f>
        <v>0</v>
      </c>
      <c r="S132" s="112">
        <f>L132*G132</f>
        <v>0</v>
      </c>
      <c r="T132" s="99">
        <f>M132*G132</f>
        <v>0</v>
      </c>
      <c r="U132" s="112">
        <f>N132*G132</f>
        <v>0</v>
      </c>
      <c r="V132" s="113">
        <f>SUM(H132:N132)</f>
        <v>0</v>
      </c>
      <c r="W132" s="168">
        <f>SUM(O132:U132)</f>
        <v>0</v>
      </c>
      <c r="X132" s="190"/>
    </row>
    <row r="133" spans="1:40" ht="15.75" hidden="1" customHeight="1" outlineLevel="1" thickBot="1">
      <c r="A133" s="327"/>
      <c r="B133" s="323"/>
      <c r="C133" s="335"/>
      <c r="D133" s="102" t="str">
        <f>'Перв. скв '!D133</f>
        <v>Прочее</v>
      </c>
      <c r="E133" s="332">
        <f>C$130</f>
        <v>0</v>
      </c>
      <c r="F133" s="332" t="str">
        <f>'Перв. скв '!F133</f>
        <v>м</v>
      </c>
      <c r="G133" s="349">
        <f>'Перв. скв '!G133</f>
        <v>0</v>
      </c>
      <c r="H133" s="306">
        <f>'Перв. скв '!H133</f>
        <v>0</v>
      </c>
      <c r="I133" s="306">
        <f>'Перв. скв '!I133</f>
        <v>0</v>
      </c>
      <c r="J133" s="306">
        <f>'Перв. скв '!J133</f>
        <v>0</v>
      </c>
      <c r="K133" s="306">
        <f>'Перв. скв '!K133</f>
        <v>0</v>
      </c>
      <c r="L133" s="306">
        <f>'Перв. скв '!L133</f>
        <v>0</v>
      </c>
      <c r="M133" s="306">
        <f>'Перв. скв '!M133</f>
        <v>0</v>
      </c>
      <c r="N133" s="306">
        <f>'Перв. скв '!N133</f>
        <v>0</v>
      </c>
      <c r="O133" s="112">
        <f>H133*G133</f>
        <v>0</v>
      </c>
      <c r="P133" s="112">
        <f>I133*G133</f>
        <v>0</v>
      </c>
      <c r="Q133" s="112">
        <f>J133*G133</f>
        <v>0</v>
      </c>
      <c r="R133" s="112">
        <f>K133*G133</f>
        <v>0</v>
      </c>
      <c r="S133" s="112">
        <f>L133*G133</f>
        <v>0</v>
      </c>
      <c r="T133" s="99">
        <f>M133*G133</f>
        <v>0</v>
      </c>
      <c r="U133" s="112">
        <f>N133*G133</f>
        <v>0</v>
      </c>
      <c r="V133" s="113">
        <f>SUM(H133:N133)</f>
        <v>0</v>
      </c>
      <c r="W133" s="168">
        <f>SUM(O133:U133)</f>
        <v>0</v>
      </c>
      <c r="X133" s="190"/>
    </row>
    <row r="134" spans="1:40" ht="15.75" collapsed="1" thickBot="1">
      <c r="A134" s="45"/>
      <c r="B134" s="48"/>
      <c r="C134" s="446" t="s">
        <v>26</v>
      </c>
      <c r="D134" s="447"/>
      <c r="E134" s="447"/>
      <c r="F134" s="447"/>
      <c r="G134" s="447"/>
      <c r="H134" s="447"/>
      <c r="I134" s="447"/>
      <c r="J134" s="447"/>
      <c r="K134" s="447"/>
      <c r="L134" s="447"/>
      <c r="M134" s="447"/>
      <c r="N134" s="447"/>
      <c r="O134" s="447"/>
      <c r="P134" s="447"/>
      <c r="Q134" s="447"/>
      <c r="R134" s="447"/>
      <c r="S134" s="447"/>
      <c r="T134" s="447"/>
      <c r="U134" s="447"/>
      <c r="V134" s="447"/>
      <c r="W134" s="473"/>
      <c r="X134" s="192">
        <f>SUM(W136:W141)</f>
        <v>235911</v>
      </c>
    </row>
    <row r="135" spans="1:40" outlineLevel="1" collapsed="1">
      <c r="A135" s="336"/>
      <c r="B135" s="323"/>
      <c r="C135" s="182">
        <f>'Перв. скв '!C135</f>
        <v>0</v>
      </c>
      <c r="D135" s="100" t="s">
        <v>120</v>
      </c>
      <c r="E135" s="50"/>
      <c r="F135" s="50"/>
      <c r="G135" s="38"/>
      <c r="H135" s="295"/>
      <c r="I135" s="295"/>
      <c r="J135" s="295"/>
      <c r="K135" s="295"/>
      <c r="L135" s="295"/>
      <c r="M135" s="295"/>
      <c r="N135" s="295"/>
      <c r="O135" s="52"/>
      <c r="P135" s="52"/>
      <c r="Q135" s="52"/>
      <c r="R135" s="52"/>
      <c r="S135" s="52"/>
      <c r="T135" s="52"/>
      <c r="U135" s="52"/>
      <c r="V135" s="53"/>
      <c r="W135" s="172"/>
      <c r="X135" s="190"/>
    </row>
    <row r="136" spans="1:40" outlineLevel="1">
      <c r="A136" s="336"/>
      <c r="B136" s="323"/>
      <c r="C136" s="335" t="s">
        <v>148</v>
      </c>
      <c r="D136" s="102" t="str">
        <f>'Перв. скв '!D136</f>
        <v>Супервайзер по бурению на скважинах с отходом до 1300 м.</v>
      </c>
      <c r="E136" s="332">
        <f t="shared" ref="E136:E141" si="94">C$135</f>
        <v>0</v>
      </c>
      <c r="F136" s="332" t="str">
        <f>'Перв. скв '!F136</f>
        <v>скв.</v>
      </c>
      <c r="G136" s="349">
        <f>'Перв. скв '!G136</f>
        <v>18147</v>
      </c>
      <c r="H136" s="306">
        <f>'Перв. скв '!H136</f>
        <v>0</v>
      </c>
      <c r="I136" s="306">
        <f>'Перв. скв '!I136</f>
        <v>0</v>
      </c>
      <c r="J136" s="306">
        <f>'Перв. скв '!J136</f>
        <v>0</v>
      </c>
      <c r="K136" s="306">
        <f>'Перв. скв '!K136</f>
        <v>0</v>
      </c>
      <c r="L136" s="306">
        <f>$L$45</f>
        <v>0</v>
      </c>
      <c r="M136" s="306">
        <f>'Перв. скв '!M136</f>
        <v>0</v>
      </c>
      <c r="N136" s="306">
        <f>'Перв. скв '!N136</f>
        <v>0</v>
      </c>
      <c r="O136" s="112">
        <f t="shared" ref="O136:O141" si="95">H136*G136</f>
        <v>0</v>
      </c>
      <c r="P136" s="112">
        <f t="shared" ref="P136:P141" si="96">I136*G136</f>
        <v>0</v>
      </c>
      <c r="Q136" s="112">
        <f t="shared" ref="Q136:Q141" si="97">J136*G136</f>
        <v>0</v>
      </c>
      <c r="R136" s="112">
        <f t="shared" ref="R136:R141" si="98">K136*G136</f>
        <v>0</v>
      </c>
      <c r="S136" s="112">
        <f t="shared" ref="S136:S141" si="99">L136*G136</f>
        <v>0</v>
      </c>
      <c r="T136" s="99">
        <f t="shared" ref="T136:T141" si="100">M136*G136</f>
        <v>0</v>
      </c>
      <c r="U136" s="112">
        <f t="shared" ref="U136:U141" si="101">N136*G136</f>
        <v>0</v>
      </c>
      <c r="V136" s="113">
        <f t="shared" ref="V136:V141" si="102">SUM(H136:N136)</f>
        <v>0</v>
      </c>
      <c r="W136" s="168">
        <f t="shared" ref="W136:W141" si="103">SUM(O136:U136)</f>
        <v>0</v>
      </c>
      <c r="X136" s="190"/>
    </row>
    <row r="137" spans="1:40" outlineLevel="1">
      <c r="A137" s="336"/>
      <c r="B137" s="323"/>
      <c r="C137" s="335"/>
      <c r="D137" s="102" t="str">
        <f>'Перв. скв '!D137</f>
        <v>Супервайзер по бурению на скважинах с отходом от 1300 до 1500 м.</v>
      </c>
      <c r="E137" s="332">
        <f t="shared" si="94"/>
        <v>0</v>
      </c>
      <c r="F137" s="332" t="str">
        <f>'Перв. скв '!F137</f>
        <v>скв.</v>
      </c>
      <c r="G137" s="349">
        <f>'Перв. скв '!G137</f>
        <v>18147</v>
      </c>
      <c r="H137" s="306">
        <f>'Перв. скв '!H137</f>
        <v>0</v>
      </c>
      <c r="I137" s="306">
        <f>'Перв. скв '!I137</f>
        <v>0</v>
      </c>
      <c r="J137" s="306">
        <f>'Перв. скв '!J137</f>
        <v>0</v>
      </c>
      <c r="K137" s="306">
        <f>'Перв. скв '!K137</f>
        <v>0</v>
      </c>
      <c r="L137" s="306">
        <f>O6</f>
        <v>12</v>
      </c>
      <c r="M137" s="306">
        <f>'Перв. скв '!M137</f>
        <v>0</v>
      </c>
      <c r="N137" s="306">
        <f>'Перв. скв '!N137</f>
        <v>0</v>
      </c>
      <c r="O137" s="112">
        <f t="shared" si="95"/>
        <v>0</v>
      </c>
      <c r="P137" s="112">
        <f t="shared" si="96"/>
        <v>0</v>
      </c>
      <c r="Q137" s="112">
        <f t="shared" si="97"/>
        <v>0</v>
      </c>
      <c r="R137" s="112">
        <f t="shared" si="98"/>
        <v>0</v>
      </c>
      <c r="S137" s="112">
        <f t="shared" si="99"/>
        <v>217764</v>
      </c>
      <c r="T137" s="99">
        <f t="shared" si="100"/>
        <v>0</v>
      </c>
      <c r="U137" s="112">
        <f t="shared" si="101"/>
        <v>0</v>
      </c>
      <c r="V137" s="113">
        <f t="shared" si="102"/>
        <v>12</v>
      </c>
      <c r="W137" s="168">
        <f t="shared" si="103"/>
        <v>217764</v>
      </c>
      <c r="X137" s="190"/>
    </row>
    <row r="138" spans="1:40" outlineLevel="1">
      <c r="A138" s="336"/>
      <c r="B138" s="323"/>
      <c r="C138" s="335"/>
      <c r="D138" s="102" t="str">
        <f>'Перв. скв '!D138</f>
        <v>Супервайзер по бурению на скважинах с отходом от 1500 до 2000 м.</v>
      </c>
      <c r="E138" s="332">
        <f t="shared" si="94"/>
        <v>0</v>
      </c>
      <c r="F138" s="332" t="str">
        <f>'Перв. скв '!F138</f>
        <v>скв.</v>
      </c>
      <c r="G138" s="349">
        <f>'Перв. скв '!G138</f>
        <v>18147</v>
      </c>
      <c r="H138" s="306">
        <f>'Перв. скв '!H138</f>
        <v>0</v>
      </c>
      <c r="I138" s="306">
        <f>'Перв. скв '!I138</f>
        <v>0</v>
      </c>
      <c r="J138" s="306">
        <f>'Перв. скв '!J138</f>
        <v>0</v>
      </c>
      <c r="K138" s="306">
        <f>'Перв. скв '!K138</f>
        <v>0</v>
      </c>
      <c r="L138" s="306">
        <f>$L$47</f>
        <v>0</v>
      </c>
      <c r="M138" s="306">
        <f>'Перв. скв '!M138</f>
        <v>0</v>
      </c>
      <c r="N138" s="306">
        <f>'Перв. скв '!N138</f>
        <v>0</v>
      </c>
      <c r="O138" s="112">
        <f t="shared" si="95"/>
        <v>0</v>
      </c>
      <c r="P138" s="112">
        <f t="shared" si="96"/>
        <v>0</v>
      </c>
      <c r="Q138" s="112">
        <f t="shared" si="97"/>
        <v>0</v>
      </c>
      <c r="R138" s="112">
        <f t="shared" si="98"/>
        <v>0</v>
      </c>
      <c r="S138" s="112">
        <f t="shared" si="99"/>
        <v>0</v>
      </c>
      <c r="T138" s="99">
        <f t="shared" si="100"/>
        <v>0</v>
      </c>
      <c r="U138" s="112">
        <f t="shared" si="101"/>
        <v>0</v>
      </c>
      <c r="V138" s="113">
        <f t="shared" si="102"/>
        <v>0</v>
      </c>
      <c r="W138" s="168">
        <f t="shared" si="103"/>
        <v>0</v>
      </c>
      <c r="X138" s="190"/>
    </row>
    <row r="139" spans="1:40" outlineLevel="1">
      <c r="A139" s="336"/>
      <c r="B139" s="323"/>
      <c r="C139" s="335"/>
      <c r="D139" s="102" t="str">
        <f>'Перв. скв '!D139</f>
        <v>Супервайзер по бурению на скважинах с отходом от 2000 до 2200 м.</v>
      </c>
      <c r="E139" s="332">
        <f t="shared" si="94"/>
        <v>0</v>
      </c>
      <c r="F139" s="332" t="str">
        <f>'Перв. скв '!F139</f>
        <v>скв.</v>
      </c>
      <c r="G139" s="349">
        <f>'Перв. скв '!G139</f>
        <v>18147</v>
      </c>
      <c r="H139" s="306">
        <f>'Перв. скв '!H139</f>
        <v>0</v>
      </c>
      <c r="I139" s="306">
        <f>'Перв. скв '!I139</f>
        <v>0</v>
      </c>
      <c r="J139" s="306">
        <f>'Перв. скв '!J139</f>
        <v>0</v>
      </c>
      <c r="K139" s="306">
        <f>'Перв. скв '!K139</f>
        <v>0</v>
      </c>
      <c r="L139" s="306">
        <f>$L$48</f>
        <v>0</v>
      </c>
      <c r="M139" s="306">
        <f>'Перв. скв '!M139</f>
        <v>0</v>
      </c>
      <c r="N139" s="306">
        <f>'Перв. скв '!N139</f>
        <v>0</v>
      </c>
      <c r="O139" s="112">
        <f t="shared" si="95"/>
        <v>0</v>
      </c>
      <c r="P139" s="112">
        <f t="shared" si="96"/>
        <v>0</v>
      </c>
      <c r="Q139" s="112">
        <f t="shared" si="97"/>
        <v>0</v>
      </c>
      <c r="R139" s="112">
        <f t="shared" si="98"/>
        <v>0</v>
      </c>
      <c r="S139" s="112">
        <f t="shared" si="99"/>
        <v>0</v>
      </c>
      <c r="T139" s="99">
        <f t="shared" si="100"/>
        <v>0</v>
      </c>
      <c r="U139" s="112">
        <f t="shared" si="101"/>
        <v>0</v>
      </c>
      <c r="V139" s="113">
        <f t="shared" si="102"/>
        <v>0</v>
      </c>
      <c r="W139" s="168">
        <f t="shared" si="103"/>
        <v>0</v>
      </c>
      <c r="X139" s="190"/>
    </row>
    <row r="140" spans="1:40" outlineLevel="1">
      <c r="A140" s="336"/>
      <c r="B140" s="323"/>
      <c r="C140" s="335"/>
      <c r="D140" s="102" t="str">
        <f>'Перв. скв '!D140</f>
        <v>Супервайзер по бурению на скважинах с отходом более 2200 м.</v>
      </c>
      <c r="E140" s="332">
        <f t="shared" si="94"/>
        <v>0</v>
      </c>
      <c r="F140" s="332" t="str">
        <f>'Перв. скв '!F140</f>
        <v>скв.</v>
      </c>
      <c r="G140" s="349">
        <f>'Перв. скв '!G140</f>
        <v>18147</v>
      </c>
      <c r="H140" s="306">
        <f>'Перв. скв '!H140</f>
        <v>0</v>
      </c>
      <c r="I140" s="306">
        <f>'Перв. скв '!I140</f>
        <v>0</v>
      </c>
      <c r="J140" s="306">
        <f>'Перв. скв '!J140</f>
        <v>0</v>
      </c>
      <c r="K140" s="306">
        <f>'Перв. скв '!K140</f>
        <v>0</v>
      </c>
      <c r="L140" s="306">
        <f>$L$49</f>
        <v>0</v>
      </c>
      <c r="M140" s="306">
        <f>'Перв. скв '!M140</f>
        <v>0</v>
      </c>
      <c r="N140" s="306">
        <f>'Перв. скв '!N140</f>
        <v>0</v>
      </c>
      <c r="O140" s="112">
        <f t="shared" si="95"/>
        <v>0</v>
      </c>
      <c r="P140" s="112">
        <f t="shared" si="96"/>
        <v>0</v>
      </c>
      <c r="Q140" s="112">
        <f t="shared" si="97"/>
        <v>0</v>
      </c>
      <c r="R140" s="112">
        <f t="shared" si="98"/>
        <v>0</v>
      </c>
      <c r="S140" s="112">
        <f t="shared" si="99"/>
        <v>0</v>
      </c>
      <c r="T140" s="99">
        <f t="shared" si="100"/>
        <v>0</v>
      </c>
      <c r="U140" s="112">
        <f t="shared" si="101"/>
        <v>0</v>
      </c>
      <c r="V140" s="113">
        <f t="shared" si="102"/>
        <v>0</v>
      </c>
      <c r="W140" s="168">
        <f t="shared" si="103"/>
        <v>0</v>
      </c>
      <c r="X140" s="190"/>
      <c r="AN140" s="273">
        <f>AL140+AJ140+AH140+AF140+AD140+AB140+Z140+X140+V140+T140+R140+N140+P140+L140+J140+H140</f>
        <v>0</v>
      </c>
    </row>
    <row r="141" spans="1:40" ht="15.75" outlineLevel="1" thickBot="1">
      <c r="A141" s="336"/>
      <c r="B141" s="323"/>
      <c r="C141" s="335"/>
      <c r="D141" s="102" t="str">
        <f>'Перв. скв '!D141</f>
        <v>Супервайзер по бурению на горизонтальных скважинах</v>
      </c>
      <c r="E141" s="332">
        <f t="shared" si="94"/>
        <v>0</v>
      </c>
      <c r="F141" s="332" t="str">
        <f>'Перв. скв '!F141</f>
        <v>скв.</v>
      </c>
      <c r="G141" s="349">
        <f>'Перв. скв '!G141</f>
        <v>18147</v>
      </c>
      <c r="H141" s="306">
        <f>'Перв. скв '!H141</f>
        <v>0</v>
      </c>
      <c r="I141" s="306">
        <f>'Перв. скв '!I141</f>
        <v>0</v>
      </c>
      <c r="J141" s="306">
        <f>'Перв. скв '!J141</f>
        <v>0</v>
      </c>
      <c r="K141" s="306">
        <f>'Перв. скв '!K141</f>
        <v>0</v>
      </c>
      <c r="L141" s="306">
        <f>$L$50</f>
        <v>1</v>
      </c>
      <c r="M141" s="306">
        <f>'Перв. скв '!M141</f>
        <v>0</v>
      </c>
      <c r="N141" s="306">
        <f>'Перв. скв '!N141</f>
        <v>0</v>
      </c>
      <c r="O141" s="112">
        <f t="shared" si="95"/>
        <v>0</v>
      </c>
      <c r="P141" s="112">
        <f t="shared" si="96"/>
        <v>0</v>
      </c>
      <c r="Q141" s="112">
        <f t="shared" si="97"/>
        <v>0</v>
      </c>
      <c r="R141" s="112">
        <f t="shared" si="98"/>
        <v>0</v>
      </c>
      <c r="S141" s="112">
        <f t="shared" si="99"/>
        <v>18147</v>
      </c>
      <c r="T141" s="99">
        <f t="shared" si="100"/>
        <v>0</v>
      </c>
      <c r="U141" s="112">
        <f t="shared" si="101"/>
        <v>0</v>
      </c>
      <c r="V141" s="113">
        <f t="shared" si="102"/>
        <v>1</v>
      </c>
      <c r="W141" s="168">
        <f t="shared" si="103"/>
        <v>18147</v>
      </c>
      <c r="X141" s="190"/>
    </row>
    <row r="142" spans="1:40" ht="15.75" hidden="1" customHeight="1" thickBot="1">
      <c r="A142" s="45"/>
      <c r="B142" s="48"/>
      <c r="C142" s="446" t="s">
        <v>36</v>
      </c>
      <c r="D142" s="447"/>
      <c r="E142" s="447"/>
      <c r="F142" s="447"/>
      <c r="G142" s="447"/>
      <c r="H142" s="447"/>
      <c r="I142" s="447"/>
      <c r="J142" s="447"/>
      <c r="K142" s="447"/>
      <c r="L142" s="447"/>
      <c r="M142" s="447"/>
      <c r="N142" s="447"/>
      <c r="O142" s="447"/>
      <c r="P142" s="447"/>
      <c r="Q142" s="447"/>
      <c r="R142" s="447"/>
      <c r="S142" s="447"/>
      <c r="T142" s="447"/>
      <c r="U142" s="447"/>
      <c r="V142" s="447"/>
      <c r="W142" s="473"/>
      <c r="X142" s="192">
        <f>SUM(W143:W162)</f>
        <v>0</v>
      </c>
    </row>
    <row r="143" spans="1:40" ht="15" hidden="1" customHeight="1" outlineLevel="1" collapsed="1">
      <c r="A143" s="327"/>
      <c r="B143" s="323"/>
      <c r="C143" s="182">
        <f>'Перв. скв '!C143</f>
        <v>0</v>
      </c>
      <c r="D143" s="100" t="s">
        <v>120</v>
      </c>
      <c r="E143" s="50"/>
      <c r="F143" s="50"/>
      <c r="G143" s="38"/>
      <c r="H143" s="295"/>
      <c r="I143" s="295"/>
      <c r="J143" s="295"/>
      <c r="K143" s="295"/>
      <c r="L143" s="295"/>
      <c r="M143" s="295"/>
      <c r="N143" s="295"/>
      <c r="O143" s="52"/>
      <c r="P143" s="52"/>
      <c r="Q143" s="52"/>
      <c r="R143" s="52"/>
      <c r="S143" s="52"/>
      <c r="T143" s="52"/>
      <c r="U143" s="52"/>
      <c r="V143" s="53"/>
      <c r="W143" s="172"/>
      <c r="X143" s="190"/>
    </row>
    <row r="144" spans="1:40" ht="15" hidden="1" customHeight="1" outlineLevel="1">
      <c r="A144" s="327"/>
      <c r="B144" s="323"/>
      <c r="C144" s="335"/>
      <c r="D144" s="102" t="str">
        <f>'Перв. скв '!D144</f>
        <v>Противофонтанный лифт</v>
      </c>
      <c r="E144" s="332"/>
      <c r="F144" s="332" t="str">
        <f>'Перв. скв '!F144</f>
        <v>операция</v>
      </c>
      <c r="G144" s="349">
        <f>'Перв. скв '!G144</f>
        <v>0</v>
      </c>
      <c r="H144" s="306">
        <f>'Перв. скв '!H144</f>
        <v>0</v>
      </c>
      <c r="I144" s="306">
        <f>'Перв. скв '!I144</f>
        <v>0</v>
      </c>
      <c r="J144" s="306">
        <f>'Перв. скв '!J144</f>
        <v>0</v>
      </c>
      <c r="K144" s="306">
        <f>'Перв. скв '!K144</f>
        <v>0</v>
      </c>
      <c r="L144" s="306">
        <f>'Перв. скв '!L144</f>
        <v>0</v>
      </c>
      <c r="M144" s="306">
        <f>'Перв. скв '!M144</f>
        <v>0</v>
      </c>
      <c r="N144" s="306">
        <f>'Перв. скв '!N144</f>
        <v>0</v>
      </c>
      <c r="O144" s="99">
        <f t="shared" ref="O144:O154" si="104">H144*G144</f>
        <v>0</v>
      </c>
      <c r="P144" s="99">
        <f t="shared" ref="P144:P154" si="105">I144*G144</f>
        <v>0</v>
      </c>
      <c r="Q144" s="99">
        <f t="shared" ref="Q144:Q154" si="106">J144*G144</f>
        <v>0</v>
      </c>
      <c r="R144" s="99">
        <f t="shared" ref="R144:R154" si="107">K144*G144</f>
        <v>0</v>
      </c>
      <c r="S144" s="99">
        <f t="shared" ref="S144:S154" si="108">L144*G144</f>
        <v>0</v>
      </c>
      <c r="T144" s="99">
        <f t="shared" ref="T144:T154" si="109">M144*G144</f>
        <v>0</v>
      </c>
      <c r="U144" s="99">
        <f t="shared" ref="U144:U154" si="110">N144*G144</f>
        <v>0</v>
      </c>
      <c r="V144" s="98">
        <f t="shared" ref="V144:V154" si="111">SUM(H144:N144)</f>
        <v>0</v>
      </c>
      <c r="W144" s="171">
        <f t="shared" ref="W144:W154" si="112">SUM(O144:U144)</f>
        <v>0</v>
      </c>
      <c r="X144" s="190"/>
    </row>
    <row r="145" spans="1:24" ht="15" hidden="1" customHeight="1" outlineLevel="1">
      <c r="A145" s="327"/>
      <c r="B145" s="323"/>
      <c r="C145" s="335"/>
      <c r="D145" s="102" t="str">
        <f>'Перв. скв '!D145</f>
        <v>Прочие</v>
      </c>
      <c r="E145" s="332"/>
      <c r="F145" s="332">
        <f>'Перв. скв '!F145</f>
        <v>0</v>
      </c>
      <c r="G145" s="349">
        <f>'Перв. скв '!G145</f>
        <v>0</v>
      </c>
      <c r="H145" s="306">
        <f>'Перв. скв '!H145</f>
        <v>0</v>
      </c>
      <c r="I145" s="306">
        <f>'Перв. скв '!I145</f>
        <v>0</v>
      </c>
      <c r="J145" s="306">
        <f>'Перв. скв '!J145</f>
        <v>0</v>
      </c>
      <c r="K145" s="306">
        <f>'Перв. скв '!K145</f>
        <v>0</v>
      </c>
      <c r="L145" s="306">
        <f>'Перв. скв '!L145</f>
        <v>0</v>
      </c>
      <c r="M145" s="306">
        <f>'Перв. скв '!M145</f>
        <v>0</v>
      </c>
      <c r="N145" s="306">
        <f>'Перв. скв '!N145</f>
        <v>0</v>
      </c>
      <c r="O145" s="99">
        <f t="shared" si="104"/>
        <v>0</v>
      </c>
      <c r="P145" s="99">
        <f t="shared" si="105"/>
        <v>0</v>
      </c>
      <c r="Q145" s="99">
        <f t="shared" si="106"/>
        <v>0</v>
      </c>
      <c r="R145" s="99">
        <f t="shared" si="107"/>
        <v>0</v>
      </c>
      <c r="S145" s="99">
        <f t="shared" si="108"/>
        <v>0</v>
      </c>
      <c r="T145" s="99">
        <f t="shared" si="109"/>
        <v>0</v>
      </c>
      <c r="U145" s="99">
        <f t="shared" si="110"/>
        <v>0</v>
      </c>
      <c r="V145" s="98">
        <f t="shared" si="111"/>
        <v>0</v>
      </c>
      <c r="W145" s="171">
        <f t="shared" si="112"/>
        <v>0</v>
      </c>
      <c r="X145" s="190"/>
    </row>
    <row r="146" spans="1:24" ht="15" hidden="1" customHeight="1" outlineLevel="1">
      <c r="A146" s="327"/>
      <c r="B146" s="323"/>
      <c r="C146" s="335"/>
      <c r="D146" s="102" t="str">
        <f>'Перв. скв '!D146</f>
        <v>Прочие</v>
      </c>
      <c r="E146" s="332"/>
      <c r="F146" s="332">
        <f>'Перв. скв '!F146</f>
        <v>0</v>
      </c>
      <c r="G146" s="349">
        <f>'Перв. скв '!G146</f>
        <v>0</v>
      </c>
      <c r="H146" s="306">
        <f>'Перв. скв '!H146</f>
        <v>0</v>
      </c>
      <c r="I146" s="306">
        <f>'Перв. скв '!I146</f>
        <v>0</v>
      </c>
      <c r="J146" s="306">
        <f>'Перв. скв '!J146</f>
        <v>0</v>
      </c>
      <c r="K146" s="306">
        <f>'Перв. скв '!K146</f>
        <v>0</v>
      </c>
      <c r="L146" s="306">
        <f>'Перв. скв '!L146</f>
        <v>0</v>
      </c>
      <c r="M146" s="306">
        <f>'Перв. скв '!M146</f>
        <v>0</v>
      </c>
      <c r="N146" s="306">
        <f>'Перв. скв '!N146</f>
        <v>0</v>
      </c>
      <c r="O146" s="99">
        <f t="shared" si="104"/>
        <v>0</v>
      </c>
      <c r="P146" s="99">
        <f t="shared" si="105"/>
        <v>0</v>
      </c>
      <c r="Q146" s="99">
        <f t="shared" si="106"/>
        <v>0</v>
      </c>
      <c r="R146" s="99">
        <f t="shared" si="107"/>
        <v>0</v>
      </c>
      <c r="S146" s="99">
        <f t="shared" si="108"/>
        <v>0</v>
      </c>
      <c r="T146" s="99">
        <f t="shared" si="109"/>
        <v>0</v>
      </c>
      <c r="U146" s="99">
        <f t="shared" si="110"/>
        <v>0</v>
      </c>
      <c r="V146" s="98">
        <f t="shared" si="111"/>
        <v>0</v>
      </c>
      <c r="W146" s="171">
        <f t="shared" si="112"/>
        <v>0</v>
      </c>
      <c r="X146" s="190"/>
    </row>
    <row r="147" spans="1:24" ht="15" hidden="1" customHeight="1" outlineLevel="1">
      <c r="A147" s="327"/>
      <c r="B147" s="323"/>
      <c r="C147" s="335"/>
      <c r="D147" s="102" t="str">
        <f>'Перв. скв '!D147</f>
        <v>Прочие</v>
      </c>
      <c r="E147" s="332"/>
      <c r="F147" s="332">
        <f>'Перв. скв '!F147</f>
        <v>0</v>
      </c>
      <c r="G147" s="349">
        <f>'Перв. скв '!G147</f>
        <v>0</v>
      </c>
      <c r="H147" s="306">
        <f>'Перв. скв '!H147</f>
        <v>0</v>
      </c>
      <c r="I147" s="306">
        <f>'Перв. скв '!I147</f>
        <v>0</v>
      </c>
      <c r="J147" s="306">
        <f>'Перв. скв '!J147</f>
        <v>0</v>
      </c>
      <c r="K147" s="306">
        <f>'Перв. скв '!K147</f>
        <v>0</v>
      </c>
      <c r="L147" s="306">
        <f>'Перв. скв '!L147</f>
        <v>0</v>
      </c>
      <c r="M147" s="306">
        <f>'Перв. скв '!M147</f>
        <v>0</v>
      </c>
      <c r="N147" s="306">
        <f>'Перв. скв '!N147</f>
        <v>0</v>
      </c>
      <c r="O147" s="99">
        <f t="shared" si="104"/>
        <v>0</v>
      </c>
      <c r="P147" s="99">
        <f t="shared" si="105"/>
        <v>0</v>
      </c>
      <c r="Q147" s="99">
        <f t="shared" si="106"/>
        <v>0</v>
      </c>
      <c r="R147" s="99">
        <f t="shared" si="107"/>
        <v>0</v>
      </c>
      <c r="S147" s="99">
        <f t="shared" si="108"/>
        <v>0</v>
      </c>
      <c r="T147" s="99">
        <f t="shared" si="109"/>
        <v>0</v>
      </c>
      <c r="U147" s="99">
        <f t="shared" si="110"/>
        <v>0</v>
      </c>
      <c r="V147" s="98">
        <f t="shared" si="111"/>
        <v>0</v>
      </c>
      <c r="W147" s="171">
        <f t="shared" si="112"/>
        <v>0</v>
      </c>
      <c r="X147" s="190"/>
    </row>
    <row r="148" spans="1:24" ht="15" hidden="1" customHeight="1" outlineLevel="1">
      <c r="A148" s="327"/>
      <c r="B148" s="323"/>
      <c r="C148" s="335"/>
      <c r="D148" s="102" t="str">
        <f>'Перв. скв '!D148</f>
        <v>Прочие</v>
      </c>
      <c r="E148" s="332"/>
      <c r="F148" s="332">
        <f>'Перв. скв '!F148</f>
        <v>0</v>
      </c>
      <c r="G148" s="349">
        <f>'Перв. скв '!G148</f>
        <v>0</v>
      </c>
      <c r="H148" s="306">
        <f>'Перв. скв '!H148</f>
        <v>0</v>
      </c>
      <c r="I148" s="306">
        <f>'Перв. скв '!I148</f>
        <v>0</v>
      </c>
      <c r="J148" s="306">
        <f>'Перв. скв '!J148</f>
        <v>0</v>
      </c>
      <c r="K148" s="306">
        <f>'Перв. скв '!K148</f>
        <v>0</v>
      </c>
      <c r="L148" s="306">
        <f>'Перв. скв '!L148</f>
        <v>0</v>
      </c>
      <c r="M148" s="306">
        <f>'Перв. скв '!M148</f>
        <v>0</v>
      </c>
      <c r="N148" s="306">
        <f>'Перв. скв '!N148</f>
        <v>0</v>
      </c>
      <c r="O148" s="99">
        <f t="shared" si="104"/>
        <v>0</v>
      </c>
      <c r="P148" s="99">
        <f t="shared" si="105"/>
        <v>0</v>
      </c>
      <c r="Q148" s="99">
        <f t="shared" si="106"/>
        <v>0</v>
      </c>
      <c r="R148" s="99">
        <f t="shared" si="107"/>
        <v>0</v>
      </c>
      <c r="S148" s="99">
        <f t="shared" si="108"/>
        <v>0</v>
      </c>
      <c r="T148" s="99">
        <f t="shared" si="109"/>
        <v>0</v>
      </c>
      <c r="U148" s="99">
        <f t="shared" si="110"/>
        <v>0</v>
      </c>
      <c r="V148" s="98">
        <f t="shared" si="111"/>
        <v>0</v>
      </c>
      <c r="W148" s="171">
        <f t="shared" si="112"/>
        <v>0</v>
      </c>
      <c r="X148" s="190"/>
    </row>
    <row r="149" spans="1:24" ht="15" hidden="1" customHeight="1" outlineLevel="1">
      <c r="A149" s="327"/>
      <c r="B149" s="323"/>
      <c r="C149" s="335"/>
      <c r="D149" s="102" t="str">
        <f>'Перв. скв '!D149</f>
        <v>Прочие</v>
      </c>
      <c r="E149" s="332"/>
      <c r="F149" s="332">
        <f>'Перв. скв '!F149</f>
        <v>0</v>
      </c>
      <c r="G149" s="349">
        <f>'Перв. скв '!G149</f>
        <v>0</v>
      </c>
      <c r="H149" s="306">
        <f>'Перв. скв '!H149</f>
        <v>0</v>
      </c>
      <c r="I149" s="306">
        <f>'Перв. скв '!I149</f>
        <v>0</v>
      </c>
      <c r="J149" s="306">
        <f>'Перв. скв '!J149</f>
        <v>0</v>
      </c>
      <c r="K149" s="306">
        <f>'Перв. скв '!K149</f>
        <v>0</v>
      </c>
      <c r="L149" s="306">
        <f>'Перв. скв '!L149</f>
        <v>0</v>
      </c>
      <c r="M149" s="306">
        <f>'Перв. скв '!M149</f>
        <v>0</v>
      </c>
      <c r="N149" s="306">
        <f>'Перв. скв '!N149</f>
        <v>0</v>
      </c>
      <c r="O149" s="99">
        <f t="shared" si="104"/>
        <v>0</v>
      </c>
      <c r="P149" s="99">
        <f t="shared" si="105"/>
        <v>0</v>
      </c>
      <c r="Q149" s="99">
        <f t="shared" si="106"/>
        <v>0</v>
      </c>
      <c r="R149" s="99">
        <f t="shared" si="107"/>
        <v>0</v>
      </c>
      <c r="S149" s="99">
        <f t="shared" si="108"/>
        <v>0</v>
      </c>
      <c r="T149" s="99">
        <f t="shared" si="109"/>
        <v>0</v>
      </c>
      <c r="U149" s="99">
        <f t="shared" si="110"/>
        <v>0</v>
      </c>
      <c r="V149" s="98">
        <f t="shared" si="111"/>
        <v>0</v>
      </c>
      <c r="W149" s="171">
        <f t="shared" si="112"/>
        <v>0</v>
      </c>
      <c r="X149" s="190"/>
    </row>
    <row r="150" spans="1:24" ht="15" hidden="1" customHeight="1" outlineLevel="1">
      <c r="A150" s="327"/>
      <c r="B150" s="323"/>
      <c r="C150" s="335"/>
      <c r="D150" s="102" t="str">
        <f>'Перв. скв '!D150</f>
        <v>Прочие</v>
      </c>
      <c r="E150" s="332"/>
      <c r="F150" s="332">
        <f>'Перв. скв '!F150</f>
        <v>0</v>
      </c>
      <c r="G150" s="349">
        <f>'Перв. скв '!G150</f>
        <v>0</v>
      </c>
      <c r="H150" s="306">
        <f>'Перв. скв '!H150</f>
        <v>0</v>
      </c>
      <c r="I150" s="306">
        <f>'Перв. скв '!I150</f>
        <v>0</v>
      </c>
      <c r="J150" s="306">
        <f>'Перв. скв '!J150</f>
        <v>0</v>
      </c>
      <c r="K150" s="306">
        <f>'Перв. скв '!K150</f>
        <v>0</v>
      </c>
      <c r="L150" s="306">
        <f>'Перв. скв '!L150</f>
        <v>0</v>
      </c>
      <c r="M150" s="306">
        <f>'Перв. скв '!M150</f>
        <v>0</v>
      </c>
      <c r="N150" s="306">
        <f>'Перв. скв '!N150</f>
        <v>0</v>
      </c>
      <c r="O150" s="99">
        <f t="shared" si="104"/>
        <v>0</v>
      </c>
      <c r="P150" s="99">
        <f t="shared" si="105"/>
        <v>0</v>
      </c>
      <c r="Q150" s="99">
        <f t="shared" si="106"/>
        <v>0</v>
      </c>
      <c r="R150" s="99">
        <f t="shared" si="107"/>
        <v>0</v>
      </c>
      <c r="S150" s="99">
        <f t="shared" si="108"/>
        <v>0</v>
      </c>
      <c r="T150" s="99">
        <f t="shared" si="109"/>
        <v>0</v>
      </c>
      <c r="U150" s="99">
        <f t="shared" si="110"/>
        <v>0</v>
      </c>
      <c r="V150" s="98">
        <f t="shared" si="111"/>
        <v>0</v>
      </c>
      <c r="W150" s="171">
        <f t="shared" si="112"/>
        <v>0</v>
      </c>
      <c r="X150" s="190"/>
    </row>
    <row r="151" spans="1:24" ht="15" hidden="1" customHeight="1" outlineLevel="1">
      <c r="A151" s="327"/>
      <c r="B151" s="323"/>
      <c r="C151" s="335"/>
      <c r="D151" s="102" t="str">
        <f>'Перв. скв '!D151</f>
        <v>Прочие</v>
      </c>
      <c r="E151" s="332"/>
      <c r="F151" s="332">
        <f>'Перв. скв '!F151</f>
        <v>0</v>
      </c>
      <c r="G151" s="349">
        <f>'Перв. скв '!G151</f>
        <v>0</v>
      </c>
      <c r="H151" s="306">
        <f>'Перв. скв '!H151</f>
        <v>0</v>
      </c>
      <c r="I151" s="306">
        <f>'Перв. скв '!I151</f>
        <v>0</v>
      </c>
      <c r="J151" s="306">
        <f>'Перв. скв '!J151</f>
        <v>0</v>
      </c>
      <c r="K151" s="306">
        <f>'Перв. скв '!K151</f>
        <v>0</v>
      </c>
      <c r="L151" s="306">
        <f>'Перв. скв '!L151</f>
        <v>0</v>
      </c>
      <c r="M151" s="306">
        <f>'Перв. скв '!M151</f>
        <v>0</v>
      </c>
      <c r="N151" s="306">
        <f>'Перв. скв '!N151</f>
        <v>0</v>
      </c>
      <c r="O151" s="99">
        <f t="shared" si="104"/>
        <v>0</v>
      </c>
      <c r="P151" s="99">
        <f t="shared" si="105"/>
        <v>0</v>
      </c>
      <c r="Q151" s="99">
        <f t="shared" si="106"/>
        <v>0</v>
      </c>
      <c r="R151" s="99">
        <f t="shared" si="107"/>
        <v>0</v>
      </c>
      <c r="S151" s="99">
        <f t="shared" si="108"/>
        <v>0</v>
      </c>
      <c r="T151" s="99">
        <f t="shared" si="109"/>
        <v>0</v>
      </c>
      <c r="U151" s="99">
        <f t="shared" si="110"/>
        <v>0</v>
      </c>
      <c r="V151" s="98">
        <f t="shared" si="111"/>
        <v>0</v>
      </c>
      <c r="W151" s="171">
        <f t="shared" si="112"/>
        <v>0</v>
      </c>
      <c r="X151" s="190"/>
    </row>
    <row r="152" spans="1:24" ht="15" hidden="1" customHeight="1" outlineLevel="1">
      <c r="A152" s="327"/>
      <c r="B152" s="323"/>
      <c r="C152" s="335"/>
      <c r="D152" s="102" t="str">
        <f>'Перв. скв '!D152</f>
        <v>Прочие</v>
      </c>
      <c r="E152" s="332"/>
      <c r="F152" s="332">
        <f>'Перв. скв '!F152</f>
        <v>0</v>
      </c>
      <c r="G152" s="349">
        <f>'Перв. скв '!G152</f>
        <v>0</v>
      </c>
      <c r="H152" s="306">
        <f>'Перв. скв '!H152</f>
        <v>0</v>
      </c>
      <c r="I152" s="306">
        <f>'Перв. скв '!I152</f>
        <v>0</v>
      </c>
      <c r="J152" s="306">
        <f>'Перв. скв '!J152</f>
        <v>0</v>
      </c>
      <c r="K152" s="306">
        <f>'Перв. скв '!K152</f>
        <v>0</v>
      </c>
      <c r="L152" s="306">
        <f>'Перв. скв '!L152</f>
        <v>0</v>
      </c>
      <c r="M152" s="306">
        <f>'Перв. скв '!M152</f>
        <v>0</v>
      </c>
      <c r="N152" s="306">
        <f>'Перв. скв '!N152</f>
        <v>0</v>
      </c>
      <c r="O152" s="99">
        <f>H152*G152</f>
        <v>0</v>
      </c>
      <c r="P152" s="99">
        <f>I152*G152</f>
        <v>0</v>
      </c>
      <c r="Q152" s="99">
        <f>J152*G152</f>
        <v>0</v>
      </c>
      <c r="R152" s="99">
        <f>K152*G152</f>
        <v>0</v>
      </c>
      <c r="S152" s="99">
        <f>L152*G152</f>
        <v>0</v>
      </c>
      <c r="T152" s="99">
        <f t="shared" si="109"/>
        <v>0</v>
      </c>
      <c r="U152" s="99">
        <f>N152*G152</f>
        <v>0</v>
      </c>
      <c r="V152" s="98">
        <f>SUM(H152:N152)</f>
        <v>0</v>
      </c>
      <c r="W152" s="171">
        <f>SUM(O152:U152)</f>
        <v>0</v>
      </c>
      <c r="X152" s="190"/>
    </row>
    <row r="153" spans="1:24" ht="15" hidden="1" customHeight="1" outlineLevel="1">
      <c r="A153" s="327"/>
      <c r="B153" s="323"/>
      <c r="C153" s="335"/>
      <c r="D153" s="102" t="str">
        <f>'Перв. скв '!D153</f>
        <v>Прочие</v>
      </c>
      <c r="E153" s="332"/>
      <c r="F153" s="332">
        <f>'Перв. скв '!F153</f>
        <v>0</v>
      </c>
      <c r="G153" s="349">
        <f>'Перв. скв '!G153</f>
        <v>0</v>
      </c>
      <c r="H153" s="306">
        <f>'Перв. скв '!H153</f>
        <v>0</v>
      </c>
      <c r="I153" s="306">
        <f>'Перв. скв '!I153</f>
        <v>0</v>
      </c>
      <c r="J153" s="306">
        <f>'Перв. скв '!J153</f>
        <v>0</v>
      </c>
      <c r="K153" s="306">
        <f>'Перв. скв '!K153</f>
        <v>0</v>
      </c>
      <c r="L153" s="306">
        <f>'Перв. скв '!L153</f>
        <v>0</v>
      </c>
      <c r="M153" s="306">
        <f>'Перв. скв '!M153</f>
        <v>0</v>
      </c>
      <c r="N153" s="306">
        <f>'Перв. скв '!N153</f>
        <v>0</v>
      </c>
      <c r="O153" s="99">
        <f>H153*G153</f>
        <v>0</v>
      </c>
      <c r="P153" s="99">
        <f>I153*G153</f>
        <v>0</v>
      </c>
      <c r="Q153" s="99">
        <f>J153*G153</f>
        <v>0</v>
      </c>
      <c r="R153" s="99">
        <f>K153*G153</f>
        <v>0</v>
      </c>
      <c r="S153" s="99">
        <f>L153*G153</f>
        <v>0</v>
      </c>
      <c r="T153" s="99">
        <f t="shared" si="109"/>
        <v>0</v>
      </c>
      <c r="U153" s="99">
        <f>N153*G153</f>
        <v>0</v>
      </c>
      <c r="V153" s="98">
        <f>SUM(H153:N153)</f>
        <v>0</v>
      </c>
      <c r="W153" s="171">
        <f>SUM(O153:U153)</f>
        <v>0</v>
      </c>
      <c r="X153" s="190"/>
    </row>
    <row r="154" spans="1:24" ht="15" hidden="1" customHeight="1" outlineLevel="1">
      <c r="A154" s="327"/>
      <c r="B154" s="323"/>
      <c r="C154" s="335"/>
      <c r="D154" s="102" t="str">
        <f>'Перв. скв '!D154</f>
        <v>Прочие</v>
      </c>
      <c r="E154" s="332"/>
      <c r="F154" s="332">
        <f>'Перв. скв '!F154</f>
        <v>0</v>
      </c>
      <c r="G154" s="349">
        <f>'Перв. скв '!G154</f>
        <v>0</v>
      </c>
      <c r="H154" s="306">
        <f>'Перв. скв '!H154</f>
        <v>0</v>
      </c>
      <c r="I154" s="306">
        <f>'Перв. скв '!I154</f>
        <v>0</v>
      </c>
      <c r="J154" s="306">
        <f>'Перв. скв '!J154</f>
        <v>0</v>
      </c>
      <c r="K154" s="306">
        <f>'Перв. скв '!K154</f>
        <v>0</v>
      </c>
      <c r="L154" s="306">
        <f>'Перв. скв '!L154</f>
        <v>0</v>
      </c>
      <c r="M154" s="306">
        <f>'Перв. скв '!M154</f>
        <v>0</v>
      </c>
      <c r="N154" s="306">
        <f>'Перв. скв '!N154</f>
        <v>0</v>
      </c>
      <c r="O154" s="99">
        <f t="shared" si="104"/>
        <v>0</v>
      </c>
      <c r="P154" s="99">
        <f t="shared" si="105"/>
        <v>0</v>
      </c>
      <c r="Q154" s="99">
        <f t="shared" si="106"/>
        <v>0</v>
      </c>
      <c r="R154" s="99">
        <f t="shared" si="107"/>
        <v>0</v>
      </c>
      <c r="S154" s="99">
        <f t="shared" si="108"/>
        <v>0</v>
      </c>
      <c r="T154" s="99">
        <f t="shared" si="109"/>
        <v>0</v>
      </c>
      <c r="U154" s="99">
        <f t="shared" si="110"/>
        <v>0</v>
      </c>
      <c r="V154" s="98">
        <f t="shared" si="111"/>
        <v>0</v>
      </c>
      <c r="W154" s="171">
        <f t="shared" si="112"/>
        <v>0</v>
      </c>
      <c r="X154" s="190"/>
    </row>
    <row r="155" spans="1:24" ht="15" hidden="1" customHeight="1" outlineLevel="1">
      <c r="A155" s="327"/>
      <c r="B155" s="323"/>
      <c r="C155" s="54" t="s">
        <v>121</v>
      </c>
      <c r="D155" s="100"/>
      <c r="E155" s="50"/>
      <c r="F155" s="50"/>
      <c r="G155" s="38"/>
      <c r="H155" s="295"/>
      <c r="I155" s="295"/>
      <c r="J155" s="295"/>
      <c r="K155" s="295"/>
      <c r="L155" s="295"/>
      <c r="M155" s="295"/>
      <c r="N155" s="295"/>
      <c r="O155" s="121"/>
      <c r="P155" s="121"/>
      <c r="Q155" s="121"/>
      <c r="R155" s="121"/>
      <c r="S155" s="121"/>
      <c r="T155" s="121"/>
      <c r="U155" s="121"/>
      <c r="V155" s="120"/>
      <c r="W155" s="173"/>
      <c r="X155" s="190"/>
    </row>
    <row r="156" spans="1:24" ht="15" hidden="1" customHeight="1" outlineLevel="1" collapsed="1">
      <c r="A156" s="327"/>
      <c r="B156" s="323"/>
      <c r="C156" s="182">
        <f>'Перв. скв '!C156</f>
        <v>0</v>
      </c>
      <c r="D156" s="100" t="s">
        <v>120</v>
      </c>
      <c r="E156" s="50"/>
      <c r="F156" s="50"/>
      <c r="G156" s="38"/>
      <c r="H156" s="295"/>
      <c r="I156" s="295"/>
      <c r="J156" s="295"/>
      <c r="K156" s="295"/>
      <c r="L156" s="295"/>
      <c r="M156" s="295"/>
      <c r="N156" s="295"/>
      <c r="O156" s="121"/>
      <c r="P156" s="121"/>
      <c r="Q156" s="121"/>
      <c r="R156" s="121"/>
      <c r="S156" s="121"/>
      <c r="T156" s="121"/>
      <c r="U156" s="121"/>
      <c r="V156" s="120"/>
      <c r="W156" s="173"/>
      <c r="X156" s="190"/>
    </row>
    <row r="157" spans="1:24" ht="15" hidden="1" customHeight="1" outlineLevel="1">
      <c r="A157" s="327"/>
      <c r="B157" s="323"/>
      <c r="C157" s="335"/>
      <c r="D157" s="102" t="str">
        <f>'Перв. скв '!D157</f>
        <v>нецементируемые хвостовики 114 мм.</v>
      </c>
      <c r="E157" s="332">
        <f>C$156</f>
        <v>0</v>
      </c>
      <c r="F157" s="332" t="str">
        <f>'Перв. скв '!F157</f>
        <v>операция</v>
      </c>
      <c r="G157" s="349">
        <f>'Перв. скв '!G157</f>
        <v>0</v>
      </c>
      <c r="H157" s="306">
        <f>'Перв. скв '!H157</f>
        <v>0</v>
      </c>
      <c r="I157" s="306">
        <f>'Перв. скв '!I157</f>
        <v>0</v>
      </c>
      <c r="J157" s="306">
        <f>'Перв. скв '!J157</f>
        <v>0</v>
      </c>
      <c r="K157" s="306">
        <f>'Перв. скв '!K157</f>
        <v>0</v>
      </c>
      <c r="L157" s="306">
        <f>'Перв. скв '!L157</f>
        <v>0</v>
      </c>
      <c r="M157" s="306">
        <f>'Перв. скв '!M157</f>
        <v>0</v>
      </c>
      <c r="N157" s="306">
        <f>'Перв. скв '!N157</f>
        <v>0</v>
      </c>
      <c r="O157" s="99">
        <f>H157*G157</f>
        <v>0</v>
      </c>
      <c r="P157" s="99">
        <f>I157*G157</f>
        <v>0</v>
      </c>
      <c r="Q157" s="99">
        <f>J157*G157</f>
        <v>0</v>
      </c>
      <c r="R157" s="99">
        <f>K157*G157</f>
        <v>0</v>
      </c>
      <c r="S157" s="99">
        <f>L157*G157</f>
        <v>0</v>
      </c>
      <c r="T157" s="99">
        <f>M157*G157</f>
        <v>0</v>
      </c>
      <c r="U157" s="99">
        <f>N157*G157</f>
        <v>0</v>
      </c>
      <c r="V157" s="98">
        <f>SUM(H157:N157)</f>
        <v>0</v>
      </c>
      <c r="W157" s="171">
        <f>SUM(O157:U157)</f>
        <v>0</v>
      </c>
      <c r="X157" s="190"/>
    </row>
    <row r="158" spans="1:24" ht="15" hidden="1" customHeight="1" outlineLevel="1">
      <c r="A158" s="327"/>
      <c r="B158" s="323"/>
      <c r="C158" s="182">
        <f>'Перв. скв '!C158</f>
        <v>0</v>
      </c>
      <c r="D158" s="100" t="s">
        <v>120</v>
      </c>
      <c r="E158" s="93"/>
      <c r="F158" s="57"/>
      <c r="G158" s="57"/>
      <c r="H158" s="295"/>
      <c r="I158" s="295"/>
      <c r="J158" s="295"/>
      <c r="K158" s="295"/>
      <c r="L158" s="295"/>
      <c r="M158" s="295"/>
      <c r="N158" s="295"/>
      <c r="O158" s="121"/>
      <c r="P158" s="121"/>
      <c r="Q158" s="121"/>
      <c r="R158" s="121"/>
      <c r="S158" s="121"/>
      <c r="T158" s="121"/>
      <c r="U158" s="121"/>
      <c r="V158" s="120"/>
      <c r="W158" s="173"/>
      <c r="X158" s="190"/>
    </row>
    <row r="159" spans="1:24" ht="15" hidden="1" customHeight="1" outlineLevel="1">
      <c r="A159" s="327"/>
      <c r="B159" s="323"/>
      <c r="C159" s="335"/>
      <c r="D159" s="102" t="str">
        <f>'Перв. скв '!D159</f>
        <v>хвостовик 102, 114 мм. С прямым цементированием</v>
      </c>
      <c r="E159" s="332">
        <f>C$158</f>
        <v>0</v>
      </c>
      <c r="F159" s="332" t="str">
        <f>'Перв. скв '!F159</f>
        <v>операция</v>
      </c>
      <c r="G159" s="349">
        <f>'Перв. скв '!G159</f>
        <v>0</v>
      </c>
      <c r="H159" s="306">
        <f>'Перв. скв '!H159</f>
        <v>0</v>
      </c>
      <c r="I159" s="306">
        <f>'Перв. скв '!I159</f>
        <v>0</v>
      </c>
      <c r="J159" s="306">
        <f>'Перв. скв '!J159</f>
        <v>0</v>
      </c>
      <c r="K159" s="306">
        <f>'Перв. скв '!K159</f>
        <v>0</v>
      </c>
      <c r="L159" s="306">
        <f>'Перв. скв '!L159</f>
        <v>0</v>
      </c>
      <c r="M159" s="306">
        <f>'Перв. скв '!M159</f>
        <v>0</v>
      </c>
      <c r="N159" s="306">
        <f>'Перв. скв '!N159</f>
        <v>0</v>
      </c>
      <c r="O159" s="99">
        <f>H159*G159</f>
        <v>0</v>
      </c>
      <c r="P159" s="99">
        <f>I159*G159</f>
        <v>0</v>
      </c>
      <c r="Q159" s="99">
        <f>J159*G159</f>
        <v>0</v>
      </c>
      <c r="R159" s="99">
        <f>K159*G159</f>
        <v>0</v>
      </c>
      <c r="S159" s="99">
        <f>L159*G159</f>
        <v>0</v>
      </c>
      <c r="T159" s="99">
        <f>M159*G159</f>
        <v>0</v>
      </c>
      <c r="U159" s="99">
        <f>N159*G159</f>
        <v>0</v>
      </c>
      <c r="V159" s="98">
        <f>SUM(H159:N159)</f>
        <v>0</v>
      </c>
      <c r="W159" s="171">
        <f>SUM(O159:U159)</f>
        <v>0</v>
      </c>
      <c r="X159" s="190"/>
    </row>
    <row r="160" spans="1:24" ht="15" hidden="1" customHeight="1" outlineLevel="1">
      <c r="A160" s="327"/>
      <c r="B160" s="323"/>
      <c r="C160" s="335"/>
      <c r="D160" s="102" t="str">
        <f>'Перв. скв '!D160</f>
        <v>хвостовик 127 мм. С прямым цементированием</v>
      </c>
      <c r="E160" s="332">
        <f>C$158</f>
        <v>0</v>
      </c>
      <c r="F160" s="332" t="str">
        <f>'Перв. скв '!F160</f>
        <v>операция</v>
      </c>
      <c r="G160" s="349">
        <f>'Перв. скв '!G160</f>
        <v>0</v>
      </c>
      <c r="H160" s="306">
        <f>'Перв. скв '!H160</f>
        <v>0</v>
      </c>
      <c r="I160" s="306">
        <f>'Перв. скв '!I160</f>
        <v>0</v>
      </c>
      <c r="J160" s="306">
        <f>'Перв. скв '!J160</f>
        <v>0</v>
      </c>
      <c r="K160" s="306">
        <f>'Перв. скв '!K160</f>
        <v>0</v>
      </c>
      <c r="L160" s="306">
        <f>'Перв. скв '!L160</f>
        <v>0</v>
      </c>
      <c r="M160" s="306">
        <f>'Перв. скв '!M160</f>
        <v>0</v>
      </c>
      <c r="N160" s="306">
        <f>'Перв. скв '!N160</f>
        <v>0</v>
      </c>
      <c r="O160" s="99">
        <f>H160*G160</f>
        <v>0</v>
      </c>
      <c r="P160" s="99">
        <f>I160*G160</f>
        <v>0</v>
      </c>
      <c r="Q160" s="99">
        <f>J160*G160</f>
        <v>0</v>
      </c>
      <c r="R160" s="99">
        <f>K160*G160</f>
        <v>0</v>
      </c>
      <c r="S160" s="99">
        <f>L160*G160</f>
        <v>0</v>
      </c>
      <c r="T160" s="99">
        <f>M160*G160</f>
        <v>0</v>
      </c>
      <c r="U160" s="99">
        <f>N160*G160</f>
        <v>0</v>
      </c>
      <c r="V160" s="98">
        <f>SUM(H160:N160)</f>
        <v>0</v>
      </c>
      <c r="W160" s="171">
        <f>SUM(O160:U160)</f>
        <v>0</v>
      </c>
      <c r="X160" s="190"/>
    </row>
    <row r="161" spans="1:26" ht="15" hidden="1" customHeight="1" outlineLevel="1">
      <c r="A161" s="327"/>
      <c r="B161" s="323"/>
      <c r="C161" s="335"/>
      <c r="D161" s="102" t="str">
        <f>'Перв. скв '!D161</f>
        <v>хвостовик 114 мм. Не цементируемый</v>
      </c>
      <c r="E161" s="332">
        <f>C$158</f>
        <v>0</v>
      </c>
      <c r="F161" s="332" t="str">
        <f>'Перв. скв '!F161</f>
        <v>операция</v>
      </c>
      <c r="G161" s="349">
        <f>'Перв. скв '!G161</f>
        <v>0</v>
      </c>
      <c r="H161" s="306">
        <f>'Перв. скв '!H161</f>
        <v>0</v>
      </c>
      <c r="I161" s="306">
        <f>'Перв. скв '!I161</f>
        <v>0</v>
      </c>
      <c r="J161" s="306">
        <f>'Перв. скв '!J161</f>
        <v>0</v>
      </c>
      <c r="K161" s="306">
        <f>'Перв. скв '!K161</f>
        <v>0</v>
      </c>
      <c r="L161" s="306">
        <f>'Перв. скв '!L161</f>
        <v>0</v>
      </c>
      <c r="M161" s="306">
        <f>'Перв. скв '!M161</f>
        <v>0</v>
      </c>
      <c r="N161" s="306">
        <f>'Перв. скв '!N161</f>
        <v>0</v>
      </c>
      <c r="O161" s="99">
        <f>H161*G161</f>
        <v>0</v>
      </c>
      <c r="P161" s="99">
        <f>I161*G161</f>
        <v>0</v>
      </c>
      <c r="Q161" s="99">
        <f>J161*G161</f>
        <v>0</v>
      </c>
      <c r="R161" s="99">
        <f>K161*G161</f>
        <v>0</v>
      </c>
      <c r="S161" s="99">
        <f>L161*G161</f>
        <v>0</v>
      </c>
      <c r="T161" s="99">
        <f>M161*G161</f>
        <v>0</v>
      </c>
      <c r="U161" s="99">
        <f>N161*G161</f>
        <v>0</v>
      </c>
      <c r="V161" s="98">
        <f>SUM(H161:N161)</f>
        <v>0</v>
      </c>
      <c r="W161" s="171">
        <f>SUM(O161:U161)</f>
        <v>0</v>
      </c>
      <c r="X161" s="190"/>
    </row>
    <row r="162" spans="1:26" ht="15.75" hidden="1" customHeight="1" outlineLevel="1" thickBot="1">
      <c r="A162" s="327"/>
      <c r="B162" s="323"/>
      <c r="C162" s="335"/>
      <c r="D162" s="102" t="str">
        <f>'Перв. скв '!D162</f>
        <v>Хвостовик 114, 102 с ступенчатым цементированием</v>
      </c>
      <c r="E162" s="332">
        <f>C$158</f>
        <v>0</v>
      </c>
      <c r="F162" s="332" t="str">
        <f>'Перв. скв '!F162</f>
        <v>операция</v>
      </c>
      <c r="G162" s="349">
        <f>'Перв. скв '!G162</f>
        <v>0</v>
      </c>
      <c r="H162" s="306">
        <f>'Перв. скв '!H162</f>
        <v>0</v>
      </c>
      <c r="I162" s="306">
        <f>'Перв. скв '!I162</f>
        <v>0</v>
      </c>
      <c r="J162" s="306">
        <f>'Перв. скв '!J162</f>
        <v>0</v>
      </c>
      <c r="K162" s="306">
        <f>'Перв. скв '!K162</f>
        <v>0</v>
      </c>
      <c r="L162" s="306">
        <f>'Перв. скв '!L162</f>
        <v>0</v>
      </c>
      <c r="M162" s="306">
        <f>'Перв. скв '!M162</f>
        <v>0</v>
      </c>
      <c r="N162" s="306">
        <f>'Перв. скв '!N162</f>
        <v>0</v>
      </c>
      <c r="O162" s="99">
        <f>H162*G162</f>
        <v>0</v>
      </c>
      <c r="P162" s="99">
        <f>I162*G162</f>
        <v>0</v>
      </c>
      <c r="Q162" s="99">
        <f>J162*G162</f>
        <v>0</v>
      </c>
      <c r="R162" s="99">
        <f>K162*G162</f>
        <v>0</v>
      </c>
      <c r="S162" s="99">
        <f>L162*G162</f>
        <v>0</v>
      </c>
      <c r="T162" s="99">
        <f>M162*G162</f>
        <v>0</v>
      </c>
      <c r="U162" s="99">
        <f>N162*G162</f>
        <v>0</v>
      </c>
      <c r="V162" s="98">
        <f>SUM(H162:N162)</f>
        <v>0</v>
      </c>
      <c r="W162" s="171">
        <f>SUM(O162:U162)</f>
        <v>0</v>
      </c>
      <c r="X162" s="190"/>
    </row>
    <row r="163" spans="1:26" ht="15.75" customHeight="1" collapsed="1" thickBot="1">
      <c r="A163" s="36"/>
      <c r="B163" s="48"/>
      <c r="C163" s="446" t="s">
        <v>32</v>
      </c>
      <c r="D163" s="447"/>
      <c r="E163" s="447"/>
      <c r="F163" s="447"/>
      <c r="G163" s="447"/>
      <c r="H163" s="447"/>
      <c r="I163" s="447"/>
      <c r="J163" s="447"/>
      <c r="K163" s="447"/>
      <c r="L163" s="447"/>
      <c r="M163" s="447"/>
      <c r="N163" s="447"/>
      <c r="O163" s="447"/>
      <c r="P163" s="447"/>
      <c r="Q163" s="447"/>
      <c r="R163" s="447"/>
      <c r="S163" s="447"/>
      <c r="T163" s="447"/>
      <c r="U163" s="447"/>
      <c r="V163" s="447"/>
      <c r="W163" s="473"/>
      <c r="X163" s="192">
        <f>SUM(W164:W179)</f>
        <v>6797355.699899218</v>
      </c>
    </row>
    <row r="164" spans="1:26" ht="15" hidden="1" customHeight="1" outlineLevel="1">
      <c r="A164" s="327"/>
      <c r="B164" s="323"/>
      <c r="C164" s="335"/>
      <c r="D164" s="102" t="str">
        <f>'Перв. скв '!D164</f>
        <v>Обсадные трубы 426х11 Д НОРМКБ</v>
      </c>
      <c r="E164" s="332"/>
      <c r="F164" s="332" t="str">
        <f>'Перв. скв '!F164</f>
        <v>м</v>
      </c>
      <c r="G164" s="349">
        <f>'Перв. скв '!G164</f>
        <v>0</v>
      </c>
      <c r="H164" s="306">
        <f>'Перв. скв '!H164</f>
        <v>0</v>
      </c>
      <c r="I164" s="306">
        <f>'Перв. скв '!I164</f>
        <v>0</v>
      </c>
      <c r="J164" s="306">
        <f>'Перв. скв '!J164</f>
        <v>0</v>
      </c>
      <c r="K164" s="306">
        <f>'Перв. скв '!K164</f>
        <v>0</v>
      </c>
      <c r="L164" s="306">
        <f>'Перв. скв '!L164</f>
        <v>0</v>
      </c>
      <c r="M164" s="306">
        <f>'Перв. скв '!M164</f>
        <v>0</v>
      </c>
      <c r="N164" s="306">
        <f>'Перв. скв '!N164</f>
        <v>0</v>
      </c>
      <c r="O164" s="112">
        <f>H164*G164</f>
        <v>0</v>
      </c>
      <c r="P164" s="112">
        <f>I164*G164</f>
        <v>0</v>
      </c>
      <c r="Q164" s="112">
        <f>J164*G164</f>
        <v>0</v>
      </c>
      <c r="R164" s="112">
        <f>K164*G164</f>
        <v>0</v>
      </c>
      <c r="S164" s="112">
        <f>L164*G164</f>
        <v>0</v>
      </c>
      <c r="T164" s="99">
        <f t="shared" ref="T164:T178" si="113">M164*G164</f>
        <v>0</v>
      </c>
      <c r="U164" s="112">
        <f>N164*G164</f>
        <v>0</v>
      </c>
      <c r="V164" s="113">
        <f>SUM(H164:N164)</f>
        <v>0</v>
      </c>
      <c r="W164" s="168">
        <f>SUM(O164:U164)</f>
        <v>0</v>
      </c>
      <c r="X164" s="190"/>
    </row>
    <row r="165" spans="1:26" outlineLevel="1">
      <c r="A165" s="327"/>
      <c r="B165" s="323"/>
      <c r="C165" s="335"/>
      <c r="D165" s="102" t="str">
        <f>'Перв. скв '!D165</f>
        <v>Обсадные трубы 324х9,5 Д ОТТМ</v>
      </c>
      <c r="E165" s="332"/>
      <c r="F165" s="332" t="str">
        <f>'Перв. скв '!F165</f>
        <v>м</v>
      </c>
      <c r="G165" s="349">
        <f>'Перв. скв '!G165</f>
        <v>3239</v>
      </c>
      <c r="H165" s="306">
        <f>'Перв. скв '!H165</f>
        <v>0</v>
      </c>
      <c r="I165" s="306">
        <v>0</v>
      </c>
      <c r="J165" s="306">
        <v>120</v>
      </c>
      <c r="K165" s="306">
        <v>0</v>
      </c>
      <c r="L165" s="306">
        <v>0</v>
      </c>
      <c r="M165" s="306">
        <v>0</v>
      </c>
      <c r="N165" s="306">
        <v>0</v>
      </c>
      <c r="O165" s="112">
        <f t="shared" ref="O165:O178" si="114">H165*G165</f>
        <v>0</v>
      </c>
      <c r="P165" s="112">
        <f t="shared" ref="P165:P178" si="115">I165*G165</f>
        <v>0</v>
      </c>
      <c r="Q165" s="112">
        <f t="shared" ref="Q165:Q178" si="116">J165*G165</f>
        <v>388680</v>
      </c>
      <c r="R165" s="112">
        <f t="shared" ref="R165:R178" si="117">K165*G165</f>
        <v>0</v>
      </c>
      <c r="S165" s="112">
        <f t="shared" ref="S165:S178" si="118">L165*G165</f>
        <v>0</v>
      </c>
      <c r="T165" s="99">
        <f t="shared" si="113"/>
        <v>0</v>
      </c>
      <c r="U165" s="112">
        <f t="shared" ref="U165:U178" si="119">N165*G165</f>
        <v>0</v>
      </c>
      <c r="V165" s="113">
        <f t="shared" ref="V165:V178" si="120">SUM(H165:N165)</f>
        <v>120</v>
      </c>
      <c r="W165" s="168">
        <f t="shared" ref="W165:W178" si="121">SUM(O165:U165)</f>
        <v>388680</v>
      </c>
      <c r="X165" s="190"/>
      <c r="Z165" s="276"/>
    </row>
    <row r="166" spans="1:26" ht="15" customHeight="1" outlineLevel="1">
      <c r="A166" s="327"/>
      <c r="B166" s="323"/>
      <c r="C166" s="335"/>
      <c r="D166" s="102" t="str">
        <f>'Перв. скв '!D166</f>
        <v>Обсадные трубы 245х8,9 Е ОТТГ</v>
      </c>
      <c r="E166" s="332"/>
      <c r="F166" s="332" t="str">
        <f>'Перв. скв '!F166</f>
        <v>м</v>
      </c>
      <c r="G166" s="349">
        <f>'Перв. скв '!G166</f>
        <v>2050</v>
      </c>
      <c r="H166" s="306">
        <f>'Перв. скв '!H166</f>
        <v>0</v>
      </c>
      <c r="I166" s="306">
        <v>0</v>
      </c>
      <c r="J166" s="306">
        <v>0</v>
      </c>
      <c r="K166" s="306">
        <v>0</v>
      </c>
      <c r="L166" s="306">
        <v>0</v>
      </c>
      <c r="M166" s="306">
        <v>0</v>
      </c>
      <c r="N166" s="306">
        <v>0</v>
      </c>
      <c r="O166" s="112">
        <f t="shared" si="114"/>
        <v>0</v>
      </c>
      <c r="P166" s="112">
        <f t="shared" si="115"/>
        <v>0</v>
      </c>
      <c r="Q166" s="112">
        <f t="shared" si="116"/>
        <v>0</v>
      </c>
      <c r="R166" s="112">
        <f t="shared" si="117"/>
        <v>0</v>
      </c>
      <c r="S166" s="112">
        <f t="shared" si="118"/>
        <v>0</v>
      </c>
      <c r="T166" s="99">
        <f t="shared" si="113"/>
        <v>0</v>
      </c>
      <c r="U166" s="112">
        <f t="shared" si="119"/>
        <v>0</v>
      </c>
      <c r="V166" s="113">
        <f t="shared" si="120"/>
        <v>0</v>
      </c>
      <c r="W166" s="168">
        <f t="shared" si="121"/>
        <v>0</v>
      </c>
      <c r="X166" s="190"/>
    </row>
    <row r="167" spans="1:26" outlineLevel="1">
      <c r="A167" s="327"/>
      <c r="B167" s="323"/>
      <c r="C167" s="335"/>
      <c r="D167" s="102" t="str">
        <f>'Перв. скв '!D167</f>
        <v>Обсадные трубы 245х7,9 Д ОТТМ</v>
      </c>
      <c r="E167" s="332"/>
      <c r="F167" s="332" t="str">
        <f>'Перв. скв '!F167</f>
        <v>м</v>
      </c>
      <c r="G167" s="349">
        <f>'Перв. скв '!G167</f>
        <v>0</v>
      </c>
      <c r="H167" s="306">
        <f>'Перв. скв '!H167</f>
        <v>0</v>
      </c>
      <c r="I167" s="306">
        <v>0</v>
      </c>
      <c r="J167" s="306">
        <v>0</v>
      </c>
      <c r="K167" s="306">
        <v>1273</v>
      </c>
      <c r="L167" s="306">
        <v>0</v>
      </c>
      <c r="M167" s="306">
        <v>0</v>
      </c>
      <c r="N167" s="306">
        <v>0</v>
      </c>
      <c r="O167" s="112">
        <f t="shared" si="114"/>
        <v>0</v>
      </c>
      <c r="P167" s="112">
        <f t="shared" si="115"/>
        <v>0</v>
      </c>
      <c r="Q167" s="112">
        <f t="shared" si="116"/>
        <v>0</v>
      </c>
      <c r="R167" s="112">
        <f t="shared" si="117"/>
        <v>0</v>
      </c>
      <c r="S167" s="112">
        <f t="shared" si="118"/>
        <v>0</v>
      </c>
      <c r="T167" s="99">
        <f t="shared" si="113"/>
        <v>0</v>
      </c>
      <c r="U167" s="112">
        <f t="shared" si="119"/>
        <v>0</v>
      </c>
      <c r="V167" s="113">
        <f t="shared" si="120"/>
        <v>1273</v>
      </c>
      <c r="W167" s="168">
        <f t="shared" si="121"/>
        <v>0</v>
      </c>
      <c r="X167" s="190"/>
    </row>
    <row r="168" spans="1:26" ht="15" customHeight="1" outlineLevel="1">
      <c r="A168" s="327"/>
      <c r="B168" s="323"/>
      <c r="C168" s="335"/>
      <c r="D168" s="102" t="str">
        <f>'Перв. скв '!D168</f>
        <v>Обсадные трубы 178х9,2 Е ОТТГ</v>
      </c>
      <c r="E168" s="332"/>
      <c r="F168" s="332" t="str">
        <f>'Перв. скв '!F168</f>
        <v>м</v>
      </c>
      <c r="G168" s="349">
        <f>'Перв. скв '!G168</f>
        <v>1870</v>
      </c>
      <c r="H168" s="306">
        <f>'Перв. скв '!H168</f>
        <v>0</v>
      </c>
      <c r="I168" s="306">
        <v>0</v>
      </c>
      <c r="J168" s="306">
        <v>0</v>
      </c>
      <c r="K168" s="306">
        <v>0</v>
      </c>
      <c r="L168" s="306">
        <v>0</v>
      </c>
      <c r="M168" s="306">
        <v>0</v>
      </c>
      <c r="N168" s="306">
        <v>0</v>
      </c>
      <c r="O168" s="112">
        <f t="shared" si="114"/>
        <v>0</v>
      </c>
      <c r="P168" s="112">
        <f t="shared" si="115"/>
        <v>0</v>
      </c>
      <c r="Q168" s="112">
        <f t="shared" si="116"/>
        <v>0</v>
      </c>
      <c r="R168" s="112">
        <f t="shared" si="117"/>
        <v>0</v>
      </c>
      <c r="S168" s="112">
        <f t="shared" si="118"/>
        <v>0</v>
      </c>
      <c r="T168" s="99">
        <f t="shared" si="113"/>
        <v>0</v>
      </c>
      <c r="U168" s="112">
        <f t="shared" si="119"/>
        <v>0</v>
      </c>
      <c r="V168" s="113">
        <f t="shared" si="120"/>
        <v>0</v>
      </c>
      <c r="W168" s="168">
        <f t="shared" si="121"/>
        <v>0</v>
      </c>
      <c r="X168" s="190"/>
    </row>
    <row r="169" spans="1:26" ht="15" customHeight="1" outlineLevel="1">
      <c r="A169" s="327"/>
      <c r="B169" s="323"/>
      <c r="C169" s="335"/>
      <c r="D169" s="102" t="str">
        <f>'Перв. скв '!D169</f>
        <v>Обсадные трубы 178х9,2 Д ОТТМ</v>
      </c>
      <c r="E169" s="332"/>
      <c r="F169" s="332" t="str">
        <f>'Перв. скв '!F169</f>
        <v>м</v>
      </c>
      <c r="G169" s="349">
        <f>'Перв. скв '!G169</f>
        <v>1532</v>
      </c>
      <c r="H169" s="306">
        <f>'Перв. скв '!H169</f>
        <v>0</v>
      </c>
      <c r="I169" s="306">
        <v>0</v>
      </c>
      <c r="J169" s="306">
        <v>0</v>
      </c>
      <c r="K169" s="306">
        <v>0</v>
      </c>
      <c r="L169" s="306">
        <v>0</v>
      </c>
      <c r="M169" s="306">
        <v>0</v>
      </c>
      <c r="N169" s="306">
        <v>0</v>
      </c>
      <c r="O169" s="112">
        <f t="shared" si="114"/>
        <v>0</v>
      </c>
      <c r="P169" s="112">
        <f t="shared" si="115"/>
        <v>0</v>
      </c>
      <c r="Q169" s="112">
        <f t="shared" si="116"/>
        <v>0</v>
      </c>
      <c r="R169" s="112">
        <f t="shared" si="117"/>
        <v>0</v>
      </c>
      <c r="S169" s="112">
        <f t="shared" si="118"/>
        <v>0</v>
      </c>
      <c r="T169" s="99">
        <f t="shared" si="113"/>
        <v>0</v>
      </c>
      <c r="U169" s="112">
        <f t="shared" si="119"/>
        <v>0</v>
      </c>
      <c r="V169" s="113">
        <f t="shared" si="120"/>
        <v>0</v>
      </c>
      <c r="W169" s="168">
        <f t="shared" si="121"/>
        <v>0</v>
      </c>
      <c r="X169" s="190"/>
    </row>
    <row r="170" spans="1:26" ht="15" customHeight="1" outlineLevel="1">
      <c r="A170" s="327"/>
      <c r="B170" s="323"/>
      <c r="C170" s="335"/>
      <c r="D170" s="102" t="str">
        <f>'Перв. скв '!D170</f>
        <v>Обсадные трубы 178х9,2 Е ОТТМ</v>
      </c>
      <c r="E170" s="332"/>
      <c r="F170" s="332" t="str">
        <f>'Перв. скв '!F170</f>
        <v>м</v>
      </c>
      <c r="G170" s="349">
        <f>'Перв. скв '!G170</f>
        <v>1811</v>
      </c>
      <c r="H170" s="306">
        <f>'Перв. скв '!H170</f>
        <v>0</v>
      </c>
      <c r="I170" s="306">
        <v>0</v>
      </c>
      <c r="J170" s="306">
        <v>0</v>
      </c>
      <c r="K170" s="306">
        <v>0</v>
      </c>
      <c r="L170" s="306">
        <v>0</v>
      </c>
      <c r="M170" s="306">
        <v>0</v>
      </c>
      <c r="N170" s="306">
        <v>0</v>
      </c>
      <c r="O170" s="112">
        <f t="shared" si="114"/>
        <v>0</v>
      </c>
      <c r="P170" s="112">
        <f t="shared" si="115"/>
        <v>0</v>
      </c>
      <c r="Q170" s="112">
        <f t="shared" si="116"/>
        <v>0</v>
      </c>
      <c r="R170" s="112">
        <f t="shared" si="117"/>
        <v>0</v>
      </c>
      <c r="S170" s="112">
        <f t="shared" si="118"/>
        <v>0</v>
      </c>
      <c r="T170" s="99">
        <f t="shared" si="113"/>
        <v>0</v>
      </c>
      <c r="U170" s="112">
        <f t="shared" si="119"/>
        <v>0</v>
      </c>
      <c r="V170" s="113">
        <f t="shared" si="120"/>
        <v>0</v>
      </c>
      <c r="W170" s="168">
        <f t="shared" si="121"/>
        <v>0</v>
      </c>
      <c r="X170" s="190"/>
    </row>
    <row r="171" spans="1:26" outlineLevel="1">
      <c r="A171" s="327"/>
      <c r="B171" s="323"/>
      <c r="C171" s="335"/>
      <c r="D171" s="102" t="str">
        <f>'Перв. скв '!D171</f>
        <v>Обсадные трубы 168х8,9 Д ОТТМ</v>
      </c>
      <c r="E171" s="332"/>
      <c r="F171" s="332" t="str">
        <f>'Перв. скв '!F171</f>
        <v>м</v>
      </c>
      <c r="G171" s="349">
        <f>'Перв. скв '!G171</f>
        <v>1480</v>
      </c>
      <c r="H171" s="306">
        <f>'Перв. скв '!H171</f>
        <v>0</v>
      </c>
      <c r="I171" s="306">
        <v>0</v>
      </c>
      <c r="J171" s="306">
        <v>0</v>
      </c>
      <c r="K171" s="306">
        <v>0</v>
      </c>
      <c r="L171" s="306">
        <v>2870</v>
      </c>
      <c r="M171" s="306">
        <v>0</v>
      </c>
      <c r="N171" s="306">
        <v>0</v>
      </c>
      <c r="O171" s="112">
        <f t="shared" si="114"/>
        <v>0</v>
      </c>
      <c r="P171" s="112">
        <f t="shared" si="115"/>
        <v>0</v>
      </c>
      <c r="Q171" s="112">
        <f t="shared" si="116"/>
        <v>0</v>
      </c>
      <c r="R171" s="112">
        <f t="shared" si="117"/>
        <v>0</v>
      </c>
      <c r="S171" s="112">
        <f t="shared" si="118"/>
        <v>4247600</v>
      </c>
      <c r="T171" s="99">
        <f t="shared" si="113"/>
        <v>0</v>
      </c>
      <c r="U171" s="112">
        <f t="shared" si="119"/>
        <v>0</v>
      </c>
      <c r="V171" s="113">
        <f t="shared" si="120"/>
        <v>2870</v>
      </c>
      <c r="W171" s="168">
        <f t="shared" si="121"/>
        <v>4247600</v>
      </c>
      <c r="X171" s="190"/>
    </row>
    <row r="172" spans="1:26" ht="15" customHeight="1" outlineLevel="1">
      <c r="A172" s="327"/>
      <c r="B172" s="323"/>
      <c r="C172" s="335"/>
      <c r="D172" s="102" t="str">
        <f>'Перв. скв '!D172</f>
        <v>Обсадные трубы 127х9,2 Е ОТТМ</v>
      </c>
      <c r="E172" s="332"/>
      <c r="F172" s="332" t="str">
        <f>'Перв. скв '!F172</f>
        <v>шт.</v>
      </c>
      <c r="G172" s="349">
        <f>'Перв. скв '!G172</f>
        <v>1383</v>
      </c>
      <c r="H172" s="306">
        <f>'Перв. скв '!H172</f>
        <v>0</v>
      </c>
      <c r="I172" s="306">
        <v>0</v>
      </c>
      <c r="J172" s="306">
        <v>0</v>
      </c>
      <c r="K172" s="306">
        <v>0</v>
      </c>
      <c r="L172" s="306">
        <v>0</v>
      </c>
      <c r="M172" s="306">
        <v>0</v>
      </c>
      <c r="N172" s="306">
        <v>0</v>
      </c>
      <c r="O172" s="112">
        <f t="shared" si="114"/>
        <v>0</v>
      </c>
      <c r="P172" s="112">
        <f t="shared" si="115"/>
        <v>0</v>
      </c>
      <c r="Q172" s="112">
        <f t="shared" si="116"/>
        <v>0</v>
      </c>
      <c r="R172" s="112">
        <f t="shared" si="117"/>
        <v>0</v>
      </c>
      <c r="S172" s="112">
        <f t="shared" si="118"/>
        <v>0</v>
      </c>
      <c r="T172" s="99">
        <f t="shared" si="113"/>
        <v>0</v>
      </c>
      <c r="U172" s="112">
        <f t="shared" si="119"/>
        <v>0</v>
      </c>
      <c r="V172" s="113">
        <f t="shared" si="120"/>
        <v>0</v>
      </c>
      <c r="W172" s="168">
        <f t="shared" si="121"/>
        <v>0</v>
      </c>
      <c r="X172" s="190"/>
    </row>
    <row r="173" spans="1:26" ht="15" customHeight="1" outlineLevel="1">
      <c r="A173" s="327"/>
      <c r="B173" s="323"/>
      <c r="C173" s="335"/>
      <c r="D173" s="102" t="str">
        <f>'Перв. скв '!D173</f>
        <v>Труба ОТТМ-114х7,4 Е ОТТМ</v>
      </c>
      <c r="E173" s="332"/>
      <c r="F173" s="332" t="str">
        <f>'Перв. скв '!F173</f>
        <v>шт.</v>
      </c>
      <c r="G173" s="349">
        <f>'Перв. скв '!G173</f>
        <v>903</v>
      </c>
      <c r="H173" s="306">
        <f>'Перв. скв '!H173</f>
        <v>0</v>
      </c>
      <c r="I173" s="306">
        <v>0</v>
      </c>
      <c r="J173" s="306">
        <v>0</v>
      </c>
      <c r="K173" s="306">
        <v>0</v>
      </c>
      <c r="L173" s="306">
        <v>0</v>
      </c>
      <c r="M173" s="306">
        <v>0</v>
      </c>
      <c r="N173" s="306">
        <v>0</v>
      </c>
      <c r="O173" s="112">
        <f t="shared" si="114"/>
        <v>0</v>
      </c>
      <c r="P173" s="112">
        <f t="shared" si="115"/>
        <v>0</v>
      </c>
      <c r="Q173" s="112">
        <f t="shared" si="116"/>
        <v>0</v>
      </c>
      <c r="R173" s="112">
        <f t="shared" si="117"/>
        <v>0</v>
      </c>
      <c r="S173" s="112">
        <f t="shared" si="118"/>
        <v>0</v>
      </c>
      <c r="T173" s="99">
        <f t="shared" si="113"/>
        <v>0</v>
      </c>
      <c r="U173" s="112">
        <f t="shared" si="119"/>
        <v>0</v>
      </c>
      <c r="V173" s="113">
        <f t="shared" si="120"/>
        <v>0</v>
      </c>
      <c r="W173" s="168">
        <f t="shared" si="121"/>
        <v>0</v>
      </c>
      <c r="X173" s="190"/>
    </row>
    <row r="174" spans="1:26" ht="15" customHeight="1" outlineLevel="1">
      <c r="A174" s="327"/>
      <c r="B174" s="323"/>
      <c r="C174" s="335"/>
      <c r="D174" s="102" t="str">
        <f>'Перв. скв '!D174</f>
        <v>Обсадные трубы 168х10,6 Д ОТТМ</v>
      </c>
      <c r="E174" s="332"/>
      <c r="F174" s="332" t="str">
        <f>'Перв. скв '!F174</f>
        <v>шт.</v>
      </c>
      <c r="G174" s="349">
        <f>'Перв. скв '!G174</f>
        <v>2245</v>
      </c>
      <c r="H174" s="306">
        <f>'Перв. скв '!H174</f>
        <v>0</v>
      </c>
      <c r="I174" s="306">
        <v>0</v>
      </c>
      <c r="J174" s="306">
        <v>0</v>
      </c>
      <c r="K174" s="306">
        <v>0</v>
      </c>
      <c r="L174" s="306">
        <v>380</v>
      </c>
      <c r="M174" s="306">
        <v>0</v>
      </c>
      <c r="N174" s="306">
        <v>0</v>
      </c>
      <c r="O174" s="112">
        <f t="shared" si="114"/>
        <v>0</v>
      </c>
      <c r="P174" s="112">
        <f t="shared" si="115"/>
        <v>0</v>
      </c>
      <c r="Q174" s="112">
        <f t="shared" si="116"/>
        <v>0</v>
      </c>
      <c r="R174" s="112">
        <f t="shared" si="117"/>
        <v>0</v>
      </c>
      <c r="S174" s="112">
        <f t="shared" si="118"/>
        <v>853100</v>
      </c>
      <c r="T174" s="99">
        <f t="shared" si="113"/>
        <v>0</v>
      </c>
      <c r="U174" s="112">
        <f t="shared" si="119"/>
        <v>0</v>
      </c>
      <c r="V174" s="113">
        <f t="shared" si="120"/>
        <v>380</v>
      </c>
      <c r="W174" s="168">
        <f t="shared" si="121"/>
        <v>853100</v>
      </c>
      <c r="X174" s="190"/>
    </row>
    <row r="175" spans="1:26" outlineLevel="1">
      <c r="A175" s="327"/>
      <c r="B175" s="323"/>
      <c r="C175" s="335"/>
      <c r="D175" s="102" t="str">
        <f>'Перв. скв '!D175</f>
        <v>Цемент G</v>
      </c>
      <c r="E175" s="332"/>
      <c r="F175" s="332" t="str">
        <f>'Перв. скв '!F175</f>
        <v>т</v>
      </c>
      <c r="G175" s="349">
        <f>'Перв. скв '!G175</f>
        <v>5138</v>
      </c>
      <c r="H175" s="306">
        <f>'Перв. скв '!H175</f>
        <v>0</v>
      </c>
      <c r="I175" s="306">
        <v>0</v>
      </c>
      <c r="J175" s="306">
        <v>0</v>
      </c>
      <c r="K175" s="306">
        <v>0</v>
      </c>
      <c r="L175" s="306">
        <v>86.8</v>
      </c>
      <c r="M175" s="306">
        <v>0</v>
      </c>
      <c r="N175" s="306">
        <v>0</v>
      </c>
      <c r="O175" s="112">
        <f t="shared" si="114"/>
        <v>0</v>
      </c>
      <c r="P175" s="112">
        <f t="shared" si="115"/>
        <v>0</v>
      </c>
      <c r="Q175" s="112">
        <f t="shared" si="116"/>
        <v>0</v>
      </c>
      <c r="R175" s="112">
        <f t="shared" si="117"/>
        <v>0</v>
      </c>
      <c r="S175" s="112">
        <f t="shared" si="118"/>
        <v>445978.39999999997</v>
      </c>
      <c r="T175" s="99">
        <f t="shared" si="113"/>
        <v>0</v>
      </c>
      <c r="U175" s="112">
        <f t="shared" si="119"/>
        <v>0</v>
      </c>
      <c r="V175" s="113">
        <f t="shared" si="120"/>
        <v>86.8</v>
      </c>
      <c r="W175" s="168">
        <f t="shared" si="121"/>
        <v>445978.39999999997</v>
      </c>
      <c r="X175" s="190"/>
    </row>
    <row r="176" spans="1:26" hidden="1" outlineLevel="1">
      <c r="A176" s="327"/>
      <c r="B176" s="323"/>
      <c r="C176" s="335"/>
      <c r="D176" s="102">
        <f>'Перв. скв '!D176</f>
        <v>0</v>
      </c>
      <c r="E176" s="332"/>
      <c r="F176" s="332" t="str">
        <f>'Перв. скв '!F176</f>
        <v>скв.</v>
      </c>
      <c r="G176" s="349">
        <f>'Перв. скв '!G176</f>
        <v>0</v>
      </c>
      <c r="H176" s="306">
        <f>'Перв. скв '!H176</f>
        <v>0</v>
      </c>
      <c r="I176" s="306">
        <v>0</v>
      </c>
      <c r="J176" s="306">
        <v>0</v>
      </c>
      <c r="K176" s="306">
        <v>0</v>
      </c>
      <c r="L176" s="306">
        <v>0</v>
      </c>
      <c r="M176" s="306">
        <v>0</v>
      </c>
      <c r="N176" s="306">
        <v>0</v>
      </c>
      <c r="O176" s="112">
        <f t="shared" si="114"/>
        <v>0</v>
      </c>
      <c r="P176" s="112">
        <f t="shared" si="115"/>
        <v>0</v>
      </c>
      <c r="Q176" s="112">
        <f t="shared" si="116"/>
        <v>0</v>
      </c>
      <c r="R176" s="112">
        <f t="shared" si="117"/>
        <v>0</v>
      </c>
      <c r="S176" s="112">
        <f t="shared" si="118"/>
        <v>0</v>
      </c>
      <c r="T176" s="99">
        <f t="shared" si="113"/>
        <v>0</v>
      </c>
      <c r="U176" s="112">
        <f t="shared" si="119"/>
        <v>0</v>
      </c>
      <c r="V176" s="113">
        <f t="shared" si="120"/>
        <v>0</v>
      </c>
      <c r="W176" s="168">
        <f t="shared" si="121"/>
        <v>0</v>
      </c>
      <c r="X176" s="190"/>
    </row>
    <row r="177" spans="1:24" hidden="1" outlineLevel="1">
      <c r="A177" s="327"/>
      <c r="B177" s="323"/>
      <c r="C177" s="335"/>
      <c r="D177" s="102">
        <f>'Перв. скв '!D177</f>
        <v>0</v>
      </c>
      <c r="E177" s="332"/>
      <c r="F177" s="332" t="str">
        <f>'Перв. скв '!F177</f>
        <v>скв.</v>
      </c>
      <c r="G177" s="349">
        <f>'Перв. скв '!G177</f>
        <v>0</v>
      </c>
      <c r="H177" s="306">
        <f>'Перв. скв '!H177</f>
        <v>0</v>
      </c>
      <c r="I177" s="306">
        <v>0</v>
      </c>
      <c r="J177" s="306">
        <v>0</v>
      </c>
      <c r="K177" s="306">
        <v>0</v>
      </c>
      <c r="L177" s="306">
        <v>0</v>
      </c>
      <c r="M177" s="306">
        <v>0</v>
      </c>
      <c r="N177" s="306">
        <v>0</v>
      </c>
      <c r="O177" s="112">
        <f t="shared" si="114"/>
        <v>0</v>
      </c>
      <c r="P177" s="112">
        <f t="shared" si="115"/>
        <v>0</v>
      </c>
      <c r="Q177" s="112">
        <f t="shared" si="116"/>
        <v>0</v>
      </c>
      <c r="R177" s="112">
        <f t="shared" si="117"/>
        <v>0</v>
      </c>
      <c r="S177" s="112">
        <f t="shared" si="118"/>
        <v>0</v>
      </c>
      <c r="T177" s="99">
        <f t="shared" si="113"/>
        <v>0</v>
      </c>
      <c r="U177" s="112">
        <f t="shared" si="119"/>
        <v>0</v>
      </c>
      <c r="V177" s="113">
        <f t="shared" si="120"/>
        <v>0</v>
      </c>
      <c r="W177" s="168">
        <f t="shared" si="121"/>
        <v>0</v>
      </c>
      <c r="X177" s="190"/>
    </row>
    <row r="178" spans="1:24" ht="15" hidden="1" customHeight="1" outlineLevel="1">
      <c r="A178" s="327"/>
      <c r="B178" s="323"/>
      <c r="C178" s="335"/>
      <c r="D178" s="102">
        <f>'Перв. скв '!D178</f>
        <v>0</v>
      </c>
      <c r="E178" s="332"/>
      <c r="F178" s="332" t="str">
        <f>'Перв. скв '!F178</f>
        <v>скв.</v>
      </c>
      <c r="G178" s="349">
        <f>'Перв. скв '!G178</f>
        <v>0</v>
      </c>
      <c r="H178" s="306">
        <f>'Перв. скв '!H178</f>
        <v>0</v>
      </c>
      <c r="I178" s="306">
        <v>0</v>
      </c>
      <c r="J178" s="306">
        <v>0</v>
      </c>
      <c r="K178" s="306">
        <v>0</v>
      </c>
      <c r="L178" s="306">
        <v>0</v>
      </c>
      <c r="M178" s="306">
        <v>0</v>
      </c>
      <c r="N178" s="306">
        <v>0</v>
      </c>
      <c r="O178" s="112">
        <f t="shared" si="114"/>
        <v>0</v>
      </c>
      <c r="P178" s="112">
        <f t="shared" si="115"/>
        <v>0</v>
      </c>
      <c r="Q178" s="112">
        <f t="shared" si="116"/>
        <v>0</v>
      </c>
      <c r="R178" s="112">
        <f t="shared" si="117"/>
        <v>0</v>
      </c>
      <c r="S178" s="112">
        <f t="shared" si="118"/>
        <v>0</v>
      </c>
      <c r="T178" s="99">
        <f t="shared" si="113"/>
        <v>0</v>
      </c>
      <c r="U178" s="112">
        <f t="shared" si="119"/>
        <v>0</v>
      </c>
      <c r="V178" s="113">
        <f t="shared" si="120"/>
        <v>0</v>
      </c>
      <c r="W178" s="168">
        <f t="shared" si="121"/>
        <v>0</v>
      </c>
      <c r="X178" s="190"/>
    </row>
    <row r="179" spans="1:24" outlineLevel="1">
      <c r="A179" s="327"/>
      <c r="B179" s="323"/>
      <c r="C179" s="335"/>
      <c r="D179" s="102" t="str">
        <f>'Перв. скв '!D179</f>
        <v>Прочие (Наценка УМТС)</v>
      </c>
      <c r="E179" s="332"/>
      <c r="F179" s="332" t="str">
        <f>'Перв. скв '!F179</f>
        <v>опер</v>
      </c>
      <c r="G179" s="349">
        <f>'Перв. скв '!G179</f>
        <v>861997.29989921732</v>
      </c>
      <c r="H179" s="306">
        <f>'Перв. скв '!H179</f>
        <v>1</v>
      </c>
      <c r="I179" s="306">
        <v>0</v>
      </c>
      <c r="J179" s="306">
        <v>0</v>
      </c>
      <c r="K179" s="306">
        <v>0</v>
      </c>
      <c r="L179" s="306">
        <v>0</v>
      </c>
      <c r="M179" s="306">
        <v>0</v>
      </c>
      <c r="N179" s="306">
        <v>0</v>
      </c>
      <c r="O179" s="112">
        <f>H179*G179</f>
        <v>861997.29989921732</v>
      </c>
      <c r="P179" s="112">
        <f>I179*G179</f>
        <v>0</v>
      </c>
      <c r="Q179" s="112">
        <f>J179*G179</f>
        <v>0</v>
      </c>
      <c r="R179" s="112">
        <f>K179*G179</f>
        <v>0</v>
      </c>
      <c r="S179" s="112">
        <f>L179*G179</f>
        <v>0</v>
      </c>
      <c r="T179" s="99">
        <f>M179*G179</f>
        <v>0</v>
      </c>
      <c r="U179" s="112">
        <f>N179*G179</f>
        <v>0</v>
      </c>
      <c r="V179" s="113">
        <f>SUM(H179:N179)</f>
        <v>1</v>
      </c>
      <c r="W179" s="168">
        <f>SUM(O179:U179)</f>
        <v>861997.29989921732</v>
      </c>
      <c r="X179" s="190"/>
    </row>
    <row r="180" spans="1:24" ht="15.75" customHeight="1" outlineLevel="1" thickBot="1">
      <c r="A180" s="327"/>
      <c r="B180" s="323"/>
      <c r="C180" s="122"/>
      <c r="D180" s="123"/>
      <c r="E180" s="124"/>
      <c r="F180" s="124"/>
      <c r="G180" s="125"/>
      <c r="H180" s="296"/>
      <c r="I180" s="296"/>
      <c r="J180" s="296"/>
      <c r="K180" s="296"/>
      <c r="L180" s="296"/>
      <c r="M180" s="296"/>
      <c r="N180" s="296"/>
      <c r="O180" s="127"/>
      <c r="P180" s="127"/>
      <c r="Q180" s="127"/>
      <c r="R180" s="127"/>
      <c r="S180" s="127"/>
      <c r="T180" s="127"/>
      <c r="U180" s="127"/>
      <c r="V180" s="126"/>
      <c r="W180" s="126"/>
      <c r="X180" s="190"/>
    </row>
    <row r="181" spans="1:24" ht="15.75" thickBot="1">
      <c r="A181" s="45"/>
      <c r="B181" s="48"/>
      <c r="C181" s="446" t="s">
        <v>45</v>
      </c>
      <c r="D181" s="447"/>
      <c r="E181" s="447"/>
      <c r="F181" s="447"/>
      <c r="G181" s="447"/>
      <c r="H181" s="447"/>
      <c r="I181" s="447"/>
      <c r="J181" s="447"/>
      <c r="K181" s="447"/>
      <c r="L181" s="447"/>
      <c r="M181" s="447"/>
      <c r="N181" s="447"/>
      <c r="O181" s="447"/>
      <c r="P181" s="447"/>
      <c r="Q181" s="447"/>
      <c r="R181" s="447"/>
      <c r="S181" s="447"/>
      <c r="T181" s="447"/>
      <c r="U181" s="447"/>
      <c r="V181" s="447"/>
      <c r="W181" s="473"/>
      <c r="X181" s="192">
        <f>SUM(W183:W188)</f>
        <v>379392.394347728</v>
      </c>
    </row>
    <row r="182" spans="1:24" ht="15.75" outlineLevel="1" thickBot="1">
      <c r="A182" s="334"/>
      <c r="B182" s="331"/>
      <c r="C182" s="54"/>
      <c r="D182" s="100" t="s">
        <v>120</v>
      </c>
      <c r="E182" s="50"/>
      <c r="F182" s="50"/>
      <c r="G182" s="38"/>
      <c r="H182" s="295"/>
      <c r="I182" s="295"/>
      <c r="J182" s="295"/>
      <c r="K182" s="295"/>
      <c r="L182" s="295"/>
      <c r="M182" s="295"/>
      <c r="N182" s="295"/>
      <c r="O182" s="51"/>
      <c r="P182" s="51"/>
      <c r="Q182" s="51"/>
      <c r="R182" s="51"/>
      <c r="S182" s="51"/>
      <c r="T182" s="51"/>
      <c r="U182" s="51"/>
      <c r="V182" s="51"/>
      <c r="W182" s="174"/>
      <c r="X182" s="190"/>
    </row>
    <row r="183" spans="1:24" outlineLevel="1">
      <c r="A183" s="334"/>
      <c r="B183" s="331"/>
      <c r="C183" s="335"/>
      <c r="D183" s="102" t="str">
        <f>'Перв. скв '!D183</f>
        <v>Услуги НТЦ (лаб.анализ растворов, авторский надзор и пр.)</v>
      </c>
      <c r="E183" s="332"/>
      <c r="F183" s="332" t="str">
        <f>'Перв. скв '!F183</f>
        <v>скв.</v>
      </c>
      <c r="G183" s="349">
        <f>'Перв. скв '!G183</f>
        <v>379392.394347728</v>
      </c>
      <c r="H183" s="306">
        <f>'Перв. скв '!H183</f>
        <v>1</v>
      </c>
      <c r="I183" s="306">
        <f>'Перв. скв '!I183</f>
        <v>0</v>
      </c>
      <c r="J183" s="306">
        <f>'Перв. скв '!J183</f>
        <v>0</v>
      </c>
      <c r="K183" s="306">
        <f>'Перв. скв '!K183</f>
        <v>0</v>
      </c>
      <c r="L183" s="306">
        <f>'Перв. скв '!L183</f>
        <v>0</v>
      </c>
      <c r="M183" s="306">
        <f>'Перв. скв '!M183</f>
        <v>0</v>
      </c>
      <c r="N183" s="306">
        <f>'Перв. скв '!N183</f>
        <v>0</v>
      </c>
      <c r="O183" s="99">
        <f t="shared" ref="O183:O188" si="122">H183*G183</f>
        <v>379392.394347728</v>
      </c>
      <c r="P183" s="99">
        <f t="shared" ref="P183:P188" si="123">I183*G183</f>
        <v>0</v>
      </c>
      <c r="Q183" s="99">
        <f t="shared" ref="Q183:Q188" si="124">J183*G183</f>
        <v>0</v>
      </c>
      <c r="R183" s="99">
        <f t="shared" ref="R183:R188" si="125">K183*G183</f>
        <v>0</v>
      </c>
      <c r="S183" s="99">
        <f t="shared" ref="S183:S188" si="126">L183*G183</f>
        <v>0</v>
      </c>
      <c r="T183" s="99">
        <f t="shared" ref="T183:T188" si="127">M183*G183</f>
        <v>0</v>
      </c>
      <c r="U183" s="99">
        <f t="shared" ref="U183:U188" si="128">N183*G183</f>
        <v>0</v>
      </c>
      <c r="V183" s="98">
        <f t="shared" ref="V183:V188" si="129">SUM(H183:N183)</f>
        <v>1</v>
      </c>
      <c r="W183" s="171">
        <f t="shared" ref="W183:W188" si="130">SUM(O183:U183)</f>
        <v>379392.394347728</v>
      </c>
      <c r="X183" s="190"/>
    </row>
    <row r="184" spans="1:24" outlineLevel="1">
      <c r="A184" s="327"/>
      <c r="B184" s="323"/>
      <c r="C184" s="335"/>
      <c r="D184" s="102" t="str">
        <f>'Перв. скв '!D184</f>
        <v>ПИР + гос.экспертиза</v>
      </c>
      <c r="E184" s="332"/>
      <c r="F184" s="332" t="str">
        <f>'Перв. скв '!F184</f>
        <v>К-т</v>
      </c>
      <c r="G184" s="349">
        <f>'Перв. скв '!G184</f>
        <v>0</v>
      </c>
      <c r="H184" s="306">
        <v>0</v>
      </c>
      <c r="I184" s="306">
        <f>'Перв. скв '!I184</f>
        <v>0</v>
      </c>
      <c r="J184" s="306">
        <f>'Перв. скв '!J184</f>
        <v>0</v>
      </c>
      <c r="K184" s="306">
        <f>'Перв. скв '!K184</f>
        <v>0</v>
      </c>
      <c r="L184" s="306">
        <f>'Перв. скв '!L184</f>
        <v>0</v>
      </c>
      <c r="M184" s="306">
        <f>'Перв. скв '!M184</f>
        <v>0</v>
      </c>
      <c r="N184" s="306">
        <f>'Перв. скв '!N184</f>
        <v>0</v>
      </c>
      <c r="O184" s="99">
        <f t="shared" si="122"/>
        <v>0</v>
      </c>
      <c r="P184" s="99">
        <f t="shared" si="123"/>
        <v>0</v>
      </c>
      <c r="Q184" s="99">
        <f t="shared" si="124"/>
        <v>0</v>
      </c>
      <c r="R184" s="99">
        <f t="shared" si="125"/>
        <v>0</v>
      </c>
      <c r="S184" s="99">
        <f t="shared" si="126"/>
        <v>0</v>
      </c>
      <c r="T184" s="99">
        <f t="shared" si="127"/>
        <v>0</v>
      </c>
      <c r="U184" s="99">
        <f t="shared" si="128"/>
        <v>0</v>
      </c>
      <c r="V184" s="98">
        <f t="shared" si="129"/>
        <v>0</v>
      </c>
      <c r="W184" s="171">
        <f t="shared" si="130"/>
        <v>0</v>
      </c>
      <c r="X184" s="190"/>
    </row>
    <row r="185" spans="1:24" hidden="1" outlineLevel="1">
      <c r="A185" s="327"/>
      <c r="B185" s="323"/>
      <c r="C185" s="335"/>
      <c r="D185" s="102" t="str">
        <f>'Перв. скв '!D185</f>
        <v>Услуги УМТС (10,45% от ТМЦ, включая опрессовку труб)</v>
      </c>
      <c r="E185" s="332"/>
      <c r="F185" s="332" t="str">
        <f>'Перв. скв '!F185</f>
        <v>скв.</v>
      </c>
      <c r="G185" s="349">
        <f>'Перв. скв '!G185</f>
        <v>0</v>
      </c>
      <c r="H185" s="306">
        <f>'Перв. скв '!H185</f>
        <v>0</v>
      </c>
      <c r="I185" s="306">
        <f>'Перв. скв '!I185</f>
        <v>0</v>
      </c>
      <c r="J185" s="306">
        <f>'Перв. скв '!J185</f>
        <v>0</v>
      </c>
      <c r="K185" s="306">
        <f>'Перв. скв '!K185</f>
        <v>0</v>
      </c>
      <c r="L185" s="306">
        <f>'Перв. скв '!L185</f>
        <v>0</v>
      </c>
      <c r="M185" s="306">
        <f>'Перв. скв '!M185</f>
        <v>0</v>
      </c>
      <c r="N185" s="306">
        <f>'Перв. скв '!N185</f>
        <v>0</v>
      </c>
      <c r="O185" s="99">
        <f t="shared" si="122"/>
        <v>0</v>
      </c>
      <c r="P185" s="99">
        <f t="shared" si="123"/>
        <v>0</v>
      </c>
      <c r="Q185" s="99">
        <f t="shared" si="124"/>
        <v>0</v>
      </c>
      <c r="R185" s="99">
        <f t="shared" si="125"/>
        <v>0</v>
      </c>
      <c r="S185" s="99">
        <f t="shared" si="126"/>
        <v>0</v>
      </c>
      <c r="T185" s="99">
        <f t="shared" si="127"/>
        <v>0</v>
      </c>
      <c r="U185" s="99">
        <f t="shared" si="128"/>
        <v>0</v>
      </c>
      <c r="V185" s="98">
        <f t="shared" si="129"/>
        <v>0</v>
      </c>
      <c r="W185" s="171">
        <f t="shared" si="130"/>
        <v>0</v>
      </c>
      <c r="X185" s="190"/>
    </row>
    <row r="186" spans="1:24" outlineLevel="1">
      <c r="A186" s="327"/>
      <c r="B186" s="323"/>
      <c r="C186" s="335"/>
      <c r="D186" s="102" t="str">
        <f>'Перв. скв '!D186</f>
        <v>Выработка электроэнергии</v>
      </c>
      <c r="E186" s="332"/>
      <c r="F186" s="332" t="str">
        <f>'Перв. скв '!F186</f>
        <v>скв.</v>
      </c>
      <c r="G186" s="349">
        <f>'Перв. скв '!G186</f>
        <v>0</v>
      </c>
      <c r="H186" s="306">
        <f>'Перв. скв '!H186</f>
        <v>1</v>
      </c>
      <c r="I186" s="306">
        <f>'Перв. скв '!I186</f>
        <v>0</v>
      </c>
      <c r="J186" s="306">
        <f>'Перв. скв '!J186</f>
        <v>0</v>
      </c>
      <c r="K186" s="306">
        <f>'Перв. скв '!K186</f>
        <v>0</v>
      </c>
      <c r="L186" s="306">
        <f>'Перв. скв '!L186</f>
        <v>0</v>
      </c>
      <c r="M186" s="306">
        <f>'Перв. скв '!M186</f>
        <v>0</v>
      </c>
      <c r="N186" s="306">
        <f>'Перв. скв '!N186</f>
        <v>0</v>
      </c>
      <c r="O186" s="99">
        <f t="shared" si="122"/>
        <v>0</v>
      </c>
      <c r="P186" s="99">
        <f t="shared" si="123"/>
        <v>0</v>
      </c>
      <c r="Q186" s="99">
        <f t="shared" si="124"/>
        <v>0</v>
      </c>
      <c r="R186" s="99">
        <f t="shared" si="125"/>
        <v>0</v>
      </c>
      <c r="S186" s="99">
        <f t="shared" si="126"/>
        <v>0</v>
      </c>
      <c r="T186" s="99">
        <f t="shared" si="127"/>
        <v>0</v>
      </c>
      <c r="U186" s="99">
        <f t="shared" si="128"/>
        <v>0</v>
      </c>
      <c r="V186" s="98">
        <f t="shared" si="129"/>
        <v>1</v>
      </c>
      <c r="W186" s="171">
        <f t="shared" si="130"/>
        <v>0</v>
      </c>
      <c r="X186" s="190"/>
    </row>
    <row r="187" spans="1:24" ht="15.75" outlineLevel="1" thickBot="1">
      <c r="A187" s="327"/>
      <c r="B187" s="323"/>
      <c r="C187" s="335"/>
      <c r="D187" s="102" t="str">
        <f>'Перв. скв '!D187</f>
        <v>Прочее (Регистрация, инвентаризация, индексация)</v>
      </c>
      <c r="E187" s="332"/>
      <c r="F187" s="332" t="str">
        <f>'Перв. скв '!F187</f>
        <v>скв.</v>
      </c>
      <c r="G187" s="349">
        <f>'Перв. скв '!G187</f>
        <v>0</v>
      </c>
      <c r="H187" s="306">
        <f>'Перв. скв '!H187</f>
        <v>1</v>
      </c>
      <c r="I187" s="306">
        <f>'Перв. скв '!I187</f>
        <v>0</v>
      </c>
      <c r="J187" s="306">
        <f>'Перв. скв '!J187</f>
        <v>0</v>
      </c>
      <c r="K187" s="306">
        <f>'Перв. скв '!K187</f>
        <v>0</v>
      </c>
      <c r="L187" s="306">
        <f>'Перв. скв '!L187</f>
        <v>0</v>
      </c>
      <c r="M187" s="306">
        <f>'Перв. скв '!M187</f>
        <v>0</v>
      </c>
      <c r="N187" s="306">
        <f>'Перв. скв '!N187</f>
        <v>0</v>
      </c>
      <c r="O187" s="99">
        <f t="shared" si="122"/>
        <v>0</v>
      </c>
      <c r="P187" s="99">
        <f t="shared" si="123"/>
        <v>0</v>
      </c>
      <c r="Q187" s="99">
        <f t="shared" si="124"/>
        <v>0</v>
      </c>
      <c r="R187" s="99">
        <f t="shared" si="125"/>
        <v>0</v>
      </c>
      <c r="S187" s="99">
        <f t="shared" si="126"/>
        <v>0</v>
      </c>
      <c r="T187" s="99">
        <f t="shared" si="127"/>
        <v>0</v>
      </c>
      <c r="U187" s="99">
        <f t="shared" si="128"/>
        <v>0</v>
      </c>
      <c r="V187" s="98">
        <f t="shared" si="129"/>
        <v>1</v>
      </c>
      <c r="W187" s="171">
        <f t="shared" si="130"/>
        <v>0</v>
      </c>
      <c r="X187" s="190"/>
    </row>
    <row r="188" spans="1:24" ht="15.75" hidden="1" outlineLevel="1" thickBot="1">
      <c r="A188" s="327"/>
      <c r="B188" s="336"/>
      <c r="C188" s="335"/>
      <c r="D188" s="102" t="str">
        <f>'Перв. скв '!D188</f>
        <v>Прочие (ТЖГ)</v>
      </c>
      <c r="E188" s="332"/>
      <c r="F188" s="332" t="str">
        <f>'Перв. скв '!F188</f>
        <v>скв.</v>
      </c>
      <c r="G188" s="349">
        <f>'Перв. скв '!G188</f>
        <v>0</v>
      </c>
      <c r="H188" s="306">
        <f>'Перв. скв '!H188</f>
        <v>1</v>
      </c>
      <c r="I188" s="306">
        <f>'Перв. скв '!I188</f>
        <v>0</v>
      </c>
      <c r="J188" s="306">
        <f>'Перв. скв '!J188</f>
        <v>0</v>
      </c>
      <c r="K188" s="306">
        <f>'Перв. скв '!K188</f>
        <v>0</v>
      </c>
      <c r="L188" s="306">
        <f>'Перв. скв '!L188</f>
        <v>0</v>
      </c>
      <c r="M188" s="306">
        <f>'Перв. скв '!M188</f>
        <v>0</v>
      </c>
      <c r="N188" s="306">
        <f>'Перв. скв '!N188</f>
        <v>0</v>
      </c>
      <c r="O188" s="99">
        <f t="shared" si="122"/>
        <v>0</v>
      </c>
      <c r="P188" s="99">
        <f t="shared" si="123"/>
        <v>0</v>
      </c>
      <c r="Q188" s="99">
        <f t="shared" si="124"/>
        <v>0</v>
      </c>
      <c r="R188" s="99">
        <f t="shared" si="125"/>
        <v>0</v>
      </c>
      <c r="S188" s="99">
        <f t="shared" si="126"/>
        <v>0</v>
      </c>
      <c r="T188" s="99">
        <f t="shared" si="127"/>
        <v>0</v>
      </c>
      <c r="U188" s="99">
        <f t="shared" si="128"/>
        <v>0</v>
      </c>
      <c r="V188" s="98">
        <f t="shared" si="129"/>
        <v>1</v>
      </c>
      <c r="W188" s="171">
        <f t="shared" si="130"/>
        <v>0</v>
      </c>
      <c r="X188" s="190"/>
    </row>
    <row r="189" spans="1:24" s="68" customFormat="1" ht="15.75" hidden="1" customHeight="1" outlineLevel="1" thickBot="1">
      <c r="A189" s="340"/>
      <c r="B189" s="341"/>
      <c r="C189" s="97"/>
      <c r="D189" s="86"/>
      <c r="E189" s="87"/>
      <c r="F189" s="87"/>
      <c r="G189" s="88"/>
      <c r="H189" s="289"/>
      <c r="I189" s="289"/>
      <c r="J189" s="289"/>
      <c r="K189" s="289"/>
      <c r="L189" s="289"/>
      <c r="M189" s="289"/>
      <c r="N189" s="289"/>
      <c r="O189" s="118"/>
      <c r="P189" s="118"/>
      <c r="Q189" s="118"/>
      <c r="R189" s="118"/>
      <c r="S189" s="118"/>
      <c r="T189" s="118"/>
      <c r="U189" s="118"/>
      <c r="V189" s="119"/>
      <c r="W189" s="175"/>
      <c r="X189" s="190"/>
    </row>
    <row r="190" spans="1:24" s="109" customFormat="1" collapsed="1">
      <c r="A190" s="107"/>
      <c r="B190" s="108"/>
      <c r="C190" s="56" t="s">
        <v>77</v>
      </c>
      <c r="D190" s="69">
        <f>W190</f>
        <v>71125996.450746953</v>
      </c>
      <c r="E190" s="450"/>
      <c r="F190" s="500"/>
      <c r="G190" s="500"/>
      <c r="H190" s="500"/>
      <c r="I190" s="500"/>
      <c r="J190" s="500"/>
      <c r="K190" s="500"/>
      <c r="L190" s="500"/>
      <c r="M190" s="500"/>
      <c r="N190" s="451"/>
      <c r="O190" s="116">
        <f>SUM(O45:O188)</f>
        <v>1685999.6942469452</v>
      </c>
      <c r="P190" s="116">
        <f t="shared" ref="P190:W190" si="131">SUM(P45:P188)</f>
        <v>0</v>
      </c>
      <c r="Q190" s="116">
        <f t="shared" si="131"/>
        <v>388680</v>
      </c>
      <c r="R190" s="116">
        <f t="shared" si="131"/>
        <v>0</v>
      </c>
      <c r="S190" s="116">
        <f t="shared" si="131"/>
        <v>69051316.756500006</v>
      </c>
      <c r="T190" s="116">
        <f t="shared" si="131"/>
        <v>0</v>
      </c>
      <c r="U190" s="116">
        <f t="shared" si="131"/>
        <v>0</v>
      </c>
      <c r="V190" s="116">
        <f t="shared" si="131"/>
        <v>8538</v>
      </c>
      <c r="W190" s="164">
        <f t="shared" si="131"/>
        <v>71125996.450746953</v>
      </c>
      <c r="X190" s="191"/>
    </row>
    <row r="191" spans="1:24" ht="15.75" thickBot="1">
      <c r="A191" s="3"/>
      <c r="B191" s="3"/>
      <c r="O191" s="23"/>
      <c r="P191" s="23"/>
      <c r="Q191" s="23"/>
      <c r="R191" s="23"/>
      <c r="S191" s="23"/>
      <c r="T191" s="23"/>
      <c r="U191" s="23"/>
      <c r="X191" s="191"/>
    </row>
    <row r="192" spans="1:24" ht="15.75" thickBot="1">
      <c r="A192" s="45"/>
      <c r="B192" s="48"/>
      <c r="C192" s="446" t="s">
        <v>124</v>
      </c>
      <c r="D192" s="447"/>
      <c r="E192" s="447"/>
      <c r="F192" s="447"/>
      <c r="G192" s="447"/>
      <c r="H192" s="447"/>
      <c r="I192" s="447"/>
      <c r="J192" s="447"/>
      <c r="K192" s="447"/>
      <c r="L192" s="447"/>
      <c r="M192" s="447"/>
      <c r="N192" s="447"/>
      <c r="O192" s="447"/>
      <c r="P192" s="447"/>
      <c r="Q192" s="447"/>
      <c r="R192" s="447"/>
      <c r="S192" s="447"/>
      <c r="T192" s="447"/>
      <c r="U192" s="447"/>
      <c r="V192" s="447"/>
      <c r="W192" s="473"/>
      <c r="X192" s="192">
        <f>SUM(W194:W204)</f>
        <v>36904486.671455629</v>
      </c>
    </row>
    <row r="193" spans="1:24" ht="15.75" outlineLevel="1" thickBot="1">
      <c r="A193" s="334"/>
      <c r="B193" s="331"/>
      <c r="C193" s="54"/>
      <c r="D193" s="100" t="s">
        <v>120</v>
      </c>
      <c r="E193" s="50"/>
      <c r="F193" s="50"/>
      <c r="G193" s="38"/>
      <c r="H193" s="295"/>
      <c r="I193" s="295"/>
      <c r="J193" s="295"/>
      <c r="K193" s="295"/>
      <c r="L193" s="295"/>
      <c r="M193" s="295"/>
      <c r="N193" s="295"/>
      <c r="O193" s="51"/>
      <c r="P193" s="51"/>
      <c r="Q193" s="51"/>
      <c r="R193" s="51"/>
      <c r="S193" s="51"/>
      <c r="T193" s="51"/>
      <c r="U193" s="51"/>
      <c r="V193" s="51"/>
      <c r="W193" s="174"/>
      <c r="X193" s="190"/>
    </row>
    <row r="194" spans="1:24" outlineLevel="1">
      <c r="A194" s="334"/>
      <c r="B194" s="331"/>
      <c r="C194" s="335"/>
      <c r="D194" s="102" t="str">
        <f>'Перв. скв '!D194</f>
        <v>Услуги по гидроразрыву пластов</v>
      </c>
      <c r="E194" s="332"/>
      <c r="F194" s="332" t="str">
        <f>'Перв. скв '!F194</f>
        <v>опер</v>
      </c>
      <c r="G194" s="349">
        <f>'Перв. скв '!G194</f>
        <v>2694720.9499999997</v>
      </c>
      <c r="H194" s="306">
        <f>'Перв. скв '!H194</f>
        <v>6</v>
      </c>
      <c r="I194" s="307">
        <f>'Перв. скв '!I194</f>
        <v>0</v>
      </c>
      <c r="J194" s="307">
        <f>'Перв. скв '!J194</f>
        <v>0</v>
      </c>
      <c r="K194" s="307">
        <f>'Перв. скв '!K194</f>
        <v>0</v>
      </c>
      <c r="L194" s="307">
        <f>'Перв. скв '!L194</f>
        <v>0</v>
      </c>
      <c r="M194" s="307">
        <f>'Перв. скв '!M194</f>
        <v>0</v>
      </c>
      <c r="N194" s="297"/>
      <c r="O194" s="99">
        <f t="shared" ref="O194:O204" si="132">H194*G194</f>
        <v>16168325.699999999</v>
      </c>
      <c r="P194" s="99"/>
      <c r="Q194" s="99"/>
      <c r="R194" s="99"/>
      <c r="S194" s="99"/>
      <c r="T194" s="99"/>
      <c r="U194" s="99"/>
      <c r="V194" s="98">
        <f t="shared" ref="V194:V204" si="133">SUM(H194:N194)</f>
        <v>6</v>
      </c>
      <c r="W194" s="171">
        <f>SUM(O194:U194)</f>
        <v>16168325.699999999</v>
      </c>
      <c r="X194" s="190"/>
    </row>
    <row r="195" spans="1:24" outlineLevel="1">
      <c r="A195" s="327"/>
      <c r="B195" s="323"/>
      <c r="C195" s="335"/>
      <c r="D195" s="102" t="str">
        <f>'Перв. скв '!D195</f>
        <v>Услуги колтюбинга и азотной установки</v>
      </c>
      <c r="E195" s="332"/>
      <c r="F195" s="332" t="str">
        <f>'Перв. скв '!F195</f>
        <v>опер</v>
      </c>
      <c r="G195" s="349">
        <f>'Перв. скв '!G195</f>
        <v>4225000</v>
      </c>
      <c r="H195" s="306">
        <f>'Перв. скв '!H195</f>
        <v>1</v>
      </c>
      <c r="I195" s="307">
        <f>'Перв. скв '!I195</f>
        <v>0</v>
      </c>
      <c r="J195" s="307">
        <f>'Перв. скв '!J195</f>
        <v>0</v>
      </c>
      <c r="K195" s="307">
        <f>'Перв. скв '!K195</f>
        <v>0</v>
      </c>
      <c r="L195" s="307">
        <f>'Перв. скв '!L195</f>
        <v>0</v>
      </c>
      <c r="M195" s="307">
        <f>'Перв. скв '!M195</f>
        <v>0</v>
      </c>
      <c r="N195" s="297"/>
      <c r="O195" s="99">
        <f t="shared" si="132"/>
        <v>4225000</v>
      </c>
      <c r="P195" s="99"/>
      <c r="Q195" s="99"/>
      <c r="R195" s="99"/>
      <c r="S195" s="99"/>
      <c r="T195" s="99"/>
      <c r="U195" s="99"/>
      <c r="V195" s="98">
        <f t="shared" si="133"/>
        <v>1</v>
      </c>
      <c r="W195" s="171">
        <f t="shared" ref="W195:W204" si="134">SUM(O195:U195)</f>
        <v>4225000</v>
      </c>
      <c r="X195" s="190"/>
    </row>
    <row r="196" spans="1:24" outlineLevel="1">
      <c r="A196" s="327"/>
      <c r="B196" s="323"/>
      <c r="C196" s="335"/>
      <c r="D196" s="102" t="str">
        <f>'Перв. скв '!D196</f>
        <v>Услуги бригад по капитальному ремонту скважин</v>
      </c>
      <c r="E196" s="332"/>
      <c r="F196" s="332" t="str">
        <f>'Перв. скв '!F196</f>
        <v>бр.час.</v>
      </c>
      <c r="G196" s="349">
        <f>'Перв. скв '!G196</f>
        <v>5700</v>
      </c>
      <c r="H196" s="306">
        <f>'Перв. скв '!H196</f>
        <v>236.47807017543863</v>
      </c>
      <c r="I196" s="307">
        <f>'Перв. скв '!I196</f>
        <v>0</v>
      </c>
      <c r="J196" s="307">
        <f>'Перв. скв '!J196</f>
        <v>0</v>
      </c>
      <c r="K196" s="307">
        <f>'Перв. скв '!K196</f>
        <v>0</v>
      </c>
      <c r="L196" s="307">
        <f>'Перв. скв '!L196</f>
        <v>0</v>
      </c>
      <c r="M196" s="307">
        <f>'Перв. скв '!M196</f>
        <v>0</v>
      </c>
      <c r="N196" s="297"/>
      <c r="O196" s="99">
        <f t="shared" si="132"/>
        <v>1347925.0000000002</v>
      </c>
      <c r="P196" s="99"/>
      <c r="Q196" s="99"/>
      <c r="R196" s="99"/>
      <c r="S196" s="99"/>
      <c r="T196" s="99"/>
      <c r="U196" s="99"/>
      <c r="V196" s="98">
        <f t="shared" si="133"/>
        <v>236.47807017543863</v>
      </c>
      <c r="W196" s="171">
        <f t="shared" si="134"/>
        <v>1347925.0000000002</v>
      </c>
      <c r="X196" s="190"/>
    </row>
    <row r="197" spans="1:24" outlineLevel="1">
      <c r="A197" s="327"/>
      <c r="B197" s="323"/>
      <c r="C197" s="335"/>
      <c r="D197" s="102" t="str">
        <f>'Перв. скв '!D197</f>
        <v>Супервайзинг при КРС</v>
      </c>
      <c r="E197" s="332"/>
      <c r="F197" s="332" t="str">
        <f>'Перв. скв '!F197</f>
        <v>опер</v>
      </c>
      <c r="G197" s="349">
        <f>'Перв. скв '!G197</f>
        <v>61808.600000000013</v>
      </c>
      <c r="H197" s="306">
        <f>'Перв. скв '!H197</f>
        <v>1</v>
      </c>
      <c r="I197" s="307">
        <f>'Перв. скв '!I197</f>
        <v>0</v>
      </c>
      <c r="J197" s="307">
        <f>'Перв. скв '!J197</f>
        <v>0</v>
      </c>
      <c r="K197" s="307">
        <f>'Перв. скв '!K197</f>
        <v>0</v>
      </c>
      <c r="L197" s="307">
        <f>'Перв. скв '!L197</f>
        <v>0</v>
      </c>
      <c r="M197" s="307">
        <f>'Перв. скв '!M197</f>
        <v>0</v>
      </c>
      <c r="N197" s="297"/>
      <c r="O197" s="99">
        <f t="shared" si="132"/>
        <v>61808.600000000013</v>
      </c>
      <c r="P197" s="99"/>
      <c r="Q197" s="99"/>
      <c r="R197" s="99"/>
      <c r="S197" s="99"/>
      <c r="T197" s="99"/>
      <c r="U197" s="99"/>
      <c r="V197" s="98">
        <f t="shared" si="133"/>
        <v>1</v>
      </c>
      <c r="W197" s="171">
        <f t="shared" si="134"/>
        <v>61808.600000000013</v>
      </c>
      <c r="X197" s="190"/>
    </row>
    <row r="198" spans="1:24" outlineLevel="1">
      <c r="A198" s="327"/>
      <c r="B198" s="323"/>
      <c r="C198" s="335"/>
      <c r="D198" s="102" t="str">
        <f>'Перв. скв '!D198</f>
        <v>ТЖГ</v>
      </c>
      <c r="E198" s="332"/>
      <c r="F198" s="332" t="str">
        <f>'Перв. скв '!F198</f>
        <v>опер</v>
      </c>
      <c r="G198" s="349">
        <f>'Перв. скв '!G198</f>
        <v>0</v>
      </c>
      <c r="H198" s="306">
        <f>'Перв. скв '!H198</f>
        <v>1</v>
      </c>
      <c r="I198" s="307">
        <f>'Перв. скв '!I198</f>
        <v>0</v>
      </c>
      <c r="J198" s="307">
        <f>'Перв. скв '!J198</f>
        <v>0</v>
      </c>
      <c r="K198" s="307">
        <f>'Перв. скв '!K198</f>
        <v>0</v>
      </c>
      <c r="L198" s="307">
        <f>'Перв. скв '!L198</f>
        <v>0</v>
      </c>
      <c r="M198" s="307">
        <f>'Перв. скв '!M198</f>
        <v>0</v>
      </c>
      <c r="N198" s="297"/>
      <c r="O198" s="99">
        <f t="shared" si="132"/>
        <v>0</v>
      </c>
      <c r="P198" s="99"/>
      <c r="Q198" s="99"/>
      <c r="R198" s="99"/>
      <c r="S198" s="99"/>
      <c r="T198" s="99"/>
      <c r="U198" s="99"/>
      <c r="V198" s="98">
        <f t="shared" si="133"/>
        <v>1</v>
      </c>
      <c r="W198" s="171">
        <f t="shared" si="134"/>
        <v>0</v>
      </c>
      <c r="X198" s="190"/>
    </row>
    <row r="199" spans="1:24" outlineLevel="1">
      <c r="A199" s="327"/>
      <c r="B199" s="323"/>
      <c r="C199" s="335"/>
      <c r="D199" s="102" t="str">
        <f>'Перв. скв '!D199</f>
        <v>Проппант</v>
      </c>
      <c r="E199" s="332"/>
      <c r="F199" s="332" t="str">
        <f>'Перв. скв '!F199</f>
        <v>м3</v>
      </c>
      <c r="G199" s="349">
        <f>'Перв. скв '!G199</f>
        <v>17500</v>
      </c>
      <c r="H199" s="306">
        <f>'Перв. скв '!H199</f>
        <v>600</v>
      </c>
      <c r="I199" s="307">
        <f>'Перв. скв '!I199</f>
        <v>0</v>
      </c>
      <c r="J199" s="307">
        <f>'Перв. скв '!J199</f>
        <v>0</v>
      </c>
      <c r="K199" s="307">
        <f>'Перв. скв '!K199</f>
        <v>0</v>
      </c>
      <c r="L199" s="307">
        <f>'Перв. скв '!L199</f>
        <v>0</v>
      </c>
      <c r="M199" s="307">
        <f>'Перв. скв '!M199</f>
        <v>0</v>
      </c>
      <c r="N199" s="297"/>
      <c r="O199" s="99">
        <f t="shared" si="132"/>
        <v>10500000</v>
      </c>
      <c r="P199" s="99"/>
      <c r="Q199" s="99"/>
      <c r="R199" s="99"/>
      <c r="S199" s="99"/>
      <c r="T199" s="99"/>
      <c r="U199" s="99"/>
      <c r="V199" s="98">
        <f t="shared" si="133"/>
        <v>600</v>
      </c>
      <c r="W199" s="171">
        <f t="shared" si="134"/>
        <v>10500000</v>
      </c>
      <c r="X199" s="190"/>
    </row>
    <row r="200" spans="1:24" outlineLevel="1">
      <c r="A200" s="327"/>
      <c r="B200" s="323"/>
      <c r="C200" s="335"/>
      <c r="D200" s="102" t="str">
        <f>'Перв. скв '!D200</f>
        <v>Распределение расходов УМТС</v>
      </c>
      <c r="E200" s="332"/>
      <c r="F200" s="332">
        <f>'Перв. скв '!F200</f>
        <v>0</v>
      </c>
      <c r="G200" s="349">
        <f>'Перв. скв '!G200</f>
        <v>865747.37145562703</v>
      </c>
      <c r="H200" s="306">
        <f>'Перв. скв '!H200</f>
        <v>1</v>
      </c>
      <c r="I200" s="307">
        <f>'Перв. скв '!I200</f>
        <v>0</v>
      </c>
      <c r="J200" s="307">
        <f>'Перв. скв '!J200</f>
        <v>0</v>
      </c>
      <c r="K200" s="307">
        <f>'Перв. скв '!K200</f>
        <v>0</v>
      </c>
      <c r="L200" s="307">
        <f>'Перв. скв '!L200</f>
        <v>0</v>
      </c>
      <c r="M200" s="307">
        <f>'Перв. скв '!M200</f>
        <v>0</v>
      </c>
      <c r="N200" s="297"/>
      <c r="O200" s="99">
        <f t="shared" si="132"/>
        <v>865747.37145562703</v>
      </c>
      <c r="P200" s="99"/>
      <c r="Q200" s="99"/>
      <c r="R200" s="99"/>
      <c r="S200" s="99"/>
      <c r="T200" s="99"/>
      <c r="U200" s="99"/>
      <c r="V200" s="98">
        <f t="shared" si="133"/>
        <v>1</v>
      </c>
      <c r="W200" s="171">
        <f t="shared" si="134"/>
        <v>865747.37145562703</v>
      </c>
      <c r="X200" s="190"/>
    </row>
    <row r="201" spans="1:24" outlineLevel="1">
      <c r="A201" s="327"/>
      <c r="B201" s="323"/>
      <c r="C201" s="335"/>
      <c r="D201" s="102" t="str">
        <f>'Перв. скв '!D201</f>
        <v>ПВР</v>
      </c>
      <c r="E201" s="332"/>
      <c r="F201" s="332" t="str">
        <f>'Перв. скв '!F201</f>
        <v>опер</v>
      </c>
      <c r="G201" s="349">
        <f>'Перв. скв '!G201</f>
        <v>0</v>
      </c>
      <c r="H201" s="306">
        <f>'Перв. скв '!H201</f>
        <v>0</v>
      </c>
      <c r="I201" s="307">
        <f>'Перв. скв '!I201</f>
        <v>0</v>
      </c>
      <c r="J201" s="307">
        <f>'Перв. скв '!J201</f>
        <v>0</v>
      </c>
      <c r="K201" s="307">
        <f>'Перв. скв '!K201</f>
        <v>0</v>
      </c>
      <c r="L201" s="307">
        <f>'Перв. скв '!L201</f>
        <v>0</v>
      </c>
      <c r="M201" s="307">
        <f>'Перв. скв '!M201</f>
        <v>0</v>
      </c>
      <c r="N201" s="297"/>
      <c r="O201" s="99">
        <f t="shared" si="132"/>
        <v>0</v>
      </c>
      <c r="P201" s="99"/>
      <c r="Q201" s="99"/>
      <c r="R201" s="99"/>
      <c r="S201" s="99"/>
      <c r="T201" s="99"/>
      <c r="U201" s="99"/>
      <c r="V201" s="98">
        <f t="shared" si="133"/>
        <v>0</v>
      </c>
      <c r="W201" s="171">
        <f t="shared" si="134"/>
        <v>0</v>
      </c>
      <c r="X201" s="190"/>
    </row>
    <row r="202" spans="1:24" outlineLevel="1">
      <c r="A202" s="327"/>
      <c r="B202" s="323"/>
      <c r="C202" s="335"/>
      <c r="D202" s="102" t="str">
        <f>'Перв. скв '!D202</f>
        <v>МГРП</v>
      </c>
      <c r="E202" s="332"/>
      <c r="F202" s="332" t="str">
        <f>'Перв. скв '!F202</f>
        <v>скв/опер</v>
      </c>
      <c r="G202" s="349">
        <f>'Перв. скв '!G202</f>
        <v>3650000</v>
      </c>
      <c r="H202" s="306">
        <f>'Перв. скв '!H202</f>
        <v>1</v>
      </c>
      <c r="I202" s="307">
        <f>'Перв. скв '!I202</f>
        <v>0</v>
      </c>
      <c r="J202" s="307">
        <f>'Перв. скв '!J202</f>
        <v>0</v>
      </c>
      <c r="K202" s="307">
        <f>'Перв. скв '!K202</f>
        <v>0</v>
      </c>
      <c r="L202" s="307">
        <f>'Перв. скв '!L202</f>
        <v>0</v>
      </c>
      <c r="M202" s="307">
        <f>'Перв. скв '!M202</f>
        <v>0</v>
      </c>
      <c r="N202" s="297"/>
      <c r="O202" s="99">
        <f t="shared" si="132"/>
        <v>3650000</v>
      </c>
      <c r="P202" s="99"/>
      <c r="Q202" s="99"/>
      <c r="R202" s="99"/>
      <c r="S202" s="99"/>
      <c r="T202" s="99"/>
      <c r="U202" s="99"/>
      <c r="V202" s="98">
        <f t="shared" si="133"/>
        <v>1</v>
      </c>
      <c r="W202" s="171">
        <f t="shared" si="134"/>
        <v>3650000</v>
      </c>
      <c r="X202" s="190"/>
    </row>
    <row r="203" spans="1:24" outlineLevel="1">
      <c r="A203" s="327"/>
      <c r="B203" s="323"/>
      <c r="C203" s="335"/>
      <c r="D203" s="102" t="str">
        <f>'Перв. скв '!D203</f>
        <v>Супервайзинг при ГРП</v>
      </c>
      <c r="E203" s="332"/>
      <c r="F203" s="332" t="str">
        <f>'Перв. скв '!F203</f>
        <v>бр.час.</v>
      </c>
      <c r="G203" s="349">
        <f>'Перв. скв '!G203</f>
        <v>85680</v>
      </c>
      <c r="H203" s="306">
        <f>'Перв. скв '!H203</f>
        <v>1</v>
      </c>
      <c r="I203" s="307">
        <f>'Перв. скв '!I203</f>
        <v>0</v>
      </c>
      <c r="J203" s="307">
        <f>'Перв. скв '!J203</f>
        <v>0</v>
      </c>
      <c r="K203" s="307">
        <f>'Перв. скв '!K203</f>
        <v>0</v>
      </c>
      <c r="L203" s="307">
        <f>'Перв. скв '!L203</f>
        <v>0</v>
      </c>
      <c r="M203" s="307">
        <f>'Перв. скв '!M203</f>
        <v>0</v>
      </c>
      <c r="N203" s="297"/>
      <c r="O203" s="99">
        <f t="shared" si="132"/>
        <v>85680</v>
      </c>
      <c r="P203" s="99"/>
      <c r="Q203" s="99"/>
      <c r="R203" s="99"/>
      <c r="S203" s="99"/>
      <c r="T203" s="99"/>
      <c r="U203" s="99"/>
      <c r="V203" s="98">
        <f t="shared" si="133"/>
        <v>1</v>
      </c>
      <c r="W203" s="171">
        <f t="shared" si="134"/>
        <v>85680</v>
      </c>
      <c r="X203" s="190"/>
    </row>
    <row r="204" spans="1:24" outlineLevel="1">
      <c r="A204" s="327"/>
      <c r="B204" s="323"/>
      <c r="C204" s="335"/>
      <c r="D204" s="102">
        <f>'Перв. скв '!D204</f>
        <v>0</v>
      </c>
      <c r="E204" s="332"/>
      <c r="F204" s="332">
        <f>'Перв. скв '!F204</f>
        <v>0</v>
      </c>
      <c r="G204" s="349">
        <f>'Перв. скв '!G204</f>
        <v>0</v>
      </c>
      <c r="H204" s="306">
        <f>'Перв. скв '!H204</f>
        <v>0</v>
      </c>
      <c r="I204" s="307">
        <f>'Перв. скв '!I204</f>
        <v>0</v>
      </c>
      <c r="J204" s="307">
        <f>'Перв. скв '!J204</f>
        <v>0</v>
      </c>
      <c r="K204" s="307">
        <f>'Перв. скв '!K204</f>
        <v>0</v>
      </c>
      <c r="L204" s="307">
        <f>'Перв. скв '!L204</f>
        <v>0</v>
      </c>
      <c r="M204" s="307">
        <f>'Перв. скв '!M204</f>
        <v>0</v>
      </c>
      <c r="N204" s="297"/>
      <c r="O204" s="99">
        <f t="shared" si="132"/>
        <v>0</v>
      </c>
      <c r="P204" s="99"/>
      <c r="Q204" s="99"/>
      <c r="R204" s="99"/>
      <c r="S204" s="99"/>
      <c r="T204" s="99"/>
      <c r="U204" s="99"/>
      <c r="V204" s="98">
        <f t="shared" si="133"/>
        <v>0</v>
      </c>
      <c r="W204" s="171">
        <f t="shared" si="134"/>
        <v>0</v>
      </c>
      <c r="X204" s="190"/>
    </row>
    <row r="205" spans="1:24" s="68" customFormat="1" ht="15.75" outlineLevel="1" thickBot="1">
      <c r="A205" s="340"/>
      <c r="B205" s="341"/>
      <c r="C205" s="97"/>
      <c r="D205" s="97"/>
      <c r="E205" s="75"/>
      <c r="F205" s="75"/>
      <c r="G205" s="65"/>
      <c r="H205" s="289"/>
      <c r="I205" s="289"/>
      <c r="J205" s="289"/>
      <c r="K205" s="289"/>
      <c r="L205" s="289"/>
      <c r="M205" s="289"/>
      <c r="N205" s="289"/>
      <c r="O205" s="78"/>
      <c r="P205" s="78"/>
      <c r="Q205" s="78"/>
      <c r="R205" s="78"/>
      <c r="S205" s="78"/>
      <c r="T205" s="78"/>
      <c r="U205" s="78"/>
      <c r="V205" s="79"/>
      <c r="W205" s="166"/>
      <c r="X205" s="190"/>
    </row>
    <row r="206" spans="1:24" s="109" customFormat="1">
      <c r="A206" s="107"/>
      <c r="B206" s="108"/>
      <c r="C206" s="56" t="s">
        <v>83</v>
      </c>
      <c r="D206" s="69">
        <f>W206</f>
        <v>36904486.671455629</v>
      </c>
      <c r="E206" s="450"/>
      <c r="F206" s="500"/>
      <c r="G206" s="500"/>
      <c r="H206" s="500"/>
      <c r="I206" s="500"/>
      <c r="J206" s="500"/>
      <c r="K206" s="500"/>
      <c r="L206" s="500"/>
      <c r="M206" s="500"/>
      <c r="N206" s="451"/>
      <c r="O206" s="116">
        <f>SUM(O194:O204)</f>
        <v>36904486.671455629</v>
      </c>
      <c r="P206" s="116"/>
      <c r="Q206" s="116"/>
      <c r="R206" s="116"/>
      <c r="S206" s="116"/>
      <c r="T206" s="116"/>
      <c r="U206" s="116"/>
      <c r="V206" s="116"/>
      <c r="W206" s="164">
        <f>SUM(W194:W204)</f>
        <v>36904486.671455629</v>
      </c>
      <c r="X206" s="191"/>
    </row>
    <row r="207" spans="1:24" ht="15.75" thickBot="1">
      <c r="O207" s="117"/>
      <c r="P207" s="117"/>
      <c r="Q207" s="117"/>
      <c r="R207" s="117"/>
      <c r="S207" s="117"/>
      <c r="T207" s="117"/>
      <c r="U207" s="117"/>
      <c r="V207" s="117"/>
      <c r="W207" s="117"/>
      <c r="X207" s="191"/>
    </row>
    <row r="208" spans="1:24" ht="15.75" thickBot="1">
      <c r="A208" s="336"/>
      <c r="B208" s="336"/>
      <c r="C208" s="446" t="s">
        <v>126</v>
      </c>
      <c r="D208" s="447"/>
      <c r="E208" s="447"/>
      <c r="F208" s="447"/>
      <c r="G208" s="447"/>
      <c r="H208" s="447"/>
      <c r="I208" s="447"/>
      <c r="J208" s="447"/>
      <c r="K208" s="447"/>
      <c r="L208" s="447"/>
      <c r="M208" s="447"/>
      <c r="N208" s="447"/>
      <c r="O208" s="447"/>
      <c r="P208" s="447"/>
      <c r="Q208" s="447"/>
      <c r="R208" s="447"/>
      <c r="S208" s="447"/>
      <c r="T208" s="447"/>
      <c r="U208" s="447"/>
      <c r="V208" s="447"/>
      <c r="W208" s="473"/>
      <c r="X208" s="192">
        <f>SUM(W209:W211)</f>
        <v>0</v>
      </c>
    </row>
    <row r="209" spans="1:24" outlineLevel="1">
      <c r="A209" s="336"/>
      <c r="B209" s="336"/>
      <c r="C209" s="335"/>
      <c r="D209" s="102">
        <f>'Перв. скв '!D209</f>
        <v>0</v>
      </c>
      <c r="E209" s="332"/>
      <c r="F209" s="332" t="str">
        <f>'Перв. скв '!F209</f>
        <v>шт</v>
      </c>
      <c r="G209" s="349">
        <f>'Перв. скв '!G209</f>
        <v>0</v>
      </c>
      <c r="H209" s="279"/>
      <c r="I209" s="297"/>
      <c r="J209" s="297"/>
      <c r="K209" s="297"/>
      <c r="L209" s="297"/>
      <c r="M209" s="297"/>
      <c r="N209" s="297"/>
      <c r="O209" s="112">
        <f>H209*G209</f>
        <v>0</v>
      </c>
      <c r="P209" s="112"/>
      <c r="Q209" s="112"/>
      <c r="R209" s="112"/>
      <c r="S209" s="112"/>
      <c r="T209" s="99"/>
      <c r="U209" s="112"/>
      <c r="V209" s="113">
        <f>SUM(H209:N209)</f>
        <v>0</v>
      </c>
      <c r="W209" s="168">
        <f>SUM(O209:U209)</f>
        <v>0</v>
      </c>
      <c r="X209" s="190"/>
    </row>
    <row r="210" spans="1:24" outlineLevel="1">
      <c r="A210" s="336"/>
      <c r="B210" s="336"/>
      <c r="C210" s="335"/>
      <c r="D210" s="102"/>
      <c r="E210" s="332"/>
      <c r="F210" s="332" t="str">
        <f>'Перв. скв '!F210</f>
        <v>скв.</v>
      </c>
      <c r="G210" s="349"/>
      <c r="H210" s="279"/>
      <c r="I210" s="297"/>
      <c r="J210" s="297"/>
      <c r="K210" s="297"/>
      <c r="L210" s="297"/>
      <c r="M210" s="297"/>
      <c r="N210" s="297"/>
      <c r="O210" s="112">
        <f>H210*G210</f>
        <v>0</v>
      </c>
      <c r="P210" s="112"/>
      <c r="Q210" s="112"/>
      <c r="R210" s="112"/>
      <c r="S210" s="112"/>
      <c r="T210" s="99"/>
      <c r="U210" s="112"/>
      <c r="V210" s="113">
        <f>SUM(H210:N210)</f>
        <v>0</v>
      </c>
      <c r="W210" s="168">
        <f>SUM(O210:U210)</f>
        <v>0</v>
      </c>
      <c r="X210" s="190"/>
    </row>
    <row r="211" spans="1:24" outlineLevel="1">
      <c r="A211" s="336"/>
      <c r="B211" s="336"/>
      <c r="C211" s="335"/>
      <c r="D211" s="102"/>
      <c r="E211" s="332"/>
      <c r="F211" s="332" t="str">
        <f>'Перв. скв '!F211</f>
        <v>скв.</v>
      </c>
      <c r="G211" s="349"/>
      <c r="H211" s="279"/>
      <c r="I211" s="297"/>
      <c r="J211" s="297"/>
      <c r="K211" s="297"/>
      <c r="L211" s="297"/>
      <c r="M211" s="297"/>
      <c r="N211" s="297"/>
      <c r="O211" s="112">
        <f>H211*G211</f>
        <v>0</v>
      </c>
      <c r="P211" s="112"/>
      <c r="Q211" s="112"/>
      <c r="R211" s="112"/>
      <c r="S211" s="112"/>
      <c r="T211" s="99"/>
      <c r="U211" s="112"/>
      <c r="V211" s="113">
        <f>SUM(H211:N211)</f>
        <v>0</v>
      </c>
      <c r="W211" s="168">
        <f>SUM(O211:U211)</f>
        <v>0</v>
      </c>
      <c r="X211" s="190"/>
    </row>
    <row r="212" spans="1:24" s="109" customFormat="1">
      <c r="A212" s="343"/>
      <c r="B212" s="343"/>
      <c r="C212" s="56" t="s">
        <v>127</v>
      </c>
      <c r="D212" s="69">
        <f>W212</f>
        <v>0</v>
      </c>
      <c r="E212" s="450"/>
      <c r="F212" s="500"/>
      <c r="G212" s="500"/>
      <c r="H212" s="500"/>
      <c r="I212" s="500"/>
      <c r="J212" s="500"/>
      <c r="K212" s="500"/>
      <c r="L212" s="500"/>
      <c r="M212" s="500"/>
      <c r="N212" s="451"/>
      <c r="O212" s="116">
        <f>SUM(O209:O211)</f>
        <v>0</v>
      </c>
      <c r="P212" s="116"/>
      <c r="Q212" s="116"/>
      <c r="R212" s="116"/>
      <c r="S212" s="116"/>
      <c r="T212" s="116"/>
      <c r="U212" s="116"/>
      <c r="V212" s="116"/>
      <c r="W212" s="164">
        <f>SUM(W209:W211)</f>
        <v>0</v>
      </c>
      <c r="X212" s="190"/>
    </row>
    <row r="213" spans="1:24" ht="15.75" thickBot="1">
      <c r="O213" s="117"/>
      <c r="P213" s="117"/>
      <c r="Q213" s="117"/>
      <c r="R213" s="117"/>
      <c r="S213" s="117"/>
      <c r="T213" s="117"/>
      <c r="U213" s="117"/>
      <c r="V213" s="117"/>
      <c r="W213" s="117"/>
      <c r="X213" s="191"/>
    </row>
    <row r="214" spans="1:24" s="109" customFormat="1" ht="15.75" thickBot="1">
      <c r="A214" s="107"/>
      <c r="B214" s="108"/>
      <c r="C214" s="56" t="s">
        <v>84</v>
      </c>
      <c r="D214" s="69">
        <f>W214</f>
        <v>108501785.24720258</v>
      </c>
      <c r="E214" s="450"/>
      <c r="F214" s="500"/>
      <c r="G214" s="500"/>
      <c r="H214" s="500"/>
      <c r="I214" s="500"/>
      <c r="J214" s="500"/>
      <c r="K214" s="500"/>
      <c r="L214" s="500"/>
      <c r="M214" s="500"/>
      <c r="N214" s="451"/>
      <c r="O214" s="116">
        <f t="shared" ref="O214:U214" si="135">O190+O206+O41+O212</f>
        <v>39061788.490702577</v>
      </c>
      <c r="P214" s="116">
        <f t="shared" si="135"/>
        <v>0</v>
      </c>
      <c r="Q214" s="116">
        <f t="shared" si="135"/>
        <v>388680</v>
      </c>
      <c r="R214" s="116">
        <f t="shared" si="135"/>
        <v>0</v>
      </c>
      <c r="S214" s="116">
        <f t="shared" si="135"/>
        <v>69051316.756500006</v>
      </c>
      <c r="T214" s="116">
        <f t="shared" si="135"/>
        <v>0</v>
      </c>
      <c r="U214" s="116">
        <f t="shared" si="135"/>
        <v>0</v>
      </c>
      <c r="V214" s="116"/>
      <c r="W214" s="164">
        <f>W190+W206+W41+W212</f>
        <v>108501785.24720258</v>
      </c>
      <c r="X214" s="192">
        <f>X18+X43+X56+X65+X86+X94+X112+X120+X129+X134+X142+X163+X181+X192+X208</f>
        <v>108501785.24720255</v>
      </c>
    </row>
    <row r="216" spans="1:24">
      <c r="X216" s="271"/>
    </row>
  </sheetData>
  <mergeCells count="58">
    <mergeCell ref="A2:W2"/>
    <mergeCell ref="F4:G5"/>
    <mergeCell ref="H4:H5"/>
    <mergeCell ref="I4:I5"/>
    <mergeCell ref="J4:J5"/>
    <mergeCell ref="K4:K5"/>
    <mergeCell ref="L4:L5"/>
    <mergeCell ref="M4:M5"/>
    <mergeCell ref="N4:N5"/>
    <mergeCell ref="O4:O5"/>
    <mergeCell ref="P4:Q5"/>
    <mergeCell ref="R4:R5"/>
    <mergeCell ref="A6:B6"/>
    <mergeCell ref="F6:G6"/>
    <mergeCell ref="P6:Q6"/>
    <mergeCell ref="A7:B7"/>
    <mergeCell ref="F7:G7"/>
    <mergeCell ref="O7:O8"/>
    <mergeCell ref="P7:Q7"/>
    <mergeCell ref="A8:B8"/>
    <mergeCell ref="F8:G8"/>
    <mergeCell ref="P8:Q8"/>
    <mergeCell ref="A9:B9"/>
    <mergeCell ref="F9:G9"/>
    <mergeCell ref="P9:Q9"/>
    <mergeCell ref="F10:G10"/>
    <mergeCell ref="O10:O11"/>
    <mergeCell ref="P10:Q10"/>
    <mergeCell ref="F11:G11"/>
    <mergeCell ref="P11:Q11"/>
    <mergeCell ref="F12:G13"/>
    <mergeCell ref="Q12:R13"/>
    <mergeCell ref="A13:B13"/>
    <mergeCell ref="A15:G15"/>
    <mergeCell ref="H15:N15"/>
    <mergeCell ref="O15:U15"/>
    <mergeCell ref="O12:O13"/>
    <mergeCell ref="P12:P13"/>
    <mergeCell ref="V15:W15"/>
    <mergeCell ref="C18:W18"/>
    <mergeCell ref="C43:W43"/>
    <mergeCell ref="C56:W56"/>
    <mergeCell ref="C65:W65"/>
    <mergeCell ref="C86:W86"/>
    <mergeCell ref="C94:W94"/>
    <mergeCell ref="C112:W112"/>
    <mergeCell ref="C120:W120"/>
    <mergeCell ref="C129:W129"/>
    <mergeCell ref="C134:W134"/>
    <mergeCell ref="C142:W142"/>
    <mergeCell ref="E212:N212"/>
    <mergeCell ref="E214:N214"/>
    <mergeCell ref="C163:W163"/>
    <mergeCell ref="C181:W181"/>
    <mergeCell ref="E190:N190"/>
    <mergeCell ref="C192:W192"/>
    <mergeCell ref="E206:N206"/>
    <mergeCell ref="C208:W208"/>
  </mergeCells>
  <conditionalFormatting sqref="R6 R8:R11 H6:O6 H7:N8 H9:O9">
    <cfRule type="cellIs" dxfId="18" priority="3" stopIfTrue="1" operator="equal">
      <formula>0</formula>
    </cfRule>
  </conditionalFormatting>
  <pageMargins left="0.25" right="0.25" top="0.75" bottom="0.75" header="0.3" footer="0.3"/>
  <pageSetup paperSize="8" scale="35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9.9978637043366805E-2"/>
    <pageSetUpPr fitToPage="1"/>
  </sheetPr>
  <dimension ref="A1:AN214"/>
  <sheetViews>
    <sheetView topLeftCell="A25" zoomScale="80" zoomScaleNormal="80" workbookViewId="0">
      <selection activeCell="L55" sqref="L55"/>
    </sheetView>
  </sheetViews>
  <sheetFormatPr defaultRowHeight="15" outlineLevelRow="1"/>
  <cols>
    <col min="1" max="1" width="1.5703125" style="1" customWidth="1"/>
    <col min="2" max="2" width="1.7109375" style="1" customWidth="1"/>
    <col min="3" max="3" width="43.28515625" style="1" customWidth="1"/>
    <col min="4" max="4" width="72.5703125" style="1" customWidth="1"/>
    <col min="5" max="5" width="24.42578125" style="89" bestFit="1" customWidth="1"/>
    <col min="6" max="6" width="14" style="1" customWidth="1"/>
    <col min="7" max="7" width="13.42578125" style="1" customWidth="1"/>
    <col min="8" max="8" width="9.5703125" style="1" customWidth="1"/>
    <col min="9" max="10" width="11" style="1" customWidth="1"/>
    <col min="11" max="11" width="12.28515625" style="1" customWidth="1"/>
    <col min="12" max="13" width="12" style="1" customWidth="1"/>
    <col min="14" max="14" width="11.85546875" style="1" customWidth="1"/>
    <col min="15" max="15" width="13.42578125" style="1" customWidth="1"/>
    <col min="16" max="16" width="15.42578125" style="1" customWidth="1"/>
    <col min="17" max="17" width="15" style="1" customWidth="1"/>
    <col min="18" max="18" width="15.5703125" style="1" customWidth="1"/>
    <col min="19" max="20" width="15.140625" style="1" customWidth="1"/>
    <col min="21" max="21" width="12.28515625" style="1" customWidth="1"/>
    <col min="22" max="22" width="12.5703125" style="1" customWidth="1"/>
    <col min="23" max="23" width="13.85546875" style="1" customWidth="1"/>
    <col min="24" max="24" width="14.7109375" style="185" customWidth="1"/>
    <col min="25" max="40" width="9.140625" style="1"/>
    <col min="41" max="43" width="0" style="1" hidden="1" customWidth="1"/>
    <col min="44" max="16384" width="9.140625" style="1"/>
  </cols>
  <sheetData>
    <row r="1" spans="1:25" ht="5.25" customHeight="1" thickBot="1"/>
    <row r="2" spans="1:25" ht="50.25" customHeight="1" thickBot="1">
      <c r="A2" s="460" t="s">
        <v>10</v>
      </c>
      <c r="B2" s="461"/>
      <c r="C2" s="461"/>
      <c r="D2" s="461"/>
      <c r="E2" s="461"/>
      <c r="F2" s="461"/>
      <c r="G2" s="461"/>
      <c r="H2" s="461"/>
      <c r="I2" s="461"/>
      <c r="J2" s="461"/>
      <c r="K2" s="461"/>
      <c r="L2" s="461"/>
      <c r="M2" s="461"/>
      <c r="N2" s="461"/>
      <c r="O2" s="461"/>
      <c r="P2" s="461"/>
      <c r="Q2" s="461"/>
      <c r="R2" s="461"/>
      <c r="S2" s="461"/>
      <c r="T2" s="461"/>
      <c r="U2" s="461"/>
      <c r="V2" s="461"/>
      <c r="W2" s="465"/>
    </row>
    <row r="3" spans="1:25" ht="4.5" customHeight="1">
      <c r="A3" s="6"/>
      <c r="B3" s="6"/>
      <c r="C3" s="6"/>
      <c r="D3" s="6"/>
      <c r="E3" s="90"/>
      <c r="F3" s="6"/>
      <c r="G3" s="6"/>
      <c r="H3" s="9"/>
      <c r="I3" s="9"/>
      <c r="J3" s="9"/>
      <c r="K3" s="9"/>
      <c r="L3" s="9"/>
      <c r="M3" s="9"/>
      <c r="N3" s="9"/>
      <c r="O3" s="6"/>
      <c r="P3" s="5"/>
      <c r="Q3" s="7"/>
      <c r="R3" s="7"/>
      <c r="S3" s="7"/>
      <c r="T3" s="7"/>
      <c r="U3" s="7"/>
      <c r="V3" s="7"/>
      <c r="W3" s="7"/>
    </row>
    <row r="4" spans="1:25" ht="14.25" customHeight="1">
      <c r="A4" s="10"/>
      <c r="B4" s="10"/>
      <c r="C4" s="129" t="s">
        <v>144</v>
      </c>
      <c r="D4" s="163" t="str">
        <f>'Титул '!G5</f>
        <v xml:space="preserve">куст №21б Приобского месторождения </v>
      </c>
      <c r="E4" s="318" t="s">
        <v>104</v>
      </c>
      <c r="F4" s="466" t="s">
        <v>42</v>
      </c>
      <c r="G4" s="467"/>
      <c r="H4" s="464" t="s">
        <v>11</v>
      </c>
      <c r="I4" s="464" t="s">
        <v>12</v>
      </c>
      <c r="J4" s="464" t="s">
        <v>4</v>
      </c>
      <c r="K4" s="464" t="s">
        <v>110</v>
      </c>
      <c r="L4" s="464" t="s">
        <v>111</v>
      </c>
      <c r="M4" s="464" t="s">
        <v>150</v>
      </c>
      <c r="N4" s="464" t="s">
        <v>13</v>
      </c>
      <c r="O4" s="463" t="s">
        <v>107</v>
      </c>
      <c r="P4" s="470" t="s">
        <v>42</v>
      </c>
      <c r="Q4" s="470"/>
      <c r="R4" s="463" t="s">
        <v>108</v>
      </c>
    </row>
    <row r="5" spans="1:25">
      <c r="A5" s="10"/>
      <c r="B5" s="10"/>
      <c r="C5" s="129" t="s">
        <v>145</v>
      </c>
      <c r="D5" s="81" t="str">
        <f>'Титул '!C11</f>
        <v>не определен</v>
      </c>
      <c r="E5" s="319">
        <f>IF(($L$45+$L$46+$L$47+$L$48+$L$49+$L$50)&gt;0,$D$214,0)</f>
        <v>111050847.23720255</v>
      </c>
      <c r="F5" s="468"/>
      <c r="G5" s="469"/>
      <c r="H5" s="464"/>
      <c r="I5" s="464"/>
      <c r="J5" s="464"/>
      <c r="K5" s="464"/>
      <c r="L5" s="464"/>
      <c r="M5" s="464"/>
      <c r="N5" s="464"/>
      <c r="O5" s="463"/>
      <c r="P5" s="471"/>
      <c r="Q5" s="471"/>
      <c r="R5" s="463"/>
    </row>
    <row r="6" spans="1:25" ht="15" customHeight="1">
      <c r="A6" s="455"/>
      <c r="B6" s="456"/>
      <c r="C6" s="129" t="s">
        <v>146</v>
      </c>
      <c r="D6" s="81" t="str">
        <f>'Титул '!C12</f>
        <v>БУ-3000 ЭУК</v>
      </c>
      <c r="E6" s="73" t="s">
        <v>89</v>
      </c>
      <c r="F6" s="462" t="s">
        <v>38</v>
      </c>
      <c r="G6" s="462"/>
      <c r="H6" s="80"/>
      <c r="I6" s="80">
        <v>1</v>
      </c>
      <c r="J6" s="80">
        <v>3</v>
      </c>
      <c r="K6" s="80"/>
      <c r="L6" s="80">
        <v>8</v>
      </c>
      <c r="M6" s="80">
        <v>3</v>
      </c>
      <c r="N6" s="80">
        <v>0</v>
      </c>
      <c r="O6" s="178">
        <f>IF(($L$45+$L$46+$L$47+$L$48+$L$49+$L$50)&gt;0,SUM(I6:N6),0)</f>
        <v>15</v>
      </c>
      <c r="P6" s="462" t="s">
        <v>87</v>
      </c>
      <c r="Q6" s="462"/>
      <c r="R6" s="277">
        <f>IF(($L$45+$L$46+$L$47+$L$48+$L$49+$L$50)&gt;0,SUM(R8:R10),0)</f>
        <v>17</v>
      </c>
    </row>
    <row r="7" spans="1:25" ht="15" customHeight="1">
      <c r="A7" s="455"/>
      <c r="B7" s="456"/>
      <c r="C7" s="129" t="s">
        <v>14</v>
      </c>
      <c r="D7" s="80" t="s">
        <v>237</v>
      </c>
      <c r="E7" s="179">
        <f>IF(($L$45+$L$46+$L$47+$L$48+$L$49+$L$50)&gt;0,$W$41,0)</f>
        <v>471302.125</v>
      </c>
      <c r="F7" s="462" t="s">
        <v>105</v>
      </c>
      <c r="G7" s="462"/>
      <c r="H7" s="80"/>
      <c r="I7" s="81">
        <v>120</v>
      </c>
      <c r="J7" s="81">
        <v>1400</v>
      </c>
      <c r="K7" s="81"/>
      <c r="L7" s="81">
        <v>3450</v>
      </c>
      <c r="M7" s="81"/>
      <c r="N7" s="81"/>
      <c r="O7" s="463" t="s">
        <v>109</v>
      </c>
      <c r="P7" s="462" t="s">
        <v>88</v>
      </c>
      <c r="Q7" s="462"/>
      <c r="R7" s="278"/>
    </row>
    <row r="8" spans="1:25" ht="15" customHeight="1">
      <c r="A8" s="455"/>
      <c r="B8" s="456"/>
      <c r="C8" s="11" t="s">
        <v>98</v>
      </c>
      <c r="D8" s="80">
        <v>3450</v>
      </c>
      <c r="E8" s="73" t="s">
        <v>90</v>
      </c>
      <c r="F8" s="462" t="s">
        <v>39</v>
      </c>
      <c r="G8" s="462"/>
      <c r="H8" s="80"/>
      <c r="I8" s="80">
        <v>393</v>
      </c>
      <c r="J8" s="80">
        <v>300</v>
      </c>
      <c r="K8" s="80"/>
      <c r="L8" s="80">
        <v>220</v>
      </c>
      <c r="M8" s="80"/>
      <c r="N8" s="80"/>
      <c r="O8" s="463"/>
      <c r="P8" s="462" t="s">
        <v>113</v>
      </c>
      <c r="Q8" s="462"/>
      <c r="R8" s="277">
        <v>13</v>
      </c>
    </row>
    <row r="9" spans="1:25" ht="15.75" customHeight="1">
      <c r="A9" s="455"/>
      <c r="B9" s="456"/>
      <c r="C9" s="129" t="s">
        <v>95</v>
      </c>
      <c r="D9" s="81" t="str">
        <f>'Титул '!C13</f>
        <v>да</v>
      </c>
      <c r="E9" s="179">
        <f>IF(($L$45+$L$46+$L$47+$L$48+$L$49+$L$50)&gt;0,$W$190,0)</f>
        <v>73675058.440746933</v>
      </c>
      <c r="F9" s="462" t="s">
        <v>40</v>
      </c>
      <c r="G9" s="462"/>
      <c r="H9" s="80"/>
      <c r="I9" s="80">
        <v>324</v>
      </c>
      <c r="J9" s="80">
        <v>245</v>
      </c>
      <c r="K9" s="80"/>
      <c r="L9" s="80">
        <v>168</v>
      </c>
      <c r="M9" s="80"/>
      <c r="N9" s="80"/>
      <c r="O9" s="178">
        <f>D8</f>
        <v>3450</v>
      </c>
      <c r="P9" s="462" t="s">
        <v>114</v>
      </c>
      <c r="Q9" s="462"/>
      <c r="R9" s="277">
        <v>1</v>
      </c>
      <c r="S9" s="3"/>
      <c r="T9" s="3"/>
      <c r="U9" s="3"/>
      <c r="V9" s="3"/>
      <c r="W9" s="3"/>
      <c r="X9" s="186"/>
      <c r="Y9" s="3"/>
    </row>
    <row r="10" spans="1:25" ht="15" customHeight="1">
      <c r="A10" s="313"/>
      <c r="B10" s="314"/>
      <c r="C10" s="129" t="s">
        <v>96</v>
      </c>
      <c r="D10" s="81" t="str">
        <f>'Титул '!C14</f>
        <v>нет</v>
      </c>
      <c r="E10" s="73" t="s">
        <v>91</v>
      </c>
      <c r="F10" s="464" t="s">
        <v>42</v>
      </c>
      <c r="G10" s="464"/>
      <c r="H10" s="130" t="s">
        <v>92</v>
      </c>
      <c r="I10" s="130" t="s">
        <v>151</v>
      </c>
      <c r="J10" s="130" t="s">
        <v>103</v>
      </c>
      <c r="K10" s="130" t="s">
        <v>93</v>
      </c>
      <c r="L10" s="130" t="s">
        <v>94</v>
      </c>
      <c r="M10" s="130" t="s">
        <v>99</v>
      </c>
      <c r="N10" s="130"/>
      <c r="O10" s="463" t="s">
        <v>112</v>
      </c>
      <c r="P10" s="462" t="s">
        <v>115</v>
      </c>
      <c r="Q10" s="462"/>
      <c r="R10" s="277">
        <v>3</v>
      </c>
      <c r="S10" s="3"/>
      <c r="T10" s="3"/>
      <c r="U10" s="3"/>
      <c r="V10" s="3"/>
      <c r="W10" s="3"/>
      <c r="X10" s="186"/>
      <c r="Y10" s="3"/>
    </row>
    <row r="11" spans="1:25" ht="17.25" customHeight="1">
      <c r="A11" s="313"/>
      <c r="B11" s="314"/>
      <c r="C11" s="129" t="s">
        <v>97</v>
      </c>
      <c r="D11" s="81" t="str">
        <f>'Титул '!C15</f>
        <v>нет</v>
      </c>
      <c r="E11" s="179">
        <f>IF(($L$45+$L$46+$L$47+$L$48+$L$49+$L$50)&gt;0,$W$206,0)</f>
        <v>36904486.671455629</v>
      </c>
      <c r="F11" s="462" t="s">
        <v>106</v>
      </c>
      <c r="G11" s="462"/>
      <c r="H11" s="351"/>
      <c r="I11" s="351"/>
      <c r="J11" s="351"/>
      <c r="K11" s="351"/>
      <c r="L11" s="351"/>
      <c r="M11" s="351"/>
      <c r="N11" s="351"/>
      <c r="O11" s="463"/>
      <c r="P11" s="462" t="s">
        <v>116</v>
      </c>
      <c r="Q11" s="462"/>
      <c r="R11" s="277">
        <v>2</v>
      </c>
      <c r="S11" s="3"/>
      <c r="T11" s="3"/>
      <c r="U11" s="3"/>
      <c r="V11" s="3"/>
      <c r="W11" s="3"/>
      <c r="X11" s="186"/>
      <c r="Y11" s="3"/>
    </row>
    <row r="12" spans="1:25" ht="17.25" customHeight="1">
      <c r="A12" s="313"/>
      <c r="B12" s="314"/>
      <c r="C12" s="129" t="s">
        <v>125</v>
      </c>
      <c r="D12" s="80">
        <v>3</v>
      </c>
      <c r="E12" s="73" t="s">
        <v>129</v>
      </c>
      <c r="F12" s="488" t="s">
        <v>41</v>
      </c>
      <c r="G12" s="489"/>
      <c r="H12" s="352"/>
      <c r="I12" s="353"/>
      <c r="J12" s="353"/>
      <c r="K12" s="353"/>
      <c r="L12" s="353"/>
      <c r="M12" s="353"/>
      <c r="N12" s="353"/>
      <c r="O12" s="474"/>
      <c r="P12" s="480" t="s">
        <v>41</v>
      </c>
      <c r="Q12" s="492"/>
      <c r="R12" s="493"/>
      <c r="S12" s="211"/>
      <c r="T12" s="3"/>
      <c r="U12" s="3"/>
      <c r="V12" s="3"/>
      <c r="W12" s="3"/>
      <c r="X12" s="186"/>
      <c r="Y12" s="3"/>
    </row>
    <row r="13" spans="1:25">
      <c r="A13" s="457"/>
      <c r="B13" s="456"/>
      <c r="C13" s="129" t="s">
        <v>102</v>
      </c>
      <c r="D13" s="131"/>
      <c r="E13" s="179">
        <f>IF(($L$45+$L$46+$L$47+$L$48+$L$49+$L$50)&gt;0,$W$212,0)</f>
        <v>0</v>
      </c>
      <c r="F13" s="490"/>
      <c r="G13" s="491"/>
      <c r="H13" s="354"/>
      <c r="I13" s="355"/>
      <c r="J13" s="355"/>
      <c r="K13" s="355"/>
      <c r="L13" s="355"/>
      <c r="M13" s="355"/>
      <c r="N13" s="355"/>
      <c r="O13" s="475"/>
      <c r="P13" s="481"/>
      <c r="Q13" s="494"/>
      <c r="R13" s="495"/>
      <c r="S13" s="211"/>
      <c r="T13" s="70"/>
      <c r="U13" s="70"/>
      <c r="V13" s="70"/>
      <c r="W13" s="70"/>
      <c r="X13" s="186"/>
      <c r="Y13" s="70"/>
    </row>
    <row r="14" spans="1:25" ht="3.75" customHeight="1" thickBot="1">
      <c r="A14" s="12"/>
      <c r="B14" s="12"/>
      <c r="C14" s="128"/>
      <c r="D14" s="12"/>
      <c r="E14" s="12"/>
      <c r="F14" s="12"/>
      <c r="G14" s="12"/>
      <c r="H14" s="12"/>
      <c r="I14" s="12"/>
      <c r="J14" s="12"/>
      <c r="K14" s="12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</row>
    <row r="15" spans="1:25">
      <c r="A15" s="458" t="s">
        <v>128</v>
      </c>
      <c r="B15" s="459"/>
      <c r="C15" s="459"/>
      <c r="D15" s="459"/>
      <c r="E15" s="459"/>
      <c r="F15" s="459"/>
      <c r="G15" s="479"/>
      <c r="H15" s="476" t="s">
        <v>15</v>
      </c>
      <c r="I15" s="477"/>
      <c r="J15" s="477"/>
      <c r="K15" s="477"/>
      <c r="L15" s="477"/>
      <c r="M15" s="477"/>
      <c r="N15" s="478"/>
      <c r="O15" s="476" t="s">
        <v>16</v>
      </c>
      <c r="P15" s="477"/>
      <c r="Q15" s="477"/>
      <c r="R15" s="477"/>
      <c r="S15" s="477"/>
      <c r="T15" s="477"/>
      <c r="U15" s="478"/>
      <c r="V15" s="458" t="s">
        <v>17</v>
      </c>
      <c r="W15" s="459"/>
      <c r="X15" s="187"/>
    </row>
    <row r="16" spans="1:25" ht="45.75" customHeight="1" thickBot="1">
      <c r="A16" s="13" t="s">
        <v>18</v>
      </c>
      <c r="B16" s="14" t="s">
        <v>19</v>
      </c>
      <c r="C16" s="15" t="s">
        <v>5</v>
      </c>
      <c r="D16" s="16" t="s">
        <v>20</v>
      </c>
      <c r="E16" s="16" t="s">
        <v>21</v>
      </c>
      <c r="F16" s="16" t="s">
        <v>22</v>
      </c>
      <c r="G16" s="17" t="s">
        <v>23</v>
      </c>
      <c r="H16" s="18" t="s">
        <v>101</v>
      </c>
      <c r="I16" s="19" t="str">
        <f>+I4</f>
        <v xml:space="preserve">Направление </v>
      </c>
      <c r="J16" s="19" t="str">
        <f>+J4</f>
        <v>Кондуктор</v>
      </c>
      <c r="K16" s="19" t="str">
        <f>+K4</f>
        <v>Техническая колонна</v>
      </c>
      <c r="L16" s="19" t="str">
        <f>+L4</f>
        <v>Эксплуат-ая колонна</v>
      </c>
      <c r="M16" s="17" t="s">
        <v>150</v>
      </c>
      <c r="N16" s="49" t="str">
        <f>+N4</f>
        <v>Хвостовик</v>
      </c>
      <c r="O16" s="18" t="s">
        <v>101</v>
      </c>
      <c r="P16" s="20" t="str">
        <f>+I16</f>
        <v xml:space="preserve">Направление </v>
      </c>
      <c r="Q16" s="19" t="str">
        <f>+J16</f>
        <v>Кондуктор</v>
      </c>
      <c r="R16" s="19" t="str">
        <f>+K16</f>
        <v>Техническая колонна</v>
      </c>
      <c r="S16" s="19" t="str">
        <f>+L16</f>
        <v>Эксплуат-ая колонна</v>
      </c>
      <c r="T16" s="17" t="s">
        <v>150</v>
      </c>
      <c r="U16" s="17" t="str">
        <f>+N16</f>
        <v>Хвостовик</v>
      </c>
      <c r="V16" s="21" t="s">
        <v>24</v>
      </c>
      <c r="W16" s="165" t="s">
        <v>25</v>
      </c>
      <c r="X16" s="184" t="s">
        <v>149</v>
      </c>
    </row>
    <row r="17" spans="1:24" ht="15.75" thickBot="1">
      <c r="A17" s="33"/>
      <c r="B17" s="41"/>
      <c r="C17" s="74"/>
      <c r="D17" s="74"/>
      <c r="E17" s="75"/>
      <c r="F17" s="75"/>
      <c r="G17" s="76"/>
      <c r="H17" s="77"/>
      <c r="I17" s="77"/>
      <c r="J17" s="77"/>
      <c r="K17" s="77"/>
      <c r="L17" s="77"/>
      <c r="M17" s="77"/>
      <c r="N17" s="77"/>
      <c r="O17" s="78"/>
      <c r="P17" s="78"/>
      <c r="Q17" s="78"/>
      <c r="R17" s="78"/>
      <c r="S17" s="78"/>
      <c r="T17" s="78"/>
      <c r="U17" s="78"/>
      <c r="V17" s="79"/>
      <c r="W17" s="166"/>
      <c r="X17" s="188"/>
    </row>
    <row r="18" spans="1:24" ht="15.75" thickBot="1">
      <c r="A18" s="33" t="s">
        <v>55</v>
      </c>
      <c r="B18" s="41"/>
      <c r="C18" s="453" t="s">
        <v>122</v>
      </c>
      <c r="D18" s="454"/>
      <c r="E18" s="454"/>
      <c r="F18" s="454"/>
      <c r="G18" s="454"/>
      <c r="H18" s="454"/>
      <c r="I18" s="454"/>
      <c r="J18" s="454"/>
      <c r="K18" s="454"/>
      <c r="L18" s="454"/>
      <c r="M18" s="454"/>
      <c r="N18" s="454"/>
      <c r="O18" s="454"/>
      <c r="P18" s="454"/>
      <c r="Q18" s="454"/>
      <c r="R18" s="454"/>
      <c r="S18" s="454"/>
      <c r="T18" s="454"/>
      <c r="U18" s="454"/>
      <c r="V18" s="454"/>
      <c r="W18" s="487"/>
      <c r="X18" s="189">
        <f>SUM(W20:W40)</f>
        <v>471302.125</v>
      </c>
    </row>
    <row r="19" spans="1:24" outlineLevel="1">
      <c r="A19" s="28"/>
      <c r="B19" s="42"/>
      <c r="C19" s="182" t="str">
        <f>'Перв. скв '!C19</f>
        <v>не определен</v>
      </c>
      <c r="D19" s="100" t="s">
        <v>120</v>
      </c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167"/>
      <c r="X19" s="190"/>
    </row>
    <row r="20" spans="1:24" outlineLevel="1">
      <c r="A20" s="28"/>
      <c r="B20" s="42"/>
      <c r="C20" s="74"/>
      <c r="D20" s="102" t="str">
        <f>'Перв. скв '!D20</f>
        <v>Монтаж</v>
      </c>
      <c r="E20" s="332" t="str">
        <f>D$5</f>
        <v>не определен</v>
      </c>
      <c r="F20" s="332" t="str">
        <f>'Перв. скв '!F20</f>
        <v>опер.</v>
      </c>
      <c r="G20" s="349">
        <f>'Перв. скв '!G20</f>
        <v>9401938</v>
      </c>
      <c r="H20" s="291"/>
      <c r="I20" s="111"/>
      <c r="J20" s="111"/>
      <c r="K20" s="111"/>
      <c r="L20" s="111"/>
      <c r="M20" s="111"/>
      <c r="N20" s="111"/>
      <c r="O20" s="112">
        <f>H20*G20</f>
        <v>0</v>
      </c>
      <c r="P20" s="112"/>
      <c r="Q20" s="112"/>
      <c r="R20" s="112"/>
      <c r="S20" s="112"/>
      <c r="T20" s="112"/>
      <c r="U20" s="112"/>
      <c r="V20" s="113">
        <f>SUM(H20:N20)</f>
        <v>0</v>
      </c>
      <c r="W20" s="168">
        <f>SUM(O20:U20)</f>
        <v>0</v>
      </c>
      <c r="X20" s="190"/>
    </row>
    <row r="21" spans="1:24" outlineLevel="1">
      <c r="A21" s="28"/>
      <c r="B21" s="42"/>
      <c r="C21" s="97"/>
      <c r="D21" s="102" t="str">
        <f>'Перв. скв '!D21</f>
        <v>Демонтаж</v>
      </c>
      <c r="E21" s="332" t="str">
        <f t="shared" ref="E21:E39" si="0">D$5</f>
        <v>не определен</v>
      </c>
      <c r="F21" s="332" t="str">
        <f>'Перв. скв '!F21</f>
        <v>опер.</v>
      </c>
      <c r="G21" s="349">
        <f>'Перв. скв '!G21</f>
        <v>2344149</v>
      </c>
      <c r="H21" s="291"/>
      <c r="I21" s="111"/>
      <c r="J21" s="111"/>
      <c r="K21" s="111"/>
      <c r="L21" s="111"/>
      <c r="M21" s="111"/>
      <c r="N21" s="111"/>
      <c r="O21" s="112">
        <f t="shared" ref="O21:O39" si="1">H21*G21</f>
        <v>0</v>
      </c>
      <c r="P21" s="112"/>
      <c r="Q21" s="112"/>
      <c r="R21" s="112"/>
      <c r="S21" s="112"/>
      <c r="T21" s="112"/>
      <c r="U21" s="112"/>
      <c r="V21" s="113">
        <f t="shared" ref="V21:V39" si="2">SUM(H21:N21)</f>
        <v>0</v>
      </c>
      <c r="W21" s="168">
        <f t="shared" ref="W21:W39" si="3">SUM(O21:U21)</f>
        <v>0</v>
      </c>
      <c r="X21" s="190"/>
    </row>
    <row r="22" spans="1:24" outlineLevel="1">
      <c r="A22" s="28"/>
      <c r="B22" s="42"/>
      <c r="C22" s="97"/>
      <c r="D22" s="102" t="str">
        <f>'Перв. скв '!D22</f>
        <v>Эксплуатация АВЭС</v>
      </c>
      <c r="E22" s="332" t="str">
        <f t="shared" si="0"/>
        <v>не определен</v>
      </c>
      <c r="F22" s="332" t="str">
        <f>'Перв. скв '!F22</f>
        <v>опер.</v>
      </c>
      <c r="G22" s="349">
        <f>'Перв. скв '!G22</f>
        <v>0</v>
      </c>
      <c r="H22" s="291"/>
      <c r="I22" s="111"/>
      <c r="J22" s="111"/>
      <c r="K22" s="111"/>
      <c r="L22" s="111"/>
      <c r="M22" s="111"/>
      <c r="N22" s="111"/>
      <c r="O22" s="112">
        <f t="shared" si="1"/>
        <v>0</v>
      </c>
      <c r="P22" s="112"/>
      <c r="Q22" s="112"/>
      <c r="R22" s="112"/>
      <c r="S22" s="112"/>
      <c r="T22" s="112"/>
      <c r="U22" s="112"/>
      <c r="V22" s="113">
        <f t="shared" si="2"/>
        <v>0</v>
      </c>
      <c r="W22" s="168">
        <f t="shared" si="3"/>
        <v>0</v>
      </c>
      <c r="X22" s="190"/>
    </row>
    <row r="23" spans="1:24" outlineLevel="1">
      <c r="A23" s="28"/>
      <c r="B23" s="42"/>
      <c r="C23" s="97"/>
      <c r="D23" s="102" t="str">
        <f>'Перв. скв '!D23</f>
        <v>Передислокация БУ в пределах м-я</v>
      </c>
      <c r="E23" s="332" t="str">
        <f>D$5</f>
        <v>не определен</v>
      </c>
      <c r="F23" s="332" t="str">
        <f>'Перв. скв '!F23</f>
        <v>опер.</v>
      </c>
      <c r="G23" s="349">
        <f>'Перв. скв '!G23</f>
        <v>693236</v>
      </c>
      <c r="H23" s="291"/>
      <c r="I23" s="111"/>
      <c r="J23" s="111"/>
      <c r="K23" s="111"/>
      <c r="L23" s="111"/>
      <c r="M23" s="111"/>
      <c r="N23" s="111"/>
      <c r="O23" s="112">
        <f>H23*G23</f>
        <v>0</v>
      </c>
      <c r="P23" s="112"/>
      <c r="Q23" s="112"/>
      <c r="R23" s="112"/>
      <c r="S23" s="112"/>
      <c r="T23" s="112"/>
      <c r="U23" s="112"/>
      <c r="V23" s="113">
        <f>SUM(H23:N23)</f>
        <v>0</v>
      </c>
      <c r="W23" s="168">
        <f>SUM(O23:U23)</f>
        <v>0</v>
      </c>
      <c r="X23" s="190"/>
    </row>
    <row r="24" spans="1:24" outlineLevel="1">
      <c r="A24" s="28"/>
      <c r="B24" s="42"/>
      <c r="C24" s="97"/>
      <c r="D24" s="102" t="str">
        <f>'Перв. скв '!D24</f>
        <v>Передислокация БУ 250-500 км.</v>
      </c>
      <c r="E24" s="332" t="str">
        <f>D$5</f>
        <v>не определен</v>
      </c>
      <c r="F24" s="332" t="str">
        <f>'Перв. скв '!F24</f>
        <v>опер.</v>
      </c>
      <c r="G24" s="349">
        <f>'Перв. скв '!G24</f>
        <v>9837322</v>
      </c>
      <c r="H24" s="291"/>
      <c r="I24" s="111"/>
      <c r="J24" s="111"/>
      <c r="K24" s="111"/>
      <c r="L24" s="111"/>
      <c r="M24" s="111"/>
      <c r="N24" s="111"/>
      <c r="O24" s="112">
        <f>H24*G24</f>
        <v>0</v>
      </c>
      <c r="P24" s="112"/>
      <c r="Q24" s="112"/>
      <c r="R24" s="112"/>
      <c r="S24" s="112"/>
      <c r="T24" s="112"/>
      <c r="U24" s="112"/>
      <c r="V24" s="113">
        <f>SUM(H24:N24)</f>
        <v>0</v>
      </c>
      <c r="W24" s="168">
        <f>SUM(O24:U24)</f>
        <v>0</v>
      </c>
      <c r="X24" s="190"/>
    </row>
    <row r="25" spans="1:24" outlineLevel="1">
      <c r="A25" s="28"/>
      <c r="B25" s="42"/>
      <c r="C25" s="97"/>
      <c r="D25" s="102" t="str">
        <f>'Перв. скв '!D25</f>
        <v>Передислокация бр. бур в пределах м-я</v>
      </c>
      <c r="E25" s="332" t="str">
        <f>D$5</f>
        <v>не определен</v>
      </c>
      <c r="F25" s="332" t="str">
        <f>'Перв. скв '!F25</f>
        <v>опер.</v>
      </c>
      <c r="G25" s="349">
        <f>'Перв. скв '!G25</f>
        <v>130867</v>
      </c>
      <c r="H25" s="291"/>
      <c r="I25" s="111"/>
      <c r="J25" s="111"/>
      <c r="K25" s="111"/>
      <c r="L25" s="111"/>
      <c r="M25" s="111"/>
      <c r="N25" s="111"/>
      <c r="O25" s="112">
        <f>H25*G25</f>
        <v>0</v>
      </c>
      <c r="P25" s="112"/>
      <c r="Q25" s="112"/>
      <c r="R25" s="112"/>
      <c r="S25" s="112"/>
      <c r="T25" s="112"/>
      <c r="U25" s="112"/>
      <c r="V25" s="113">
        <f>SUM(H25:N25)</f>
        <v>0</v>
      </c>
      <c r="W25" s="168">
        <f>SUM(O25:U25)</f>
        <v>0</v>
      </c>
      <c r="X25" s="190"/>
    </row>
    <row r="26" spans="1:24" outlineLevel="1">
      <c r="A26" s="28"/>
      <c r="B26" s="42"/>
      <c r="C26" s="97"/>
      <c r="D26" s="103" t="str">
        <f>'Перв. скв '!D26</f>
        <v>Передислокация бр. бур 250-500 км.</v>
      </c>
      <c r="E26" s="332" t="str">
        <f t="shared" si="0"/>
        <v>не определен</v>
      </c>
      <c r="F26" s="332" t="str">
        <f>'Перв. скв '!F26</f>
        <v>опер.</v>
      </c>
      <c r="G26" s="349">
        <f>'Перв. скв '!G26</f>
        <v>1788526</v>
      </c>
      <c r="H26" s="291"/>
      <c r="I26" s="111"/>
      <c r="J26" s="111"/>
      <c r="K26" s="111"/>
      <c r="L26" s="111"/>
      <c r="M26" s="111"/>
      <c r="N26" s="111"/>
      <c r="O26" s="112">
        <f t="shared" si="1"/>
        <v>0</v>
      </c>
      <c r="P26" s="112"/>
      <c r="Q26" s="112"/>
      <c r="R26" s="112"/>
      <c r="S26" s="112"/>
      <c r="T26" s="112"/>
      <c r="U26" s="112"/>
      <c r="V26" s="113">
        <f t="shared" si="2"/>
        <v>0</v>
      </c>
      <c r="W26" s="168">
        <f t="shared" si="3"/>
        <v>0</v>
      </c>
      <c r="X26" s="190"/>
    </row>
    <row r="27" spans="1:24" outlineLevel="1">
      <c r="A27" s="28"/>
      <c r="B27" s="42"/>
      <c r="C27" s="97"/>
      <c r="D27" s="103" t="str">
        <f>'Перв. скв '!D27</f>
        <v>Передислокация бригады ВМР в пределах м-я</v>
      </c>
      <c r="E27" s="332" t="str">
        <f t="shared" si="0"/>
        <v>не определен</v>
      </c>
      <c r="F27" s="332" t="str">
        <f>'Перв. скв '!F27</f>
        <v>опер.</v>
      </c>
      <c r="G27" s="349">
        <f>'Перв. скв '!G27</f>
        <v>130867</v>
      </c>
      <c r="H27" s="291"/>
      <c r="I27" s="111"/>
      <c r="J27" s="111"/>
      <c r="K27" s="111"/>
      <c r="L27" s="111"/>
      <c r="M27" s="111"/>
      <c r="N27" s="111"/>
      <c r="O27" s="112">
        <f t="shared" si="1"/>
        <v>0</v>
      </c>
      <c r="P27" s="112"/>
      <c r="Q27" s="112"/>
      <c r="R27" s="112"/>
      <c r="S27" s="112"/>
      <c r="T27" s="112"/>
      <c r="U27" s="112"/>
      <c r="V27" s="113">
        <f t="shared" si="2"/>
        <v>0</v>
      </c>
      <c r="W27" s="168">
        <f t="shared" si="3"/>
        <v>0</v>
      </c>
      <c r="X27" s="190"/>
    </row>
    <row r="28" spans="1:24" outlineLevel="1">
      <c r="A28" s="28"/>
      <c r="B28" s="42"/>
      <c r="C28" s="97"/>
      <c r="D28" s="103" t="str">
        <f>'Перв. скв '!D28</f>
        <v>Передислокация бригады ВМР 250-500 км.</v>
      </c>
      <c r="E28" s="332" t="str">
        <f t="shared" si="0"/>
        <v>не определен</v>
      </c>
      <c r="F28" s="332" t="str">
        <f>'Перв. скв '!F28</f>
        <v>опер.</v>
      </c>
      <c r="G28" s="349">
        <f>'Перв. скв '!G28</f>
        <v>1788526</v>
      </c>
      <c r="H28" s="291"/>
      <c r="I28" s="111"/>
      <c r="J28" s="111"/>
      <c r="K28" s="111"/>
      <c r="L28" s="111"/>
      <c r="M28" s="111"/>
      <c r="N28" s="111"/>
      <c r="O28" s="112">
        <f t="shared" si="1"/>
        <v>0</v>
      </c>
      <c r="P28" s="112"/>
      <c r="Q28" s="112"/>
      <c r="R28" s="112"/>
      <c r="S28" s="112"/>
      <c r="T28" s="112"/>
      <c r="U28" s="112"/>
      <c r="V28" s="113">
        <f t="shared" si="2"/>
        <v>0</v>
      </c>
      <c r="W28" s="168">
        <f t="shared" si="3"/>
        <v>0</v>
      </c>
      <c r="X28" s="190"/>
    </row>
    <row r="29" spans="1:24" outlineLevel="1">
      <c r="A29" s="28"/>
      <c r="B29" s="42"/>
      <c r="C29" s="97"/>
      <c r="D29" s="103" t="str">
        <f>'Перв. скв '!D29</f>
        <v>Передвижка 5 м.</v>
      </c>
      <c r="E29" s="332" t="str">
        <f t="shared" si="0"/>
        <v>не определен</v>
      </c>
      <c r="F29" s="332" t="str">
        <f>'Перв. скв '!F29</f>
        <v>опер.</v>
      </c>
      <c r="G29" s="349">
        <f>'Перв. скв '!G29</f>
        <v>244497</v>
      </c>
      <c r="H29" s="291"/>
      <c r="I29" s="111"/>
      <c r="J29" s="111"/>
      <c r="K29" s="111"/>
      <c r="L29" s="111"/>
      <c r="M29" s="111"/>
      <c r="N29" s="111"/>
      <c r="O29" s="112">
        <f t="shared" si="1"/>
        <v>0</v>
      </c>
      <c r="P29" s="112"/>
      <c r="Q29" s="112"/>
      <c r="R29" s="112"/>
      <c r="S29" s="112"/>
      <c r="T29" s="112"/>
      <c r="U29" s="112"/>
      <c r="V29" s="113">
        <f>SUM(H29:N29)</f>
        <v>0</v>
      </c>
      <c r="W29" s="168">
        <f t="shared" si="3"/>
        <v>0</v>
      </c>
      <c r="X29" s="190"/>
    </row>
    <row r="30" spans="1:24" outlineLevel="1">
      <c r="A30" s="28"/>
      <c r="B30" s="42"/>
      <c r="C30" s="97"/>
      <c r="D30" s="103" t="str">
        <f>'Перв. скв '!D30</f>
        <v>Передвижка 9 м.</v>
      </c>
      <c r="E30" s="332" t="str">
        <f t="shared" si="0"/>
        <v>не определен</v>
      </c>
      <c r="F30" s="332" t="str">
        <f>'Перв. скв '!F30</f>
        <v>опер.</v>
      </c>
      <c r="G30" s="349">
        <f>'Перв. скв '!G30</f>
        <v>265365</v>
      </c>
      <c r="H30" s="291">
        <v>1</v>
      </c>
      <c r="I30" s="111"/>
      <c r="J30" s="111"/>
      <c r="K30" s="111"/>
      <c r="L30" s="111"/>
      <c r="M30" s="111"/>
      <c r="N30" s="111"/>
      <c r="O30" s="112">
        <f t="shared" si="1"/>
        <v>265365</v>
      </c>
      <c r="P30" s="112"/>
      <c r="Q30" s="112"/>
      <c r="R30" s="112"/>
      <c r="S30" s="112"/>
      <c r="T30" s="112"/>
      <c r="U30" s="112"/>
      <c r="V30" s="113">
        <f t="shared" si="2"/>
        <v>1</v>
      </c>
      <c r="W30" s="168">
        <f t="shared" si="3"/>
        <v>265365</v>
      </c>
      <c r="X30" s="190"/>
    </row>
    <row r="31" spans="1:24" outlineLevel="1">
      <c r="A31" s="28"/>
      <c r="B31" s="42"/>
      <c r="C31" s="97"/>
      <c r="D31" s="103" t="str">
        <f>'Перв. скв '!D31</f>
        <v>Передвижка 18 м.</v>
      </c>
      <c r="E31" s="332" t="str">
        <f t="shared" si="0"/>
        <v>не определен</v>
      </c>
      <c r="F31" s="332" t="str">
        <f>'Перв. скв '!F31</f>
        <v>опер.</v>
      </c>
      <c r="G31" s="349">
        <f>'Перв. скв '!G31</f>
        <v>406328</v>
      </c>
      <c r="H31" s="291"/>
      <c r="I31" s="111"/>
      <c r="J31" s="111"/>
      <c r="K31" s="111"/>
      <c r="L31" s="111"/>
      <c r="M31" s="111"/>
      <c r="N31" s="111"/>
      <c r="O31" s="112">
        <f t="shared" si="1"/>
        <v>0</v>
      </c>
      <c r="P31" s="112"/>
      <c r="Q31" s="112"/>
      <c r="R31" s="112"/>
      <c r="S31" s="112"/>
      <c r="T31" s="112"/>
      <c r="U31" s="112"/>
      <c r="V31" s="113">
        <f t="shared" si="2"/>
        <v>0</v>
      </c>
      <c r="W31" s="168">
        <f t="shared" si="3"/>
        <v>0</v>
      </c>
      <c r="X31" s="190"/>
    </row>
    <row r="32" spans="1:24" outlineLevel="1">
      <c r="A32" s="28"/>
      <c r="B32" s="42"/>
      <c r="C32" s="97"/>
      <c r="D32" s="103" t="str">
        <f>'Перв. скв '!D32</f>
        <v>Передвижка 25 м.</v>
      </c>
      <c r="E32" s="332" t="str">
        <f t="shared" si="0"/>
        <v>не определен</v>
      </c>
      <c r="F32" s="332" t="str">
        <f>'Перв. скв '!F32</f>
        <v>опер.</v>
      </c>
      <c r="G32" s="349">
        <f>'Перв. скв '!G32</f>
        <v>462462</v>
      </c>
      <c r="H32" s="291"/>
      <c r="I32" s="111"/>
      <c r="J32" s="111"/>
      <c r="K32" s="111"/>
      <c r="L32" s="111"/>
      <c r="M32" s="111"/>
      <c r="N32" s="111"/>
      <c r="O32" s="112">
        <f t="shared" si="1"/>
        <v>0</v>
      </c>
      <c r="P32" s="112"/>
      <c r="Q32" s="112"/>
      <c r="R32" s="112"/>
      <c r="S32" s="112"/>
      <c r="T32" s="112"/>
      <c r="U32" s="112"/>
      <c r="V32" s="113">
        <f t="shared" si="2"/>
        <v>0</v>
      </c>
      <c r="W32" s="168">
        <f t="shared" si="3"/>
        <v>0</v>
      </c>
      <c r="X32" s="190"/>
    </row>
    <row r="33" spans="1:40" outlineLevel="1">
      <c r="A33" s="28"/>
      <c r="B33" s="42"/>
      <c r="C33" s="97"/>
      <c r="D33" s="103" t="str">
        <f>'Перв. скв '!D33</f>
        <v>Передвижка 50 м.</v>
      </c>
      <c r="E33" s="332" t="str">
        <f t="shared" si="0"/>
        <v>не определен</v>
      </c>
      <c r="F33" s="332" t="str">
        <f>'Перв. скв '!F33</f>
        <v>опер.</v>
      </c>
      <c r="G33" s="349">
        <f>'Перв. скв '!G33</f>
        <v>889289</v>
      </c>
      <c r="H33" s="291"/>
      <c r="I33" s="111"/>
      <c r="J33" s="111"/>
      <c r="K33" s="111"/>
      <c r="L33" s="111"/>
      <c r="M33" s="111"/>
      <c r="N33" s="111"/>
      <c r="O33" s="112">
        <f t="shared" si="1"/>
        <v>0</v>
      </c>
      <c r="P33" s="112"/>
      <c r="Q33" s="112"/>
      <c r="R33" s="112"/>
      <c r="S33" s="112"/>
      <c r="T33" s="112"/>
      <c r="U33" s="112"/>
      <c r="V33" s="113">
        <f t="shared" si="2"/>
        <v>0</v>
      </c>
      <c r="W33" s="168">
        <f t="shared" si="3"/>
        <v>0</v>
      </c>
      <c r="X33" s="190"/>
    </row>
    <row r="34" spans="1:40" outlineLevel="1">
      <c r="A34" s="28"/>
      <c r="B34" s="42"/>
      <c r="C34" s="97"/>
      <c r="D34" s="103" t="str">
        <f>'Перв. скв '!D34</f>
        <v>Сдвижка 25 м.</v>
      </c>
      <c r="E34" s="332" t="str">
        <f t="shared" si="0"/>
        <v>не определен</v>
      </c>
      <c r="F34" s="332" t="str">
        <f>'Перв. скв '!F34</f>
        <v>опер.</v>
      </c>
      <c r="G34" s="349">
        <f>'Перв. скв '!G34</f>
        <v>291019</v>
      </c>
      <c r="H34" s="291"/>
      <c r="I34" s="111"/>
      <c r="J34" s="111"/>
      <c r="K34" s="111"/>
      <c r="L34" s="111"/>
      <c r="M34" s="111"/>
      <c r="N34" s="111"/>
      <c r="O34" s="112">
        <f t="shared" si="1"/>
        <v>0</v>
      </c>
      <c r="P34" s="112"/>
      <c r="Q34" s="112"/>
      <c r="R34" s="112"/>
      <c r="S34" s="112"/>
      <c r="T34" s="112"/>
      <c r="U34" s="112"/>
      <c r="V34" s="113">
        <f t="shared" si="2"/>
        <v>0</v>
      </c>
      <c r="W34" s="168">
        <f t="shared" si="3"/>
        <v>0</v>
      </c>
      <c r="X34" s="190"/>
    </row>
    <row r="35" spans="1:40" outlineLevel="1">
      <c r="A35" s="28"/>
      <c r="B35" s="42"/>
      <c r="C35" s="97"/>
      <c r="D35" s="103" t="str">
        <f>'Перв. скв '!D35</f>
        <v>Пуско-наладочные работы</v>
      </c>
      <c r="E35" s="332" t="str">
        <f t="shared" si="0"/>
        <v>не определен</v>
      </c>
      <c r="F35" s="332" t="str">
        <f>'Перв. скв '!F35</f>
        <v>опер.</v>
      </c>
      <c r="G35" s="349">
        <f>'Перв. скв '!G35</f>
        <v>633406</v>
      </c>
      <c r="H35" s="291"/>
      <c r="I35" s="111"/>
      <c r="J35" s="111"/>
      <c r="K35" s="111"/>
      <c r="L35" s="111"/>
      <c r="M35" s="111"/>
      <c r="N35" s="111"/>
      <c r="O35" s="112">
        <f t="shared" si="1"/>
        <v>0</v>
      </c>
      <c r="P35" s="112"/>
      <c r="Q35" s="112"/>
      <c r="R35" s="112"/>
      <c r="S35" s="112"/>
      <c r="T35" s="112"/>
      <c r="U35" s="112"/>
      <c r="V35" s="113">
        <f t="shared" si="2"/>
        <v>0</v>
      </c>
      <c r="W35" s="168">
        <f t="shared" si="3"/>
        <v>0</v>
      </c>
      <c r="X35" s="190"/>
    </row>
    <row r="36" spans="1:40" outlineLevel="1">
      <c r="A36" s="28"/>
      <c r="B36" s="42"/>
      <c r="C36" s="97"/>
      <c r="D36" s="103" t="str">
        <f>'Перв. скв '!D36</f>
        <v>Артезианская скважина</v>
      </c>
      <c r="E36" s="332" t="str">
        <f>D$5</f>
        <v>не определен</v>
      </c>
      <c r="F36" s="332" t="str">
        <f>'Перв. скв '!F36</f>
        <v>опер.</v>
      </c>
      <c r="G36" s="349">
        <f>'Перв. скв '!G36</f>
        <v>475880</v>
      </c>
      <c r="H36" s="291"/>
      <c r="I36" s="111"/>
      <c r="J36" s="111"/>
      <c r="K36" s="111"/>
      <c r="L36" s="111"/>
      <c r="M36" s="111"/>
      <c r="N36" s="111"/>
      <c r="O36" s="112">
        <f>H36*G36</f>
        <v>0</v>
      </c>
      <c r="P36" s="112"/>
      <c r="Q36" s="112"/>
      <c r="R36" s="112"/>
      <c r="S36" s="112"/>
      <c r="T36" s="112"/>
      <c r="U36" s="112"/>
      <c r="V36" s="113">
        <f>SUM(H36:N36)</f>
        <v>0</v>
      </c>
      <c r="W36" s="168">
        <f>SUM(O36:U36)</f>
        <v>0</v>
      </c>
      <c r="X36" s="190"/>
    </row>
    <row r="37" spans="1:40" outlineLevel="1">
      <c r="A37" s="28"/>
      <c r="B37" s="42"/>
      <c r="C37" s="97"/>
      <c r="D37" s="103" t="str">
        <f>'Перв. скв '!D37</f>
        <v>Авиапревозки</v>
      </c>
      <c r="E37" s="332" t="str">
        <f t="shared" si="0"/>
        <v>не определен</v>
      </c>
      <c r="F37" s="332" t="str">
        <f>'Перв. скв '!F37</f>
        <v>опер.</v>
      </c>
      <c r="G37" s="349">
        <f>'Перв. скв '!G37</f>
        <v>205937.125</v>
      </c>
      <c r="H37" s="291">
        <v>1</v>
      </c>
      <c r="I37" s="111"/>
      <c r="J37" s="111"/>
      <c r="K37" s="111"/>
      <c r="L37" s="111"/>
      <c r="M37" s="111"/>
      <c r="N37" s="111"/>
      <c r="O37" s="112">
        <f t="shared" si="1"/>
        <v>205937.125</v>
      </c>
      <c r="P37" s="112"/>
      <c r="Q37" s="112"/>
      <c r="R37" s="112"/>
      <c r="S37" s="112"/>
      <c r="T37" s="112"/>
      <c r="U37" s="112"/>
      <c r="V37" s="113">
        <f t="shared" si="2"/>
        <v>1</v>
      </c>
      <c r="W37" s="168">
        <f t="shared" si="3"/>
        <v>205937.125</v>
      </c>
      <c r="X37" s="190"/>
    </row>
    <row r="38" spans="1:40" ht="15" customHeight="1" outlineLevel="1">
      <c r="A38" s="28"/>
      <c r="B38" s="42"/>
      <c r="C38" s="97"/>
      <c r="D38" s="103" t="str">
        <f>'Перв. скв '!D38</f>
        <v>Мобилизация и монтаж энергокомплекса</v>
      </c>
      <c r="E38" s="332" t="str">
        <f t="shared" si="0"/>
        <v>не определен</v>
      </c>
      <c r="F38" s="332" t="str">
        <f>'Перв. скв '!F38</f>
        <v>опер.</v>
      </c>
      <c r="G38" s="349">
        <f>'Перв. скв '!G38</f>
        <v>0</v>
      </c>
      <c r="H38" s="291"/>
      <c r="I38" s="111"/>
      <c r="J38" s="111"/>
      <c r="K38" s="111"/>
      <c r="L38" s="111"/>
      <c r="M38" s="111"/>
      <c r="N38" s="111"/>
      <c r="O38" s="112">
        <f t="shared" si="1"/>
        <v>0</v>
      </c>
      <c r="P38" s="112"/>
      <c r="Q38" s="112"/>
      <c r="R38" s="112"/>
      <c r="S38" s="112"/>
      <c r="T38" s="112"/>
      <c r="U38" s="112"/>
      <c r="V38" s="113">
        <f t="shared" si="2"/>
        <v>0</v>
      </c>
      <c r="W38" s="168">
        <f t="shared" si="3"/>
        <v>0</v>
      </c>
      <c r="X38" s="190"/>
    </row>
    <row r="39" spans="1:40" ht="14.25" customHeight="1" outlineLevel="1">
      <c r="A39" s="322"/>
      <c r="B39" s="323"/>
      <c r="C39" s="97"/>
      <c r="D39" s="103" t="str">
        <f>'Перв. скв '!D39</f>
        <v>Завоз и монтаж верхнего силового привода</v>
      </c>
      <c r="E39" s="332" t="str">
        <f t="shared" si="0"/>
        <v>не определен</v>
      </c>
      <c r="F39" s="332" t="str">
        <f>'Перв. скв '!F39</f>
        <v>опер.</v>
      </c>
      <c r="G39" s="349">
        <f>'Перв. скв '!G39</f>
        <v>2078246</v>
      </c>
      <c r="H39" s="291"/>
      <c r="I39" s="111"/>
      <c r="J39" s="111"/>
      <c r="K39" s="111"/>
      <c r="L39" s="111"/>
      <c r="M39" s="111"/>
      <c r="N39" s="111"/>
      <c r="O39" s="112">
        <f t="shared" si="1"/>
        <v>0</v>
      </c>
      <c r="P39" s="112"/>
      <c r="Q39" s="112"/>
      <c r="R39" s="112"/>
      <c r="S39" s="112"/>
      <c r="T39" s="112"/>
      <c r="U39" s="112"/>
      <c r="V39" s="113">
        <f t="shared" si="2"/>
        <v>0</v>
      </c>
      <c r="W39" s="168">
        <f t="shared" si="3"/>
        <v>0</v>
      </c>
      <c r="X39" s="190"/>
    </row>
    <row r="40" spans="1:40" ht="15.75" outlineLevel="1" thickBot="1">
      <c r="A40" s="324"/>
      <c r="B40" s="325"/>
      <c r="C40" s="97"/>
      <c r="D40" s="103" t="str">
        <f>'Перв. скв '!D40</f>
        <v>Завоз и монтаж новой насосной группы</v>
      </c>
      <c r="E40" s="332" t="str">
        <f>D$5</f>
        <v>не определен</v>
      </c>
      <c r="F40" s="332" t="str">
        <f>'Перв. скв '!F40</f>
        <v>опер.</v>
      </c>
      <c r="G40" s="349">
        <f>'Перв. скв '!G40</f>
        <v>899742</v>
      </c>
      <c r="H40" s="291"/>
      <c r="I40" s="111"/>
      <c r="J40" s="111"/>
      <c r="K40" s="111"/>
      <c r="L40" s="111"/>
      <c r="M40" s="111"/>
      <c r="N40" s="111"/>
      <c r="O40" s="112">
        <f>H40*G40</f>
        <v>0</v>
      </c>
      <c r="P40" s="112"/>
      <c r="Q40" s="112"/>
      <c r="R40" s="112"/>
      <c r="S40" s="112"/>
      <c r="T40" s="112"/>
      <c r="U40" s="112"/>
      <c r="V40" s="113">
        <f>SUM(H40:N40)</f>
        <v>0</v>
      </c>
      <c r="W40" s="168">
        <f>SUM(O40:U40)</f>
        <v>0</v>
      </c>
      <c r="X40" s="190"/>
    </row>
    <row r="41" spans="1:40" ht="15.75" thickBot="1">
      <c r="A41" s="8"/>
      <c r="B41" s="4"/>
      <c r="C41" s="56" t="s">
        <v>82</v>
      </c>
      <c r="D41" s="69">
        <f>W41</f>
        <v>471302.125</v>
      </c>
      <c r="E41" s="110"/>
      <c r="F41" s="110"/>
      <c r="G41" s="110"/>
      <c r="H41" s="114"/>
      <c r="I41" s="114"/>
      <c r="J41" s="114"/>
      <c r="K41" s="114"/>
      <c r="L41" s="114"/>
      <c r="M41" s="114"/>
      <c r="N41" s="114"/>
      <c r="O41" s="116">
        <f>SUM(O20:O40)</f>
        <v>471302.125</v>
      </c>
      <c r="P41" s="116"/>
      <c r="Q41" s="116"/>
      <c r="R41" s="116"/>
      <c r="S41" s="116"/>
      <c r="T41" s="116"/>
      <c r="U41" s="116"/>
      <c r="V41" s="116"/>
      <c r="W41" s="164">
        <f>SUM(W20:W40)</f>
        <v>471302.125</v>
      </c>
      <c r="X41" s="191"/>
    </row>
    <row r="42" spans="1:40" s="68" customFormat="1" ht="15.75" thickBot="1">
      <c r="A42" s="62"/>
      <c r="B42" s="63"/>
      <c r="C42" s="64"/>
      <c r="D42" s="65"/>
      <c r="E42" s="91"/>
      <c r="F42" s="317"/>
      <c r="G42" s="317"/>
      <c r="H42" s="317"/>
      <c r="I42" s="317"/>
      <c r="J42" s="317"/>
      <c r="K42" s="317"/>
      <c r="L42" s="317"/>
      <c r="M42" s="317"/>
      <c r="N42" s="317"/>
      <c r="O42" s="67"/>
      <c r="P42" s="67"/>
      <c r="Q42" s="67"/>
      <c r="R42" s="67"/>
      <c r="S42" s="67"/>
      <c r="T42" s="67"/>
      <c r="U42" s="67"/>
      <c r="V42" s="67"/>
      <c r="W42" s="169"/>
      <c r="X42" s="191"/>
    </row>
    <row r="43" spans="1:40" ht="15" customHeight="1" thickBot="1">
      <c r="A43" s="24"/>
      <c r="B43" s="45"/>
      <c r="C43" s="446" t="s">
        <v>123</v>
      </c>
      <c r="D43" s="447"/>
      <c r="E43" s="447"/>
      <c r="F43" s="447"/>
      <c r="G43" s="447"/>
      <c r="H43" s="447"/>
      <c r="I43" s="447"/>
      <c r="J43" s="447"/>
      <c r="K43" s="447"/>
      <c r="L43" s="447"/>
      <c r="M43" s="447"/>
      <c r="N43" s="447"/>
      <c r="O43" s="447"/>
      <c r="P43" s="447"/>
      <c r="Q43" s="447"/>
      <c r="R43" s="447"/>
      <c r="S43" s="447"/>
      <c r="T43" s="447"/>
      <c r="U43" s="447"/>
      <c r="V43" s="447"/>
      <c r="W43" s="473"/>
      <c r="X43" s="192">
        <f>SUM(W45:W55)</f>
        <v>43888563.293999992</v>
      </c>
    </row>
    <row r="44" spans="1:40" ht="15" customHeight="1" outlineLevel="1">
      <c r="A44" s="71"/>
      <c r="B44" s="94"/>
      <c r="C44" s="182" t="str">
        <f>'Перв. скв '!C44</f>
        <v>не определен</v>
      </c>
      <c r="D44" s="100" t="s">
        <v>120</v>
      </c>
      <c r="E44" s="101"/>
      <c r="F44" s="54"/>
      <c r="G44" s="54"/>
      <c r="H44" s="294"/>
      <c r="I44" s="294"/>
      <c r="J44" s="294"/>
      <c r="K44" s="294"/>
      <c r="L44" s="294"/>
      <c r="M44" s="294"/>
      <c r="N44" s="294"/>
      <c r="O44" s="54"/>
      <c r="P44" s="54"/>
      <c r="Q44" s="54"/>
      <c r="R44" s="54"/>
      <c r="S44" s="54"/>
      <c r="T44" s="54"/>
      <c r="U44" s="54"/>
      <c r="V44" s="54"/>
      <c r="W44" s="170"/>
      <c r="X44" s="191"/>
    </row>
    <row r="45" spans="1:40" ht="14.25" customHeight="1" outlineLevel="1">
      <c r="A45" s="327"/>
      <c r="B45" s="328"/>
      <c r="C45" s="103" t="s">
        <v>148</v>
      </c>
      <c r="D45" s="102" t="str">
        <f>'Перв. скв '!D45</f>
        <v>Фиксированная ставка за скважину с отходом до 1300 м.</v>
      </c>
      <c r="E45" s="332" t="str">
        <f t="shared" ref="E45:E55" si="4">D$5</f>
        <v>не определен</v>
      </c>
      <c r="F45" s="332" t="str">
        <f>'Перв. скв '!F45</f>
        <v>скв.</v>
      </c>
      <c r="G45" s="349">
        <f>'Перв. скв '!G45</f>
        <v>6559232</v>
      </c>
      <c r="H45" s="305">
        <f>'Перв. скв '!H45</f>
        <v>0</v>
      </c>
      <c r="I45" s="305">
        <f>'Перв. скв '!I45</f>
        <v>0</v>
      </c>
      <c r="J45" s="305">
        <f>'Перв. скв '!J45</f>
        <v>0</v>
      </c>
      <c r="K45" s="305">
        <f>'Перв. скв '!K45</f>
        <v>0</v>
      </c>
      <c r="L45" s="305">
        <v>0</v>
      </c>
      <c r="M45" s="305">
        <f>'Перв. скв '!M45</f>
        <v>0</v>
      </c>
      <c r="N45" s="305">
        <f>'Перв. скв '!N45</f>
        <v>0</v>
      </c>
      <c r="O45" s="99">
        <f t="shared" ref="O45:O55" si="5">H45*G45</f>
        <v>0</v>
      </c>
      <c r="P45" s="99">
        <f t="shared" ref="P45:P55" si="6">I45*G45</f>
        <v>0</v>
      </c>
      <c r="Q45" s="99">
        <f t="shared" ref="Q45:Q55" si="7">J45*G45</f>
        <v>0</v>
      </c>
      <c r="R45" s="99">
        <f t="shared" ref="R45:R55" si="8">K45*G45</f>
        <v>0</v>
      </c>
      <c r="S45" s="99">
        <f t="shared" ref="S45:S55" si="9">L45*G45</f>
        <v>0</v>
      </c>
      <c r="T45" s="99">
        <f t="shared" ref="T45:T55" si="10">M45*G45</f>
        <v>0</v>
      </c>
      <c r="U45" s="99">
        <f t="shared" ref="U45:U55" si="11">N45*G45</f>
        <v>0</v>
      </c>
      <c r="V45" s="98">
        <f t="shared" ref="V45:V55" si="12">SUM(H45:N45)</f>
        <v>0</v>
      </c>
      <c r="W45" s="171">
        <f t="shared" ref="W45:W55" si="13">SUM(O45:U45)</f>
        <v>0</v>
      </c>
      <c r="X45" s="190"/>
    </row>
    <row r="46" spans="1:40" ht="14.25" customHeight="1" outlineLevel="1">
      <c r="A46" s="327"/>
      <c r="B46" s="328"/>
      <c r="C46" s="103"/>
      <c r="D46" s="102" t="str">
        <f>'Перв. скв '!D46</f>
        <v>Фиксированная ставка за скважину с отходом от 1300 до 1500 м.</v>
      </c>
      <c r="E46" s="332" t="str">
        <f t="shared" si="4"/>
        <v>не определен</v>
      </c>
      <c r="F46" s="332" t="str">
        <f>'Перв. скв '!F46</f>
        <v>скв.</v>
      </c>
      <c r="G46" s="349">
        <f>'Перв. скв '!G46</f>
        <v>8212084</v>
      </c>
      <c r="H46" s="305">
        <f>'Перв. скв '!H46</f>
        <v>0</v>
      </c>
      <c r="I46" s="305">
        <f>'Перв. скв '!I46</f>
        <v>0</v>
      </c>
      <c r="J46" s="305">
        <f>'Перв. скв '!J46</f>
        <v>0</v>
      </c>
      <c r="K46" s="305">
        <f>'Перв. скв '!K46</f>
        <v>0</v>
      </c>
      <c r="L46" s="305">
        <f>'Перв. скв '!L46</f>
        <v>0</v>
      </c>
      <c r="M46" s="305">
        <f>'Перв. скв '!M46</f>
        <v>0</v>
      </c>
      <c r="N46" s="305">
        <f>'Перв. скв '!N46</f>
        <v>0</v>
      </c>
      <c r="O46" s="99">
        <f t="shared" si="5"/>
        <v>0</v>
      </c>
      <c r="P46" s="99">
        <f t="shared" si="6"/>
        <v>0</v>
      </c>
      <c r="Q46" s="99">
        <f t="shared" si="7"/>
        <v>0</v>
      </c>
      <c r="R46" s="99">
        <f t="shared" si="8"/>
        <v>0</v>
      </c>
      <c r="S46" s="99">
        <f t="shared" si="9"/>
        <v>0</v>
      </c>
      <c r="T46" s="99">
        <f t="shared" si="10"/>
        <v>0</v>
      </c>
      <c r="U46" s="99">
        <f t="shared" si="11"/>
        <v>0</v>
      </c>
      <c r="V46" s="98">
        <f t="shared" si="12"/>
        <v>0</v>
      </c>
      <c r="W46" s="171">
        <f t="shared" si="13"/>
        <v>0</v>
      </c>
      <c r="X46" s="190"/>
      <c r="AN46" s="273">
        <f>AL46+AJ46+AH46+AF46+AD46+AB46+Z46+X46++V46+T46+R46+N46+P46+L46+J46+H46</f>
        <v>0</v>
      </c>
    </row>
    <row r="47" spans="1:40" ht="14.25" customHeight="1" outlineLevel="1">
      <c r="A47" s="327"/>
      <c r="B47" s="328"/>
      <c r="C47" s="103"/>
      <c r="D47" s="102" t="str">
        <f>'Перв. скв '!D47</f>
        <v>Фиксированная ставка за скважину с отходом от 1500 до 2000 м.</v>
      </c>
      <c r="E47" s="332" t="str">
        <f t="shared" si="4"/>
        <v>не определен</v>
      </c>
      <c r="F47" s="332" t="str">
        <f>'Перв. скв '!F47</f>
        <v>скв.</v>
      </c>
      <c r="G47" s="349">
        <f>'Перв. скв '!G47</f>
        <v>9493878</v>
      </c>
      <c r="H47" s="305">
        <f>'Перв. скв '!H47</f>
        <v>0</v>
      </c>
      <c r="I47" s="305">
        <f>'Перв. скв '!I47</f>
        <v>0</v>
      </c>
      <c r="J47" s="305">
        <f>'Перв. скв '!J47</f>
        <v>0</v>
      </c>
      <c r="K47" s="305">
        <f>'Перв. скв '!K47</f>
        <v>0</v>
      </c>
      <c r="L47" s="305">
        <v>1</v>
      </c>
      <c r="M47" s="305">
        <f>'Перв. скв '!M47</f>
        <v>0</v>
      </c>
      <c r="N47" s="305">
        <f>'Перв. скв '!N47</f>
        <v>0</v>
      </c>
      <c r="O47" s="99">
        <f t="shared" si="5"/>
        <v>0</v>
      </c>
      <c r="P47" s="99">
        <f t="shared" si="6"/>
        <v>0</v>
      </c>
      <c r="Q47" s="99">
        <f t="shared" si="7"/>
        <v>0</v>
      </c>
      <c r="R47" s="99">
        <f t="shared" si="8"/>
        <v>0</v>
      </c>
      <c r="S47" s="99">
        <f t="shared" si="9"/>
        <v>9493878</v>
      </c>
      <c r="T47" s="99">
        <f t="shared" si="10"/>
        <v>0</v>
      </c>
      <c r="U47" s="99">
        <f t="shared" si="11"/>
        <v>0</v>
      </c>
      <c r="V47" s="98">
        <f t="shared" si="12"/>
        <v>1</v>
      </c>
      <c r="W47" s="171">
        <f t="shared" si="13"/>
        <v>9493878</v>
      </c>
      <c r="X47" s="190"/>
    </row>
    <row r="48" spans="1:40" ht="14.25" customHeight="1" outlineLevel="1">
      <c r="A48" s="327"/>
      <c r="B48" s="328"/>
      <c r="C48" s="103"/>
      <c r="D48" s="102" t="str">
        <f>'Перв. скв '!D48</f>
        <v>Фиксированная ставка за скважину с отходом от 2000 до 2200 м.</v>
      </c>
      <c r="E48" s="332" t="str">
        <f t="shared" si="4"/>
        <v>не определен</v>
      </c>
      <c r="F48" s="332" t="str">
        <f>'Перв. скв '!F48</f>
        <v>скв.</v>
      </c>
      <c r="G48" s="349">
        <f>'Перв. скв '!G48</f>
        <v>10414909</v>
      </c>
      <c r="H48" s="305">
        <f>'Перв. скв '!H48</f>
        <v>0</v>
      </c>
      <c r="I48" s="305">
        <f>'Перв. скв '!I48</f>
        <v>0</v>
      </c>
      <c r="J48" s="305">
        <f>'Перв. скв '!J48</f>
        <v>0</v>
      </c>
      <c r="K48" s="305">
        <f>'Перв. скв '!K48</f>
        <v>0</v>
      </c>
      <c r="L48" s="305">
        <f>'Перв. скв '!L48</f>
        <v>0</v>
      </c>
      <c r="M48" s="305">
        <f>'Перв. скв '!M48</f>
        <v>0</v>
      </c>
      <c r="N48" s="305">
        <f>'Перв. скв '!N48</f>
        <v>0</v>
      </c>
      <c r="O48" s="99">
        <f t="shared" si="5"/>
        <v>0</v>
      </c>
      <c r="P48" s="99">
        <f t="shared" si="6"/>
        <v>0</v>
      </c>
      <c r="Q48" s="99">
        <f t="shared" si="7"/>
        <v>0</v>
      </c>
      <c r="R48" s="99">
        <f t="shared" si="8"/>
        <v>0</v>
      </c>
      <c r="S48" s="99">
        <f t="shared" si="9"/>
        <v>0</v>
      </c>
      <c r="T48" s="99">
        <f t="shared" si="10"/>
        <v>0</v>
      </c>
      <c r="U48" s="99">
        <f t="shared" si="11"/>
        <v>0</v>
      </c>
      <c r="V48" s="98">
        <f t="shared" si="12"/>
        <v>0</v>
      </c>
      <c r="W48" s="171">
        <f t="shared" si="13"/>
        <v>0</v>
      </c>
      <c r="X48" s="190"/>
    </row>
    <row r="49" spans="1:24" ht="14.25" customHeight="1" outlineLevel="1">
      <c r="A49" s="327"/>
      <c r="B49" s="328"/>
      <c r="C49" s="103"/>
      <c r="D49" s="102" t="str">
        <f>'Перв. скв '!D49</f>
        <v>Фиксированная ставка за скважину с отходом более 2200 м.</v>
      </c>
      <c r="E49" s="332" t="str">
        <f t="shared" si="4"/>
        <v>не определен</v>
      </c>
      <c r="F49" s="332" t="str">
        <f>'Перв. скв '!F49</f>
        <v>скв.</v>
      </c>
      <c r="G49" s="349">
        <f>'Перв. скв '!G49</f>
        <v>10993516</v>
      </c>
      <c r="H49" s="305">
        <f>'Перв. скв '!H49</f>
        <v>0</v>
      </c>
      <c r="I49" s="305">
        <f>'Перв. скв '!I49</f>
        <v>0</v>
      </c>
      <c r="J49" s="305">
        <f>'Перв. скв '!J49</f>
        <v>0</v>
      </c>
      <c r="K49" s="305">
        <f>'Перв. скв '!K49</f>
        <v>0</v>
      </c>
      <c r="L49" s="305">
        <f>'Перв. скв '!L49</f>
        <v>0</v>
      </c>
      <c r="M49" s="305">
        <f>'Перв. скв '!M49</f>
        <v>0</v>
      </c>
      <c r="N49" s="305">
        <f>'Перв. скв '!N49</f>
        <v>0</v>
      </c>
      <c r="O49" s="99">
        <f t="shared" si="5"/>
        <v>0</v>
      </c>
      <c r="P49" s="274">
        <f t="shared" si="6"/>
        <v>0</v>
      </c>
      <c r="Q49" s="99">
        <f t="shared" si="7"/>
        <v>0</v>
      </c>
      <c r="R49" s="99">
        <f t="shared" si="8"/>
        <v>0</v>
      </c>
      <c r="S49" s="99">
        <f t="shared" si="9"/>
        <v>0</v>
      </c>
      <c r="T49" s="99">
        <f t="shared" si="10"/>
        <v>0</v>
      </c>
      <c r="U49" s="99">
        <f t="shared" si="11"/>
        <v>0</v>
      </c>
      <c r="V49" s="98">
        <f t="shared" si="12"/>
        <v>0</v>
      </c>
      <c r="W49" s="171">
        <f>SUM(O49:U49)</f>
        <v>0</v>
      </c>
      <c r="X49" s="190"/>
    </row>
    <row r="50" spans="1:24" ht="14.25" customHeight="1" outlineLevel="1">
      <c r="A50" s="327"/>
      <c r="B50" s="328"/>
      <c r="C50" s="97"/>
      <c r="D50" s="102" t="str">
        <f>'Перв. скв '!D50</f>
        <v>Расчет объема капитальных вложений по ГС</v>
      </c>
      <c r="E50" s="332" t="str">
        <f t="shared" si="4"/>
        <v>не определен</v>
      </c>
      <c r="F50" s="332" t="str">
        <f>'Перв. скв '!F50</f>
        <v>сут.</v>
      </c>
      <c r="G50" s="349">
        <f>'Перв. скв '!G50</f>
        <v>31646673.313999999</v>
      </c>
      <c r="H50" s="305">
        <f>'Перв. скв '!H50</f>
        <v>0</v>
      </c>
      <c r="I50" s="306">
        <f>'Перв. скв '!I50</f>
        <v>0</v>
      </c>
      <c r="J50" s="306">
        <f>'Перв. скв '!J50</f>
        <v>0</v>
      </c>
      <c r="K50" s="306">
        <f>'Перв. скв '!K50</f>
        <v>0</v>
      </c>
      <c r="L50" s="306">
        <f>'Перв. скв '!L50</f>
        <v>1</v>
      </c>
      <c r="M50" s="306">
        <f>'Перв. скв '!M50</f>
        <v>0</v>
      </c>
      <c r="N50" s="306">
        <f>'Перв. скв '!N50</f>
        <v>0</v>
      </c>
      <c r="O50" s="99">
        <f t="shared" si="5"/>
        <v>0</v>
      </c>
      <c r="P50" s="99">
        <f t="shared" si="6"/>
        <v>0</v>
      </c>
      <c r="Q50" s="99">
        <f t="shared" si="7"/>
        <v>0</v>
      </c>
      <c r="R50" s="99">
        <f t="shared" si="8"/>
        <v>0</v>
      </c>
      <c r="S50" s="99">
        <f t="shared" si="9"/>
        <v>31646673.313999999</v>
      </c>
      <c r="T50" s="99">
        <f t="shared" si="10"/>
        <v>0</v>
      </c>
      <c r="U50" s="99">
        <f t="shared" si="11"/>
        <v>0</v>
      </c>
      <c r="V50" s="98">
        <f t="shared" si="12"/>
        <v>1</v>
      </c>
      <c r="W50" s="171">
        <f t="shared" si="13"/>
        <v>31646673.313999999</v>
      </c>
      <c r="X50" s="190"/>
    </row>
    <row r="51" spans="1:24" ht="13.5" customHeight="1" outlineLevel="1">
      <c r="A51" s="327"/>
      <c r="B51" s="328"/>
      <c r="C51" s="72"/>
      <c r="D51" s="102" t="str">
        <f>'Перв. скв '!D51</f>
        <v>Переработка бурового шлама</v>
      </c>
      <c r="E51" s="332" t="str">
        <f t="shared" si="4"/>
        <v>не определен</v>
      </c>
      <c r="F51" s="332" t="str">
        <f>'Перв. скв '!F51</f>
        <v>скв.</v>
      </c>
      <c r="G51" s="349">
        <f>'Перв. скв '!G51</f>
        <v>2869</v>
      </c>
      <c r="H51" s="305">
        <f>'Перв. скв '!H51</f>
        <v>0</v>
      </c>
      <c r="I51" s="306">
        <f>'Перв. скв '!I51</f>
        <v>0</v>
      </c>
      <c r="J51" s="306">
        <f>'Перв. скв '!J51</f>
        <v>0</v>
      </c>
      <c r="K51" s="306">
        <f>'Перв. скв '!K51</f>
        <v>0</v>
      </c>
      <c r="L51" s="306">
        <v>524.41999999999996</v>
      </c>
      <c r="M51" s="306">
        <f>'Перв. скв '!M51</f>
        <v>0</v>
      </c>
      <c r="N51" s="306">
        <f>'Перв. скв '!N51</f>
        <v>0</v>
      </c>
      <c r="O51" s="99">
        <f t="shared" si="5"/>
        <v>0</v>
      </c>
      <c r="P51" s="99">
        <f t="shared" si="6"/>
        <v>0</v>
      </c>
      <c r="Q51" s="99">
        <f t="shared" si="7"/>
        <v>0</v>
      </c>
      <c r="R51" s="99">
        <f t="shared" si="8"/>
        <v>0</v>
      </c>
      <c r="S51" s="99">
        <f t="shared" si="9"/>
        <v>1504560.98</v>
      </c>
      <c r="T51" s="99">
        <f t="shared" si="10"/>
        <v>0</v>
      </c>
      <c r="U51" s="99">
        <f t="shared" si="11"/>
        <v>0</v>
      </c>
      <c r="V51" s="98">
        <f t="shared" si="12"/>
        <v>524.41999999999996</v>
      </c>
      <c r="W51" s="171">
        <f t="shared" si="13"/>
        <v>1504560.98</v>
      </c>
      <c r="X51" s="190"/>
    </row>
    <row r="52" spans="1:24" ht="13.5" customHeight="1" outlineLevel="1">
      <c r="A52" s="327"/>
      <c r="B52" s="328"/>
      <c r="C52" s="72"/>
      <c r="D52" s="102" t="str">
        <f>'Перв. скв '!D52</f>
        <v>Нефть</v>
      </c>
      <c r="E52" s="332" t="str">
        <f t="shared" si="4"/>
        <v>не определен</v>
      </c>
      <c r="F52" s="332" t="str">
        <f>'Перв. скв '!F52</f>
        <v>шт.</v>
      </c>
      <c r="G52" s="349">
        <f>'Перв. скв '!G52</f>
        <v>166946</v>
      </c>
      <c r="H52" s="305">
        <f>'Перв. скв '!H52</f>
        <v>0</v>
      </c>
      <c r="I52" s="305">
        <f>'Перв. скв '!I52</f>
        <v>0</v>
      </c>
      <c r="J52" s="305">
        <f>'Перв. скв '!J52</f>
        <v>0</v>
      </c>
      <c r="K52" s="305">
        <f>'Перв. скв '!K52</f>
        <v>0</v>
      </c>
      <c r="L52" s="306">
        <v>1</v>
      </c>
      <c r="M52" s="305">
        <f>'Перв. скв '!M52</f>
        <v>0</v>
      </c>
      <c r="N52" s="305">
        <f>'Перв. скв '!N52</f>
        <v>0</v>
      </c>
      <c r="O52" s="99">
        <f t="shared" si="5"/>
        <v>0</v>
      </c>
      <c r="P52" s="99">
        <f t="shared" si="6"/>
        <v>0</v>
      </c>
      <c r="Q52" s="99">
        <f t="shared" si="7"/>
        <v>0</v>
      </c>
      <c r="R52" s="99">
        <f t="shared" si="8"/>
        <v>0</v>
      </c>
      <c r="S52" s="99">
        <f t="shared" si="9"/>
        <v>166946</v>
      </c>
      <c r="T52" s="99">
        <f t="shared" si="10"/>
        <v>0</v>
      </c>
      <c r="U52" s="99">
        <f t="shared" si="11"/>
        <v>0</v>
      </c>
      <c r="V52" s="98">
        <f t="shared" si="12"/>
        <v>1</v>
      </c>
      <c r="W52" s="171">
        <f t="shared" si="13"/>
        <v>166946</v>
      </c>
      <c r="X52" s="190"/>
    </row>
    <row r="53" spans="1:24" ht="13.5" customHeight="1" outlineLevel="1">
      <c r="A53" s="327"/>
      <c r="B53" s="328"/>
      <c r="C53" s="72"/>
      <c r="D53" s="102" t="s">
        <v>309</v>
      </c>
      <c r="E53" s="332" t="str">
        <f t="shared" si="4"/>
        <v>не определен</v>
      </c>
      <c r="F53" s="332"/>
      <c r="G53" s="349">
        <f>'Перв. скв '!G53</f>
        <v>73942</v>
      </c>
      <c r="H53" s="305">
        <f>'Перв. скв '!H53</f>
        <v>0</v>
      </c>
      <c r="I53" s="305">
        <f>'Перв. скв '!I53</f>
        <v>0</v>
      </c>
      <c r="J53" s="305">
        <f>'Перв. скв '!J53</f>
        <v>0</v>
      </c>
      <c r="K53" s="305">
        <f>'Перв. скв '!K53</f>
        <v>0</v>
      </c>
      <c r="L53" s="306">
        <f>O6/2</f>
        <v>7.5</v>
      </c>
      <c r="M53" s="305">
        <f>'Перв. скв '!M53</f>
        <v>0</v>
      </c>
      <c r="N53" s="305">
        <f>'Перв. скв '!N53</f>
        <v>0</v>
      </c>
      <c r="O53" s="99">
        <f>H53*G53</f>
        <v>0</v>
      </c>
      <c r="P53" s="99">
        <f>I53*G53</f>
        <v>0</v>
      </c>
      <c r="Q53" s="99">
        <f>J53*G53</f>
        <v>0</v>
      </c>
      <c r="R53" s="99">
        <f>K53*G53</f>
        <v>0</v>
      </c>
      <c r="S53" s="99">
        <f>L53*G53</f>
        <v>554565</v>
      </c>
      <c r="T53" s="99">
        <f>M53*G53</f>
        <v>0</v>
      </c>
      <c r="U53" s="99">
        <f>N53*G53</f>
        <v>0</v>
      </c>
      <c r="V53" s="98">
        <f>SUM(H53:N53)</f>
        <v>7.5</v>
      </c>
      <c r="W53" s="171">
        <f>SUM(O53:U53)</f>
        <v>554565</v>
      </c>
      <c r="X53" s="190"/>
    </row>
    <row r="54" spans="1:24" ht="13.5" customHeight="1" outlineLevel="1">
      <c r="A54" s="327"/>
      <c r="B54" s="328"/>
      <c r="C54" s="72"/>
      <c r="D54" s="102" t="s">
        <v>310</v>
      </c>
      <c r="E54" s="332" t="str">
        <f t="shared" si="4"/>
        <v>не определен</v>
      </c>
      <c r="F54" s="332"/>
      <c r="G54" s="349">
        <f>'Перв. скв '!G54</f>
        <v>34796</v>
      </c>
      <c r="H54" s="305">
        <f>'Перв. скв '!H54</f>
        <v>0</v>
      </c>
      <c r="I54" s="305">
        <f>'Перв. скв '!I54</f>
        <v>0</v>
      </c>
      <c r="J54" s="305">
        <f>'Перв. скв '!J54</f>
        <v>0</v>
      </c>
      <c r="K54" s="305">
        <f>'Перв. скв '!K54</f>
        <v>0</v>
      </c>
      <c r="L54" s="306">
        <f>O6</f>
        <v>15</v>
      </c>
      <c r="M54" s="305">
        <f>'Перв. скв '!M54</f>
        <v>0</v>
      </c>
      <c r="N54" s="305">
        <f>'Перв. скв '!N54</f>
        <v>0</v>
      </c>
      <c r="O54" s="99">
        <f>H54*G54</f>
        <v>0</v>
      </c>
      <c r="P54" s="99">
        <f>I54*G54</f>
        <v>0</v>
      </c>
      <c r="Q54" s="99">
        <f>J54*G54</f>
        <v>0</v>
      </c>
      <c r="R54" s="99">
        <f>K54*G54</f>
        <v>0</v>
      </c>
      <c r="S54" s="99">
        <f>L54*G54</f>
        <v>521940</v>
      </c>
      <c r="T54" s="99">
        <f>M54*G54</f>
        <v>0</v>
      </c>
      <c r="U54" s="99">
        <f>N54*G54</f>
        <v>0</v>
      </c>
      <c r="V54" s="98">
        <f>SUM(H54:N54)</f>
        <v>15</v>
      </c>
      <c r="W54" s="171">
        <f>SUM(O54:U54)</f>
        <v>521940</v>
      </c>
      <c r="X54" s="190"/>
    </row>
    <row r="55" spans="1:24" ht="15" customHeight="1" outlineLevel="1" thickBot="1">
      <c r="A55" s="327"/>
      <c r="B55" s="329"/>
      <c r="C55" s="72"/>
      <c r="D55" s="102" t="str">
        <f>'Перв. скв '!D55</f>
        <v>Бурение по суточной ставке (геологическая нагрузка)</v>
      </c>
      <c r="E55" s="332" t="str">
        <f t="shared" si="4"/>
        <v>не определен</v>
      </c>
      <c r="F55" s="332" t="str">
        <f>'Перв. скв '!F55</f>
        <v>опер.</v>
      </c>
      <c r="G55" s="349">
        <f>'Перв. скв '!G55</f>
        <v>703259.4</v>
      </c>
      <c r="H55" s="306">
        <f>'Перв. скв '!H55</f>
        <v>0</v>
      </c>
      <c r="I55" s="306">
        <f>'Перв. скв '!I55</f>
        <v>0</v>
      </c>
      <c r="J55" s="306">
        <f>'Перв. скв '!J55</f>
        <v>0</v>
      </c>
      <c r="K55" s="306">
        <f>'Перв. скв '!K55</f>
        <v>0</v>
      </c>
      <c r="L55" s="306">
        <v>0</v>
      </c>
      <c r="M55" s="306">
        <f>'Перв. скв '!M55</f>
        <v>0</v>
      </c>
      <c r="N55" s="306">
        <f>'Перв. скв '!N55</f>
        <v>0</v>
      </c>
      <c r="O55" s="99">
        <f t="shared" si="5"/>
        <v>0</v>
      </c>
      <c r="P55" s="99">
        <f t="shared" si="6"/>
        <v>0</v>
      </c>
      <c r="Q55" s="99">
        <f t="shared" si="7"/>
        <v>0</v>
      </c>
      <c r="R55" s="99">
        <f t="shared" si="8"/>
        <v>0</v>
      </c>
      <c r="S55" s="99">
        <f t="shared" si="9"/>
        <v>0</v>
      </c>
      <c r="T55" s="99">
        <f t="shared" si="10"/>
        <v>0</v>
      </c>
      <c r="U55" s="99">
        <f t="shared" si="11"/>
        <v>0</v>
      </c>
      <c r="V55" s="98">
        <f t="shared" si="12"/>
        <v>0</v>
      </c>
      <c r="W55" s="171">
        <f t="shared" si="13"/>
        <v>0</v>
      </c>
      <c r="X55" s="190"/>
    </row>
    <row r="56" spans="1:24" ht="14.25" customHeight="1" thickBot="1">
      <c r="A56" s="330"/>
      <c r="B56" s="331"/>
      <c r="C56" s="446" t="s">
        <v>31</v>
      </c>
      <c r="D56" s="447"/>
      <c r="E56" s="447"/>
      <c r="F56" s="447"/>
      <c r="G56" s="447"/>
      <c r="H56" s="447"/>
      <c r="I56" s="447"/>
      <c r="J56" s="447"/>
      <c r="K56" s="447"/>
      <c r="L56" s="447"/>
      <c r="M56" s="447"/>
      <c r="N56" s="447"/>
      <c r="O56" s="447"/>
      <c r="P56" s="447"/>
      <c r="Q56" s="447"/>
      <c r="R56" s="447"/>
      <c r="S56" s="447"/>
      <c r="T56" s="447"/>
      <c r="U56" s="447"/>
      <c r="V56" s="447"/>
      <c r="W56" s="473"/>
      <c r="X56" s="192">
        <f>SUM(W58:W64)</f>
        <v>310500</v>
      </c>
    </row>
    <row r="57" spans="1:24" ht="13.5" customHeight="1" outlineLevel="1">
      <c r="A57" s="330"/>
      <c r="B57" s="331"/>
      <c r="C57" s="182">
        <f>'Перв. скв '!C57</f>
        <v>0</v>
      </c>
      <c r="D57" s="100" t="s">
        <v>120</v>
      </c>
      <c r="E57" s="92"/>
      <c r="F57" s="50"/>
      <c r="G57" s="39"/>
      <c r="H57" s="295"/>
      <c r="I57" s="295"/>
      <c r="J57" s="295"/>
      <c r="K57" s="295"/>
      <c r="L57" s="295"/>
      <c r="M57" s="295"/>
      <c r="N57" s="295"/>
      <c r="O57" s="52"/>
      <c r="P57" s="52"/>
      <c r="Q57" s="52"/>
      <c r="R57" s="52"/>
      <c r="S57" s="52"/>
      <c r="T57" s="52"/>
      <c r="U57" s="52"/>
      <c r="V57" s="53"/>
      <c r="W57" s="172"/>
      <c r="X57" s="191"/>
    </row>
    <row r="58" spans="1:24" ht="13.5" customHeight="1" outlineLevel="1">
      <c r="A58" s="322"/>
      <c r="B58" s="323"/>
      <c r="C58" s="332" t="s">
        <v>148</v>
      </c>
      <c r="D58" s="102" t="str">
        <f>'Перв. скв '!D58</f>
        <v>550 мм долото для бурения под направление (долото+сервис)</v>
      </c>
      <c r="E58" s="332">
        <f>C$57</f>
        <v>0</v>
      </c>
      <c r="F58" s="332" t="str">
        <f>'Перв. скв '!F58</f>
        <v xml:space="preserve">м </v>
      </c>
      <c r="G58" s="349">
        <f>'Перв. скв '!G58</f>
        <v>90</v>
      </c>
      <c r="H58" s="306">
        <f>'Перв. скв '!H58</f>
        <v>0</v>
      </c>
      <c r="I58" s="306">
        <f>'Перв. скв '!I58</f>
        <v>0</v>
      </c>
      <c r="J58" s="306">
        <f>'Перв. скв '!J58</f>
        <v>0</v>
      </c>
      <c r="K58" s="306">
        <f>'Перв. скв '!K58</f>
        <v>0</v>
      </c>
      <c r="L58" s="306">
        <f>O9</f>
        <v>3450</v>
      </c>
      <c r="M58" s="306">
        <f>'Перв. скв '!M58</f>
        <v>0</v>
      </c>
      <c r="N58" s="306">
        <f>'Перв. скв '!N58</f>
        <v>0</v>
      </c>
      <c r="O58" s="112">
        <f t="shared" ref="O58:O64" si="14">H58*G58</f>
        <v>0</v>
      </c>
      <c r="P58" s="112">
        <f t="shared" ref="P58:P64" si="15">I58*G58</f>
        <v>0</v>
      </c>
      <c r="Q58" s="112">
        <f t="shared" ref="Q58:Q64" si="16">J58*G58</f>
        <v>0</v>
      </c>
      <c r="R58" s="112">
        <f t="shared" ref="R58:R64" si="17">K58*G58</f>
        <v>0</v>
      </c>
      <c r="S58" s="112">
        <f t="shared" ref="S58:S64" si="18">L58*G58</f>
        <v>310500</v>
      </c>
      <c r="T58" s="99">
        <f>M58*G58</f>
        <v>0</v>
      </c>
      <c r="U58" s="112">
        <f t="shared" ref="U58:U64" si="19">N58*G58</f>
        <v>0</v>
      </c>
      <c r="V58" s="113">
        <f t="shared" ref="V58:V64" si="20">SUM(H58:N58)</f>
        <v>3450</v>
      </c>
      <c r="W58" s="168">
        <f t="shared" ref="W58:W64" si="21">SUM(O58:U58)</f>
        <v>310500</v>
      </c>
      <c r="X58" s="190"/>
    </row>
    <row r="59" spans="1:24" ht="13.5" customHeight="1" outlineLevel="1">
      <c r="A59" s="322"/>
      <c r="B59" s="323"/>
      <c r="C59" s="332"/>
      <c r="D59" s="102" t="str">
        <f>'Перв. скв '!D59</f>
        <v>393,7 мм долото для бурения под направление (долото+сервис)</v>
      </c>
      <c r="E59" s="332">
        <f t="shared" ref="E59:E64" si="22">C$57</f>
        <v>0</v>
      </c>
      <c r="F59" s="332" t="str">
        <f>'Перв. скв '!F59</f>
        <v xml:space="preserve">м </v>
      </c>
      <c r="G59" s="349">
        <f>'Перв. скв '!G59</f>
        <v>90</v>
      </c>
      <c r="H59" s="306">
        <f>'Перв. скв '!H59</f>
        <v>0</v>
      </c>
      <c r="I59" s="306">
        <f>'Перв. скв '!I59</f>
        <v>0</v>
      </c>
      <c r="J59" s="306">
        <f>'Перв. скв '!J59</f>
        <v>0</v>
      </c>
      <c r="K59" s="306">
        <f>'Перв. скв '!K59</f>
        <v>0</v>
      </c>
      <c r="L59" s="306">
        <f>'Перв. скв '!L59</f>
        <v>0</v>
      </c>
      <c r="M59" s="306">
        <f>'Перв. скв '!M59</f>
        <v>0</v>
      </c>
      <c r="N59" s="306">
        <f>'Перв. скв '!N59</f>
        <v>0</v>
      </c>
      <c r="O59" s="112">
        <f>H59*G59</f>
        <v>0</v>
      </c>
      <c r="P59" s="112">
        <f>I59*G59</f>
        <v>0</v>
      </c>
      <c r="Q59" s="112">
        <f>J59*G59</f>
        <v>0</v>
      </c>
      <c r="R59" s="112">
        <f>K59*G59</f>
        <v>0</v>
      </c>
      <c r="S59" s="112">
        <f>L59*G59</f>
        <v>0</v>
      </c>
      <c r="T59" s="99">
        <f t="shared" ref="T59:T64" si="23">M59*G59</f>
        <v>0</v>
      </c>
      <c r="U59" s="112">
        <f>N59*G59</f>
        <v>0</v>
      </c>
      <c r="V59" s="113">
        <f>SUM(H59:N59)</f>
        <v>0</v>
      </c>
      <c r="W59" s="168">
        <f>SUM(O59:U59)</f>
        <v>0</v>
      </c>
      <c r="X59" s="190"/>
    </row>
    <row r="60" spans="1:24" ht="13.5" customHeight="1" outlineLevel="1">
      <c r="A60" s="322"/>
      <c r="B60" s="323"/>
      <c r="C60" s="332"/>
      <c r="D60" s="102" t="str">
        <f>'Перв. скв '!D60</f>
        <v>295,3 мм долото для бурения под кондуктор (долото+сервис)</v>
      </c>
      <c r="E60" s="332">
        <f t="shared" si="22"/>
        <v>0</v>
      </c>
      <c r="F60" s="332" t="str">
        <f>'Перв. скв '!F60</f>
        <v xml:space="preserve">м </v>
      </c>
      <c r="G60" s="349">
        <f>'Перв. скв '!G60</f>
        <v>90</v>
      </c>
      <c r="H60" s="306">
        <f>'Перв. скв '!H60</f>
        <v>0</v>
      </c>
      <c r="I60" s="306">
        <f>'Перв. скв '!I60</f>
        <v>0</v>
      </c>
      <c r="J60" s="306">
        <f>'Перв. скв '!J60</f>
        <v>0</v>
      </c>
      <c r="K60" s="306">
        <f>'Перв. скв '!K60</f>
        <v>0</v>
      </c>
      <c r="L60" s="306">
        <f>'Перв. скв '!L60</f>
        <v>0</v>
      </c>
      <c r="M60" s="306">
        <f>'Перв. скв '!M60</f>
        <v>0</v>
      </c>
      <c r="N60" s="306">
        <f>'Перв. скв '!N60</f>
        <v>0</v>
      </c>
      <c r="O60" s="112">
        <f t="shared" si="14"/>
        <v>0</v>
      </c>
      <c r="P60" s="112">
        <f t="shared" si="15"/>
        <v>0</v>
      </c>
      <c r="Q60" s="112">
        <f t="shared" si="16"/>
        <v>0</v>
      </c>
      <c r="R60" s="112">
        <f t="shared" si="17"/>
        <v>0</v>
      </c>
      <c r="S60" s="112">
        <f t="shared" si="18"/>
        <v>0</v>
      </c>
      <c r="T60" s="99">
        <f t="shared" si="23"/>
        <v>0</v>
      </c>
      <c r="U60" s="112">
        <f t="shared" si="19"/>
        <v>0</v>
      </c>
      <c r="V60" s="113">
        <f t="shared" si="20"/>
        <v>0</v>
      </c>
      <c r="W60" s="168">
        <f t="shared" si="21"/>
        <v>0</v>
      </c>
      <c r="X60" s="190"/>
    </row>
    <row r="61" spans="1:24" ht="13.5" customHeight="1" outlineLevel="1">
      <c r="A61" s="322"/>
      <c r="B61" s="323"/>
      <c r="C61" s="332"/>
      <c r="D61" s="102" t="str">
        <f>'Перв. скв '!D61</f>
        <v>220,7 мм долото для бурения эксплуатационную колонну (долото+сервис)</v>
      </c>
      <c r="E61" s="332">
        <f t="shared" si="22"/>
        <v>0</v>
      </c>
      <c r="F61" s="332" t="str">
        <f>'Перв. скв '!F61</f>
        <v xml:space="preserve">м </v>
      </c>
      <c r="G61" s="349">
        <f>'Перв. скв '!G61</f>
        <v>90</v>
      </c>
      <c r="H61" s="306">
        <f>'Перв. скв '!H61</f>
        <v>0</v>
      </c>
      <c r="I61" s="306">
        <f>'Перв. скв '!I61</f>
        <v>0</v>
      </c>
      <c r="J61" s="306">
        <f>'Перв. скв '!J61</f>
        <v>0</v>
      </c>
      <c r="K61" s="306">
        <f>'Перв. скв '!K61</f>
        <v>0</v>
      </c>
      <c r="L61" s="306">
        <f>'Перв. скв '!L61</f>
        <v>0</v>
      </c>
      <c r="M61" s="306">
        <f>'Перв. скв '!M61</f>
        <v>0</v>
      </c>
      <c r="N61" s="306">
        <f>'Перв. скв '!N61</f>
        <v>0</v>
      </c>
      <c r="O61" s="112">
        <f t="shared" si="14"/>
        <v>0</v>
      </c>
      <c r="P61" s="112">
        <f t="shared" si="15"/>
        <v>0</v>
      </c>
      <c r="Q61" s="112">
        <f t="shared" si="16"/>
        <v>0</v>
      </c>
      <c r="R61" s="112">
        <f t="shared" si="17"/>
        <v>0</v>
      </c>
      <c r="S61" s="112">
        <f t="shared" si="18"/>
        <v>0</v>
      </c>
      <c r="T61" s="99">
        <f t="shared" si="23"/>
        <v>0</v>
      </c>
      <c r="U61" s="112">
        <f t="shared" si="19"/>
        <v>0</v>
      </c>
      <c r="V61" s="113">
        <f t="shared" si="20"/>
        <v>0</v>
      </c>
      <c r="W61" s="168">
        <f t="shared" si="21"/>
        <v>0</v>
      </c>
      <c r="X61" s="190"/>
    </row>
    <row r="62" spans="1:24" ht="13.5" customHeight="1" outlineLevel="1" thickBot="1">
      <c r="A62" s="322"/>
      <c r="B62" s="323"/>
      <c r="C62" s="332"/>
      <c r="D62" s="102" t="str">
        <f>'Перв. скв '!D62</f>
        <v>155,6 мм долото для бурения под хвостовик (долото+сервис)</v>
      </c>
      <c r="E62" s="332">
        <f t="shared" si="22"/>
        <v>0</v>
      </c>
      <c r="F62" s="332" t="str">
        <f>'Перв. скв '!F62</f>
        <v xml:space="preserve">м </v>
      </c>
      <c r="G62" s="349">
        <f>'Перв. скв '!G62</f>
        <v>90</v>
      </c>
      <c r="H62" s="306">
        <f>'Перв. скв '!H62</f>
        <v>0</v>
      </c>
      <c r="I62" s="306">
        <f>'Перв. скв '!I62</f>
        <v>0</v>
      </c>
      <c r="J62" s="306">
        <f>'Перв. скв '!J62</f>
        <v>0</v>
      </c>
      <c r="K62" s="306">
        <f>'Перв. скв '!K62</f>
        <v>0</v>
      </c>
      <c r="L62" s="306">
        <f>'Перв. скв '!L62</f>
        <v>0</v>
      </c>
      <c r="M62" s="306">
        <f>'Перв. скв '!M62</f>
        <v>0</v>
      </c>
      <c r="N62" s="306">
        <f>'Перв. скв '!N62</f>
        <v>0</v>
      </c>
      <c r="O62" s="112">
        <f t="shared" si="14"/>
        <v>0</v>
      </c>
      <c r="P62" s="112">
        <f t="shared" si="15"/>
        <v>0</v>
      </c>
      <c r="Q62" s="112">
        <f t="shared" si="16"/>
        <v>0</v>
      </c>
      <c r="R62" s="112">
        <f t="shared" si="17"/>
        <v>0</v>
      </c>
      <c r="S62" s="112">
        <f t="shared" si="18"/>
        <v>0</v>
      </c>
      <c r="T62" s="99">
        <f t="shared" si="23"/>
        <v>0</v>
      </c>
      <c r="U62" s="112">
        <f t="shared" si="19"/>
        <v>0</v>
      </c>
      <c r="V62" s="113">
        <f t="shared" si="20"/>
        <v>0</v>
      </c>
      <c r="W62" s="168">
        <f t="shared" si="21"/>
        <v>0</v>
      </c>
      <c r="X62" s="190"/>
    </row>
    <row r="63" spans="1:24" ht="13.5" hidden="1" customHeight="1" outlineLevel="1">
      <c r="A63" s="322"/>
      <c r="B63" s="323"/>
      <c r="C63" s="332"/>
      <c r="D63" s="102" t="str">
        <f>'Перв. скв '!D63</f>
        <v>_________  мм долото для бурения (долото+сервис)</v>
      </c>
      <c r="E63" s="332">
        <f t="shared" si="22"/>
        <v>0</v>
      </c>
      <c r="F63" s="332" t="str">
        <f>'Перв. скв '!F63</f>
        <v xml:space="preserve">м </v>
      </c>
      <c r="G63" s="349">
        <f>'Перв. скв '!G63</f>
        <v>0</v>
      </c>
      <c r="H63" s="306">
        <f>'Перв. скв '!H63</f>
        <v>0</v>
      </c>
      <c r="I63" s="306">
        <f>'Перв. скв '!I63</f>
        <v>0</v>
      </c>
      <c r="J63" s="306">
        <f>'Перв. скв '!J63</f>
        <v>0</v>
      </c>
      <c r="K63" s="306">
        <f>'Перв. скв '!K63</f>
        <v>0</v>
      </c>
      <c r="L63" s="306">
        <f>'Перв. скв '!L63</f>
        <v>0</v>
      </c>
      <c r="M63" s="306">
        <f>'Перв. скв '!M63</f>
        <v>0</v>
      </c>
      <c r="N63" s="306">
        <f>'Перв. скв '!N63</f>
        <v>0</v>
      </c>
      <c r="O63" s="112">
        <f t="shared" si="14"/>
        <v>0</v>
      </c>
      <c r="P63" s="112">
        <f t="shared" si="15"/>
        <v>0</v>
      </c>
      <c r="Q63" s="112">
        <f t="shared" si="16"/>
        <v>0</v>
      </c>
      <c r="R63" s="112">
        <f t="shared" si="17"/>
        <v>0</v>
      </c>
      <c r="S63" s="112">
        <f t="shared" si="18"/>
        <v>0</v>
      </c>
      <c r="T63" s="99">
        <f t="shared" si="23"/>
        <v>0</v>
      </c>
      <c r="U63" s="112">
        <f t="shared" si="19"/>
        <v>0</v>
      </c>
      <c r="V63" s="113">
        <f t="shared" si="20"/>
        <v>0</v>
      </c>
      <c r="W63" s="168">
        <f t="shared" si="21"/>
        <v>0</v>
      </c>
      <c r="X63" s="190"/>
    </row>
    <row r="64" spans="1:24" ht="13.5" hidden="1" customHeight="1" outlineLevel="1" thickBot="1">
      <c r="A64" s="333"/>
      <c r="B64" s="325"/>
      <c r="C64" s="332"/>
      <c r="D64" s="102" t="str">
        <f>'Перв. скв '!D64</f>
        <v>Расширитель раздвижной</v>
      </c>
      <c r="E64" s="332">
        <f t="shared" si="22"/>
        <v>0</v>
      </c>
      <c r="F64" s="332" t="str">
        <f>'Перв. скв '!F64</f>
        <v xml:space="preserve">м </v>
      </c>
      <c r="G64" s="349">
        <f>'Перв. скв '!G64</f>
        <v>0</v>
      </c>
      <c r="H64" s="306">
        <f>'Перв. скв '!H64</f>
        <v>0</v>
      </c>
      <c r="I64" s="306">
        <f>'Перв. скв '!I64</f>
        <v>0</v>
      </c>
      <c r="J64" s="306">
        <f>'Перв. скв '!J64</f>
        <v>0</v>
      </c>
      <c r="K64" s="306">
        <f>'Перв. скв '!K64</f>
        <v>0</v>
      </c>
      <c r="L64" s="306">
        <f>'Перв. скв '!L64</f>
        <v>0</v>
      </c>
      <c r="M64" s="306">
        <f>'Перв. скв '!M64</f>
        <v>0</v>
      </c>
      <c r="N64" s="306">
        <f>'Перв. скв '!N64</f>
        <v>0</v>
      </c>
      <c r="O64" s="112">
        <f t="shared" si="14"/>
        <v>0</v>
      </c>
      <c r="P64" s="112">
        <f t="shared" si="15"/>
        <v>0</v>
      </c>
      <c r="Q64" s="112">
        <f t="shared" si="16"/>
        <v>0</v>
      </c>
      <c r="R64" s="112">
        <f t="shared" si="17"/>
        <v>0</v>
      </c>
      <c r="S64" s="112">
        <f t="shared" si="18"/>
        <v>0</v>
      </c>
      <c r="T64" s="99">
        <f t="shared" si="23"/>
        <v>0</v>
      </c>
      <c r="U64" s="112">
        <f t="shared" si="19"/>
        <v>0</v>
      </c>
      <c r="V64" s="113">
        <f t="shared" si="20"/>
        <v>0</v>
      </c>
      <c r="W64" s="168">
        <f t="shared" si="21"/>
        <v>0</v>
      </c>
      <c r="X64" s="190"/>
    </row>
    <row r="65" spans="1:24" ht="15.75" customHeight="1" collapsed="1" thickBot="1">
      <c r="A65" s="45"/>
      <c r="B65" s="48"/>
      <c r="C65" s="446" t="s">
        <v>147</v>
      </c>
      <c r="D65" s="447"/>
      <c r="E65" s="447"/>
      <c r="F65" s="447"/>
      <c r="G65" s="447"/>
      <c r="H65" s="447"/>
      <c r="I65" s="447"/>
      <c r="J65" s="447"/>
      <c r="K65" s="447"/>
      <c r="L65" s="447"/>
      <c r="M65" s="447"/>
      <c r="N65" s="447"/>
      <c r="O65" s="447"/>
      <c r="P65" s="447"/>
      <c r="Q65" s="447"/>
      <c r="R65" s="447"/>
      <c r="S65" s="447"/>
      <c r="T65" s="447"/>
      <c r="U65" s="447"/>
      <c r="V65" s="447"/>
      <c r="W65" s="473"/>
      <c r="X65" s="192">
        <f>SUM(W67:W85)</f>
        <v>11422222.73</v>
      </c>
    </row>
    <row r="66" spans="1:24" outlineLevel="1">
      <c r="A66" s="334"/>
      <c r="B66" s="331"/>
      <c r="C66" s="182">
        <f>'Перв. скв '!C66</f>
        <v>0</v>
      </c>
      <c r="D66" s="100" t="s">
        <v>120</v>
      </c>
      <c r="E66" s="50"/>
      <c r="F66" s="50"/>
      <c r="G66" s="38"/>
      <c r="H66" s="295"/>
      <c r="I66" s="295"/>
      <c r="J66" s="295"/>
      <c r="K66" s="295"/>
      <c r="L66" s="295"/>
      <c r="M66" s="295"/>
      <c r="N66" s="295"/>
      <c r="O66" s="52"/>
      <c r="P66" s="52"/>
      <c r="Q66" s="52"/>
      <c r="R66" s="52"/>
      <c r="S66" s="52"/>
      <c r="T66" s="52"/>
      <c r="U66" s="52"/>
      <c r="V66" s="53"/>
      <c r="W66" s="172"/>
      <c r="X66" s="190"/>
    </row>
    <row r="67" spans="1:24" outlineLevel="1">
      <c r="A67" s="327"/>
      <c r="B67" s="323"/>
      <c r="C67" s="335" t="s">
        <v>148</v>
      </c>
      <c r="D67" s="102" t="str">
        <f>'Перв. скв '!D67</f>
        <v>Фиксированная ставка за скважину с отходом до 1300 м.</v>
      </c>
      <c r="E67" s="332">
        <f>C$66</f>
        <v>0</v>
      </c>
      <c r="F67" s="332" t="str">
        <f>'Перв. скв '!F67</f>
        <v>скв.</v>
      </c>
      <c r="G67" s="349">
        <f>'Перв. скв '!G67</f>
        <v>1974979.56</v>
      </c>
      <c r="H67" s="306">
        <f>'Перв. скв '!H67</f>
        <v>0</v>
      </c>
      <c r="I67" s="306">
        <f>'Перв. скв '!I67</f>
        <v>0</v>
      </c>
      <c r="J67" s="306">
        <f>'Перв. скв '!J67</f>
        <v>0</v>
      </c>
      <c r="K67" s="306">
        <f>'Перв. скв '!K67</f>
        <v>0</v>
      </c>
      <c r="L67" s="306">
        <f>$L$45</f>
        <v>0</v>
      </c>
      <c r="M67" s="306">
        <f>'Перв. скв '!M67</f>
        <v>0</v>
      </c>
      <c r="N67" s="306">
        <f>'Перв. скв '!N67</f>
        <v>0</v>
      </c>
      <c r="O67" s="112">
        <f t="shared" ref="O67:O72" si="24">H67*G67</f>
        <v>0</v>
      </c>
      <c r="P67" s="112">
        <f t="shared" ref="P67:P72" si="25">I67*G67</f>
        <v>0</v>
      </c>
      <c r="Q67" s="112">
        <f t="shared" ref="Q67:Q72" si="26">J67*G67</f>
        <v>0</v>
      </c>
      <c r="R67" s="112">
        <f t="shared" ref="R67:R72" si="27">K67*G67</f>
        <v>0</v>
      </c>
      <c r="S67" s="112">
        <f t="shared" ref="S67:S72" si="28">L67*G67</f>
        <v>0</v>
      </c>
      <c r="T67" s="99">
        <f t="shared" ref="T67:T72" si="29">M67*G67</f>
        <v>0</v>
      </c>
      <c r="U67" s="112">
        <f t="shared" ref="U67:U72" si="30">N67*G67</f>
        <v>0</v>
      </c>
      <c r="V67" s="113">
        <f t="shared" ref="V67:V72" si="31">SUM(H67:N67)</f>
        <v>0</v>
      </c>
      <c r="W67" s="168">
        <f t="shared" ref="W67:W72" si="32">SUM(O67:U67)</f>
        <v>0</v>
      </c>
      <c r="X67" s="190"/>
    </row>
    <row r="68" spans="1:24" outlineLevel="1">
      <c r="A68" s="327"/>
      <c r="B68" s="323"/>
      <c r="C68" s="335"/>
      <c r="D68" s="102" t="str">
        <f>'Перв. скв '!D68</f>
        <v>Фиксированная ставка за скважину с отходом от 1300 до 1500 м.</v>
      </c>
      <c r="E68" s="332">
        <f t="shared" ref="E68:E77" si="33">C$66</f>
        <v>0</v>
      </c>
      <c r="F68" s="332" t="str">
        <f>'Перв. скв '!F68</f>
        <v>скв.</v>
      </c>
      <c r="G68" s="349">
        <f>'Перв. скв '!G68</f>
        <v>2121689.52</v>
      </c>
      <c r="H68" s="306">
        <f>'Перв. скв '!H68</f>
        <v>0</v>
      </c>
      <c r="I68" s="306">
        <f>'Перв. скв '!I68</f>
        <v>0</v>
      </c>
      <c r="J68" s="306">
        <f>'Перв. скв '!J68</f>
        <v>0</v>
      </c>
      <c r="K68" s="306">
        <f>'Перв. скв '!K68</f>
        <v>0</v>
      </c>
      <c r="L68" s="306">
        <f>$L$46</f>
        <v>0</v>
      </c>
      <c r="M68" s="306">
        <f>'Перв. скв '!M68</f>
        <v>0</v>
      </c>
      <c r="N68" s="306">
        <f>'Перв. скв '!N68</f>
        <v>0</v>
      </c>
      <c r="O68" s="112">
        <f t="shared" si="24"/>
        <v>0</v>
      </c>
      <c r="P68" s="112">
        <f t="shared" si="25"/>
        <v>0</v>
      </c>
      <c r="Q68" s="112">
        <f t="shared" si="26"/>
        <v>0</v>
      </c>
      <c r="R68" s="112">
        <f t="shared" si="27"/>
        <v>0</v>
      </c>
      <c r="S68" s="112">
        <f t="shared" si="28"/>
        <v>0</v>
      </c>
      <c r="T68" s="99">
        <f t="shared" si="29"/>
        <v>0</v>
      </c>
      <c r="U68" s="112">
        <f t="shared" si="30"/>
        <v>0</v>
      </c>
      <c r="V68" s="113">
        <f t="shared" si="31"/>
        <v>0</v>
      </c>
      <c r="W68" s="168">
        <f t="shared" si="32"/>
        <v>0</v>
      </c>
      <c r="X68" s="190"/>
    </row>
    <row r="69" spans="1:24" outlineLevel="1">
      <c r="A69" s="327"/>
      <c r="B69" s="323"/>
      <c r="C69" s="335"/>
      <c r="D69" s="102" t="str">
        <f>'Перв. скв '!D69</f>
        <v>Фиксированная ставка за скважину с отходом от 1500 до 2000 м.</v>
      </c>
      <c r="E69" s="332">
        <f t="shared" si="33"/>
        <v>0</v>
      </c>
      <c r="F69" s="332" t="str">
        <f>'Перв. скв '!F69</f>
        <v>скв.</v>
      </c>
      <c r="G69" s="349">
        <f>'Перв. скв '!G69</f>
        <v>2436096.73</v>
      </c>
      <c r="H69" s="306">
        <f>'Перв. скв '!H69</f>
        <v>0</v>
      </c>
      <c r="I69" s="306">
        <f>'Перв. скв '!I69</f>
        <v>0</v>
      </c>
      <c r="J69" s="306">
        <f>'Перв. скв '!J69</f>
        <v>0</v>
      </c>
      <c r="K69" s="306">
        <f>'Перв. скв '!K69</f>
        <v>0</v>
      </c>
      <c r="L69" s="306">
        <f>$L$47</f>
        <v>1</v>
      </c>
      <c r="M69" s="306">
        <f>'Перв. скв '!M69</f>
        <v>0</v>
      </c>
      <c r="N69" s="306">
        <f>'Перв. скв '!N69</f>
        <v>0</v>
      </c>
      <c r="O69" s="112">
        <f t="shared" si="24"/>
        <v>0</v>
      </c>
      <c r="P69" s="112">
        <f t="shared" si="25"/>
        <v>0</v>
      </c>
      <c r="Q69" s="112">
        <f t="shared" si="26"/>
        <v>0</v>
      </c>
      <c r="R69" s="112">
        <f t="shared" si="27"/>
        <v>0</v>
      </c>
      <c r="S69" s="112">
        <f t="shared" si="28"/>
        <v>2436096.73</v>
      </c>
      <c r="T69" s="99">
        <f t="shared" si="29"/>
        <v>0</v>
      </c>
      <c r="U69" s="112">
        <f t="shared" si="30"/>
        <v>0</v>
      </c>
      <c r="V69" s="113">
        <f t="shared" si="31"/>
        <v>1</v>
      </c>
      <c r="W69" s="168">
        <f t="shared" si="32"/>
        <v>2436096.73</v>
      </c>
      <c r="X69" s="190"/>
    </row>
    <row r="70" spans="1:24" outlineLevel="1">
      <c r="A70" s="327"/>
      <c r="B70" s="323"/>
      <c r="C70" s="335"/>
      <c r="D70" s="102" t="str">
        <f>'Перв. скв '!D70</f>
        <v>Фиксированная ставка за скважину с отходом от 2000 до 2200 м.</v>
      </c>
      <c r="E70" s="332">
        <f t="shared" si="33"/>
        <v>0</v>
      </c>
      <c r="F70" s="332" t="str">
        <f>'Перв. скв '!F70</f>
        <v>скв.</v>
      </c>
      <c r="G70" s="349">
        <f>'Перв. скв '!G70</f>
        <v>2743673.15</v>
      </c>
      <c r="H70" s="306">
        <f>'Перв. скв '!H70</f>
        <v>0</v>
      </c>
      <c r="I70" s="306">
        <f>'Перв. скв '!I70</f>
        <v>0</v>
      </c>
      <c r="J70" s="306">
        <f>'Перв. скв '!J70</f>
        <v>0</v>
      </c>
      <c r="K70" s="306">
        <f>'Перв. скв '!K70</f>
        <v>0</v>
      </c>
      <c r="L70" s="306">
        <f>$L$48</f>
        <v>0</v>
      </c>
      <c r="M70" s="306">
        <f>'Перв. скв '!M70</f>
        <v>0</v>
      </c>
      <c r="N70" s="306">
        <f>'Перв. скв '!N70</f>
        <v>0</v>
      </c>
      <c r="O70" s="112">
        <f t="shared" si="24"/>
        <v>0</v>
      </c>
      <c r="P70" s="112">
        <f t="shared" si="25"/>
        <v>0</v>
      </c>
      <c r="Q70" s="112">
        <f t="shared" si="26"/>
        <v>0</v>
      </c>
      <c r="R70" s="112">
        <f t="shared" si="27"/>
        <v>0</v>
      </c>
      <c r="S70" s="112">
        <f t="shared" si="28"/>
        <v>0</v>
      </c>
      <c r="T70" s="99">
        <f t="shared" si="29"/>
        <v>0</v>
      </c>
      <c r="U70" s="112">
        <f t="shared" si="30"/>
        <v>0</v>
      </c>
      <c r="V70" s="113">
        <f t="shared" si="31"/>
        <v>0</v>
      </c>
      <c r="W70" s="168">
        <f t="shared" si="32"/>
        <v>0</v>
      </c>
      <c r="X70" s="190"/>
    </row>
    <row r="71" spans="1:24" outlineLevel="1">
      <c r="A71" s="327"/>
      <c r="B71" s="323"/>
      <c r="C71" s="335"/>
      <c r="D71" s="102" t="str">
        <f>'Перв. скв '!D71</f>
        <v>Фиксированная ставка за скважину с отходом более 2200 м.</v>
      </c>
      <c r="E71" s="332">
        <f t="shared" si="33"/>
        <v>0</v>
      </c>
      <c r="F71" s="332" t="str">
        <f>'Перв. скв '!F71</f>
        <v>скв.</v>
      </c>
      <c r="G71" s="349">
        <f>'Перв. скв '!G71</f>
        <v>2903714.73</v>
      </c>
      <c r="H71" s="306">
        <f>'Перв. скв '!H71</f>
        <v>0</v>
      </c>
      <c r="I71" s="306">
        <f>'Перв. скв '!I71</f>
        <v>0</v>
      </c>
      <c r="J71" s="306">
        <f>'Перв. скв '!J71</f>
        <v>0</v>
      </c>
      <c r="K71" s="306">
        <f>'Перв. скв '!K71</f>
        <v>0</v>
      </c>
      <c r="L71" s="306">
        <f>$L$49</f>
        <v>0</v>
      </c>
      <c r="M71" s="306">
        <f>'Перв. скв '!M71</f>
        <v>0</v>
      </c>
      <c r="N71" s="306">
        <f>'Перв. скв '!N71</f>
        <v>0</v>
      </c>
      <c r="O71" s="112">
        <f t="shared" si="24"/>
        <v>0</v>
      </c>
      <c r="P71" s="112">
        <f t="shared" si="25"/>
        <v>0</v>
      </c>
      <c r="Q71" s="112">
        <f t="shared" si="26"/>
        <v>0</v>
      </c>
      <c r="R71" s="112">
        <f t="shared" si="27"/>
        <v>0</v>
      </c>
      <c r="S71" s="112">
        <f t="shared" si="28"/>
        <v>0</v>
      </c>
      <c r="T71" s="99">
        <f t="shared" si="29"/>
        <v>0</v>
      </c>
      <c r="U71" s="112">
        <f t="shared" si="30"/>
        <v>0</v>
      </c>
      <c r="V71" s="113">
        <f t="shared" si="31"/>
        <v>0</v>
      </c>
      <c r="W71" s="168">
        <f t="shared" si="32"/>
        <v>0</v>
      </c>
      <c r="X71" s="190"/>
    </row>
    <row r="72" spans="1:24" ht="15.75" outlineLevel="1" thickBot="1">
      <c r="A72" s="327"/>
      <c r="B72" s="323"/>
      <c r="C72" s="335"/>
      <c r="D72" s="102" t="str">
        <f>'Перв. скв '!D72</f>
        <v>Фиксированная ставка за горизонтальную скважину</v>
      </c>
      <c r="E72" s="332">
        <f t="shared" si="33"/>
        <v>0</v>
      </c>
      <c r="F72" s="332" t="str">
        <f>'Перв. скв '!F72</f>
        <v>скв.</v>
      </c>
      <c r="G72" s="349">
        <f>'Перв. скв '!G72</f>
        <v>8986126</v>
      </c>
      <c r="H72" s="306">
        <f>'Перв. скв '!H72</f>
        <v>0</v>
      </c>
      <c r="I72" s="306">
        <f>'Перв. скв '!I72</f>
        <v>0</v>
      </c>
      <c r="J72" s="306">
        <f>'Перв. скв '!J72</f>
        <v>0</v>
      </c>
      <c r="K72" s="306">
        <f>'Перв. скв '!K72</f>
        <v>0</v>
      </c>
      <c r="L72" s="306">
        <f>$L$50</f>
        <v>1</v>
      </c>
      <c r="M72" s="306">
        <f>'Перв. скв '!M72</f>
        <v>0</v>
      </c>
      <c r="N72" s="306">
        <f>'Перв. скв '!N72</f>
        <v>0</v>
      </c>
      <c r="O72" s="112">
        <f t="shared" si="24"/>
        <v>0</v>
      </c>
      <c r="P72" s="112">
        <f t="shared" si="25"/>
        <v>0</v>
      </c>
      <c r="Q72" s="112">
        <f t="shared" si="26"/>
        <v>0</v>
      </c>
      <c r="R72" s="112">
        <f t="shared" si="27"/>
        <v>0</v>
      </c>
      <c r="S72" s="112">
        <f t="shared" si="28"/>
        <v>8986126</v>
      </c>
      <c r="T72" s="99">
        <f t="shared" si="29"/>
        <v>0</v>
      </c>
      <c r="U72" s="112">
        <f t="shared" si="30"/>
        <v>0</v>
      </c>
      <c r="V72" s="113">
        <f t="shared" si="31"/>
        <v>1</v>
      </c>
      <c r="W72" s="168">
        <f t="shared" si="32"/>
        <v>8986126</v>
      </c>
      <c r="X72" s="190"/>
    </row>
    <row r="73" spans="1:24" ht="15" hidden="1" customHeight="1" outlineLevel="1">
      <c r="A73" s="327"/>
      <c r="B73" s="323"/>
      <c r="C73" s="335"/>
      <c r="D73" s="102">
        <f>'Перв. скв '!D73</f>
        <v>0</v>
      </c>
      <c r="E73" s="332">
        <f t="shared" si="33"/>
        <v>0</v>
      </c>
      <c r="F73" s="332" t="str">
        <f>'Перв. скв '!F73</f>
        <v>сут</v>
      </c>
      <c r="G73" s="349">
        <f>'Перв. скв '!G73</f>
        <v>0</v>
      </c>
      <c r="H73" s="279"/>
      <c r="I73" s="279"/>
      <c r="J73" s="279"/>
      <c r="K73" s="279"/>
      <c r="L73" s="279"/>
      <c r="M73" s="279"/>
      <c r="N73" s="279"/>
      <c r="O73" s="99">
        <f>H73*G73</f>
        <v>0</v>
      </c>
      <c r="P73" s="99">
        <f>I73*G73</f>
        <v>0</v>
      </c>
      <c r="Q73" s="99">
        <f>J73*G73</f>
        <v>0</v>
      </c>
      <c r="R73" s="99">
        <f>K73*G73</f>
        <v>0</v>
      </c>
      <c r="S73" s="99">
        <f>L73*G73</f>
        <v>0</v>
      </c>
      <c r="T73" s="99">
        <f>M73*G73</f>
        <v>0</v>
      </c>
      <c r="U73" s="99">
        <f>N73*G73</f>
        <v>0</v>
      </c>
      <c r="V73" s="98">
        <f>SUM(H73:N73)</f>
        <v>0</v>
      </c>
      <c r="W73" s="171">
        <f>SUM(O73:U73)</f>
        <v>0</v>
      </c>
      <c r="X73" s="190"/>
    </row>
    <row r="74" spans="1:24" ht="15" hidden="1" customHeight="1" outlineLevel="1">
      <c r="A74" s="327"/>
      <c r="B74" s="323"/>
      <c r="C74" s="335"/>
      <c r="D74" s="102">
        <f>'Перв. скв '!D74</f>
        <v>0</v>
      </c>
      <c r="E74" s="332">
        <f t="shared" si="33"/>
        <v>0</v>
      </c>
      <c r="F74" s="332" t="str">
        <f>'Перв. скв '!F74</f>
        <v>сут</v>
      </c>
      <c r="G74" s="349">
        <f>'Перв. скв '!G74</f>
        <v>0</v>
      </c>
      <c r="H74" s="279"/>
      <c r="I74" s="279"/>
      <c r="J74" s="279"/>
      <c r="K74" s="279"/>
      <c r="L74" s="279"/>
      <c r="M74" s="279"/>
      <c r="N74" s="279"/>
      <c r="O74" s="99">
        <f>H74*G74</f>
        <v>0</v>
      </c>
      <c r="P74" s="99">
        <f>I74*G74</f>
        <v>0</v>
      </c>
      <c r="Q74" s="99">
        <f>J74*G74</f>
        <v>0</v>
      </c>
      <c r="R74" s="99">
        <f>K74*G74</f>
        <v>0</v>
      </c>
      <c r="S74" s="99">
        <f>L74*G74</f>
        <v>0</v>
      </c>
      <c r="T74" s="99">
        <f>M74*G74</f>
        <v>0</v>
      </c>
      <c r="U74" s="99">
        <f>N74*G74</f>
        <v>0</v>
      </c>
      <c r="V74" s="98">
        <f>SUM(H74:N74)</f>
        <v>0</v>
      </c>
      <c r="W74" s="171">
        <f>SUM(O74:U74)</f>
        <v>0</v>
      </c>
      <c r="X74" s="190"/>
    </row>
    <row r="75" spans="1:24" ht="15" hidden="1" customHeight="1" outlineLevel="1">
      <c r="A75" s="327"/>
      <c r="B75" s="323"/>
      <c r="C75" s="335"/>
      <c r="D75" s="102">
        <f>'Перв. скв '!D75</f>
        <v>0</v>
      </c>
      <c r="E75" s="332">
        <f t="shared" si="33"/>
        <v>0</v>
      </c>
      <c r="F75" s="332" t="str">
        <f>'Перв. скв '!F75</f>
        <v>сут</v>
      </c>
      <c r="G75" s="349">
        <f>'Перв. скв '!G75</f>
        <v>0</v>
      </c>
      <c r="H75" s="279"/>
      <c r="I75" s="279"/>
      <c r="J75" s="279"/>
      <c r="K75" s="279"/>
      <c r="L75" s="279"/>
      <c r="M75" s="279"/>
      <c r="N75" s="279"/>
      <c r="O75" s="99">
        <f>H75*G75</f>
        <v>0</v>
      </c>
      <c r="P75" s="99">
        <f>I75*G75</f>
        <v>0</v>
      </c>
      <c r="Q75" s="99">
        <f>J75*G75</f>
        <v>0</v>
      </c>
      <c r="R75" s="99">
        <f>K75*G75</f>
        <v>0</v>
      </c>
      <c r="S75" s="99">
        <f>L75*G75</f>
        <v>0</v>
      </c>
      <c r="T75" s="99">
        <f>M75*G75</f>
        <v>0</v>
      </c>
      <c r="U75" s="99">
        <f>N75*G75</f>
        <v>0</v>
      </c>
      <c r="V75" s="98">
        <f>SUM(H75:N75)</f>
        <v>0</v>
      </c>
      <c r="W75" s="171">
        <f>SUM(O75:U75)</f>
        <v>0</v>
      </c>
      <c r="X75" s="190"/>
    </row>
    <row r="76" spans="1:24" ht="15" hidden="1" customHeight="1" outlineLevel="1">
      <c r="A76" s="327"/>
      <c r="B76" s="323"/>
      <c r="C76" s="335"/>
      <c r="D76" s="102" t="str">
        <f>'Перв. скв '!D76</f>
        <v xml:space="preserve">Мобилизация на объект работ </v>
      </c>
      <c r="E76" s="332">
        <f t="shared" si="33"/>
        <v>0</v>
      </c>
      <c r="F76" s="332" t="str">
        <f>'Перв. скв '!F76</f>
        <v>опер.</v>
      </c>
      <c r="G76" s="349">
        <f>'Перв. скв '!G76</f>
        <v>0</v>
      </c>
      <c r="H76" s="279"/>
      <c r="I76" s="279"/>
      <c r="J76" s="279"/>
      <c r="K76" s="279"/>
      <c r="L76" s="279"/>
      <c r="M76" s="279"/>
      <c r="N76" s="279"/>
      <c r="O76" s="99">
        <f>H76*G76</f>
        <v>0</v>
      </c>
      <c r="P76" s="99">
        <f>I76*G76</f>
        <v>0</v>
      </c>
      <c r="Q76" s="99">
        <f>J76*G76</f>
        <v>0</v>
      </c>
      <c r="R76" s="99">
        <f>K76*G76</f>
        <v>0</v>
      </c>
      <c r="S76" s="99">
        <f>L76*G76</f>
        <v>0</v>
      </c>
      <c r="T76" s="99">
        <f>M76*G76</f>
        <v>0</v>
      </c>
      <c r="U76" s="99">
        <f>N76*G76</f>
        <v>0</v>
      </c>
      <c r="V76" s="98">
        <f>SUM(H76:N76)</f>
        <v>0</v>
      </c>
      <c r="W76" s="171">
        <f>SUM(O76:U76)</f>
        <v>0</v>
      </c>
      <c r="X76" s="190"/>
    </row>
    <row r="77" spans="1:24" ht="15.75" hidden="1" customHeight="1" outlineLevel="1" thickBot="1">
      <c r="A77" s="327"/>
      <c r="B77" s="323"/>
      <c r="C77" s="335"/>
      <c r="D77" s="102" t="str">
        <f>'Перв. скв '!D77</f>
        <v xml:space="preserve">Демобилизация </v>
      </c>
      <c r="E77" s="332">
        <f t="shared" si="33"/>
        <v>0</v>
      </c>
      <c r="F77" s="332" t="str">
        <f>'Перв. скв '!F77</f>
        <v>опер.</v>
      </c>
      <c r="G77" s="349">
        <f>'Перв. скв '!G77</f>
        <v>0</v>
      </c>
      <c r="H77" s="279"/>
      <c r="I77" s="279"/>
      <c r="J77" s="279"/>
      <c r="K77" s="279"/>
      <c r="L77" s="279"/>
      <c r="M77" s="279"/>
      <c r="N77" s="279"/>
      <c r="O77" s="99">
        <f>H77*G77</f>
        <v>0</v>
      </c>
      <c r="P77" s="99">
        <f>I77*G77</f>
        <v>0</v>
      </c>
      <c r="Q77" s="99">
        <f>J77*G77</f>
        <v>0</v>
      </c>
      <c r="R77" s="99">
        <f>K77*G77</f>
        <v>0</v>
      </c>
      <c r="S77" s="99">
        <f>L77*G77</f>
        <v>0</v>
      </c>
      <c r="T77" s="99">
        <f>M77*G77</f>
        <v>0</v>
      </c>
      <c r="U77" s="99">
        <f>N77*G77</f>
        <v>0</v>
      </c>
      <c r="V77" s="98">
        <f>SUM(H77:N77)</f>
        <v>0</v>
      </c>
      <c r="W77" s="171">
        <f>SUM(O77:U77)</f>
        <v>0</v>
      </c>
      <c r="X77" s="190"/>
    </row>
    <row r="78" spans="1:24" ht="15" hidden="1" customHeight="1" outlineLevel="1">
      <c r="A78" s="334"/>
      <c r="B78" s="331"/>
      <c r="C78" s="182">
        <f>'Перв. скв '!C78</f>
        <v>0</v>
      </c>
      <c r="D78" s="100" t="s">
        <v>120</v>
      </c>
      <c r="E78" s="50"/>
      <c r="F78" s="50"/>
      <c r="G78" s="38"/>
      <c r="H78" s="295"/>
      <c r="I78" s="295"/>
      <c r="J78" s="295"/>
      <c r="K78" s="295"/>
      <c r="L78" s="295"/>
      <c r="M78" s="295"/>
      <c r="N78" s="295"/>
      <c r="O78" s="52"/>
      <c r="P78" s="52"/>
      <c r="Q78" s="52"/>
      <c r="R78" s="52"/>
      <c r="S78" s="52"/>
      <c r="T78" s="52"/>
      <c r="U78" s="52"/>
      <c r="V78" s="53"/>
      <c r="W78" s="172"/>
      <c r="X78" s="190"/>
    </row>
    <row r="79" spans="1:24" ht="15" hidden="1" customHeight="1" outlineLevel="1">
      <c r="A79" s="327"/>
      <c r="B79" s="323"/>
      <c r="C79" s="335" t="s">
        <v>148</v>
      </c>
      <c r="D79" s="102" t="str">
        <f>'Перв. скв '!D79</f>
        <v>Операционная ставка в режиме работы</v>
      </c>
      <c r="E79" s="332">
        <f>C$78</f>
        <v>0</v>
      </c>
      <c r="F79" s="332" t="str">
        <f>'Перв. скв '!F79</f>
        <v>сут</v>
      </c>
      <c r="G79" s="349">
        <f>'Перв. скв '!G79</f>
        <v>0</v>
      </c>
      <c r="H79" s="279">
        <f>H6</f>
        <v>0</v>
      </c>
      <c r="I79" s="279">
        <f t="shared" ref="I79:N79" si="34">I6-I80</f>
        <v>0</v>
      </c>
      <c r="J79" s="279">
        <f t="shared" si="34"/>
        <v>1.5</v>
      </c>
      <c r="K79" s="279">
        <f t="shared" si="34"/>
        <v>0</v>
      </c>
      <c r="L79" s="279">
        <f t="shared" si="34"/>
        <v>6</v>
      </c>
      <c r="M79" s="279">
        <f t="shared" si="34"/>
        <v>3</v>
      </c>
      <c r="N79" s="279">
        <f t="shared" si="34"/>
        <v>0</v>
      </c>
      <c r="O79" s="99">
        <f t="shared" ref="O79:O85" si="35">H79*G79</f>
        <v>0</v>
      </c>
      <c r="P79" s="99">
        <f t="shared" ref="P79:P85" si="36">I79*G79</f>
        <v>0</v>
      </c>
      <c r="Q79" s="99">
        <f t="shared" ref="Q79:Q85" si="37">J79*G79</f>
        <v>0</v>
      </c>
      <c r="R79" s="99">
        <f t="shared" ref="R79:R85" si="38">K79*G79</f>
        <v>0</v>
      </c>
      <c r="S79" s="99">
        <f t="shared" ref="S79:S85" si="39">L79*G79</f>
        <v>0</v>
      </c>
      <c r="T79" s="99">
        <f t="shared" ref="T79:T85" si="40">M79*G79</f>
        <v>0</v>
      </c>
      <c r="U79" s="99">
        <f t="shared" ref="U79:U85" si="41">N79*G79</f>
        <v>0</v>
      </c>
      <c r="V79" s="98">
        <f t="shared" ref="V79:V85" si="42">SUM(H79:N79)</f>
        <v>10.5</v>
      </c>
      <c r="W79" s="171">
        <f t="shared" ref="W79:W85" si="43">SUM(O79:U79)</f>
        <v>0</v>
      </c>
      <c r="X79" s="190"/>
    </row>
    <row r="80" spans="1:24" ht="15" hidden="1" customHeight="1" outlineLevel="1">
      <c r="A80" s="327"/>
      <c r="B80" s="323"/>
      <c r="C80" s="332"/>
      <c r="D80" s="102" t="str">
        <f>'Перв. скв '!D80</f>
        <v>Операционная ставка в режиме ожидания</v>
      </c>
      <c r="E80" s="332">
        <f t="shared" ref="E80:E85" si="44">C$78</f>
        <v>0</v>
      </c>
      <c r="F80" s="332" t="str">
        <f>'Перв. скв '!F80</f>
        <v>сут</v>
      </c>
      <c r="G80" s="349">
        <f>'Перв. скв '!G80</f>
        <v>0</v>
      </c>
      <c r="H80" s="279"/>
      <c r="I80" s="279">
        <v>1</v>
      </c>
      <c r="J80" s="279">
        <v>1.5</v>
      </c>
      <c r="K80" s="279"/>
      <c r="L80" s="279">
        <v>2</v>
      </c>
      <c r="M80" s="279"/>
      <c r="N80" s="279"/>
      <c r="O80" s="99">
        <f t="shared" si="35"/>
        <v>0</v>
      </c>
      <c r="P80" s="99">
        <f t="shared" si="36"/>
        <v>0</v>
      </c>
      <c r="Q80" s="99">
        <f t="shared" si="37"/>
        <v>0</v>
      </c>
      <c r="R80" s="99">
        <f t="shared" si="38"/>
        <v>0</v>
      </c>
      <c r="S80" s="99">
        <f t="shared" si="39"/>
        <v>0</v>
      </c>
      <c r="T80" s="99">
        <f t="shared" si="40"/>
        <v>0</v>
      </c>
      <c r="U80" s="99">
        <f t="shared" si="41"/>
        <v>0</v>
      </c>
      <c r="V80" s="98">
        <f t="shared" si="42"/>
        <v>4.5</v>
      </c>
      <c r="W80" s="171">
        <f t="shared" si="43"/>
        <v>0</v>
      </c>
      <c r="X80" s="190"/>
    </row>
    <row r="81" spans="1:24" ht="15" hidden="1" customHeight="1" outlineLevel="1">
      <c r="A81" s="327"/>
      <c r="B81" s="323"/>
      <c r="C81" s="332"/>
      <c r="D81" s="102" t="str">
        <f>'Перв. скв '!D81</f>
        <v>Гамма -каротаж и сопротивление в режиме записи</v>
      </c>
      <c r="E81" s="332">
        <f t="shared" si="44"/>
        <v>0</v>
      </c>
      <c r="F81" s="332" t="str">
        <f>'Перв. скв '!F81</f>
        <v>сут</v>
      </c>
      <c r="G81" s="349">
        <f>'Перв. скв '!G81</f>
        <v>0</v>
      </c>
      <c r="H81" s="279"/>
      <c r="I81" s="279"/>
      <c r="J81" s="279"/>
      <c r="K81" s="279"/>
      <c r="L81" s="279"/>
      <c r="M81" s="279"/>
      <c r="N81" s="279"/>
      <c r="O81" s="99">
        <f t="shared" si="35"/>
        <v>0</v>
      </c>
      <c r="P81" s="99">
        <f t="shared" si="36"/>
        <v>0</v>
      </c>
      <c r="Q81" s="99">
        <f t="shared" si="37"/>
        <v>0</v>
      </c>
      <c r="R81" s="99">
        <f t="shared" si="38"/>
        <v>0</v>
      </c>
      <c r="S81" s="99">
        <f t="shared" si="39"/>
        <v>0</v>
      </c>
      <c r="T81" s="99">
        <f t="shared" si="40"/>
        <v>0</v>
      </c>
      <c r="U81" s="99">
        <f t="shared" si="41"/>
        <v>0</v>
      </c>
      <c r="V81" s="98">
        <f t="shared" si="42"/>
        <v>0</v>
      </c>
      <c r="W81" s="171">
        <f t="shared" si="43"/>
        <v>0</v>
      </c>
      <c r="X81" s="190"/>
    </row>
    <row r="82" spans="1:24" ht="15" hidden="1" customHeight="1" outlineLevel="1">
      <c r="A82" s="327"/>
      <c r="B82" s="323"/>
      <c r="C82" s="332"/>
      <c r="D82" s="102" t="str">
        <f>'Перв. скв '!D82</f>
        <v>Гамма -каротаж и сопротивление в режиме реального времени</v>
      </c>
      <c r="E82" s="332">
        <f t="shared" si="44"/>
        <v>0</v>
      </c>
      <c r="F82" s="332" t="str">
        <f>'Перв. скв '!F82</f>
        <v>сут</v>
      </c>
      <c r="G82" s="349">
        <f>'Перв. скв '!G82</f>
        <v>0</v>
      </c>
      <c r="H82" s="279"/>
      <c r="I82" s="279"/>
      <c r="J82" s="279"/>
      <c r="K82" s="279"/>
      <c r="L82" s="279"/>
      <c r="M82" s="279"/>
      <c r="N82" s="279"/>
      <c r="O82" s="99">
        <f t="shared" si="35"/>
        <v>0</v>
      </c>
      <c r="P82" s="99">
        <f t="shared" si="36"/>
        <v>0</v>
      </c>
      <c r="Q82" s="99">
        <f t="shared" si="37"/>
        <v>0</v>
      </c>
      <c r="R82" s="99">
        <f t="shared" si="38"/>
        <v>0</v>
      </c>
      <c r="S82" s="99">
        <f t="shared" si="39"/>
        <v>0</v>
      </c>
      <c r="T82" s="99">
        <f t="shared" si="40"/>
        <v>0</v>
      </c>
      <c r="U82" s="99">
        <f t="shared" si="41"/>
        <v>0</v>
      </c>
      <c r="V82" s="98">
        <f t="shared" si="42"/>
        <v>0</v>
      </c>
      <c r="W82" s="171">
        <f t="shared" si="43"/>
        <v>0</v>
      </c>
      <c r="X82" s="190"/>
    </row>
    <row r="83" spans="1:24" ht="15" hidden="1" customHeight="1" outlineLevel="1">
      <c r="A83" s="327"/>
      <c r="B83" s="323"/>
      <c r="C83" s="332"/>
      <c r="D83" s="102" t="str">
        <f>'Перв. скв '!D83</f>
        <v>Гамма -каротаж в режиме записи</v>
      </c>
      <c r="E83" s="332">
        <f t="shared" si="44"/>
        <v>0</v>
      </c>
      <c r="F83" s="332" t="str">
        <f>'Перв. скв '!F83</f>
        <v>сут</v>
      </c>
      <c r="G83" s="349">
        <f>'Перв. скв '!G83</f>
        <v>0</v>
      </c>
      <c r="H83" s="279"/>
      <c r="I83" s="279"/>
      <c r="J83" s="279"/>
      <c r="K83" s="279"/>
      <c r="L83" s="279"/>
      <c r="M83" s="279"/>
      <c r="N83" s="279"/>
      <c r="O83" s="99">
        <f t="shared" si="35"/>
        <v>0</v>
      </c>
      <c r="P83" s="99">
        <f t="shared" si="36"/>
        <v>0</v>
      </c>
      <c r="Q83" s="99">
        <f t="shared" si="37"/>
        <v>0</v>
      </c>
      <c r="R83" s="99">
        <f t="shared" si="38"/>
        <v>0</v>
      </c>
      <c r="S83" s="99">
        <f t="shared" si="39"/>
        <v>0</v>
      </c>
      <c r="T83" s="99">
        <f t="shared" si="40"/>
        <v>0</v>
      </c>
      <c r="U83" s="99">
        <f t="shared" si="41"/>
        <v>0</v>
      </c>
      <c r="V83" s="98">
        <f t="shared" si="42"/>
        <v>0</v>
      </c>
      <c r="W83" s="171">
        <f t="shared" si="43"/>
        <v>0</v>
      </c>
      <c r="X83" s="190"/>
    </row>
    <row r="84" spans="1:24" ht="15" hidden="1" customHeight="1" outlineLevel="1">
      <c r="A84" s="327"/>
      <c r="B84" s="323"/>
      <c r="C84" s="332"/>
      <c r="D84" s="102" t="str">
        <f>'Перв. скв '!D84</f>
        <v>Гамма -каротаж в режиме реального времени</v>
      </c>
      <c r="E84" s="332">
        <f t="shared" si="44"/>
        <v>0</v>
      </c>
      <c r="F84" s="332" t="str">
        <f>'Перв. скв '!F84</f>
        <v>сут</v>
      </c>
      <c r="G84" s="349">
        <f>'Перв. скв '!G84</f>
        <v>0</v>
      </c>
      <c r="H84" s="279"/>
      <c r="I84" s="279"/>
      <c r="J84" s="279"/>
      <c r="K84" s="279"/>
      <c r="L84" s="279"/>
      <c r="M84" s="279"/>
      <c r="N84" s="279"/>
      <c r="O84" s="99">
        <f t="shared" si="35"/>
        <v>0</v>
      </c>
      <c r="P84" s="99">
        <f t="shared" si="36"/>
        <v>0</v>
      </c>
      <c r="Q84" s="99">
        <f t="shared" si="37"/>
        <v>0</v>
      </c>
      <c r="R84" s="99">
        <f t="shared" si="38"/>
        <v>0</v>
      </c>
      <c r="S84" s="99">
        <f t="shared" si="39"/>
        <v>0</v>
      </c>
      <c r="T84" s="99">
        <f t="shared" si="40"/>
        <v>0</v>
      </c>
      <c r="U84" s="99">
        <f t="shared" si="41"/>
        <v>0</v>
      </c>
      <c r="V84" s="98">
        <f t="shared" si="42"/>
        <v>0</v>
      </c>
      <c r="W84" s="171">
        <f t="shared" si="43"/>
        <v>0</v>
      </c>
      <c r="X84" s="190"/>
    </row>
    <row r="85" spans="1:24" ht="15.75" hidden="1" customHeight="1" outlineLevel="1" thickBot="1">
      <c r="A85" s="327"/>
      <c r="B85" s="323"/>
      <c r="C85" s="332"/>
      <c r="D85" s="102" t="str">
        <f>'Перв. скв '!D85</f>
        <v>Услуги персонала телеметрического и технологического сопровождения</v>
      </c>
      <c r="E85" s="332">
        <f t="shared" si="44"/>
        <v>0</v>
      </c>
      <c r="F85" s="332" t="str">
        <f>'Перв. скв '!F85</f>
        <v>сут</v>
      </c>
      <c r="G85" s="349">
        <f>'Перв. скв '!G85</f>
        <v>0</v>
      </c>
      <c r="H85" s="279"/>
      <c r="I85" s="279"/>
      <c r="J85" s="279"/>
      <c r="K85" s="279"/>
      <c r="L85" s="279"/>
      <c r="M85" s="279"/>
      <c r="N85" s="279"/>
      <c r="O85" s="99">
        <f t="shared" si="35"/>
        <v>0</v>
      </c>
      <c r="P85" s="99">
        <f t="shared" si="36"/>
        <v>0</v>
      </c>
      <c r="Q85" s="99">
        <f t="shared" si="37"/>
        <v>0</v>
      </c>
      <c r="R85" s="99">
        <f t="shared" si="38"/>
        <v>0</v>
      </c>
      <c r="S85" s="99">
        <f t="shared" si="39"/>
        <v>0</v>
      </c>
      <c r="T85" s="99">
        <f t="shared" si="40"/>
        <v>0</v>
      </c>
      <c r="U85" s="99">
        <f t="shared" si="41"/>
        <v>0</v>
      </c>
      <c r="V85" s="98">
        <f t="shared" si="42"/>
        <v>0</v>
      </c>
      <c r="W85" s="171">
        <f t="shared" si="43"/>
        <v>0</v>
      </c>
      <c r="X85" s="190"/>
    </row>
    <row r="86" spans="1:24" ht="15.75" collapsed="1" thickBot="1">
      <c r="A86" s="333"/>
      <c r="B86" s="325"/>
      <c r="C86" s="446" t="s">
        <v>30</v>
      </c>
      <c r="D86" s="447"/>
      <c r="E86" s="447"/>
      <c r="F86" s="447"/>
      <c r="G86" s="447"/>
      <c r="H86" s="447"/>
      <c r="I86" s="447"/>
      <c r="J86" s="447"/>
      <c r="K86" s="447"/>
      <c r="L86" s="447"/>
      <c r="M86" s="447"/>
      <c r="N86" s="447"/>
      <c r="O86" s="447"/>
      <c r="P86" s="447"/>
      <c r="Q86" s="447"/>
      <c r="R86" s="447"/>
      <c r="S86" s="447"/>
      <c r="T86" s="447"/>
      <c r="U86" s="447"/>
      <c r="V86" s="447"/>
      <c r="W86" s="473"/>
      <c r="X86" s="192">
        <f>SUM(W88:W93)</f>
        <v>6405626.7225000001</v>
      </c>
    </row>
    <row r="87" spans="1:24" outlineLevel="1">
      <c r="A87" s="330"/>
      <c r="B87" s="331"/>
      <c r="C87" s="182">
        <f>'Перв. скв '!C87</f>
        <v>0</v>
      </c>
      <c r="D87" s="100" t="s">
        <v>120</v>
      </c>
      <c r="E87" s="50"/>
      <c r="F87" s="50"/>
      <c r="G87" s="38"/>
      <c r="H87" s="295"/>
      <c r="I87" s="295"/>
      <c r="J87" s="295"/>
      <c r="K87" s="295"/>
      <c r="L87" s="295"/>
      <c r="M87" s="295"/>
      <c r="N87" s="295"/>
      <c r="O87" s="52"/>
      <c r="P87" s="52"/>
      <c r="Q87" s="52"/>
      <c r="R87" s="52"/>
      <c r="S87" s="52"/>
      <c r="T87" s="52"/>
      <c r="U87" s="52"/>
      <c r="V87" s="53"/>
      <c r="W87" s="172"/>
      <c r="X87" s="190"/>
    </row>
    <row r="88" spans="1:24" outlineLevel="1">
      <c r="A88" s="322"/>
      <c r="B88" s="323"/>
      <c r="C88" s="335" t="s">
        <v>148</v>
      </c>
      <c r="D88" s="102" t="str">
        <f>'Перв. скв '!D88</f>
        <v>Фиксированная ставка за скважину с отходом до 1300 м.</v>
      </c>
      <c r="E88" s="332">
        <f t="shared" ref="E88:E93" si="45">C$87</f>
        <v>0</v>
      </c>
      <c r="F88" s="332" t="str">
        <f>'Перв. скв '!F88</f>
        <v>скв.</v>
      </c>
      <c r="G88" s="349">
        <f>'Перв. скв '!G88</f>
        <v>807557.8</v>
      </c>
      <c r="H88" s="306">
        <f>'Перв. скв '!H88</f>
        <v>0</v>
      </c>
      <c r="I88" s="306">
        <f>'Перв. скв '!I88</f>
        <v>0</v>
      </c>
      <c r="J88" s="306">
        <f>'Перв. скв '!J88</f>
        <v>0</v>
      </c>
      <c r="K88" s="306">
        <f>'Перв. скв '!K88</f>
        <v>0</v>
      </c>
      <c r="L88" s="306">
        <f>$L$45</f>
        <v>0</v>
      </c>
      <c r="M88" s="306">
        <f>'Перв. скв '!M88</f>
        <v>0</v>
      </c>
      <c r="N88" s="306">
        <f>'Перв. скв '!N88</f>
        <v>0</v>
      </c>
      <c r="O88" s="112">
        <f t="shared" ref="O88:O93" si="46">H88*G88</f>
        <v>0</v>
      </c>
      <c r="P88" s="112">
        <f t="shared" ref="P88:P93" si="47">I88*G88</f>
        <v>0</v>
      </c>
      <c r="Q88" s="112">
        <f t="shared" ref="Q88:Q93" si="48">J88*G88</f>
        <v>0</v>
      </c>
      <c r="R88" s="112">
        <f t="shared" ref="R88:R93" si="49">K88*G88</f>
        <v>0</v>
      </c>
      <c r="S88" s="112">
        <f t="shared" ref="S88:S93" si="50">L88*G88</f>
        <v>0</v>
      </c>
      <c r="T88" s="99">
        <f t="shared" ref="T88:T93" si="51">M88*G88</f>
        <v>0</v>
      </c>
      <c r="U88" s="112">
        <f t="shared" ref="U88:U93" si="52">N88*G88</f>
        <v>0</v>
      </c>
      <c r="V88" s="113">
        <f t="shared" ref="V88:V93" si="53">SUM(H88:N88)</f>
        <v>0</v>
      </c>
      <c r="W88" s="168">
        <f t="shared" ref="W88:W93" si="54">SUM(O88:U88)</f>
        <v>0</v>
      </c>
      <c r="X88" s="190"/>
    </row>
    <row r="89" spans="1:24" outlineLevel="1">
      <c r="A89" s="322"/>
      <c r="B89" s="323"/>
      <c r="C89" s="335"/>
      <c r="D89" s="102" t="str">
        <f>'Перв. скв '!D89</f>
        <v>Фиксированная ставка за скважину с отходом от 1300 до 1500 м.</v>
      </c>
      <c r="E89" s="332">
        <f t="shared" si="45"/>
        <v>0</v>
      </c>
      <c r="F89" s="332" t="str">
        <f>'Перв. скв '!F89</f>
        <v>скв.</v>
      </c>
      <c r="G89" s="349">
        <f>'Перв. скв '!G89</f>
        <v>883911</v>
      </c>
      <c r="H89" s="306">
        <f>'Перв. скв '!H89</f>
        <v>0</v>
      </c>
      <c r="I89" s="306">
        <f>'Перв. скв '!I89</f>
        <v>0</v>
      </c>
      <c r="J89" s="306">
        <f>'Перв. скв '!J89</f>
        <v>0</v>
      </c>
      <c r="K89" s="306">
        <f>'Перв. скв '!K89</f>
        <v>0</v>
      </c>
      <c r="L89" s="306">
        <f>$L$46</f>
        <v>0</v>
      </c>
      <c r="M89" s="306">
        <f>'Перв. скв '!M89</f>
        <v>0</v>
      </c>
      <c r="N89" s="306">
        <f>'Перв. скв '!N89</f>
        <v>0</v>
      </c>
      <c r="O89" s="112">
        <f t="shared" si="46"/>
        <v>0</v>
      </c>
      <c r="P89" s="112">
        <f t="shared" si="47"/>
        <v>0</v>
      </c>
      <c r="Q89" s="112">
        <f t="shared" si="48"/>
        <v>0</v>
      </c>
      <c r="R89" s="112">
        <f t="shared" si="49"/>
        <v>0</v>
      </c>
      <c r="S89" s="112">
        <f t="shared" si="50"/>
        <v>0</v>
      </c>
      <c r="T89" s="99">
        <f t="shared" si="51"/>
        <v>0</v>
      </c>
      <c r="U89" s="112">
        <f t="shared" si="52"/>
        <v>0</v>
      </c>
      <c r="V89" s="113">
        <f t="shared" si="53"/>
        <v>0</v>
      </c>
      <c r="W89" s="168">
        <f t="shared" si="54"/>
        <v>0</v>
      </c>
      <c r="X89" s="190"/>
    </row>
    <row r="90" spans="1:24" outlineLevel="1">
      <c r="A90" s="322"/>
      <c r="B90" s="323"/>
      <c r="C90" s="335"/>
      <c r="D90" s="102" t="str">
        <f>'Перв. скв '!D90</f>
        <v>Фиксированная ставка за скважину с отходом от 1500 до 2000 м.</v>
      </c>
      <c r="E90" s="332">
        <f t="shared" si="45"/>
        <v>0</v>
      </c>
      <c r="F90" s="332" t="str">
        <f>'Перв. скв '!F90</f>
        <v>скв.</v>
      </c>
      <c r="G90" s="349">
        <f>'Перв. скв '!G90</f>
        <v>883911</v>
      </c>
      <c r="H90" s="306">
        <f>'Перв. скв '!H90</f>
        <v>0</v>
      </c>
      <c r="I90" s="306">
        <f>'Перв. скв '!I90</f>
        <v>0</v>
      </c>
      <c r="J90" s="306">
        <f>'Перв. скв '!J90</f>
        <v>0</v>
      </c>
      <c r="K90" s="306">
        <f>'Перв. скв '!K90</f>
        <v>0</v>
      </c>
      <c r="L90" s="306">
        <f>$L$47</f>
        <v>1</v>
      </c>
      <c r="M90" s="306">
        <f>'Перв. скв '!M90</f>
        <v>0</v>
      </c>
      <c r="N90" s="306">
        <f>'Перв. скв '!N90</f>
        <v>0</v>
      </c>
      <c r="O90" s="112">
        <f t="shared" si="46"/>
        <v>0</v>
      </c>
      <c r="P90" s="112">
        <f t="shared" si="47"/>
        <v>0</v>
      </c>
      <c r="Q90" s="112">
        <f t="shared" si="48"/>
        <v>0</v>
      </c>
      <c r="R90" s="112">
        <f t="shared" si="49"/>
        <v>0</v>
      </c>
      <c r="S90" s="112">
        <f t="shared" si="50"/>
        <v>883911</v>
      </c>
      <c r="T90" s="99">
        <f t="shared" si="51"/>
        <v>0</v>
      </c>
      <c r="U90" s="112">
        <f t="shared" si="52"/>
        <v>0</v>
      </c>
      <c r="V90" s="113">
        <f t="shared" si="53"/>
        <v>1</v>
      </c>
      <c r="W90" s="168">
        <f t="shared" si="54"/>
        <v>883911</v>
      </c>
      <c r="X90" s="190"/>
    </row>
    <row r="91" spans="1:24" outlineLevel="1">
      <c r="A91" s="322"/>
      <c r="B91" s="323"/>
      <c r="C91" s="335"/>
      <c r="D91" s="102" t="str">
        <f>'Перв. скв '!D91</f>
        <v>Фиксированная ставка за скважину с отходом от 2000 до 2200 м.</v>
      </c>
      <c r="E91" s="332">
        <f t="shared" si="45"/>
        <v>0</v>
      </c>
      <c r="F91" s="332" t="str">
        <f>'Перв. скв '!F91</f>
        <v>скв.</v>
      </c>
      <c r="G91" s="349">
        <f>'Перв. скв '!G91</f>
        <v>1125552.98</v>
      </c>
      <c r="H91" s="306">
        <f>'Перв. скв '!H91</f>
        <v>0</v>
      </c>
      <c r="I91" s="306">
        <f>'Перв. скв '!I91</f>
        <v>0</v>
      </c>
      <c r="J91" s="306">
        <f>'Перв. скв '!J91</f>
        <v>0</v>
      </c>
      <c r="K91" s="306">
        <f>'Перв. скв '!K91</f>
        <v>0</v>
      </c>
      <c r="L91" s="306">
        <f>$L$48</f>
        <v>0</v>
      </c>
      <c r="M91" s="306">
        <f>'Перв. скв '!M91</f>
        <v>0</v>
      </c>
      <c r="N91" s="306">
        <f>'Перв. скв '!N91</f>
        <v>0</v>
      </c>
      <c r="O91" s="112">
        <f t="shared" si="46"/>
        <v>0</v>
      </c>
      <c r="P91" s="112">
        <f t="shared" si="47"/>
        <v>0</v>
      </c>
      <c r="Q91" s="112">
        <f t="shared" si="48"/>
        <v>0</v>
      </c>
      <c r="R91" s="112">
        <f t="shared" si="49"/>
        <v>0</v>
      </c>
      <c r="S91" s="112">
        <f t="shared" si="50"/>
        <v>0</v>
      </c>
      <c r="T91" s="99">
        <f t="shared" si="51"/>
        <v>0</v>
      </c>
      <c r="U91" s="112">
        <f t="shared" si="52"/>
        <v>0</v>
      </c>
      <c r="V91" s="113">
        <f t="shared" si="53"/>
        <v>0</v>
      </c>
      <c r="W91" s="168">
        <f t="shared" si="54"/>
        <v>0</v>
      </c>
      <c r="X91" s="190"/>
    </row>
    <row r="92" spans="1:24" outlineLevel="1">
      <c r="A92" s="322"/>
      <c r="B92" s="323"/>
      <c r="C92" s="335"/>
      <c r="D92" s="102" t="str">
        <f>'Перв. скв '!D92</f>
        <v>Фиксированная ставка за скважину с отходом более 2200 м.</v>
      </c>
      <c r="E92" s="332">
        <f t="shared" si="45"/>
        <v>0</v>
      </c>
      <c r="F92" s="332" t="str">
        <f>'Перв. скв '!F92</f>
        <v>сут.</v>
      </c>
      <c r="G92" s="349">
        <f>'Перв. скв '!G92</f>
        <v>1381613.2</v>
      </c>
      <c r="H92" s="306">
        <f>'Перв. скв '!H92</f>
        <v>0</v>
      </c>
      <c r="I92" s="306">
        <f>'Перв. скв '!I92</f>
        <v>0</v>
      </c>
      <c r="J92" s="306">
        <f>'Перв. скв '!J92</f>
        <v>0</v>
      </c>
      <c r="K92" s="306">
        <f>'Перв. скв '!K92</f>
        <v>0</v>
      </c>
      <c r="L92" s="306">
        <f>$L$49</f>
        <v>0</v>
      </c>
      <c r="M92" s="306">
        <f>'Перв. скв '!M92</f>
        <v>0</v>
      </c>
      <c r="N92" s="306">
        <f>'Перв. скв '!N92</f>
        <v>0</v>
      </c>
      <c r="O92" s="112">
        <f t="shared" si="46"/>
        <v>0</v>
      </c>
      <c r="P92" s="112">
        <f t="shared" si="47"/>
        <v>0</v>
      </c>
      <c r="Q92" s="112">
        <f t="shared" si="48"/>
        <v>0</v>
      </c>
      <c r="R92" s="112">
        <f t="shared" si="49"/>
        <v>0</v>
      </c>
      <c r="S92" s="112">
        <f t="shared" si="50"/>
        <v>0</v>
      </c>
      <c r="T92" s="99">
        <f t="shared" si="51"/>
        <v>0</v>
      </c>
      <c r="U92" s="112">
        <f t="shared" si="52"/>
        <v>0</v>
      </c>
      <c r="V92" s="113">
        <f t="shared" si="53"/>
        <v>0</v>
      </c>
      <c r="W92" s="168">
        <f t="shared" si="54"/>
        <v>0</v>
      </c>
      <c r="X92" s="190"/>
    </row>
    <row r="93" spans="1:24" ht="15.75" outlineLevel="1" thickBot="1">
      <c r="A93" s="322"/>
      <c r="B93" s="323"/>
      <c r="C93" s="335"/>
      <c r="D93" s="102" t="str">
        <f>'Перв. скв '!D93</f>
        <v>Фиксированная ставка за горизонтальную скважину</v>
      </c>
      <c r="E93" s="332">
        <f t="shared" si="45"/>
        <v>0</v>
      </c>
      <c r="F93" s="332" t="str">
        <f>'Перв. скв '!F93</f>
        <v>скв.</v>
      </c>
      <c r="G93" s="349">
        <f>'Перв. скв '!G93</f>
        <v>5521715.7225000001</v>
      </c>
      <c r="H93" s="306">
        <f>'Перв. скв '!H93</f>
        <v>0</v>
      </c>
      <c r="I93" s="306">
        <f>'Перв. скв '!I93</f>
        <v>0</v>
      </c>
      <c r="J93" s="306">
        <f>'Перв. скв '!J93</f>
        <v>0</v>
      </c>
      <c r="K93" s="306">
        <f>'Перв. скв '!K93</f>
        <v>0</v>
      </c>
      <c r="L93" s="306">
        <f>$L$50</f>
        <v>1</v>
      </c>
      <c r="M93" s="306">
        <f>'Перв. скв '!M93</f>
        <v>0</v>
      </c>
      <c r="N93" s="306">
        <f>'Перв. скв '!N93</f>
        <v>0</v>
      </c>
      <c r="O93" s="112">
        <f t="shared" si="46"/>
        <v>0</v>
      </c>
      <c r="P93" s="112">
        <f t="shared" si="47"/>
        <v>0</v>
      </c>
      <c r="Q93" s="112">
        <f t="shared" si="48"/>
        <v>0</v>
      </c>
      <c r="R93" s="112">
        <f t="shared" si="49"/>
        <v>0</v>
      </c>
      <c r="S93" s="112">
        <f t="shared" si="50"/>
        <v>5521715.7225000001</v>
      </c>
      <c r="T93" s="99">
        <f t="shared" si="51"/>
        <v>0</v>
      </c>
      <c r="U93" s="112">
        <f t="shared" si="52"/>
        <v>0</v>
      </c>
      <c r="V93" s="113">
        <f t="shared" si="53"/>
        <v>1</v>
      </c>
      <c r="W93" s="168">
        <f t="shared" si="54"/>
        <v>5521715.7225000001</v>
      </c>
      <c r="X93" s="190"/>
    </row>
    <row r="94" spans="1:24" ht="15.75" thickBot="1">
      <c r="A94" s="334"/>
      <c r="B94" s="331"/>
      <c r="C94" s="446" t="s">
        <v>29</v>
      </c>
      <c r="D94" s="447"/>
      <c r="E94" s="447"/>
      <c r="F94" s="447"/>
      <c r="G94" s="447"/>
      <c r="H94" s="447"/>
      <c r="I94" s="447"/>
      <c r="J94" s="447"/>
      <c r="K94" s="447"/>
      <c r="L94" s="447"/>
      <c r="M94" s="447"/>
      <c r="N94" s="447"/>
      <c r="O94" s="447"/>
      <c r="P94" s="447"/>
      <c r="Q94" s="447"/>
      <c r="R94" s="447"/>
      <c r="S94" s="447"/>
      <c r="T94" s="447"/>
      <c r="U94" s="447"/>
      <c r="V94" s="447"/>
      <c r="W94" s="473"/>
      <c r="X94" s="192">
        <f>SUM(W96:W111)</f>
        <v>2588946</v>
      </c>
    </row>
    <row r="95" spans="1:24" outlineLevel="1" collapsed="1">
      <c r="A95" s="334"/>
      <c r="B95" s="331"/>
      <c r="C95" s="182">
        <f>'Перв. скв '!C95</f>
        <v>0</v>
      </c>
      <c r="D95" s="100" t="s">
        <v>120</v>
      </c>
      <c r="E95" s="50"/>
      <c r="F95" s="50"/>
      <c r="G95" s="38"/>
      <c r="H95" s="295"/>
      <c r="I95" s="295"/>
      <c r="J95" s="295"/>
      <c r="K95" s="295"/>
      <c r="L95" s="295"/>
      <c r="M95" s="295"/>
      <c r="N95" s="295"/>
      <c r="O95" s="52"/>
      <c r="P95" s="52"/>
      <c r="Q95" s="52"/>
      <c r="R95" s="52"/>
      <c r="S95" s="52"/>
      <c r="T95" s="52"/>
      <c r="U95" s="52"/>
      <c r="V95" s="53"/>
      <c r="W95" s="172"/>
      <c r="X95" s="190"/>
    </row>
    <row r="96" spans="1:24" outlineLevel="1">
      <c r="A96" s="327"/>
      <c r="B96" s="323"/>
      <c r="C96" s="335">
        <v>324</v>
      </c>
      <c r="D96" s="102" t="str">
        <f>'Перв. скв '!D96</f>
        <v>Цементирование направления НН 426 мм (услуги, цемент, материалы)</v>
      </c>
      <c r="E96" s="332">
        <f>C$95</f>
        <v>0</v>
      </c>
      <c r="F96" s="332" t="str">
        <f>'Перв. скв '!F96</f>
        <v>опер</v>
      </c>
      <c r="G96" s="349">
        <f>'Перв. скв '!G96</f>
        <v>261088.00000000003</v>
      </c>
      <c r="H96" s="306">
        <f>'Перв. скв '!H96</f>
        <v>0</v>
      </c>
      <c r="I96" s="306">
        <f>'Перв. скв '!I96</f>
        <v>0</v>
      </c>
      <c r="J96" s="306">
        <f>'Перв. скв '!J96</f>
        <v>0</v>
      </c>
      <c r="K96" s="306">
        <f>'Перв. скв '!K96</f>
        <v>0</v>
      </c>
      <c r="L96" s="306">
        <f>'Перв. скв '!L96</f>
        <v>1</v>
      </c>
      <c r="M96" s="306">
        <f>'Перв. скв '!M96</f>
        <v>0</v>
      </c>
      <c r="N96" s="306">
        <f>'Перв. скв '!N96</f>
        <v>0</v>
      </c>
      <c r="O96" s="112">
        <f t="shared" ref="O96:O105" si="55">H96*G96</f>
        <v>0</v>
      </c>
      <c r="P96" s="112">
        <f t="shared" ref="P96:P105" si="56">I96*G96</f>
        <v>0</v>
      </c>
      <c r="Q96" s="112">
        <f t="shared" ref="Q96:Q105" si="57">J96*G96</f>
        <v>0</v>
      </c>
      <c r="R96" s="112">
        <f t="shared" ref="R96:R105" si="58">K96*G96</f>
        <v>0</v>
      </c>
      <c r="S96" s="112">
        <f t="shared" ref="S96:S105" si="59">L96*G96</f>
        <v>261088.00000000003</v>
      </c>
      <c r="T96" s="99">
        <f t="shared" ref="T96:T105" si="60">M96*G96</f>
        <v>0</v>
      </c>
      <c r="U96" s="112">
        <f t="shared" ref="U96:U105" si="61">N96*G96</f>
        <v>0</v>
      </c>
      <c r="V96" s="113">
        <f t="shared" ref="V96:V105" si="62">SUM(H96:N96)</f>
        <v>1</v>
      </c>
      <c r="W96" s="168">
        <f t="shared" ref="W96:W105" si="63">SUM(O96:U96)</f>
        <v>261088.00000000003</v>
      </c>
      <c r="X96" s="190"/>
    </row>
    <row r="97" spans="1:24" outlineLevel="1">
      <c r="A97" s="327"/>
      <c r="B97" s="323"/>
      <c r="C97" s="335">
        <v>245</v>
      </c>
      <c r="D97" s="102" t="str">
        <f>'Перв. скв '!D97</f>
        <v>Цементирование кондуктора НН 324 мм (услуги, цемент, материалы)</v>
      </c>
      <c r="E97" s="332">
        <f t="shared" ref="E97:E111" si="64">C$95</f>
        <v>0</v>
      </c>
      <c r="F97" s="332" t="str">
        <f>'Перв. скв '!F97</f>
        <v>опер</v>
      </c>
      <c r="G97" s="349">
        <f>'Перв. скв '!G97</f>
        <v>450018</v>
      </c>
      <c r="H97" s="306">
        <f>'Перв. скв '!H97</f>
        <v>0</v>
      </c>
      <c r="I97" s="306">
        <f>'Перв. скв '!I97</f>
        <v>0</v>
      </c>
      <c r="J97" s="306">
        <f>'Перв. скв '!J97</f>
        <v>0</v>
      </c>
      <c r="K97" s="306">
        <f>'Перв. скв '!K97</f>
        <v>0</v>
      </c>
      <c r="L97" s="306">
        <f>'Перв. скв '!L97</f>
        <v>1</v>
      </c>
      <c r="M97" s="306">
        <f>'Перв. скв '!M97</f>
        <v>0</v>
      </c>
      <c r="N97" s="306">
        <f>'Перв. скв '!N97</f>
        <v>0</v>
      </c>
      <c r="O97" s="112">
        <f t="shared" si="55"/>
        <v>0</v>
      </c>
      <c r="P97" s="112">
        <f t="shared" si="56"/>
        <v>0</v>
      </c>
      <c r="Q97" s="112">
        <f t="shared" si="57"/>
        <v>0</v>
      </c>
      <c r="R97" s="112">
        <f t="shared" si="58"/>
        <v>0</v>
      </c>
      <c r="S97" s="112">
        <f t="shared" si="59"/>
        <v>450018</v>
      </c>
      <c r="T97" s="99">
        <f t="shared" si="60"/>
        <v>0</v>
      </c>
      <c r="U97" s="112">
        <f t="shared" si="61"/>
        <v>0</v>
      </c>
      <c r="V97" s="113">
        <f t="shared" si="62"/>
        <v>1</v>
      </c>
      <c r="W97" s="168">
        <f t="shared" si="63"/>
        <v>450018</v>
      </c>
      <c r="X97" s="190"/>
    </row>
    <row r="98" spans="1:24" ht="15" hidden="1" customHeight="1" outlineLevel="1">
      <c r="A98" s="327"/>
      <c r="B98" s="323"/>
      <c r="C98" s="335">
        <v>178</v>
      </c>
      <c r="D98" s="102" t="str">
        <f>'Перв. скв '!D98</f>
        <v>Цементирование технической колонны Гор 245 мм (услуги, цемент, материалы)</v>
      </c>
      <c r="E98" s="332">
        <f t="shared" si="64"/>
        <v>0</v>
      </c>
      <c r="F98" s="332" t="str">
        <f>'Перв. скв '!F98</f>
        <v>опер</v>
      </c>
      <c r="G98" s="349">
        <f>'Перв. скв '!G98</f>
        <v>0</v>
      </c>
      <c r="H98" s="306">
        <f>'Перв. скв '!H98</f>
        <v>0</v>
      </c>
      <c r="I98" s="306">
        <f>'Перв. скв '!I98</f>
        <v>0</v>
      </c>
      <c r="J98" s="306">
        <f>'Перв. скв '!J98</f>
        <v>0</v>
      </c>
      <c r="K98" s="306">
        <f>'Перв. скв '!K98</f>
        <v>0</v>
      </c>
      <c r="L98" s="306">
        <f>'Перв. скв '!L98</f>
        <v>0</v>
      </c>
      <c r="M98" s="306">
        <f>'Перв. скв '!M98</f>
        <v>0</v>
      </c>
      <c r="N98" s="306">
        <f>'Перв. скв '!N98</f>
        <v>0</v>
      </c>
      <c r="O98" s="112">
        <f t="shared" si="55"/>
        <v>0</v>
      </c>
      <c r="P98" s="112">
        <f t="shared" si="56"/>
        <v>0</v>
      </c>
      <c r="Q98" s="112">
        <f t="shared" si="57"/>
        <v>0</v>
      </c>
      <c r="R98" s="112">
        <f t="shared" si="58"/>
        <v>0</v>
      </c>
      <c r="S98" s="112">
        <f t="shared" si="59"/>
        <v>0</v>
      </c>
      <c r="T98" s="99">
        <f t="shared" si="60"/>
        <v>0</v>
      </c>
      <c r="U98" s="112">
        <f t="shared" si="61"/>
        <v>0</v>
      </c>
      <c r="V98" s="113">
        <f t="shared" si="62"/>
        <v>0</v>
      </c>
      <c r="W98" s="168">
        <f t="shared" si="63"/>
        <v>0</v>
      </c>
      <c r="X98" s="190"/>
    </row>
    <row r="99" spans="1:24" outlineLevel="1">
      <c r="A99" s="327"/>
      <c r="B99" s="323"/>
      <c r="C99" s="335">
        <v>324</v>
      </c>
      <c r="D99" s="102" t="str">
        <f>'Перв. скв '!D99</f>
        <v>Цементирование эксплуатационной колонны 178мм (услуги, цемент, материалы)</v>
      </c>
      <c r="E99" s="332">
        <f t="shared" si="64"/>
        <v>0</v>
      </c>
      <c r="F99" s="332" t="str">
        <f>'Перв. скв '!F99</f>
        <v>опер</v>
      </c>
      <c r="G99" s="349">
        <f>'Перв. скв '!G99</f>
        <v>1433230</v>
      </c>
      <c r="H99" s="306">
        <f>'Перв. скв '!H99</f>
        <v>0</v>
      </c>
      <c r="I99" s="306">
        <f>'Перв. скв '!I99</f>
        <v>0</v>
      </c>
      <c r="J99" s="306">
        <f>'Перв. скв '!J99</f>
        <v>0</v>
      </c>
      <c r="K99" s="306">
        <f>'Перв. скв '!K99</f>
        <v>0</v>
      </c>
      <c r="L99" s="306">
        <f>'Перв. скв '!L99</f>
        <v>1</v>
      </c>
      <c r="M99" s="306">
        <f>'Перв. скв '!M99</f>
        <v>0</v>
      </c>
      <c r="N99" s="306">
        <f>'Перв. скв '!N99</f>
        <v>0</v>
      </c>
      <c r="O99" s="112">
        <f t="shared" si="55"/>
        <v>0</v>
      </c>
      <c r="P99" s="112">
        <f t="shared" si="56"/>
        <v>0</v>
      </c>
      <c r="Q99" s="112">
        <f t="shared" si="57"/>
        <v>0</v>
      </c>
      <c r="R99" s="112">
        <f t="shared" si="58"/>
        <v>0</v>
      </c>
      <c r="S99" s="112">
        <f t="shared" si="59"/>
        <v>1433230</v>
      </c>
      <c r="T99" s="99">
        <f t="shared" si="60"/>
        <v>0</v>
      </c>
      <c r="U99" s="112">
        <f t="shared" si="61"/>
        <v>0</v>
      </c>
      <c r="V99" s="113">
        <f t="shared" si="62"/>
        <v>1</v>
      </c>
      <c r="W99" s="168">
        <f t="shared" si="63"/>
        <v>1433230</v>
      </c>
      <c r="X99" s="190"/>
    </row>
    <row r="100" spans="1:24" ht="15" hidden="1" customHeight="1" outlineLevel="1">
      <c r="A100" s="327"/>
      <c r="B100" s="323"/>
      <c r="C100" s="335">
        <v>245</v>
      </c>
      <c r="D100" s="102" t="str">
        <f>'Перв. скв '!D100</f>
        <v>Цементирование направления НН 324 мм (услуги, цемент, материалы)</v>
      </c>
      <c r="E100" s="332">
        <f t="shared" si="64"/>
        <v>0</v>
      </c>
      <c r="F100" s="332" t="str">
        <f>'Перв. скв '!F100</f>
        <v>опер</v>
      </c>
      <c r="G100" s="349">
        <f>'Перв. скв '!G100</f>
        <v>0</v>
      </c>
      <c r="H100" s="306">
        <f>'Перв. скв '!H100</f>
        <v>0</v>
      </c>
      <c r="I100" s="306">
        <f>'Перв. скв '!I100</f>
        <v>0</v>
      </c>
      <c r="J100" s="306">
        <f>'Перв. скв '!J100</f>
        <v>0</v>
      </c>
      <c r="K100" s="306">
        <f>'Перв. скв '!K100</f>
        <v>0</v>
      </c>
      <c r="L100" s="306">
        <f>'Перв. скв '!L100</f>
        <v>0</v>
      </c>
      <c r="M100" s="306">
        <f>'Перв. скв '!M100</f>
        <v>0</v>
      </c>
      <c r="N100" s="306">
        <f>'Перв. скв '!N100</f>
        <v>0</v>
      </c>
      <c r="O100" s="112">
        <f t="shared" si="55"/>
        <v>0</v>
      </c>
      <c r="P100" s="112">
        <f t="shared" si="56"/>
        <v>0</v>
      </c>
      <c r="Q100" s="112">
        <f t="shared" si="57"/>
        <v>0</v>
      </c>
      <c r="R100" s="112">
        <f t="shared" si="58"/>
        <v>0</v>
      </c>
      <c r="S100" s="112">
        <f t="shared" si="59"/>
        <v>0</v>
      </c>
      <c r="T100" s="99">
        <f t="shared" si="60"/>
        <v>0</v>
      </c>
      <c r="U100" s="112">
        <f t="shared" si="61"/>
        <v>0</v>
      </c>
      <c r="V100" s="113">
        <f t="shared" si="62"/>
        <v>0</v>
      </c>
      <c r="W100" s="168">
        <f t="shared" si="63"/>
        <v>0</v>
      </c>
      <c r="X100" s="190"/>
    </row>
    <row r="101" spans="1:24" ht="15" hidden="1" customHeight="1" outlineLevel="1">
      <c r="A101" s="327"/>
      <c r="B101" s="323"/>
      <c r="C101" s="335">
        <v>178</v>
      </c>
      <c r="D101" s="102" t="str">
        <f>'Перв. скв '!D101</f>
        <v>Цементирование кондуктора НН 245 мм (услуги, цемент, материалы)</v>
      </c>
      <c r="E101" s="332">
        <f t="shared" si="64"/>
        <v>0</v>
      </c>
      <c r="F101" s="332" t="str">
        <f>'Перв. скв '!F101</f>
        <v>опер</v>
      </c>
      <c r="G101" s="349">
        <f>'Перв. скв '!G101</f>
        <v>0</v>
      </c>
      <c r="H101" s="306">
        <f>'Перв. скв '!H101</f>
        <v>0</v>
      </c>
      <c r="I101" s="306">
        <f>'Перв. скв '!I101</f>
        <v>0</v>
      </c>
      <c r="J101" s="306">
        <f>'Перв. скв '!J101</f>
        <v>0</v>
      </c>
      <c r="K101" s="306">
        <f>'Перв. скв '!K101</f>
        <v>0</v>
      </c>
      <c r="L101" s="306">
        <f>'Перв. скв '!L101</f>
        <v>0</v>
      </c>
      <c r="M101" s="306">
        <f>'Перв. скв '!M101</f>
        <v>0</v>
      </c>
      <c r="N101" s="306">
        <f>'Перв. скв '!N101</f>
        <v>0</v>
      </c>
      <c r="O101" s="112">
        <f t="shared" si="55"/>
        <v>0</v>
      </c>
      <c r="P101" s="112">
        <f t="shared" si="56"/>
        <v>0</v>
      </c>
      <c r="Q101" s="112">
        <f t="shared" si="57"/>
        <v>0</v>
      </c>
      <c r="R101" s="112">
        <f t="shared" si="58"/>
        <v>0</v>
      </c>
      <c r="S101" s="112">
        <f t="shared" si="59"/>
        <v>0</v>
      </c>
      <c r="T101" s="99">
        <f t="shared" si="60"/>
        <v>0</v>
      </c>
      <c r="U101" s="112">
        <f t="shared" si="61"/>
        <v>0</v>
      </c>
      <c r="V101" s="113">
        <f t="shared" si="62"/>
        <v>0</v>
      </c>
      <c r="W101" s="168">
        <f t="shared" si="63"/>
        <v>0</v>
      </c>
      <c r="X101" s="190"/>
    </row>
    <row r="102" spans="1:24" ht="15" hidden="1" customHeight="1" outlineLevel="1">
      <c r="A102" s="327"/>
      <c r="B102" s="323"/>
      <c r="C102" s="335">
        <v>324</v>
      </c>
      <c r="D102" s="102" t="str">
        <f>'Перв. скв '!D102</f>
        <v>Цементирование эксплуатационной колонны НН 178мм (услуги, цемент, материалы)</v>
      </c>
      <c r="E102" s="332">
        <f t="shared" si="64"/>
        <v>0</v>
      </c>
      <c r="F102" s="332" t="str">
        <f>'Перв. скв '!F102</f>
        <v>опер</v>
      </c>
      <c r="G102" s="349">
        <f>'Перв. скв '!G102</f>
        <v>0</v>
      </c>
      <c r="H102" s="306">
        <f>'Перв. скв '!H102</f>
        <v>0</v>
      </c>
      <c r="I102" s="306">
        <f>'Перв. скв '!I102</f>
        <v>0</v>
      </c>
      <c r="J102" s="306">
        <f>'Перв. скв '!J102</f>
        <v>0</v>
      </c>
      <c r="K102" s="306">
        <f>'Перв. скв '!K102</f>
        <v>0</v>
      </c>
      <c r="L102" s="306">
        <f>'Перв. скв '!L102</f>
        <v>0</v>
      </c>
      <c r="M102" s="306">
        <f>'Перв. скв '!M102</f>
        <v>0</v>
      </c>
      <c r="N102" s="306">
        <f>'Перв. скв '!N102</f>
        <v>0</v>
      </c>
      <c r="O102" s="112">
        <f t="shared" si="55"/>
        <v>0</v>
      </c>
      <c r="P102" s="112">
        <f t="shared" si="56"/>
        <v>0</v>
      </c>
      <c r="Q102" s="112">
        <f t="shared" si="57"/>
        <v>0</v>
      </c>
      <c r="R102" s="112">
        <f t="shared" si="58"/>
        <v>0</v>
      </c>
      <c r="S102" s="112">
        <f t="shared" si="59"/>
        <v>0</v>
      </c>
      <c r="T102" s="99">
        <f t="shared" si="60"/>
        <v>0</v>
      </c>
      <c r="U102" s="112">
        <f t="shared" si="61"/>
        <v>0</v>
      </c>
      <c r="V102" s="113">
        <f t="shared" si="62"/>
        <v>0</v>
      </c>
      <c r="W102" s="168">
        <f t="shared" si="63"/>
        <v>0</v>
      </c>
      <c r="X102" s="190"/>
    </row>
    <row r="103" spans="1:24" ht="15" hidden="1" customHeight="1" outlineLevel="1">
      <c r="A103" s="327"/>
      <c r="B103" s="323"/>
      <c r="C103" s="335"/>
      <c r="D103" s="102" t="str">
        <f>'Перв. скв '!D103</f>
        <v>Цементирование хвостовика НН 127мм (услуги, цемент, материалы)</v>
      </c>
      <c r="E103" s="332">
        <f t="shared" si="64"/>
        <v>0</v>
      </c>
      <c r="F103" s="332" t="str">
        <f>'Перв. скв '!F103</f>
        <v>опер</v>
      </c>
      <c r="G103" s="349">
        <f>'Перв. скв '!G103</f>
        <v>0</v>
      </c>
      <c r="H103" s="306">
        <f>'Перв. скв '!H103</f>
        <v>0</v>
      </c>
      <c r="I103" s="306">
        <f>'Перв. скв '!I103</f>
        <v>0</v>
      </c>
      <c r="J103" s="306">
        <f>'Перв. скв '!J103</f>
        <v>0</v>
      </c>
      <c r="K103" s="306">
        <f>'Перв. скв '!K103</f>
        <v>0</v>
      </c>
      <c r="L103" s="306">
        <f>'Перв. скв '!L103</f>
        <v>0</v>
      </c>
      <c r="M103" s="306">
        <f>'Перв. скв '!M103</f>
        <v>0</v>
      </c>
      <c r="N103" s="306">
        <f>'Перв. скв '!N103</f>
        <v>0</v>
      </c>
      <c r="O103" s="112">
        <f t="shared" si="55"/>
        <v>0</v>
      </c>
      <c r="P103" s="112">
        <f t="shared" si="56"/>
        <v>0</v>
      </c>
      <c r="Q103" s="112">
        <f t="shared" si="57"/>
        <v>0</v>
      </c>
      <c r="R103" s="112">
        <f t="shared" si="58"/>
        <v>0</v>
      </c>
      <c r="S103" s="112">
        <f t="shared" si="59"/>
        <v>0</v>
      </c>
      <c r="T103" s="99">
        <f t="shared" si="60"/>
        <v>0</v>
      </c>
      <c r="U103" s="112">
        <f t="shared" si="61"/>
        <v>0</v>
      </c>
      <c r="V103" s="113">
        <f t="shared" si="62"/>
        <v>0</v>
      </c>
      <c r="W103" s="168">
        <f t="shared" si="63"/>
        <v>0</v>
      </c>
      <c r="X103" s="190"/>
    </row>
    <row r="104" spans="1:24" ht="15" hidden="1" customHeight="1" outlineLevel="1">
      <c r="A104" s="327"/>
      <c r="B104" s="323"/>
      <c r="C104" s="335"/>
      <c r="D104" s="102" t="str">
        <f>'Перв. скв '!D104</f>
        <v>Цементирование технической колонны НН 245 мм (услуги, цемент, материалы)</v>
      </c>
      <c r="E104" s="332">
        <f t="shared" si="64"/>
        <v>0</v>
      </c>
      <c r="F104" s="332" t="str">
        <f>'Перв. скв '!F104</f>
        <v>опер</v>
      </c>
      <c r="G104" s="349">
        <f>'Перв. скв '!G104</f>
        <v>0</v>
      </c>
      <c r="H104" s="306">
        <f>'Перв. скв '!H104</f>
        <v>0</v>
      </c>
      <c r="I104" s="306">
        <f>'Перв. скв '!I104</f>
        <v>0</v>
      </c>
      <c r="J104" s="306">
        <f>'Перв. скв '!J104</f>
        <v>0</v>
      </c>
      <c r="K104" s="306">
        <f>'Перв. скв '!K104</f>
        <v>0</v>
      </c>
      <c r="L104" s="306">
        <f>'Перв. скв '!L104</f>
        <v>0</v>
      </c>
      <c r="M104" s="306">
        <f>'Перв. скв '!M104</f>
        <v>0</v>
      </c>
      <c r="N104" s="306">
        <f>'Перв. скв '!N104</f>
        <v>0</v>
      </c>
      <c r="O104" s="112">
        <f t="shared" si="55"/>
        <v>0</v>
      </c>
      <c r="P104" s="112">
        <f t="shared" si="56"/>
        <v>0</v>
      </c>
      <c r="Q104" s="112">
        <f t="shared" si="57"/>
        <v>0</v>
      </c>
      <c r="R104" s="112">
        <f t="shared" si="58"/>
        <v>0</v>
      </c>
      <c r="S104" s="112">
        <f t="shared" si="59"/>
        <v>0</v>
      </c>
      <c r="T104" s="99">
        <f t="shared" si="60"/>
        <v>0</v>
      </c>
      <c r="U104" s="112">
        <f t="shared" si="61"/>
        <v>0</v>
      </c>
      <c r="V104" s="113">
        <f t="shared" si="62"/>
        <v>0</v>
      </c>
      <c r="W104" s="168">
        <f t="shared" si="63"/>
        <v>0</v>
      </c>
      <c r="X104" s="190"/>
    </row>
    <row r="105" spans="1:24" outlineLevel="1">
      <c r="A105" s="327"/>
      <c r="B105" s="323"/>
      <c r="C105" s="335">
        <v>245</v>
      </c>
      <c r="D105" s="102" t="str">
        <f>'Перв. скв '!D105</f>
        <v>Транспортировка цемента</v>
      </c>
      <c r="E105" s="332">
        <f t="shared" si="64"/>
        <v>0</v>
      </c>
      <c r="F105" s="332" t="str">
        <f>'Перв. скв '!F105</f>
        <v>опер</v>
      </c>
      <c r="G105" s="349">
        <f>'Перв. скв '!G105</f>
        <v>0</v>
      </c>
      <c r="H105" s="306">
        <f>'Перв. скв '!H105</f>
        <v>0</v>
      </c>
      <c r="I105" s="306">
        <f>'Перв. скв '!I105</f>
        <v>0</v>
      </c>
      <c r="J105" s="306">
        <f>'Перв. скв '!J105</f>
        <v>0</v>
      </c>
      <c r="K105" s="306">
        <f>'Перв. скв '!K105</f>
        <v>0</v>
      </c>
      <c r="L105" s="306">
        <f>'Перв. скв '!L105</f>
        <v>0</v>
      </c>
      <c r="M105" s="306">
        <f>'Перв. скв '!M105</f>
        <v>0</v>
      </c>
      <c r="N105" s="306">
        <f>'Перв. скв '!N105</f>
        <v>0</v>
      </c>
      <c r="O105" s="112">
        <f t="shared" si="55"/>
        <v>0</v>
      </c>
      <c r="P105" s="112">
        <f t="shared" si="56"/>
        <v>0</v>
      </c>
      <c r="Q105" s="112">
        <f t="shared" si="57"/>
        <v>0</v>
      </c>
      <c r="R105" s="112">
        <f t="shared" si="58"/>
        <v>0</v>
      </c>
      <c r="S105" s="112">
        <f t="shared" si="59"/>
        <v>0</v>
      </c>
      <c r="T105" s="99">
        <f t="shared" si="60"/>
        <v>0</v>
      </c>
      <c r="U105" s="112">
        <f t="shared" si="61"/>
        <v>0</v>
      </c>
      <c r="V105" s="113">
        <f t="shared" si="62"/>
        <v>0</v>
      </c>
      <c r="W105" s="168">
        <f t="shared" si="63"/>
        <v>0</v>
      </c>
      <c r="X105" s="190"/>
    </row>
    <row r="106" spans="1:24" ht="15" customHeight="1" outlineLevel="1">
      <c r="A106" s="327"/>
      <c r="B106" s="323"/>
      <c r="C106" s="335"/>
      <c r="D106" s="102" t="str">
        <f>'Перв. скв '!D106</f>
        <v>Стоимость услуг цементировочного флота</v>
      </c>
      <c r="E106" s="332">
        <f t="shared" si="64"/>
        <v>0</v>
      </c>
      <c r="F106" s="332" t="str">
        <f>'Перв. скв '!F106</f>
        <v>опер</v>
      </c>
      <c r="G106" s="349">
        <f>'Перв. скв '!G106</f>
        <v>0</v>
      </c>
      <c r="H106" s="306">
        <f>'Перв. скв '!H106</f>
        <v>0</v>
      </c>
      <c r="I106" s="306">
        <f>'Перв. скв '!I106</f>
        <v>0</v>
      </c>
      <c r="J106" s="306">
        <f>'Перв. скв '!J106</f>
        <v>0</v>
      </c>
      <c r="K106" s="306">
        <f>'Перв. скв '!K106</f>
        <v>0</v>
      </c>
      <c r="L106" s="306">
        <f>'Перв. скв '!L106</f>
        <v>0</v>
      </c>
      <c r="M106" s="306">
        <f>'Перв. скв '!M106</f>
        <v>0</v>
      </c>
      <c r="N106" s="306">
        <f>'Перв. скв '!N106</f>
        <v>0</v>
      </c>
      <c r="O106" s="99">
        <f t="shared" ref="O106:O111" si="65">H106*G106</f>
        <v>0</v>
      </c>
      <c r="P106" s="99">
        <f t="shared" ref="P106:P111" si="66">I106*G106</f>
        <v>0</v>
      </c>
      <c r="Q106" s="99">
        <f t="shared" ref="Q106:Q111" si="67">J106*G106</f>
        <v>0</v>
      </c>
      <c r="R106" s="99">
        <f t="shared" ref="R106:R111" si="68">K106*G106</f>
        <v>0</v>
      </c>
      <c r="S106" s="99">
        <f t="shared" ref="S106:S111" si="69">L106*G106</f>
        <v>0</v>
      </c>
      <c r="T106" s="99">
        <f t="shared" ref="T106:T111" si="70">M106*G106</f>
        <v>0</v>
      </c>
      <c r="U106" s="99">
        <f t="shared" ref="U106:U111" si="71">N106*G106</f>
        <v>0</v>
      </c>
      <c r="V106" s="98">
        <f t="shared" ref="V106:V111" si="72">SUM(H106:N106)</f>
        <v>0</v>
      </c>
      <c r="W106" s="171">
        <f t="shared" ref="W106:W111" si="73">SUM(O106:U106)</f>
        <v>0</v>
      </c>
      <c r="X106" s="190"/>
    </row>
    <row r="107" spans="1:24" ht="15" hidden="1" customHeight="1" outlineLevel="1">
      <c r="A107" s="327"/>
      <c r="B107" s="323"/>
      <c r="C107" s="335"/>
      <c r="D107" s="102" t="str">
        <f>'Перв. скв '!D107</f>
        <v>Стоимость оснастки</v>
      </c>
      <c r="E107" s="332">
        <f t="shared" si="64"/>
        <v>0</v>
      </c>
      <c r="F107" s="332" t="str">
        <f>'Перв. скв '!F107</f>
        <v>опер</v>
      </c>
      <c r="G107" s="349">
        <f>'Перв. скв '!G107</f>
        <v>0</v>
      </c>
      <c r="H107" s="306">
        <f>'Перв. скв '!H107</f>
        <v>0</v>
      </c>
      <c r="I107" s="306">
        <f>'Перв. скв '!I107</f>
        <v>0</v>
      </c>
      <c r="J107" s="306">
        <f>'Перв. скв '!J107</f>
        <v>0</v>
      </c>
      <c r="K107" s="306">
        <f>'Перв. скв '!K107</f>
        <v>0</v>
      </c>
      <c r="L107" s="306">
        <f>'Перв. скв '!L107</f>
        <v>0</v>
      </c>
      <c r="M107" s="306">
        <f>'Перв. скв '!M107</f>
        <v>0</v>
      </c>
      <c r="N107" s="306">
        <f>'Перв. скв '!N107</f>
        <v>0</v>
      </c>
      <c r="O107" s="99">
        <f t="shared" si="65"/>
        <v>0</v>
      </c>
      <c r="P107" s="99">
        <f t="shared" si="66"/>
        <v>0</v>
      </c>
      <c r="Q107" s="99">
        <f t="shared" si="67"/>
        <v>0</v>
      </c>
      <c r="R107" s="99">
        <f t="shared" si="68"/>
        <v>0</v>
      </c>
      <c r="S107" s="99">
        <f t="shared" si="69"/>
        <v>0</v>
      </c>
      <c r="T107" s="99">
        <f t="shared" si="70"/>
        <v>0</v>
      </c>
      <c r="U107" s="99">
        <f t="shared" si="71"/>
        <v>0</v>
      </c>
      <c r="V107" s="98">
        <f t="shared" si="72"/>
        <v>0</v>
      </c>
      <c r="W107" s="171">
        <f t="shared" si="73"/>
        <v>0</v>
      </c>
      <c r="X107" s="190"/>
    </row>
    <row r="108" spans="1:24" ht="15" hidden="1" customHeight="1" outlineLevel="1">
      <c r="A108" s="327"/>
      <c r="B108" s="323"/>
      <c r="C108" s="335">
        <v>178</v>
      </c>
      <c r="D108" s="102" t="str">
        <f>'Перв. скв '!D108</f>
        <v>Стоимость услуг инженерного сопровождения</v>
      </c>
      <c r="E108" s="332">
        <f t="shared" si="64"/>
        <v>0</v>
      </c>
      <c r="F108" s="332" t="str">
        <f>'Перв. скв '!F108</f>
        <v>опер</v>
      </c>
      <c r="G108" s="349">
        <f>'Перв. скв '!G108</f>
        <v>0</v>
      </c>
      <c r="H108" s="306">
        <f>'Перв. скв '!H108</f>
        <v>0</v>
      </c>
      <c r="I108" s="306">
        <f>'Перв. скв '!I108</f>
        <v>0</v>
      </c>
      <c r="J108" s="306">
        <f>'Перв. скв '!J108</f>
        <v>0</v>
      </c>
      <c r="K108" s="306">
        <f>'Перв. скв '!K108</f>
        <v>0</v>
      </c>
      <c r="L108" s="306">
        <f>'Перв. скв '!L108</f>
        <v>0</v>
      </c>
      <c r="M108" s="306">
        <f>'Перв. скв '!M108</f>
        <v>0</v>
      </c>
      <c r="N108" s="306">
        <f>'Перв. скв '!N108</f>
        <v>0</v>
      </c>
      <c r="O108" s="99">
        <f t="shared" si="65"/>
        <v>0</v>
      </c>
      <c r="P108" s="99">
        <f t="shared" si="66"/>
        <v>0</v>
      </c>
      <c r="Q108" s="99">
        <f t="shared" si="67"/>
        <v>0</v>
      </c>
      <c r="R108" s="99">
        <f t="shared" si="68"/>
        <v>0</v>
      </c>
      <c r="S108" s="99">
        <f t="shared" si="69"/>
        <v>0</v>
      </c>
      <c r="T108" s="99">
        <f t="shared" si="70"/>
        <v>0</v>
      </c>
      <c r="U108" s="99">
        <f t="shared" si="71"/>
        <v>0</v>
      </c>
      <c r="V108" s="98">
        <f t="shared" si="72"/>
        <v>0</v>
      </c>
      <c r="W108" s="171">
        <f t="shared" si="73"/>
        <v>0</v>
      </c>
      <c r="X108" s="190"/>
    </row>
    <row r="109" spans="1:24" ht="15" hidden="1" customHeight="1" outlineLevel="1">
      <c r="A109" s="327"/>
      <c r="B109" s="323"/>
      <c r="C109" s="335"/>
      <c r="D109" s="102" t="str">
        <f>'Перв. скв '!D109</f>
        <v>Стоимость услуг цементировочного флота</v>
      </c>
      <c r="E109" s="332">
        <f t="shared" si="64"/>
        <v>0</v>
      </c>
      <c r="F109" s="332" t="str">
        <f>'Перв. скв '!F109</f>
        <v>опер</v>
      </c>
      <c r="G109" s="349">
        <f>'Перв. скв '!G109</f>
        <v>0</v>
      </c>
      <c r="H109" s="306">
        <f>'Перв. скв '!H109</f>
        <v>0</v>
      </c>
      <c r="I109" s="306">
        <f>'Перв. скв '!I109</f>
        <v>0</v>
      </c>
      <c r="J109" s="306">
        <f>'Перв. скв '!J109</f>
        <v>0</v>
      </c>
      <c r="K109" s="306">
        <f>'Перв. скв '!K109</f>
        <v>0</v>
      </c>
      <c r="L109" s="306">
        <f>'Перв. скв '!L109</f>
        <v>0</v>
      </c>
      <c r="M109" s="306">
        <f>'Перв. скв '!M109</f>
        <v>0</v>
      </c>
      <c r="N109" s="306">
        <f>'Перв. скв '!N109</f>
        <v>0</v>
      </c>
      <c r="O109" s="99">
        <f t="shared" si="65"/>
        <v>0</v>
      </c>
      <c r="P109" s="99">
        <f t="shared" si="66"/>
        <v>0</v>
      </c>
      <c r="Q109" s="99">
        <f t="shared" si="67"/>
        <v>0</v>
      </c>
      <c r="R109" s="99">
        <f t="shared" si="68"/>
        <v>0</v>
      </c>
      <c r="S109" s="99">
        <f t="shared" si="69"/>
        <v>0</v>
      </c>
      <c r="T109" s="99">
        <f t="shared" si="70"/>
        <v>0</v>
      </c>
      <c r="U109" s="99">
        <f t="shared" si="71"/>
        <v>0</v>
      </c>
      <c r="V109" s="98">
        <f t="shared" si="72"/>
        <v>0</v>
      </c>
      <c r="W109" s="171">
        <f t="shared" si="73"/>
        <v>0</v>
      </c>
      <c r="X109" s="190"/>
    </row>
    <row r="110" spans="1:24" ht="15" hidden="1" customHeight="1" outlineLevel="1">
      <c r="A110" s="327"/>
      <c r="B110" s="2"/>
      <c r="C110" s="335"/>
      <c r="D110" s="102" t="str">
        <f>'Перв. скв '!D110</f>
        <v>Стоимость оснастки</v>
      </c>
      <c r="E110" s="332">
        <f t="shared" si="64"/>
        <v>0</v>
      </c>
      <c r="F110" s="332" t="str">
        <f>'Перв. скв '!F110</f>
        <v>опер</v>
      </c>
      <c r="G110" s="349">
        <f>'Перв. скв '!G110</f>
        <v>0</v>
      </c>
      <c r="H110" s="306">
        <f>'Перв. скв '!H110</f>
        <v>0</v>
      </c>
      <c r="I110" s="306">
        <f>'Перв. скв '!I110</f>
        <v>0</v>
      </c>
      <c r="J110" s="306">
        <f>'Перв. скв '!J110</f>
        <v>0</v>
      </c>
      <c r="K110" s="306">
        <f>'Перв. скв '!K110</f>
        <v>0</v>
      </c>
      <c r="L110" s="306">
        <f>'Перв. скв '!L110</f>
        <v>0</v>
      </c>
      <c r="M110" s="306">
        <f>'Перв. скв '!M110</f>
        <v>0</v>
      </c>
      <c r="N110" s="306">
        <f>'Перв. скв '!N110</f>
        <v>0</v>
      </c>
      <c r="O110" s="99">
        <f t="shared" si="65"/>
        <v>0</v>
      </c>
      <c r="P110" s="99">
        <f t="shared" si="66"/>
        <v>0</v>
      </c>
      <c r="Q110" s="99">
        <f t="shared" si="67"/>
        <v>0</v>
      </c>
      <c r="R110" s="99">
        <f t="shared" si="68"/>
        <v>0</v>
      </c>
      <c r="S110" s="99">
        <f t="shared" si="69"/>
        <v>0</v>
      </c>
      <c r="T110" s="99">
        <f t="shared" si="70"/>
        <v>0</v>
      </c>
      <c r="U110" s="99">
        <f t="shared" si="71"/>
        <v>0</v>
      </c>
      <c r="V110" s="98">
        <f t="shared" si="72"/>
        <v>0</v>
      </c>
      <c r="W110" s="171">
        <f t="shared" si="73"/>
        <v>0</v>
      </c>
      <c r="X110" s="190"/>
    </row>
    <row r="111" spans="1:24" ht="15.75" customHeight="1" outlineLevel="1" thickBot="1">
      <c r="A111" s="327"/>
      <c r="B111" s="2"/>
      <c r="C111" s="335" t="s">
        <v>76</v>
      </c>
      <c r="D111" s="102" t="str">
        <f>'Перв. скв '!D111</f>
        <v>Установка цем моста</v>
      </c>
      <c r="E111" s="332">
        <f t="shared" si="64"/>
        <v>0</v>
      </c>
      <c r="F111" s="332" t="str">
        <f>'Перв. скв '!F111</f>
        <v>опер</v>
      </c>
      <c r="G111" s="349">
        <f>'Перв. скв '!G111</f>
        <v>444610</v>
      </c>
      <c r="H111" s="306">
        <f>'Перв. скв '!H111</f>
        <v>1</v>
      </c>
      <c r="I111" s="306">
        <f>'Перв. скв '!I111</f>
        <v>0</v>
      </c>
      <c r="J111" s="306">
        <f>'Перв. скв '!J111</f>
        <v>0</v>
      </c>
      <c r="K111" s="306">
        <f>'Перв. скв '!K111</f>
        <v>0</v>
      </c>
      <c r="L111" s="306">
        <f>'Перв. скв '!L111</f>
        <v>0</v>
      </c>
      <c r="M111" s="306">
        <f>'Перв. скв '!M111</f>
        <v>0</v>
      </c>
      <c r="N111" s="306">
        <f>'Перв. скв '!N111</f>
        <v>0</v>
      </c>
      <c r="O111" s="99">
        <f t="shared" si="65"/>
        <v>444610</v>
      </c>
      <c r="P111" s="99">
        <f t="shared" si="66"/>
        <v>0</v>
      </c>
      <c r="Q111" s="99">
        <f t="shared" si="67"/>
        <v>0</v>
      </c>
      <c r="R111" s="99">
        <f t="shared" si="68"/>
        <v>0</v>
      </c>
      <c r="S111" s="99">
        <f t="shared" si="69"/>
        <v>0</v>
      </c>
      <c r="T111" s="99">
        <f t="shared" si="70"/>
        <v>0</v>
      </c>
      <c r="U111" s="99">
        <f t="shared" si="71"/>
        <v>0</v>
      </c>
      <c r="V111" s="98">
        <f t="shared" si="72"/>
        <v>1</v>
      </c>
      <c r="W111" s="171">
        <f t="shared" si="73"/>
        <v>444610</v>
      </c>
      <c r="X111" s="190"/>
    </row>
    <row r="112" spans="1:24" ht="15.75" thickBot="1">
      <c r="A112" s="330"/>
      <c r="B112" s="331"/>
      <c r="C112" s="446" t="s">
        <v>28</v>
      </c>
      <c r="D112" s="447"/>
      <c r="E112" s="447"/>
      <c r="F112" s="447"/>
      <c r="G112" s="447"/>
      <c r="H112" s="447"/>
      <c r="I112" s="447"/>
      <c r="J112" s="447"/>
      <c r="K112" s="447"/>
      <c r="L112" s="447"/>
      <c r="M112" s="447"/>
      <c r="N112" s="447"/>
      <c r="O112" s="447"/>
      <c r="P112" s="447"/>
      <c r="Q112" s="447"/>
      <c r="R112" s="447"/>
      <c r="S112" s="447"/>
      <c r="T112" s="447"/>
      <c r="U112" s="447"/>
      <c r="V112" s="447"/>
      <c r="W112" s="473"/>
      <c r="X112" s="192">
        <f>SUM(W114:W119)</f>
        <v>391520</v>
      </c>
    </row>
    <row r="113" spans="1:24" outlineLevel="1" collapsed="1">
      <c r="A113" s="330"/>
      <c r="B113" s="331"/>
      <c r="C113" s="182">
        <f>'Перв. скв '!C113</f>
        <v>0</v>
      </c>
      <c r="D113" s="100" t="s">
        <v>120</v>
      </c>
      <c r="E113" s="50"/>
      <c r="F113" s="50"/>
      <c r="G113" s="38"/>
      <c r="H113" s="295"/>
      <c r="I113" s="295"/>
      <c r="J113" s="295"/>
      <c r="K113" s="295"/>
      <c r="L113" s="295"/>
      <c r="M113" s="295"/>
      <c r="N113" s="295"/>
      <c r="O113" s="52"/>
      <c r="P113" s="52"/>
      <c r="Q113" s="52"/>
      <c r="R113" s="52"/>
      <c r="S113" s="52"/>
      <c r="T113" s="52"/>
      <c r="U113" s="52"/>
      <c r="V113" s="53"/>
      <c r="W113" s="172"/>
      <c r="X113" s="190"/>
    </row>
    <row r="114" spans="1:24" outlineLevel="1">
      <c r="A114" s="322"/>
      <c r="B114" s="323"/>
      <c r="C114" s="335" t="s">
        <v>148</v>
      </c>
      <c r="D114" s="102" t="str">
        <f>'Перв. скв '!D114</f>
        <v>ГТИ на скважине с отходом до 1300 м.</v>
      </c>
      <c r="E114" s="332">
        <f t="shared" ref="E114:E119" si="74">C$113</f>
        <v>0</v>
      </c>
      <c r="F114" s="332" t="str">
        <f>'Перв. скв '!F114</f>
        <v>скв.</v>
      </c>
      <c r="G114" s="349">
        <f>'Перв. скв '!G114</f>
        <v>24470</v>
      </c>
      <c r="H114" s="306">
        <f>'Перв. скв '!H114</f>
        <v>0</v>
      </c>
      <c r="I114" s="306">
        <f>'Перв. скв '!I114</f>
        <v>0</v>
      </c>
      <c r="J114" s="306">
        <f>'Перв. скв '!J114</f>
        <v>0</v>
      </c>
      <c r="K114" s="306">
        <f>'Перв. скв '!K114</f>
        <v>0</v>
      </c>
      <c r="L114" s="306">
        <f>$L$45</f>
        <v>0</v>
      </c>
      <c r="M114" s="306">
        <f>'Перв. скв '!M114</f>
        <v>0</v>
      </c>
      <c r="N114" s="306">
        <f>'Перв. скв '!N114</f>
        <v>0</v>
      </c>
      <c r="O114" s="112">
        <f t="shared" ref="O114:O119" si="75">H114*G114</f>
        <v>0</v>
      </c>
      <c r="P114" s="112">
        <f t="shared" ref="P114:P119" si="76">I114*G114</f>
        <v>0</v>
      </c>
      <c r="Q114" s="112">
        <f t="shared" ref="Q114:Q119" si="77">J114*G114</f>
        <v>0</v>
      </c>
      <c r="R114" s="112">
        <f t="shared" ref="R114:R119" si="78">K114*G114</f>
        <v>0</v>
      </c>
      <c r="S114" s="112">
        <f t="shared" ref="S114:S119" si="79">L114*G114</f>
        <v>0</v>
      </c>
      <c r="T114" s="99">
        <f t="shared" ref="T114:T119" si="80">M114*G114</f>
        <v>0</v>
      </c>
      <c r="U114" s="112">
        <f t="shared" ref="U114:U119" si="81">N114*G114</f>
        <v>0</v>
      </c>
      <c r="V114" s="113">
        <f t="shared" ref="V114:V119" si="82">SUM(H114:N114)</f>
        <v>0</v>
      </c>
      <c r="W114" s="168">
        <f t="shared" ref="W114:W119" si="83">SUM(O114:U114)</f>
        <v>0</v>
      </c>
      <c r="X114" s="190"/>
    </row>
    <row r="115" spans="1:24" outlineLevel="1">
      <c r="A115" s="322"/>
      <c r="B115" s="323"/>
      <c r="C115" s="335"/>
      <c r="D115" s="102" t="str">
        <f>'Перв. скв '!D115</f>
        <v>ГТИ на скважине с отходом от 1300 до 1500 м.</v>
      </c>
      <c r="E115" s="332">
        <f t="shared" si="74"/>
        <v>0</v>
      </c>
      <c r="F115" s="332" t="str">
        <f>'Перв. скв '!F115</f>
        <v>скв.</v>
      </c>
      <c r="G115" s="349">
        <f>'Перв. скв '!G115</f>
        <v>24470</v>
      </c>
      <c r="H115" s="306">
        <f>'Перв. скв '!H115</f>
        <v>0</v>
      </c>
      <c r="I115" s="306">
        <f>'Перв. скв '!I115</f>
        <v>0</v>
      </c>
      <c r="J115" s="306">
        <f>'Перв. скв '!J115</f>
        <v>0</v>
      </c>
      <c r="K115" s="306">
        <f>'Перв. скв '!K115</f>
        <v>0</v>
      </c>
      <c r="L115" s="306">
        <f>$L$46</f>
        <v>0</v>
      </c>
      <c r="M115" s="306">
        <f>'Перв. скв '!M115</f>
        <v>0</v>
      </c>
      <c r="N115" s="306">
        <f>'Перв. скв '!N115</f>
        <v>0</v>
      </c>
      <c r="O115" s="112">
        <f t="shared" si="75"/>
        <v>0</v>
      </c>
      <c r="P115" s="112">
        <f t="shared" si="76"/>
        <v>0</v>
      </c>
      <c r="Q115" s="112">
        <f t="shared" si="77"/>
        <v>0</v>
      </c>
      <c r="R115" s="112">
        <f t="shared" si="78"/>
        <v>0</v>
      </c>
      <c r="S115" s="112">
        <f t="shared" si="79"/>
        <v>0</v>
      </c>
      <c r="T115" s="99">
        <f t="shared" si="80"/>
        <v>0</v>
      </c>
      <c r="U115" s="112">
        <f t="shared" si="81"/>
        <v>0</v>
      </c>
      <c r="V115" s="113">
        <f t="shared" si="82"/>
        <v>0</v>
      </c>
      <c r="W115" s="168">
        <f t="shared" si="83"/>
        <v>0</v>
      </c>
      <c r="X115" s="190"/>
    </row>
    <row r="116" spans="1:24" outlineLevel="1">
      <c r="A116" s="322"/>
      <c r="B116" s="323"/>
      <c r="C116" s="335"/>
      <c r="D116" s="102" t="str">
        <f>'Перв. скв '!D116</f>
        <v>ГТИ на скважине с отходом от 1500 до 2000 м.</v>
      </c>
      <c r="E116" s="332">
        <f t="shared" si="74"/>
        <v>0</v>
      </c>
      <c r="F116" s="332" t="str">
        <f>'Перв. скв '!F116</f>
        <v>скв.</v>
      </c>
      <c r="G116" s="349">
        <f>'Перв. скв '!G116</f>
        <v>24470</v>
      </c>
      <c r="H116" s="306">
        <f>'Перв. скв '!H116</f>
        <v>0</v>
      </c>
      <c r="I116" s="306">
        <f>'Перв. скв '!I116</f>
        <v>0</v>
      </c>
      <c r="J116" s="306">
        <f>'Перв. скв '!J116</f>
        <v>0</v>
      </c>
      <c r="K116" s="306">
        <f>'Перв. скв '!K116</f>
        <v>0</v>
      </c>
      <c r="L116" s="306">
        <f>O6</f>
        <v>15</v>
      </c>
      <c r="M116" s="306">
        <f>'Перв. скв '!M116</f>
        <v>0</v>
      </c>
      <c r="N116" s="306">
        <f>'Перв. скв '!N116</f>
        <v>0</v>
      </c>
      <c r="O116" s="112">
        <f t="shared" si="75"/>
        <v>0</v>
      </c>
      <c r="P116" s="112">
        <f t="shared" si="76"/>
        <v>0</v>
      </c>
      <c r="Q116" s="112">
        <f t="shared" si="77"/>
        <v>0</v>
      </c>
      <c r="R116" s="112">
        <f t="shared" si="78"/>
        <v>0</v>
      </c>
      <c r="S116" s="112">
        <f t="shared" si="79"/>
        <v>367050</v>
      </c>
      <c r="T116" s="99">
        <f t="shared" si="80"/>
        <v>0</v>
      </c>
      <c r="U116" s="112">
        <f t="shared" si="81"/>
        <v>0</v>
      </c>
      <c r="V116" s="113">
        <f t="shared" si="82"/>
        <v>15</v>
      </c>
      <c r="W116" s="168">
        <f t="shared" si="83"/>
        <v>367050</v>
      </c>
      <c r="X116" s="190"/>
    </row>
    <row r="117" spans="1:24" outlineLevel="1">
      <c r="A117" s="322"/>
      <c r="B117" s="323"/>
      <c r="C117" s="335"/>
      <c r="D117" s="102" t="str">
        <f>'Перв. скв '!D117</f>
        <v>ГТИ на скважине с отходом от 2000 до 2200 м.</v>
      </c>
      <c r="E117" s="332">
        <f t="shared" si="74"/>
        <v>0</v>
      </c>
      <c r="F117" s="332" t="str">
        <f>'Перв. скв '!F117</f>
        <v>скв.</v>
      </c>
      <c r="G117" s="349">
        <f>'Перв. скв '!G117</f>
        <v>24470</v>
      </c>
      <c r="H117" s="306">
        <f>'Перв. скв '!H117</f>
        <v>0</v>
      </c>
      <c r="I117" s="306">
        <f>'Перв. скв '!I117</f>
        <v>0</v>
      </c>
      <c r="J117" s="306">
        <f>'Перв. скв '!J117</f>
        <v>0</v>
      </c>
      <c r="K117" s="306">
        <f>'Перв. скв '!K117</f>
        <v>0</v>
      </c>
      <c r="L117" s="306">
        <f>$L$48</f>
        <v>0</v>
      </c>
      <c r="M117" s="306">
        <f>'Перв. скв '!M117</f>
        <v>0</v>
      </c>
      <c r="N117" s="306">
        <f>'Перв. скв '!N117</f>
        <v>0</v>
      </c>
      <c r="O117" s="112">
        <f t="shared" si="75"/>
        <v>0</v>
      </c>
      <c r="P117" s="112">
        <f t="shared" si="76"/>
        <v>0</v>
      </c>
      <c r="Q117" s="112">
        <f t="shared" si="77"/>
        <v>0</v>
      </c>
      <c r="R117" s="112">
        <f t="shared" si="78"/>
        <v>0</v>
      </c>
      <c r="S117" s="112">
        <f t="shared" si="79"/>
        <v>0</v>
      </c>
      <c r="T117" s="99">
        <f t="shared" si="80"/>
        <v>0</v>
      </c>
      <c r="U117" s="112">
        <f t="shared" si="81"/>
        <v>0</v>
      </c>
      <c r="V117" s="113">
        <f t="shared" si="82"/>
        <v>0</v>
      </c>
      <c r="W117" s="168">
        <f t="shared" si="83"/>
        <v>0</v>
      </c>
      <c r="X117" s="190"/>
    </row>
    <row r="118" spans="1:24" outlineLevel="1">
      <c r="A118" s="322"/>
      <c r="B118" s="323"/>
      <c r="C118" s="335"/>
      <c r="D118" s="102" t="str">
        <f>'Перв. скв '!D118</f>
        <v>ГТИ на скважине с отходом более 2200 м.</v>
      </c>
      <c r="E118" s="332">
        <f t="shared" si="74"/>
        <v>0</v>
      </c>
      <c r="F118" s="332" t="str">
        <f>'Перв. скв '!F118</f>
        <v>скв.</v>
      </c>
      <c r="G118" s="349">
        <f>'Перв. скв '!G118</f>
        <v>24470</v>
      </c>
      <c r="H118" s="306">
        <f>'Перв. скв '!H118</f>
        <v>0</v>
      </c>
      <c r="I118" s="306">
        <f>'Перв. скв '!I118</f>
        <v>0</v>
      </c>
      <c r="J118" s="306">
        <f>'Перв. скв '!J118</f>
        <v>0</v>
      </c>
      <c r="K118" s="306">
        <f>'Перв. скв '!K118</f>
        <v>0</v>
      </c>
      <c r="L118" s="306">
        <f>$L$49</f>
        <v>0</v>
      </c>
      <c r="M118" s="306">
        <f>'Перв. скв '!M118</f>
        <v>0</v>
      </c>
      <c r="N118" s="306">
        <f>'Перв. скв '!N118</f>
        <v>0</v>
      </c>
      <c r="O118" s="112">
        <f t="shared" si="75"/>
        <v>0</v>
      </c>
      <c r="P118" s="112">
        <f t="shared" si="76"/>
        <v>0</v>
      </c>
      <c r="Q118" s="112">
        <f t="shared" si="77"/>
        <v>0</v>
      </c>
      <c r="R118" s="112">
        <f t="shared" si="78"/>
        <v>0</v>
      </c>
      <c r="S118" s="112">
        <f t="shared" si="79"/>
        <v>0</v>
      </c>
      <c r="T118" s="99">
        <f t="shared" si="80"/>
        <v>0</v>
      </c>
      <c r="U118" s="112">
        <f t="shared" si="81"/>
        <v>0</v>
      </c>
      <c r="V118" s="113">
        <f t="shared" si="82"/>
        <v>0</v>
      </c>
      <c r="W118" s="168">
        <f t="shared" si="83"/>
        <v>0</v>
      </c>
      <c r="X118" s="190"/>
    </row>
    <row r="119" spans="1:24" ht="15.75" outlineLevel="1" thickBot="1">
      <c r="A119" s="322"/>
      <c r="B119" s="323"/>
      <c r="C119" s="335"/>
      <c r="D119" s="102" t="str">
        <f>'Перв. скв '!D119</f>
        <v>ГТИ на горизонтальной скважине</v>
      </c>
      <c r="E119" s="332">
        <f t="shared" si="74"/>
        <v>0</v>
      </c>
      <c r="F119" s="332" t="str">
        <f>'Перв. скв '!F119</f>
        <v>скв.</v>
      </c>
      <c r="G119" s="349">
        <f>'Перв. скв '!G119</f>
        <v>24470</v>
      </c>
      <c r="H119" s="306">
        <f>'Перв. скв '!H119</f>
        <v>0</v>
      </c>
      <c r="I119" s="306">
        <f>'Перв. скв '!I119</f>
        <v>0</v>
      </c>
      <c r="J119" s="306">
        <f>'Перв. скв '!J119</f>
        <v>0</v>
      </c>
      <c r="K119" s="306">
        <f>'Перв. скв '!K119</f>
        <v>0</v>
      </c>
      <c r="L119" s="306">
        <f>$L$50</f>
        <v>1</v>
      </c>
      <c r="M119" s="306">
        <f>'Перв. скв '!M119</f>
        <v>0</v>
      </c>
      <c r="N119" s="306">
        <f>'Перв. скв '!N119</f>
        <v>0</v>
      </c>
      <c r="O119" s="112">
        <f t="shared" si="75"/>
        <v>0</v>
      </c>
      <c r="P119" s="112">
        <f t="shared" si="76"/>
        <v>0</v>
      </c>
      <c r="Q119" s="112">
        <f t="shared" si="77"/>
        <v>0</v>
      </c>
      <c r="R119" s="112">
        <f t="shared" si="78"/>
        <v>0</v>
      </c>
      <c r="S119" s="112">
        <f t="shared" si="79"/>
        <v>24470</v>
      </c>
      <c r="T119" s="99">
        <f t="shared" si="80"/>
        <v>0</v>
      </c>
      <c r="U119" s="112">
        <f t="shared" si="81"/>
        <v>0</v>
      </c>
      <c r="V119" s="113">
        <f t="shared" si="82"/>
        <v>1</v>
      </c>
      <c r="W119" s="168">
        <f t="shared" si="83"/>
        <v>24470</v>
      </c>
      <c r="X119" s="190"/>
    </row>
    <row r="120" spans="1:24" ht="14.25" customHeight="1" thickBot="1">
      <c r="A120" s="45"/>
      <c r="B120" s="48"/>
      <c r="C120" s="446" t="s">
        <v>27</v>
      </c>
      <c r="D120" s="447"/>
      <c r="E120" s="447"/>
      <c r="F120" s="447"/>
      <c r="G120" s="447"/>
      <c r="H120" s="447"/>
      <c r="I120" s="447"/>
      <c r="J120" s="447"/>
      <c r="K120" s="447"/>
      <c r="L120" s="447"/>
      <c r="M120" s="447"/>
      <c r="N120" s="447"/>
      <c r="O120" s="447"/>
      <c r="P120" s="447"/>
      <c r="Q120" s="447"/>
      <c r="R120" s="447"/>
      <c r="S120" s="447"/>
      <c r="T120" s="447"/>
      <c r="U120" s="447"/>
      <c r="V120" s="447"/>
      <c r="W120" s="473"/>
      <c r="X120" s="192">
        <f>SUM(W122:W128)</f>
        <v>730000</v>
      </c>
    </row>
    <row r="121" spans="1:24" ht="14.25" customHeight="1" outlineLevel="1">
      <c r="A121" s="336"/>
      <c r="B121" s="323"/>
      <c r="C121" s="182">
        <f>'Перв. скв '!C121</f>
        <v>0</v>
      </c>
      <c r="D121" s="100" t="s">
        <v>120</v>
      </c>
      <c r="E121" s="50"/>
      <c r="F121" s="50"/>
      <c r="G121" s="38"/>
      <c r="H121" s="295"/>
      <c r="I121" s="295"/>
      <c r="J121" s="295"/>
      <c r="K121" s="295"/>
      <c r="L121" s="295"/>
      <c r="M121" s="295"/>
      <c r="N121" s="295"/>
      <c r="O121" s="52"/>
      <c r="P121" s="52"/>
      <c r="Q121" s="52"/>
      <c r="R121" s="52"/>
      <c r="S121" s="52"/>
      <c r="T121" s="52"/>
      <c r="U121" s="52"/>
      <c r="V121" s="53"/>
      <c r="W121" s="172"/>
      <c r="X121" s="190"/>
    </row>
    <row r="122" spans="1:24" ht="27.75" customHeight="1" outlineLevel="1">
      <c r="A122" s="327"/>
      <c r="B122" s="323"/>
      <c r="C122" s="335" t="s">
        <v>148</v>
      </c>
      <c r="D122" s="102" t="str">
        <f>'Перв. скв '!D122</f>
        <v>Стандартный комплекс ГИС на ННС</v>
      </c>
      <c r="E122" s="332">
        <f>C$121</f>
        <v>0</v>
      </c>
      <c r="F122" s="332" t="str">
        <f>'Перв. скв '!F122</f>
        <v>операция</v>
      </c>
      <c r="G122" s="349">
        <f>'Перв. скв '!G122</f>
        <v>430000</v>
      </c>
      <c r="H122" s="306">
        <f>'Перв. скв '!H122</f>
        <v>0</v>
      </c>
      <c r="I122" s="306">
        <f>'Перв. скв '!I122</f>
        <v>0</v>
      </c>
      <c r="J122" s="306">
        <f>'Перв. скв '!J122</f>
        <v>0</v>
      </c>
      <c r="K122" s="306">
        <f>'Перв. скв '!K122</f>
        <v>0</v>
      </c>
      <c r="L122" s="306">
        <f>L45+L46+L47+L48+L49</f>
        <v>1</v>
      </c>
      <c r="M122" s="306">
        <f>'Перв. скв '!M122</f>
        <v>0</v>
      </c>
      <c r="N122" s="306">
        <f>'Перв. скв '!N122</f>
        <v>0</v>
      </c>
      <c r="O122" s="99">
        <f t="shared" ref="O122:O128" si="84">H122*G122</f>
        <v>0</v>
      </c>
      <c r="P122" s="99">
        <f t="shared" ref="P122:P128" si="85">I122*G122</f>
        <v>0</v>
      </c>
      <c r="Q122" s="99">
        <f t="shared" ref="Q122:Q128" si="86">J122*G122</f>
        <v>0</v>
      </c>
      <c r="R122" s="99">
        <f t="shared" ref="R122:R128" si="87">K122*G122</f>
        <v>0</v>
      </c>
      <c r="S122" s="99">
        <f t="shared" ref="S122:S128" si="88">L122*G122</f>
        <v>430000</v>
      </c>
      <c r="T122" s="99">
        <f t="shared" ref="T122:T128" si="89">M122*G122</f>
        <v>0</v>
      </c>
      <c r="U122" s="99">
        <f t="shared" ref="U122:U128" si="90">N122*G122</f>
        <v>0</v>
      </c>
      <c r="V122" s="98">
        <f t="shared" ref="V122:V128" si="91">SUM(H122:N122)</f>
        <v>1</v>
      </c>
      <c r="W122" s="171">
        <f t="shared" ref="W122:W128" si="92">SUM(O122:U122)</f>
        <v>430000</v>
      </c>
      <c r="X122" s="190"/>
    </row>
    <row r="123" spans="1:24" ht="15.75" outlineLevel="1" thickBot="1">
      <c r="A123" s="327"/>
      <c r="B123" s="323"/>
      <c r="C123" s="335"/>
      <c r="D123" s="102" t="str">
        <f>'Перв. скв '!D123</f>
        <v>Стандартный комплекс ГИС на ГС</v>
      </c>
      <c r="E123" s="332">
        <f t="shared" ref="E123:E128" si="93">C$121</f>
        <v>0</v>
      </c>
      <c r="F123" s="332" t="str">
        <f>'Перв. скв '!F123</f>
        <v>операция</v>
      </c>
      <c r="G123" s="349">
        <f>'Перв. скв '!G123</f>
        <v>300000</v>
      </c>
      <c r="H123" s="306">
        <f>'Перв. скв '!H123</f>
        <v>0</v>
      </c>
      <c r="I123" s="306">
        <f>'Перв. скв '!I123</f>
        <v>0</v>
      </c>
      <c r="J123" s="306">
        <f>'Перв. скв '!J123</f>
        <v>0</v>
      </c>
      <c r="K123" s="306">
        <f>'Перв. скв '!K123</f>
        <v>0</v>
      </c>
      <c r="L123" s="306">
        <f>L50</f>
        <v>1</v>
      </c>
      <c r="M123" s="306">
        <f>'Перв. скв '!M123</f>
        <v>0</v>
      </c>
      <c r="N123" s="306">
        <f>'Перв. скв '!N123</f>
        <v>0</v>
      </c>
      <c r="O123" s="99">
        <f t="shared" si="84"/>
        <v>0</v>
      </c>
      <c r="P123" s="99">
        <f t="shared" si="85"/>
        <v>0</v>
      </c>
      <c r="Q123" s="99">
        <f t="shared" si="86"/>
        <v>0</v>
      </c>
      <c r="R123" s="99">
        <f t="shared" si="87"/>
        <v>0</v>
      </c>
      <c r="S123" s="99">
        <f t="shared" si="88"/>
        <v>300000</v>
      </c>
      <c r="T123" s="99">
        <f t="shared" si="89"/>
        <v>0</v>
      </c>
      <c r="U123" s="99">
        <f t="shared" si="90"/>
        <v>0</v>
      </c>
      <c r="V123" s="98">
        <f t="shared" si="91"/>
        <v>1</v>
      </c>
      <c r="W123" s="171">
        <f t="shared" si="92"/>
        <v>300000</v>
      </c>
      <c r="X123" s="190"/>
    </row>
    <row r="124" spans="1:24" ht="29.25" hidden="1" customHeight="1" outlineLevel="1">
      <c r="A124" s="3"/>
      <c r="B124" s="323"/>
      <c r="C124" s="335"/>
      <c r="D124" s="102" t="str">
        <f>'Перв. скв '!D124</f>
        <v>ГИС под техничкскую колонну 245 мм (Стандартный комплекс, ИК (если несертифицированная телесистема), РК, АКЦ, ЦМ, МЛМ)</v>
      </c>
      <c r="E124" s="332">
        <f t="shared" si="93"/>
        <v>0</v>
      </c>
      <c r="F124" s="332" t="str">
        <f>'Перв. скв '!F124</f>
        <v>операция</v>
      </c>
      <c r="G124" s="349">
        <f>'Перв. скв '!G124</f>
        <v>0</v>
      </c>
      <c r="H124" s="279"/>
      <c r="I124" s="279"/>
      <c r="J124" s="279">
        <v>1</v>
      </c>
      <c r="K124" s="279"/>
      <c r="L124" s="279"/>
      <c r="M124" s="279"/>
      <c r="N124" s="279"/>
      <c r="O124" s="99">
        <f t="shared" si="84"/>
        <v>0</v>
      </c>
      <c r="P124" s="99">
        <f t="shared" si="85"/>
        <v>0</v>
      </c>
      <c r="Q124" s="99">
        <f t="shared" si="86"/>
        <v>0</v>
      </c>
      <c r="R124" s="99">
        <f t="shared" si="87"/>
        <v>0</v>
      </c>
      <c r="S124" s="99">
        <f t="shared" si="88"/>
        <v>0</v>
      </c>
      <c r="T124" s="99">
        <f t="shared" si="89"/>
        <v>0</v>
      </c>
      <c r="U124" s="99">
        <f t="shared" si="90"/>
        <v>0</v>
      </c>
      <c r="V124" s="98">
        <f t="shared" si="91"/>
        <v>1</v>
      </c>
      <c r="W124" s="171">
        <f t="shared" si="92"/>
        <v>0</v>
      </c>
      <c r="X124" s="190"/>
    </row>
    <row r="125" spans="1:24" ht="29.25" hidden="1" customHeight="1" outlineLevel="1">
      <c r="A125" s="336"/>
      <c r="B125" s="323"/>
      <c r="C125" s="335"/>
      <c r="D125" s="102" t="str">
        <f>'Перв. скв '!D125</f>
        <v>ГИС под эксплуатационную колонну 178 мм (Стандартный комплекс, ИК (если несертифицированная телесистема))</v>
      </c>
      <c r="E125" s="332">
        <f t="shared" si="93"/>
        <v>0</v>
      </c>
      <c r="F125" s="332" t="str">
        <f>'Перв. скв '!F125</f>
        <v>операция</v>
      </c>
      <c r="G125" s="349">
        <f>'Перв. скв '!G125</f>
        <v>0</v>
      </c>
      <c r="H125" s="279"/>
      <c r="I125" s="279"/>
      <c r="J125" s="279"/>
      <c r="K125" s="279"/>
      <c r="L125" s="279">
        <v>1</v>
      </c>
      <c r="M125" s="279"/>
      <c r="N125" s="279"/>
      <c r="O125" s="99">
        <f t="shared" si="84"/>
        <v>0</v>
      </c>
      <c r="P125" s="99">
        <f t="shared" si="85"/>
        <v>0</v>
      </c>
      <c r="Q125" s="99">
        <f t="shared" si="86"/>
        <v>0</v>
      </c>
      <c r="R125" s="99">
        <f t="shared" si="87"/>
        <v>0</v>
      </c>
      <c r="S125" s="99">
        <f t="shared" si="88"/>
        <v>0</v>
      </c>
      <c r="T125" s="99">
        <f t="shared" si="89"/>
        <v>0</v>
      </c>
      <c r="U125" s="99">
        <f t="shared" si="90"/>
        <v>0</v>
      </c>
      <c r="V125" s="98">
        <f t="shared" si="91"/>
        <v>1</v>
      </c>
      <c r="W125" s="171">
        <f t="shared" si="92"/>
        <v>0</v>
      </c>
      <c r="X125" s="190"/>
    </row>
    <row r="126" spans="1:24" ht="15" hidden="1" customHeight="1" outlineLevel="1">
      <c r="A126" s="336"/>
      <c r="B126" s="323"/>
      <c r="C126" s="335"/>
      <c r="D126" s="102" t="str">
        <f>'Перв. скв '!D126</f>
        <v>ГИС под хвостовик 114 мм (Стандартный комплекс, ИК (если несертифицированная телесистема))</v>
      </c>
      <c r="E126" s="332">
        <f t="shared" si="93"/>
        <v>0</v>
      </c>
      <c r="F126" s="332" t="str">
        <f>'Перв. скв '!F126</f>
        <v xml:space="preserve">операция </v>
      </c>
      <c r="G126" s="349">
        <f>'Перв. скв '!G126</f>
        <v>0</v>
      </c>
      <c r="H126" s="279"/>
      <c r="I126" s="279"/>
      <c r="J126" s="279"/>
      <c r="K126" s="279"/>
      <c r="L126" s="279"/>
      <c r="M126" s="279"/>
      <c r="N126" s="279"/>
      <c r="O126" s="99">
        <f t="shared" si="84"/>
        <v>0</v>
      </c>
      <c r="P126" s="99">
        <f t="shared" si="85"/>
        <v>0</v>
      </c>
      <c r="Q126" s="99">
        <f t="shared" si="86"/>
        <v>0</v>
      </c>
      <c r="R126" s="99">
        <f t="shared" si="87"/>
        <v>0</v>
      </c>
      <c r="S126" s="99">
        <f t="shared" si="88"/>
        <v>0</v>
      </c>
      <c r="T126" s="99">
        <f t="shared" si="89"/>
        <v>0</v>
      </c>
      <c r="U126" s="99">
        <f t="shared" si="90"/>
        <v>0</v>
      </c>
      <c r="V126" s="98">
        <f t="shared" si="91"/>
        <v>0</v>
      </c>
      <c r="W126" s="171">
        <f t="shared" si="92"/>
        <v>0</v>
      </c>
      <c r="X126" s="190"/>
    </row>
    <row r="127" spans="1:24" ht="15" hidden="1" customHeight="1" outlineLevel="1">
      <c r="A127" s="336"/>
      <c r="B127" s="323"/>
      <c r="C127" s="335"/>
      <c r="D127" s="102" t="str">
        <f>'Перв. скв '!D127</f>
        <v xml:space="preserve">Технологическое дежурство отряда </v>
      </c>
      <c r="E127" s="332">
        <f t="shared" si="93"/>
        <v>0</v>
      </c>
      <c r="F127" s="332" t="str">
        <f>'Перв. скв '!F127</f>
        <v>сут.</v>
      </c>
      <c r="G127" s="349">
        <f>'Перв. скв '!G127</f>
        <v>0</v>
      </c>
      <c r="H127" s="279"/>
      <c r="I127" s="279"/>
      <c r="J127" s="279"/>
      <c r="K127" s="279"/>
      <c r="L127" s="279"/>
      <c r="M127" s="279"/>
      <c r="N127" s="279"/>
      <c r="O127" s="99">
        <f t="shared" si="84"/>
        <v>0</v>
      </c>
      <c r="P127" s="99">
        <f t="shared" si="85"/>
        <v>0</v>
      </c>
      <c r="Q127" s="99">
        <f t="shared" si="86"/>
        <v>0</v>
      </c>
      <c r="R127" s="99">
        <f t="shared" si="87"/>
        <v>0</v>
      </c>
      <c r="S127" s="99">
        <f t="shared" si="88"/>
        <v>0</v>
      </c>
      <c r="T127" s="99">
        <f t="shared" si="89"/>
        <v>0</v>
      </c>
      <c r="U127" s="99">
        <f t="shared" si="90"/>
        <v>0</v>
      </c>
      <c r="V127" s="98">
        <f t="shared" si="91"/>
        <v>0</v>
      </c>
      <c r="W127" s="171">
        <f t="shared" si="92"/>
        <v>0</v>
      </c>
      <c r="X127" s="190"/>
    </row>
    <row r="128" spans="1:24" ht="15.75" hidden="1" customHeight="1" outlineLevel="1" thickBot="1">
      <c r="A128" s="337"/>
      <c r="B128" s="325"/>
      <c r="C128" s="335"/>
      <c r="D128" s="102" t="str">
        <f>'Перв. скв '!D128</f>
        <v>Интерпритация данных ГИС в открытом стволе</v>
      </c>
      <c r="E128" s="332">
        <f t="shared" si="93"/>
        <v>0</v>
      </c>
      <c r="F128" s="332" t="str">
        <f>'Перв. скв '!F128</f>
        <v>операция</v>
      </c>
      <c r="G128" s="349">
        <f>'Перв. скв '!G128</f>
        <v>0</v>
      </c>
      <c r="H128" s="279"/>
      <c r="I128" s="279"/>
      <c r="J128" s="279"/>
      <c r="K128" s="279"/>
      <c r="L128" s="279"/>
      <c r="M128" s="279"/>
      <c r="N128" s="279"/>
      <c r="O128" s="99">
        <f t="shared" si="84"/>
        <v>0</v>
      </c>
      <c r="P128" s="99">
        <f t="shared" si="85"/>
        <v>0</v>
      </c>
      <c r="Q128" s="99">
        <f t="shared" si="86"/>
        <v>0</v>
      </c>
      <c r="R128" s="99">
        <f t="shared" si="87"/>
        <v>0</v>
      </c>
      <c r="S128" s="99">
        <f t="shared" si="88"/>
        <v>0</v>
      </c>
      <c r="T128" s="99">
        <f t="shared" si="89"/>
        <v>0</v>
      </c>
      <c r="U128" s="99">
        <f t="shared" si="90"/>
        <v>0</v>
      </c>
      <c r="V128" s="98">
        <f t="shared" si="91"/>
        <v>0</v>
      </c>
      <c r="W128" s="171">
        <f t="shared" si="92"/>
        <v>0</v>
      </c>
      <c r="X128" s="190"/>
    </row>
    <row r="129" spans="1:40" ht="15.75" hidden="1" customHeight="1" collapsed="1" thickBot="1">
      <c r="A129" s="45"/>
      <c r="B129" s="48"/>
      <c r="C129" s="446" t="s">
        <v>1</v>
      </c>
      <c r="D129" s="447"/>
      <c r="E129" s="447"/>
      <c r="F129" s="447"/>
      <c r="G129" s="447"/>
      <c r="H129" s="447"/>
      <c r="I129" s="447"/>
      <c r="J129" s="447"/>
      <c r="K129" s="447"/>
      <c r="L129" s="447"/>
      <c r="M129" s="447"/>
      <c r="N129" s="447"/>
      <c r="O129" s="447"/>
      <c r="P129" s="447"/>
      <c r="Q129" s="447"/>
      <c r="R129" s="447"/>
      <c r="S129" s="447"/>
      <c r="T129" s="447"/>
      <c r="U129" s="447"/>
      <c r="V129" s="447"/>
      <c r="W129" s="473"/>
      <c r="X129" s="192">
        <f>SUM(W131:W133)</f>
        <v>0</v>
      </c>
    </row>
    <row r="130" spans="1:40" ht="15" hidden="1" customHeight="1" outlineLevel="1">
      <c r="A130" s="327"/>
      <c r="B130" s="323"/>
      <c r="C130" s="182">
        <f>'Перв. скв '!C130</f>
        <v>0</v>
      </c>
      <c r="D130" s="100" t="s">
        <v>120</v>
      </c>
      <c r="E130" s="50"/>
      <c r="F130" s="338"/>
      <c r="G130" s="40"/>
      <c r="H130" s="295"/>
      <c r="I130" s="295"/>
      <c r="J130" s="295"/>
      <c r="K130" s="295"/>
      <c r="L130" s="295"/>
      <c r="M130" s="295"/>
      <c r="N130" s="295"/>
      <c r="O130" s="52"/>
      <c r="P130" s="52"/>
      <c r="Q130" s="52"/>
      <c r="R130" s="52"/>
      <c r="S130" s="52"/>
      <c r="T130" s="52"/>
      <c r="U130" s="52"/>
      <c r="V130" s="53"/>
      <c r="W130" s="172"/>
      <c r="X130" s="190"/>
    </row>
    <row r="131" spans="1:40" ht="15" hidden="1" customHeight="1" outlineLevel="1">
      <c r="A131" s="327"/>
      <c r="B131" s="323"/>
      <c r="C131" s="335" t="s">
        <v>148</v>
      </c>
      <c r="D131" s="102" t="str">
        <f>'Перв. скв '!D131</f>
        <v>Отбор неизолированного керна</v>
      </c>
      <c r="E131" s="332">
        <f>C$130</f>
        <v>0</v>
      </c>
      <c r="F131" s="332" t="str">
        <f>'Перв. скв '!F131</f>
        <v>м</v>
      </c>
      <c r="G131" s="349">
        <f>'Перв. скв '!G131</f>
        <v>0</v>
      </c>
      <c r="H131" s="306">
        <f>'Перв. скв '!H131</f>
        <v>0</v>
      </c>
      <c r="I131" s="306">
        <f>'Перв. скв '!I131</f>
        <v>0</v>
      </c>
      <c r="J131" s="306">
        <f>'Перв. скв '!J131</f>
        <v>0</v>
      </c>
      <c r="K131" s="306">
        <f>'Перв. скв '!K131</f>
        <v>0</v>
      </c>
      <c r="L131" s="306">
        <f>'Перв. скв '!L131</f>
        <v>0</v>
      </c>
      <c r="M131" s="306">
        <f>'Перв. скв '!M131</f>
        <v>0</v>
      </c>
      <c r="N131" s="306">
        <f>'Перв. скв '!N131</f>
        <v>0</v>
      </c>
      <c r="O131" s="112">
        <f>H131*G131</f>
        <v>0</v>
      </c>
      <c r="P131" s="112">
        <f>I131*G131</f>
        <v>0</v>
      </c>
      <c r="Q131" s="112">
        <f>J131*G131</f>
        <v>0</v>
      </c>
      <c r="R131" s="112">
        <f>K131*G131</f>
        <v>0</v>
      </c>
      <c r="S131" s="112">
        <f>L131*G131</f>
        <v>0</v>
      </c>
      <c r="T131" s="99">
        <f>M131*G131</f>
        <v>0</v>
      </c>
      <c r="U131" s="112">
        <f>N131*G131</f>
        <v>0</v>
      </c>
      <c r="V131" s="113">
        <f>SUM(H131:N131)</f>
        <v>0</v>
      </c>
      <c r="W131" s="168">
        <f>SUM(O131:U131)</f>
        <v>0</v>
      </c>
      <c r="X131" s="190"/>
    </row>
    <row r="132" spans="1:40" ht="15" hidden="1" customHeight="1" outlineLevel="1">
      <c r="A132" s="327"/>
      <c r="B132" s="323"/>
      <c r="C132" s="335"/>
      <c r="D132" s="102" t="str">
        <f>'Перв. скв '!D132</f>
        <v>Отбор изолированного керна</v>
      </c>
      <c r="E132" s="332">
        <f>C$130</f>
        <v>0</v>
      </c>
      <c r="F132" s="332" t="str">
        <f>'Перв. скв '!F132</f>
        <v>м</v>
      </c>
      <c r="G132" s="349">
        <f>'Перв. скв '!G132</f>
        <v>0</v>
      </c>
      <c r="H132" s="306">
        <f>'Перв. скв '!H132</f>
        <v>0</v>
      </c>
      <c r="I132" s="306">
        <f>'Перв. скв '!I132</f>
        <v>0</v>
      </c>
      <c r="J132" s="306">
        <f>'Перв. скв '!J132</f>
        <v>0</v>
      </c>
      <c r="K132" s="306">
        <f>'Перв. скв '!K132</f>
        <v>0</v>
      </c>
      <c r="L132" s="306">
        <f>'Перв. скв '!L132</f>
        <v>0</v>
      </c>
      <c r="M132" s="306">
        <f>'Перв. скв '!M132</f>
        <v>0</v>
      </c>
      <c r="N132" s="306">
        <f>'Перв. скв '!N132</f>
        <v>0</v>
      </c>
      <c r="O132" s="112">
        <f>H132*G132</f>
        <v>0</v>
      </c>
      <c r="P132" s="112">
        <f>I132*G132</f>
        <v>0</v>
      </c>
      <c r="Q132" s="112">
        <f>J132*G132</f>
        <v>0</v>
      </c>
      <c r="R132" s="112">
        <f>K132*G132</f>
        <v>0</v>
      </c>
      <c r="S132" s="112">
        <f>L132*G132</f>
        <v>0</v>
      </c>
      <c r="T132" s="99">
        <f>M132*G132</f>
        <v>0</v>
      </c>
      <c r="U132" s="112">
        <f>N132*G132</f>
        <v>0</v>
      </c>
      <c r="V132" s="113">
        <f>SUM(H132:N132)</f>
        <v>0</v>
      </c>
      <c r="W132" s="168">
        <f>SUM(O132:U132)</f>
        <v>0</v>
      </c>
      <c r="X132" s="190"/>
    </row>
    <row r="133" spans="1:40" ht="15.75" hidden="1" customHeight="1" outlineLevel="1" thickBot="1">
      <c r="A133" s="327"/>
      <c r="B133" s="323"/>
      <c r="C133" s="335"/>
      <c r="D133" s="102" t="str">
        <f>'Перв. скв '!D133</f>
        <v>Прочее</v>
      </c>
      <c r="E133" s="332">
        <f>C$130</f>
        <v>0</v>
      </c>
      <c r="F133" s="332" t="str">
        <f>'Перв. скв '!F133</f>
        <v>м</v>
      </c>
      <c r="G133" s="349">
        <f>'Перв. скв '!G133</f>
        <v>0</v>
      </c>
      <c r="H133" s="306">
        <f>'Перв. скв '!H133</f>
        <v>0</v>
      </c>
      <c r="I133" s="306">
        <f>'Перв. скв '!I133</f>
        <v>0</v>
      </c>
      <c r="J133" s="306">
        <f>'Перв. скв '!J133</f>
        <v>0</v>
      </c>
      <c r="K133" s="306">
        <f>'Перв. скв '!K133</f>
        <v>0</v>
      </c>
      <c r="L133" s="306">
        <f>'Перв. скв '!L133</f>
        <v>0</v>
      </c>
      <c r="M133" s="306">
        <f>'Перв. скв '!M133</f>
        <v>0</v>
      </c>
      <c r="N133" s="306">
        <f>'Перв. скв '!N133</f>
        <v>0</v>
      </c>
      <c r="O133" s="112">
        <f>H133*G133</f>
        <v>0</v>
      </c>
      <c r="P133" s="112">
        <f>I133*G133</f>
        <v>0</v>
      </c>
      <c r="Q133" s="112">
        <f>J133*G133</f>
        <v>0</v>
      </c>
      <c r="R133" s="112">
        <f>K133*G133</f>
        <v>0</v>
      </c>
      <c r="S133" s="112">
        <f>L133*G133</f>
        <v>0</v>
      </c>
      <c r="T133" s="99">
        <f>M133*G133</f>
        <v>0</v>
      </c>
      <c r="U133" s="112">
        <f>N133*G133</f>
        <v>0</v>
      </c>
      <c r="V133" s="113">
        <f>SUM(H133:N133)</f>
        <v>0</v>
      </c>
      <c r="W133" s="168">
        <f>SUM(O133:U133)</f>
        <v>0</v>
      </c>
      <c r="X133" s="190"/>
    </row>
    <row r="134" spans="1:40" ht="15.75" collapsed="1" thickBot="1">
      <c r="A134" s="45"/>
      <c r="B134" s="48"/>
      <c r="C134" s="446" t="s">
        <v>26</v>
      </c>
      <c r="D134" s="447"/>
      <c r="E134" s="447"/>
      <c r="F134" s="447"/>
      <c r="G134" s="447"/>
      <c r="H134" s="447"/>
      <c r="I134" s="447"/>
      <c r="J134" s="447"/>
      <c r="K134" s="447"/>
      <c r="L134" s="447"/>
      <c r="M134" s="447"/>
      <c r="N134" s="447"/>
      <c r="O134" s="447"/>
      <c r="P134" s="447"/>
      <c r="Q134" s="447"/>
      <c r="R134" s="447"/>
      <c r="S134" s="447"/>
      <c r="T134" s="447"/>
      <c r="U134" s="447"/>
      <c r="V134" s="447"/>
      <c r="W134" s="473"/>
      <c r="X134" s="192">
        <f>SUM(W136:W141)</f>
        <v>290352</v>
      </c>
    </row>
    <row r="135" spans="1:40" outlineLevel="1" collapsed="1">
      <c r="A135" s="336"/>
      <c r="B135" s="323"/>
      <c r="C135" s="182">
        <f>'Перв. скв '!C135</f>
        <v>0</v>
      </c>
      <c r="D135" s="100" t="s">
        <v>120</v>
      </c>
      <c r="E135" s="50"/>
      <c r="F135" s="50"/>
      <c r="G135" s="38"/>
      <c r="H135" s="295"/>
      <c r="I135" s="295"/>
      <c r="J135" s="295"/>
      <c r="K135" s="295"/>
      <c r="L135" s="295"/>
      <c r="M135" s="295"/>
      <c r="N135" s="295"/>
      <c r="O135" s="52"/>
      <c r="P135" s="52"/>
      <c r="Q135" s="52"/>
      <c r="R135" s="52"/>
      <c r="S135" s="52"/>
      <c r="T135" s="52"/>
      <c r="U135" s="52"/>
      <c r="V135" s="53"/>
      <c r="W135" s="172"/>
      <c r="X135" s="190"/>
    </row>
    <row r="136" spans="1:40" outlineLevel="1">
      <c r="A136" s="336"/>
      <c r="B136" s="323"/>
      <c r="C136" s="335" t="s">
        <v>148</v>
      </c>
      <c r="D136" s="102" t="str">
        <f>'Перв. скв '!D136</f>
        <v>Супервайзер по бурению на скважинах с отходом до 1300 м.</v>
      </c>
      <c r="E136" s="332">
        <f t="shared" ref="E136:E141" si="94">C$135</f>
        <v>0</v>
      </c>
      <c r="F136" s="332" t="str">
        <f>'Перв. скв '!F136</f>
        <v>скв.</v>
      </c>
      <c r="G136" s="349">
        <f>'Перв. скв '!G136</f>
        <v>18147</v>
      </c>
      <c r="H136" s="306">
        <f>'Перв. скв '!H136</f>
        <v>0</v>
      </c>
      <c r="I136" s="306">
        <f>'Перв. скв '!I136</f>
        <v>0</v>
      </c>
      <c r="J136" s="306">
        <f>'Перв. скв '!J136</f>
        <v>0</v>
      </c>
      <c r="K136" s="306">
        <f>'Перв. скв '!K136</f>
        <v>0</v>
      </c>
      <c r="L136" s="306">
        <f>$L$45</f>
        <v>0</v>
      </c>
      <c r="M136" s="306">
        <f>'Перв. скв '!M136</f>
        <v>0</v>
      </c>
      <c r="N136" s="306">
        <f>'Перв. скв '!N136</f>
        <v>0</v>
      </c>
      <c r="O136" s="112">
        <f t="shared" ref="O136:O141" si="95">H136*G136</f>
        <v>0</v>
      </c>
      <c r="P136" s="112">
        <f t="shared" ref="P136:P141" si="96">I136*G136</f>
        <v>0</v>
      </c>
      <c r="Q136" s="112">
        <f t="shared" ref="Q136:Q141" si="97">J136*G136</f>
        <v>0</v>
      </c>
      <c r="R136" s="112">
        <f t="shared" ref="R136:R141" si="98">K136*G136</f>
        <v>0</v>
      </c>
      <c r="S136" s="112">
        <f t="shared" ref="S136:S141" si="99">L136*G136</f>
        <v>0</v>
      </c>
      <c r="T136" s="99">
        <f t="shared" ref="T136:T141" si="100">M136*G136</f>
        <v>0</v>
      </c>
      <c r="U136" s="112">
        <f t="shared" ref="U136:U141" si="101">N136*G136</f>
        <v>0</v>
      </c>
      <c r="V136" s="113">
        <f t="shared" ref="V136:V141" si="102">SUM(H136:N136)</f>
        <v>0</v>
      </c>
      <c r="W136" s="168">
        <f t="shared" ref="W136:W141" si="103">SUM(O136:U136)</f>
        <v>0</v>
      </c>
      <c r="X136" s="190"/>
    </row>
    <row r="137" spans="1:40" outlineLevel="1">
      <c r="A137" s="336"/>
      <c r="B137" s="323"/>
      <c r="C137" s="335"/>
      <c r="D137" s="102" t="str">
        <f>'Перв. скв '!D137</f>
        <v>Супервайзер по бурению на скважинах с отходом от 1300 до 1500 м.</v>
      </c>
      <c r="E137" s="332">
        <f t="shared" si="94"/>
        <v>0</v>
      </c>
      <c r="F137" s="332" t="str">
        <f>'Перв. скв '!F137</f>
        <v>скв.</v>
      </c>
      <c r="G137" s="349">
        <f>'Перв. скв '!G137</f>
        <v>18147</v>
      </c>
      <c r="H137" s="306">
        <f>'Перв. скв '!H137</f>
        <v>0</v>
      </c>
      <c r="I137" s="306">
        <f>'Перв. скв '!I137</f>
        <v>0</v>
      </c>
      <c r="J137" s="306">
        <f>'Перв. скв '!J137</f>
        <v>0</v>
      </c>
      <c r="K137" s="306">
        <f>'Перв. скв '!K137</f>
        <v>0</v>
      </c>
      <c r="L137" s="306">
        <f>$L$46</f>
        <v>0</v>
      </c>
      <c r="M137" s="306">
        <f>'Перв. скв '!M137</f>
        <v>0</v>
      </c>
      <c r="N137" s="306">
        <f>'Перв. скв '!N137</f>
        <v>0</v>
      </c>
      <c r="O137" s="112">
        <f t="shared" si="95"/>
        <v>0</v>
      </c>
      <c r="P137" s="112">
        <f t="shared" si="96"/>
        <v>0</v>
      </c>
      <c r="Q137" s="112">
        <f t="shared" si="97"/>
        <v>0</v>
      </c>
      <c r="R137" s="112">
        <f t="shared" si="98"/>
        <v>0</v>
      </c>
      <c r="S137" s="112">
        <f t="shared" si="99"/>
        <v>0</v>
      </c>
      <c r="T137" s="99">
        <f t="shared" si="100"/>
        <v>0</v>
      </c>
      <c r="U137" s="112">
        <f t="shared" si="101"/>
        <v>0</v>
      </c>
      <c r="V137" s="113">
        <f t="shared" si="102"/>
        <v>0</v>
      </c>
      <c r="W137" s="168">
        <f t="shared" si="103"/>
        <v>0</v>
      </c>
      <c r="X137" s="190"/>
    </row>
    <row r="138" spans="1:40" ht="15" customHeight="1" outlineLevel="1">
      <c r="A138" s="336"/>
      <c r="B138" s="323"/>
      <c r="C138" s="335"/>
      <c r="D138" s="102" t="str">
        <f>'Перв. скв '!D138</f>
        <v>Супервайзер по бурению на скважинах с отходом от 1500 до 2000 м.</v>
      </c>
      <c r="E138" s="332">
        <f t="shared" si="94"/>
        <v>0</v>
      </c>
      <c r="F138" s="332" t="str">
        <f>'Перв. скв '!F138</f>
        <v>скв.</v>
      </c>
      <c r="G138" s="349">
        <f>'Перв. скв '!G138</f>
        <v>18147</v>
      </c>
      <c r="H138" s="306">
        <f>'Перв. скв '!H138</f>
        <v>0</v>
      </c>
      <c r="I138" s="306">
        <f>'Перв. скв '!I138</f>
        <v>0</v>
      </c>
      <c r="J138" s="306">
        <f>'Перв. скв '!J138</f>
        <v>0</v>
      </c>
      <c r="K138" s="306">
        <f>'Перв. скв '!K138</f>
        <v>0</v>
      </c>
      <c r="L138" s="306">
        <f>O6</f>
        <v>15</v>
      </c>
      <c r="M138" s="306">
        <f>'Перв. скв '!M138</f>
        <v>0</v>
      </c>
      <c r="N138" s="306">
        <f>'Перв. скв '!N138</f>
        <v>0</v>
      </c>
      <c r="O138" s="112">
        <f t="shared" si="95"/>
        <v>0</v>
      </c>
      <c r="P138" s="112">
        <f t="shared" si="96"/>
        <v>0</v>
      </c>
      <c r="Q138" s="112">
        <f t="shared" si="97"/>
        <v>0</v>
      </c>
      <c r="R138" s="112">
        <f t="shared" si="98"/>
        <v>0</v>
      </c>
      <c r="S138" s="112">
        <f t="shared" si="99"/>
        <v>272205</v>
      </c>
      <c r="T138" s="99">
        <f t="shared" si="100"/>
        <v>0</v>
      </c>
      <c r="U138" s="112">
        <f t="shared" si="101"/>
        <v>0</v>
      </c>
      <c r="V138" s="113">
        <f t="shared" si="102"/>
        <v>15</v>
      </c>
      <c r="W138" s="168">
        <f t="shared" si="103"/>
        <v>272205</v>
      </c>
      <c r="X138" s="190"/>
    </row>
    <row r="139" spans="1:40" outlineLevel="1">
      <c r="A139" s="336"/>
      <c r="B139" s="323"/>
      <c r="C139" s="335"/>
      <c r="D139" s="102" t="str">
        <f>'Перв. скв '!D139</f>
        <v>Супервайзер по бурению на скважинах с отходом от 2000 до 2200 м.</v>
      </c>
      <c r="E139" s="332">
        <f t="shared" si="94"/>
        <v>0</v>
      </c>
      <c r="F139" s="332" t="str">
        <f>'Перв. скв '!F139</f>
        <v>скв.</v>
      </c>
      <c r="G139" s="349">
        <f>'Перв. скв '!G139</f>
        <v>18147</v>
      </c>
      <c r="H139" s="306">
        <f>'Перв. скв '!H139</f>
        <v>0</v>
      </c>
      <c r="I139" s="306">
        <f>'Перв. скв '!I139</f>
        <v>0</v>
      </c>
      <c r="J139" s="306">
        <f>'Перв. скв '!J139</f>
        <v>0</v>
      </c>
      <c r="K139" s="306">
        <f>'Перв. скв '!K139</f>
        <v>0</v>
      </c>
      <c r="L139" s="306">
        <f>$L$48</f>
        <v>0</v>
      </c>
      <c r="M139" s="306">
        <f>'Перв. скв '!M139</f>
        <v>0</v>
      </c>
      <c r="N139" s="306">
        <f>'Перв. скв '!N139</f>
        <v>0</v>
      </c>
      <c r="O139" s="112">
        <f t="shared" si="95"/>
        <v>0</v>
      </c>
      <c r="P139" s="112">
        <f t="shared" si="96"/>
        <v>0</v>
      </c>
      <c r="Q139" s="112">
        <f t="shared" si="97"/>
        <v>0</v>
      </c>
      <c r="R139" s="112">
        <f t="shared" si="98"/>
        <v>0</v>
      </c>
      <c r="S139" s="112">
        <f t="shared" si="99"/>
        <v>0</v>
      </c>
      <c r="T139" s="99">
        <f t="shared" si="100"/>
        <v>0</v>
      </c>
      <c r="U139" s="112">
        <f t="shared" si="101"/>
        <v>0</v>
      </c>
      <c r="V139" s="113">
        <f t="shared" si="102"/>
        <v>0</v>
      </c>
      <c r="W139" s="168">
        <f t="shared" si="103"/>
        <v>0</v>
      </c>
      <c r="X139" s="190"/>
    </row>
    <row r="140" spans="1:40" outlineLevel="1">
      <c r="A140" s="336"/>
      <c r="B140" s="323"/>
      <c r="C140" s="335"/>
      <c r="D140" s="102" t="str">
        <f>'Перв. скв '!D140</f>
        <v>Супервайзер по бурению на скважинах с отходом более 2200 м.</v>
      </c>
      <c r="E140" s="332">
        <f t="shared" si="94"/>
        <v>0</v>
      </c>
      <c r="F140" s="332" t="str">
        <f>'Перв. скв '!F140</f>
        <v>скв.</v>
      </c>
      <c r="G140" s="349">
        <f>'Перв. скв '!G140</f>
        <v>18147</v>
      </c>
      <c r="H140" s="306">
        <f>'Перв. скв '!H140</f>
        <v>0</v>
      </c>
      <c r="I140" s="306">
        <f>'Перв. скв '!I140</f>
        <v>0</v>
      </c>
      <c r="J140" s="306">
        <f>'Перв. скв '!J140</f>
        <v>0</v>
      </c>
      <c r="K140" s="306">
        <f>'Перв. скв '!K140</f>
        <v>0</v>
      </c>
      <c r="L140" s="306">
        <f>$L$49</f>
        <v>0</v>
      </c>
      <c r="M140" s="306">
        <f>'Перв. скв '!M140</f>
        <v>0</v>
      </c>
      <c r="N140" s="306">
        <f>'Перв. скв '!N140</f>
        <v>0</v>
      </c>
      <c r="O140" s="112">
        <f t="shared" si="95"/>
        <v>0</v>
      </c>
      <c r="P140" s="112">
        <f t="shared" si="96"/>
        <v>0</v>
      </c>
      <c r="Q140" s="112">
        <f t="shared" si="97"/>
        <v>0</v>
      </c>
      <c r="R140" s="112">
        <f t="shared" si="98"/>
        <v>0</v>
      </c>
      <c r="S140" s="112">
        <f t="shared" si="99"/>
        <v>0</v>
      </c>
      <c r="T140" s="99">
        <f t="shared" si="100"/>
        <v>0</v>
      </c>
      <c r="U140" s="112">
        <f t="shared" si="101"/>
        <v>0</v>
      </c>
      <c r="V140" s="113">
        <f t="shared" si="102"/>
        <v>0</v>
      </c>
      <c r="W140" s="168">
        <f t="shared" si="103"/>
        <v>0</v>
      </c>
      <c r="X140" s="190"/>
      <c r="AN140" s="273">
        <f>AL140+AJ140+AH140+AF140+AD140+AB140+Z140+X140+V140+T140+R140+N140+P140+L140+J140+H140</f>
        <v>0</v>
      </c>
    </row>
    <row r="141" spans="1:40" ht="15.75" outlineLevel="1" thickBot="1">
      <c r="A141" s="336"/>
      <c r="B141" s="323"/>
      <c r="C141" s="335"/>
      <c r="D141" s="102" t="str">
        <f>'Перв. скв '!D141</f>
        <v>Супервайзер по бурению на горизонтальных скважинах</v>
      </c>
      <c r="E141" s="332">
        <f t="shared" si="94"/>
        <v>0</v>
      </c>
      <c r="F141" s="332" t="str">
        <f>'Перв. скв '!F141</f>
        <v>скв.</v>
      </c>
      <c r="G141" s="349">
        <f>'Перв. скв '!G141</f>
        <v>18147</v>
      </c>
      <c r="H141" s="306">
        <f>'Перв. скв '!H141</f>
        <v>0</v>
      </c>
      <c r="I141" s="306">
        <f>'Перв. скв '!I141</f>
        <v>0</v>
      </c>
      <c r="J141" s="306">
        <f>'Перв. скв '!J141</f>
        <v>0</v>
      </c>
      <c r="K141" s="306">
        <f>'Перв. скв '!K141</f>
        <v>0</v>
      </c>
      <c r="L141" s="306">
        <f>$L$50</f>
        <v>1</v>
      </c>
      <c r="M141" s="306">
        <f>'Перв. скв '!M141</f>
        <v>0</v>
      </c>
      <c r="N141" s="306">
        <f>'Перв. скв '!N141</f>
        <v>0</v>
      </c>
      <c r="O141" s="112">
        <f t="shared" si="95"/>
        <v>0</v>
      </c>
      <c r="P141" s="112">
        <f t="shared" si="96"/>
        <v>0</v>
      </c>
      <c r="Q141" s="112">
        <f t="shared" si="97"/>
        <v>0</v>
      </c>
      <c r="R141" s="112">
        <f t="shared" si="98"/>
        <v>0</v>
      </c>
      <c r="S141" s="112">
        <f t="shared" si="99"/>
        <v>18147</v>
      </c>
      <c r="T141" s="99">
        <f t="shared" si="100"/>
        <v>0</v>
      </c>
      <c r="U141" s="112">
        <f t="shared" si="101"/>
        <v>0</v>
      </c>
      <c r="V141" s="113">
        <f t="shared" si="102"/>
        <v>1</v>
      </c>
      <c r="W141" s="168">
        <f t="shared" si="103"/>
        <v>18147</v>
      </c>
      <c r="X141" s="190"/>
    </row>
    <row r="142" spans="1:40" ht="15.75" hidden="1" customHeight="1" thickBot="1">
      <c r="A142" s="45"/>
      <c r="B142" s="48"/>
      <c r="C142" s="446" t="s">
        <v>36</v>
      </c>
      <c r="D142" s="447"/>
      <c r="E142" s="447"/>
      <c r="F142" s="447"/>
      <c r="G142" s="447"/>
      <c r="H142" s="447"/>
      <c r="I142" s="447"/>
      <c r="J142" s="447"/>
      <c r="K142" s="447"/>
      <c r="L142" s="447"/>
      <c r="M142" s="447"/>
      <c r="N142" s="447"/>
      <c r="O142" s="447"/>
      <c r="P142" s="447"/>
      <c r="Q142" s="447"/>
      <c r="R142" s="447"/>
      <c r="S142" s="447"/>
      <c r="T142" s="447"/>
      <c r="U142" s="447"/>
      <c r="V142" s="447"/>
      <c r="W142" s="473"/>
      <c r="X142" s="192">
        <f>SUM(W143:W162)</f>
        <v>0</v>
      </c>
    </row>
    <row r="143" spans="1:40" ht="15" hidden="1" customHeight="1" outlineLevel="1" collapsed="1">
      <c r="A143" s="327"/>
      <c r="B143" s="323"/>
      <c r="C143" s="182">
        <f>'Перв. скв '!C143</f>
        <v>0</v>
      </c>
      <c r="D143" s="100" t="s">
        <v>120</v>
      </c>
      <c r="E143" s="50"/>
      <c r="F143" s="50"/>
      <c r="G143" s="38"/>
      <c r="H143" s="295"/>
      <c r="I143" s="295"/>
      <c r="J143" s="295"/>
      <c r="K143" s="295"/>
      <c r="L143" s="295"/>
      <c r="M143" s="295"/>
      <c r="N143" s="295"/>
      <c r="O143" s="52"/>
      <c r="P143" s="52"/>
      <c r="Q143" s="52"/>
      <c r="R143" s="52"/>
      <c r="S143" s="52"/>
      <c r="T143" s="52"/>
      <c r="U143" s="52"/>
      <c r="V143" s="53"/>
      <c r="W143" s="172"/>
      <c r="X143" s="190"/>
    </row>
    <row r="144" spans="1:40" ht="15" hidden="1" customHeight="1" outlineLevel="1">
      <c r="A144" s="327"/>
      <c r="B144" s="323"/>
      <c r="C144" s="335"/>
      <c r="D144" s="102" t="str">
        <f>'Перв. скв '!D144</f>
        <v>Противофонтанный лифт</v>
      </c>
      <c r="E144" s="332"/>
      <c r="F144" s="332" t="str">
        <f>'Перв. скв '!F144</f>
        <v>операция</v>
      </c>
      <c r="G144" s="349">
        <f>'Перв. скв '!G144</f>
        <v>0</v>
      </c>
      <c r="H144" s="306">
        <f>'Перв. скв '!H144</f>
        <v>0</v>
      </c>
      <c r="I144" s="306">
        <f>'Перв. скв '!I144</f>
        <v>0</v>
      </c>
      <c r="J144" s="306">
        <f>'Перв. скв '!J144</f>
        <v>0</v>
      </c>
      <c r="K144" s="306">
        <f>'Перв. скв '!K144</f>
        <v>0</v>
      </c>
      <c r="L144" s="306">
        <f>'Перв. скв '!L144</f>
        <v>0</v>
      </c>
      <c r="M144" s="306">
        <f>'Перв. скв '!M144</f>
        <v>0</v>
      </c>
      <c r="N144" s="306">
        <f>'Перв. скв '!N144</f>
        <v>0</v>
      </c>
      <c r="O144" s="99">
        <f t="shared" ref="O144:O154" si="104">H144*G144</f>
        <v>0</v>
      </c>
      <c r="P144" s="99">
        <f t="shared" ref="P144:P154" si="105">I144*G144</f>
        <v>0</v>
      </c>
      <c r="Q144" s="99">
        <f t="shared" ref="Q144:Q154" si="106">J144*G144</f>
        <v>0</v>
      </c>
      <c r="R144" s="99">
        <f t="shared" ref="R144:R154" si="107">K144*G144</f>
        <v>0</v>
      </c>
      <c r="S144" s="99">
        <f t="shared" ref="S144:S154" si="108">L144*G144</f>
        <v>0</v>
      </c>
      <c r="T144" s="99">
        <f t="shared" ref="T144:T154" si="109">M144*G144</f>
        <v>0</v>
      </c>
      <c r="U144" s="99">
        <f t="shared" ref="U144:U154" si="110">N144*G144</f>
        <v>0</v>
      </c>
      <c r="V144" s="98">
        <f t="shared" ref="V144:V154" si="111">SUM(H144:N144)</f>
        <v>0</v>
      </c>
      <c r="W144" s="171">
        <f t="shared" ref="W144:W154" si="112">SUM(O144:U144)</f>
        <v>0</v>
      </c>
      <c r="X144" s="190"/>
    </row>
    <row r="145" spans="1:24" ht="15" hidden="1" customHeight="1" outlineLevel="1">
      <c r="A145" s="327"/>
      <c r="B145" s="323"/>
      <c r="C145" s="335"/>
      <c r="D145" s="102" t="str">
        <f>'Перв. скв '!D145</f>
        <v>Прочие</v>
      </c>
      <c r="E145" s="332"/>
      <c r="F145" s="332">
        <f>'Перв. скв '!F145</f>
        <v>0</v>
      </c>
      <c r="G145" s="349">
        <f>'Перв. скв '!G145</f>
        <v>0</v>
      </c>
      <c r="H145" s="306">
        <f>'Перв. скв '!H145</f>
        <v>0</v>
      </c>
      <c r="I145" s="306">
        <f>'Перв. скв '!I145</f>
        <v>0</v>
      </c>
      <c r="J145" s="306">
        <f>'Перв. скв '!J145</f>
        <v>0</v>
      </c>
      <c r="K145" s="306">
        <f>'Перв. скв '!K145</f>
        <v>0</v>
      </c>
      <c r="L145" s="306">
        <f>'Перв. скв '!L145</f>
        <v>0</v>
      </c>
      <c r="M145" s="306">
        <f>'Перв. скв '!M145</f>
        <v>0</v>
      </c>
      <c r="N145" s="306">
        <f>'Перв. скв '!N145</f>
        <v>0</v>
      </c>
      <c r="O145" s="99">
        <f t="shared" si="104"/>
        <v>0</v>
      </c>
      <c r="P145" s="99">
        <f t="shared" si="105"/>
        <v>0</v>
      </c>
      <c r="Q145" s="99">
        <f t="shared" si="106"/>
        <v>0</v>
      </c>
      <c r="R145" s="99">
        <f t="shared" si="107"/>
        <v>0</v>
      </c>
      <c r="S145" s="99">
        <f t="shared" si="108"/>
        <v>0</v>
      </c>
      <c r="T145" s="99">
        <f t="shared" si="109"/>
        <v>0</v>
      </c>
      <c r="U145" s="99">
        <f t="shared" si="110"/>
        <v>0</v>
      </c>
      <c r="V145" s="98">
        <f t="shared" si="111"/>
        <v>0</v>
      </c>
      <c r="W145" s="171">
        <f t="shared" si="112"/>
        <v>0</v>
      </c>
      <c r="X145" s="190"/>
    </row>
    <row r="146" spans="1:24" ht="15" hidden="1" customHeight="1" outlineLevel="1">
      <c r="A146" s="327"/>
      <c r="B146" s="323"/>
      <c r="C146" s="335"/>
      <c r="D146" s="102" t="str">
        <f>'Перв. скв '!D146</f>
        <v>Прочие</v>
      </c>
      <c r="E146" s="332"/>
      <c r="F146" s="332">
        <f>'Перв. скв '!F146</f>
        <v>0</v>
      </c>
      <c r="G146" s="349">
        <f>'Перв. скв '!G146</f>
        <v>0</v>
      </c>
      <c r="H146" s="306">
        <f>'Перв. скв '!H146</f>
        <v>0</v>
      </c>
      <c r="I146" s="306">
        <f>'Перв. скв '!I146</f>
        <v>0</v>
      </c>
      <c r="J146" s="306">
        <f>'Перв. скв '!J146</f>
        <v>0</v>
      </c>
      <c r="K146" s="306">
        <f>'Перв. скв '!K146</f>
        <v>0</v>
      </c>
      <c r="L146" s="306">
        <f>'Перв. скв '!L146</f>
        <v>0</v>
      </c>
      <c r="M146" s="306">
        <f>'Перв. скв '!M146</f>
        <v>0</v>
      </c>
      <c r="N146" s="306">
        <f>'Перв. скв '!N146</f>
        <v>0</v>
      </c>
      <c r="O146" s="99">
        <f t="shared" si="104"/>
        <v>0</v>
      </c>
      <c r="P146" s="99">
        <f t="shared" si="105"/>
        <v>0</v>
      </c>
      <c r="Q146" s="99">
        <f t="shared" si="106"/>
        <v>0</v>
      </c>
      <c r="R146" s="99">
        <f t="shared" si="107"/>
        <v>0</v>
      </c>
      <c r="S146" s="99">
        <f t="shared" si="108"/>
        <v>0</v>
      </c>
      <c r="T146" s="99">
        <f t="shared" si="109"/>
        <v>0</v>
      </c>
      <c r="U146" s="99">
        <f t="shared" si="110"/>
        <v>0</v>
      </c>
      <c r="V146" s="98">
        <f t="shared" si="111"/>
        <v>0</v>
      </c>
      <c r="W146" s="171">
        <f t="shared" si="112"/>
        <v>0</v>
      </c>
      <c r="X146" s="190"/>
    </row>
    <row r="147" spans="1:24" ht="15" hidden="1" customHeight="1" outlineLevel="1">
      <c r="A147" s="327"/>
      <c r="B147" s="323"/>
      <c r="C147" s="335"/>
      <c r="D147" s="102" t="str">
        <f>'Перв. скв '!D147</f>
        <v>Прочие</v>
      </c>
      <c r="E147" s="332"/>
      <c r="F147" s="332">
        <f>'Перв. скв '!F147</f>
        <v>0</v>
      </c>
      <c r="G147" s="349">
        <f>'Перв. скв '!G147</f>
        <v>0</v>
      </c>
      <c r="H147" s="306">
        <f>'Перв. скв '!H147</f>
        <v>0</v>
      </c>
      <c r="I147" s="306">
        <f>'Перв. скв '!I147</f>
        <v>0</v>
      </c>
      <c r="J147" s="306">
        <f>'Перв. скв '!J147</f>
        <v>0</v>
      </c>
      <c r="K147" s="306">
        <f>'Перв. скв '!K147</f>
        <v>0</v>
      </c>
      <c r="L147" s="306">
        <f>'Перв. скв '!L147</f>
        <v>0</v>
      </c>
      <c r="M147" s="306">
        <f>'Перв. скв '!M147</f>
        <v>0</v>
      </c>
      <c r="N147" s="306">
        <f>'Перв. скв '!N147</f>
        <v>0</v>
      </c>
      <c r="O147" s="99">
        <f t="shared" si="104"/>
        <v>0</v>
      </c>
      <c r="P147" s="99">
        <f t="shared" si="105"/>
        <v>0</v>
      </c>
      <c r="Q147" s="99">
        <f t="shared" si="106"/>
        <v>0</v>
      </c>
      <c r="R147" s="99">
        <f t="shared" si="107"/>
        <v>0</v>
      </c>
      <c r="S147" s="99">
        <f t="shared" si="108"/>
        <v>0</v>
      </c>
      <c r="T147" s="99">
        <f t="shared" si="109"/>
        <v>0</v>
      </c>
      <c r="U147" s="99">
        <f t="shared" si="110"/>
        <v>0</v>
      </c>
      <c r="V147" s="98">
        <f t="shared" si="111"/>
        <v>0</v>
      </c>
      <c r="W147" s="171">
        <f t="shared" si="112"/>
        <v>0</v>
      </c>
      <c r="X147" s="190"/>
    </row>
    <row r="148" spans="1:24" ht="15" hidden="1" customHeight="1" outlineLevel="1">
      <c r="A148" s="327"/>
      <c r="B148" s="323"/>
      <c r="C148" s="335"/>
      <c r="D148" s="102" t="str">
        <f>'Перв. скв '!D148</f>
        <v>Прочие</v>
      </c>
      <c r="E148" s="332"/>
      <c r="F148" s="332">
        <f>'Перв. скв '!F148</f>
        <v>0</v>
      </c>
      <c r="G148" s="349">
        <f>'Перв. скв '!G148</f>
        <v>0</v>
      </c>
      <c r="H148" s="306">
        <f>'Перв. скв '!H148</f>
        <v>0</v>
      </c>
      <c r="I148" s="306">
        <f>'Перв. скв '!I148</f>
        <v>0</v>
      </c>
      <c r="J148" s="306">
        <f>'Перв. скв '!J148</f>
        <v>0</v>
      </c>
      <c r="K148" s="306">
        <f>'Перв. скв '!K148</f>
        <v>0</v>
      </c>
      <c r="L148" s="306">
        <f>'Перв. скв '!L148</f>
        <v>0</v>
      </c>
      <c r="M148" s="306">
        <f>'Перв. скв '!M148</f>
        <v>0</v>
      </c>
      <c r="N148" s="306">
        <f>'Перв. скв '!N148</f>
        <v>0</v>
      </c>
      <c r="O148" s="99">
        <f t="shared" si="104"/>
        <v>0</v>
      </c>
      <c r="P148" s="99">
        <f t="shared" si="105"/>
        <v>0</v>
      </c>
      <c r="Q148" s="99">
        <f t="shared" si="106"/>
        <v>0</v>
      </c>
      <c r="R148" s="99">
        <f t="shared" si="107"/>
        <v>0</v>
      </c>
      <c r="S148" s="99">
        <f t="shared" si="108"/>
        <v>0</v>
      </c>
      <c r="T148" s="99">
        <f t="shared" si="109"/>
        <v>0</v>
      </c>
      <c r="U148" s="99">
        <f t="shared" si="110"/>
        <v>0</v>
      </c>
      <c r="V148" s="98">
        <f t="shared" si="111"/>
        <v>0</v>
      </c>
      <c r="W148" s="171">
        <f t="shared" si="112"/>
        <v>0</v>
      </c>
      <c r="X148" s="190"/>
    </row>
    <row r="149" spans="1:24" ht="15" hidden="1" customHeight="1" outlineLevel="1">
      <c r="A149" s="327"/>
      <c r="B149" s="323"/>
      <c r="C149" s="335"/>
      <c r="D149" s="102" t="str">
        <f>'Перв. скв '!D149</f>
        <v>Прочие</v>
      </c>
      <c r="E149" s="332"/>
      <c r="F149" s="332">
        <f>'Перв. скв '!F149</f>
        <v>0</v>
      </c>
      <c r="G149" s="349">
        <f>'Перв. скв '!G149</f>
        <v>0</v>
      </c>
      <c r="H149" s="306">
        <f>'Перв. скв '!H149</f>
        <v>0</v>
      </c>
      <c r="I149" s="306">
        <f>'Перв. скв '!I149</f>
        <v>0</v>
      </c>
      <c r="J149" s="306">
        <f>'Перв. скв '!J149</f>
        <v>0</v>
      </c>
      <c r="K149" s="306">
        <f>'Перв. скв '!K149</f>
        <v>0</v>
      </c>
      <c r="L149" s="306">
        <f>'Перв. скв '!L149</f>
        <v>0</v>
      </c>
      <c r="M149" s="306">
        <f>'Перв. скв '!M149</f>
        <v>0</v>
      </c>
      <c r="N149" s="306">
        <f>'Перв. скв '!N149</f>
        <v>0</v>
      </c>
      <c r="O149" s="99">
        <f t="shared" si="104"/>
        <v>0</v>
      </c>
      <c r="P149" s="99">
        <f t="shared" si="105"/>
        <v>0</v>
      </c>
      <c r="Q149" s="99">
        <f t="shared" si="106"/>
        <v>0</v>
      </c>
      <c r="R149" s="99">
        <f t="shared" si="107"/>
        <v>0</v>
      </c>
      <c r="S149" s="99">
        <f t="shared" si="108"/>
        <v>0</v>
      </c>
      <c r="T149" s="99">
        <f t="shared" si="109"/>
        <v>0</v>
      </c>
      <c r="U149" s="99">
        <f t="shared" si="110"/>
        <v>0</v>
      </c>
      <c r="V149" s="98">
        <f t="shared" si="111"/>
        <v>0</v>
      </c>
      <c r="W149" s="171">
        <f t="shared" si="112"/>
        <v>0</v>
      </c>
      <c r="X149" s="190"/>
    </row>
    <row r="150" spans="1:24" ht="15" hidden="1" customHeight="1" outlineLevel="1">
      <c r="A150" s="327"/>
      <c r="B150" s="323"/>
      <c r="C150" s="335"/>
      <c r="D150" s="102" t="str">
        <f>'Перв. скв '!D150</f>
        <v>Прочие</v>
      </c>
      <c r="E150" s="332"/>
      <c r="F150" s="332">
        <f>'Перв. скв '!F150</f>
        <v>0</v>
      </c>
      <c r="G150" s="349">
        <f>'Перв. скв '!G150</f>
        <v>0</v>
      </c>
      <c r="H150" s="306">
        <f>'Перв. скв '!H150</f>
        <v>0</v>
      </c>
      <c r="I150" s="306">
        <f>'Перв. скв '!I150</f>
        <v>0</v>
      </c>
      <c r="J150" s="306">
        <f>'Перв. скв '!J150</f>
        <v>0</v>
      </c>
      <c r="K150" s="306">
        <f>'Перв. скв '!K150</f>
        <v>0</v>
      </c>
      <c r="L150" s="306">
        <f>'Перв. скв '!L150</f>
        <v>0</v>
      </c>
      <c r="M150" s="306">
        <f>'Перв. скв '!M150</f>
        <v>0</v>
      </c>
      <c r="N150" s="306">
        <f>'Перв. скв '!N150</f>
        <v>0</v>
      </c>
      <c r="O150" s="99">
        <f t="shared" si="104"/>
        <v>0</v>
      </c>
      <c r="P150" s="99">
        <f t="shared" si="105"/>
        <v>0</v>
      </c>
      <c r="Q150" s="99">
        <f t="shared" si="106"/>
        <v>0</v>
      </c>
      <c r="R150" s="99">
        <f t="shared" si="107"/>
        <v>0</v>
      </c>
      <c r="S150" s="99">
        <f t="shared" si="108"/>
        <v>0</v>
      </c>
      <c r="T150" s="99">
        <f t="shared" si="109"/>
        <v>0</v>
      </c>
      <c r="U150" s="99">
        <f t="shared" si="110"/>
        <v>0</v>
      </c>
      <c r="V150" s="98">
        <f t="shared" si="111"/>
        <v>0</v>
      </c>
      <c r="W150" s="171">
        <f t="shared" si="112"/>
        <v>0</v>
      </c>
      <c r="X150" s="190"/>
    </row>
    <row r="151" spans="1:24" ht="15" hidden="1" customHeight="1" outlineLevel="1">
      <c r="A151" s="327"/>
      <c r="B151" s="323"/>
      <c r="C151" s="335"/>
      <c r="D151" s="102" t="str">
        <f>'Перв. скв '!D151</f>
        <v>Прочие</v>
      </c>
      <c r="E151" s="332"/>
      <c r="F151" s="332">
        <f>'Перв. скв '!F151</f>
        <v>0</v>
      </c>
      <c r="G151" s="349">
        <f>'Перв. скв '!G151</f>
        <v>0</v>
      </c>
      <c r="H151" s="306">
        <f>'Перв. скв '!H151</f>
        <v>0</v>
      </c>
      <c r="I151" s="306">
        <f>'Перв. скв '!I151</f>
        <v>0</v>
      </c>
      <c r="J151" s="306">
        <f>'Перв. скв '!J151</f>
        <v>0</v>
      </c>
      <c r="K151" s="306">
        <f>'Перв. скв '!K151</f>
        <v>0</v>
      </c>
      <c r="L151" s="306">
        <f>'Перв. скв '!L151</f>
        <v>0</v>
      </c>
      <c r="M151" s="306">
        <f>'Перв. скв '!M151</f>
        <v>0</v>
      </c>
      <c r="N151" s="306">
        <f>'Перв. скв '!N151</f>
        <v>0</v>
      </c>
      <c r="O151" s="99">
        <f t="shared" si="104"/>
        <v>0</v>
      </c>
      <c r="P151" s="99">
        <f t="shared" si="105"/>
        <v>0</v>
      </c>
      <c r="Q151" s="99">
        <f t="shared" si="106"/>
        <v>0</v>
      </c>
      <c r="R151" s="99">
        <f t="shared" si="107"/>
        <v>0</v>
      </c>
      <c r="S151" s="99">
        <f t="shared" si="108"/>
        <v>0</v>
      </c>
      <c r="T151" s="99">
        <f t="shared" si="109"/>
        <v>0</v>
      </c>
      <c r="U151" s="99">
        <f t="shared" si="110"/>
        <v>0</v>
      </c>
      <c r="V151" s="98">
        <f t="shared" si="111"/>
        <v>0</v>
      </c>
      <c r="W151" s="171">
        <f t="shared" si="112"/>
        <v>0</v>
      </c>
      <c r="X151" s="190"/>
    </row>
    <row r="152" spans="1:24" ht="15" hidden="1" customHeight="1" outlineLevel="1">
      <c r="A152" s="327"/>
      <c r="B152" s="323"/>
      <c r="C152" s="335"/>
      <c r="D152" s="102" t="str">
        <f>'Перв. скв '!D152</f>
        <v>Прочие</v>
      </c>
      <c r="E152" s="332"/>
      <c r="F152" s="332">
        <f>'Перв. скв '!F152</f>
        <v>0</v>
      </c>
      <c r="G152" s="349">
        <f>'Перв. скв '!G152</f>
        <v>0</v>
      </c>
      <c r="H152" s="306">
        <f>'Перв. скв '!H152</f>
        <v>0</v>
      </c>
      <c r="I152" s="306">
        <f>'Перв. скв '!I152</f>
        <v>0</v>
      </c>
      <c r="J152" s="306">
        <f>'Перв. скв '!J152</f>
        <v>0</v>
      </c>
      <c r="K152" s="306">
        <f>'Перв. скв '!K152</f>
        <v>0</v>
      </c>
      <c r="L152" s="306">
        <f>'Перв. скв '!L152</f>
        <v>0</v>
      </c>
      <c r="M152" s="306">
        <f>'Перв. скв '!M152</f>
        <v>0</v>
      </c>
      <c r="N152" s="306">
        <f>'Перв. скв '!N152</f>
        <v>0</v>
      </c>
      <c r="O152" s="99">
        <f>H152*G152</f>
        <v>0</v>
      </c>
      <c r="P152" s="99">
        <f>I152*G152</f>
        <v>0</v>
      </c>
      <c r="Q152" s="99">
        <f>J152*G152</f>
        <v>0</v>
      </c>
      <c r="R152" s="99">
        <f>K152*G152</f>
        <v>0</v>
      </c>
      <c r="S152" s="99">
        <f>L152*G152</f>
        <v>0</v>
      </c>
      <c r="T152" s="99">
        <f t="shared" si="109"/>
        <v>0</v>
      </c>
      <c r="U152" s="99">
        <f>N152*G152</f>
        <v>0</v>
      </c>
      <c r="V152" s="98">
        <f>SUM(H152:N152)</f>
        <v>0</v>
      </c>
      <c r="W152" s="171">
        <f>SUM(O152:U152)</f>
        <v>0</v>
      </c>
      <c r="X152" s="190"/>
    </row>
    <row r="153" spans="1:24" ht="15" hidden="1" customHeight="1" outlineLevel="1">
      <c r="A153" s="327"/>
      <c r="B153" s="323"/>
      <c r="C153" s="335"/>
      <c r="D153" s="102" t="str">
        <f>'Перв. скв '!D153</f>
        <v>Прочие</v>
      </c>
      <c r="E153" s="332"/>
      <c r="F153" s="332">
        <f>'Перв. скв '!F153</f>
        <v>0</v>
      </c>
      <c r="G153" s="349">
        <f>'Перв. скв '!G153</f>
        <v>0</v>
      </c>
      <c r="H153" s="306">
        <f>'Перв. скв '!H153</f>
        <v>0</v>
      </c>
      <c r="I153" s="306">
        <f>'Перв. скв '!I153</f>
        <v>0</v>
      </c>
      <c r="J153" s="306">
        <f>'Перв. скв '!J153</f>
        <v>0</v>
      </c>
      <c r="K153" s="306">
        <f>'Перв. скв '!K153</f>
        <v>0</v>
      </c>
      <c r="L153" s="306">
        <f>'Перв. скв '!L153</f>
        <v>0</v>
      </c>
      <c r="M153" s="306">
        <f>'Перв. скв '!M153</f>
        <v>0</v>
      </c>
      <c r="N153" s="306">
        <f>'Перв. скв '!N153</f>
        <v>0</v>
      </c>
      <c r="O153" s="99">
        <f>H153*G153</f>
        <v>0</v>
      </c>
      <c r="P153" s="99">
        <f>I153*G153</f>
        <v>0</v>
      </c>
      <c r="Q153" s="99">
        <f>J153*G153</f>
        <v>0</v>
      </c>
      <c r="R153" s="99">
        <f>K153*G153</f>
        <v>0</v>
      </c>
      <c r="S153" s="99">
        <f>L153*G153</f>
        <v>0</v>
      </c>
      <c r="T153" s="99">
        <f t="shared" si="109"/>
        <v>0</v>
      </c>
      <c r="U153" s="99">
        <f>N153*G153</f>
        <v>0</v>
      </c>
      <c r="V153" s="98">
        <f>SUM(H153:N153)</f>
        <v>0</v>
      </c>
      <c r="W153" s="171">
        <f>SUM(O153:U153)</f>
        <v>0</v>
      </c>
      <c r="X153" s="190"/>
    </row>
    <row r="154" spans="1:24" ht="15" hidden="1" customHeight="1" outlineLevel="1">
      <c r="A154" s="327"/>
      <c r="B154" s="323"/>
      <c r="C154" s="335"/>
      <c r="D154" s="102" t="str">
        <f>'Перв. скв '!D154</f>
        <v>Прочие</v>
      </c>
      <c r="E154" s="332"/>
      <c r="F154" s="332">
        <f>'Перв. скв '!F154</f>
        <v>0</v>
      </c>
      <c r="G154" s="349">
        <f>'Перв. скв '!G154</f>
        <v>0</v>
      </c>
      <c r="H154" s="306">
        <f>'Перв. скв '!H154</f>
        <v>0</v>
      </c>
      <c r="I154" s="306">
        <f>'Перв. скв '!I154</f>
        <v>0</v>
      </c>
      <c r="J154" s="306">
        <f>'Перв. скв '!J154</f>
        <v>0</v>
      </c>
      <c r="K154" s="306">
        <f>'Перв. скв '!K154</f>
        <v>0</v>
      </c>
      <c r="L154" s="306">
        <f>'Перв. скв '!L154</f>
        <v>0</v>
      </c>
      <c r="M154" s="306">
        <f>'Перв. скв '!M154</f>
        <v>0</v>
      </c>
      <c r="N154" s="306">
        <f>'Перв. скв '!N154</f>
        <v>0</v>
      </c>
      <c r="O154" s="99">
        <f t="shared" si="104"/>
        <v>0</v>
      </c>
      <c r="P154" s="99">
        <f t="shared" si="105"/>
        <v>0</v>
      </c>
      <c r="Q154" s="99">
        <f t="shared" si="106"/>
        <v>0</v>
      </c>
      <c r="R154" s="99">
        <f t="shared" si="107"/>
        <v>0</v>
      </c>
      <c r="S154" s="99">
        <f t="shared" si="108"/>
        <v>0</v>
      </c>
      <c r="T154" s="99">
        <f t="shared" si="109"/>
        <v>0</v>
      </c>
      <c r="U154" s="99">
        <f t="shared" si="110"/>
        <v>0</v>
      </c>
      <c r="V154" s="98">
        <f t="shared" si="111"/>
        <v>0</v>
      </c>
      <c r="W154" s="171">
        <f t="shared" si="112"/>
        <v>0</v>
      </c>
      <c r="X154" s="190"/>
    </row>
    <row r="155" spans="1:24" ht="15" hidden="1" customHeight="1" outlineLevel="1">
      <c r="A155" s="327"/>
      <c r="B155" s="323"/>
      <c r="C155" s="54" t="s">
        <v>121</v>
      </c>
      <c r="D155" s="100"/>
      <c r="E155" s="50"/>
      <c r="F155" s="50"/>
      <c r="G155" s="38"/>
      <c r="H155" s="295"/>
      <c r="I155" s="295"/>
      <c r="J155" s="295"/>
      <c r="K155" s="295"/>
      <c r="L155" s="295"/>
      <c r="M155" s="295"/>
      <c r="N155" s="295"/>
      <c r="O155" s="121"/>
      <c r="P155" s="121"/>
      <c r="Q155" s="121"/>
      <c r="R155" s="121"/>
      <c r="S155" s="121"/>
      <c r="T155" s="121"/>
      <c r="U155" s="121"/>
      <c r="V155" s="120"/>
      <c r="W155" s="173"/>
      <c r="X155" s="190"/>
    </row>
    <row r="156" spans="1:24" ht="15" hidden="1" customHeight="1" outlineLevel="1" collapsed="1">
      <c r="A156" s="327"/>
      <c r="B156" s="323"/>
      <c r="C156" s="182">
        <f>'Перв. скв '!C156</f>
        <v>0</v>
      </c>
      <c r="D156" s="100" t="s">
        <v>120</v>
      </c>
      <c r="E156" s="50"/>
      <c r="F156" s="50"/>
      <c r="G156" s="38"/>
      <c r="H156" s="295"/>
      <c r="I156" s="295"/>
      <c r="J156" s="295"/>
      <c r="K156" s="295"/>
      <c r="L156" s="295"/>
      <c r="M156" s="295"/>
      <c r="N156" s="295"/>
      <c r="O156" s="121"/>
      <c r="P156" s="121"/>
      <c r="Q156" s="121"/>
      <c r="R156" s="121"/>
      <c r="S156" s="121"/>
      <c r="T156" s="121"/>
      <c r="U156" s="121"/>
      <c r="V156" s="120"/>
      <c r="W156" s="173"/>
      <c r="X156" s="190"/>
    </row>
    <row r="157" spans="1:24" ht="15" hidden="1" customHeight="1" outlineLevel="1">
      <c r="A157" s="327"/>
      <c r="B157" s="323"/>
      <c r="C157" s="335"/>
      <c r="D157" s="102" t="str">
        <f>'Перв. скв '!D157</f>
        <v>нецементируемые хвостовики 114 мм.</v>
      </c>
      <c r="E157" s="332">
        <f>C$156</f>
        <v>0</v>
      </c>
      <c r="F157" s="332" t="str">
        <f>'Перв. скв '!F157</f>
        <v>операция</v>
      </c>
      <c r="G157" s="349">
        <f>'Перв. скв '!G157</f>
        <v>0</v>
      </c>
      <c r="H157" s="306">
        <f>'Перв. скв '!H157</f>
        <v>0</v>
      </c>
      <c r="I157" s="306">
        <f>'Перв. скв '!I157</f>
        <v>0</v>
      </c>
      <c r="J157" s="306">
        <f>'Перв. скв '!J157</f>
        <v>0</v>
      </c>
      <c r="K157" s="306">
        <f>'Перв. скв '!K157</f>
        <v>0</v>
      </c>
      <c r="L157" s="306">
        <f>'Перв. скв '!L157</f>
        <v>0</v>
      </c>
      <c r="M157" s="306">
        <f>'Перв. скв '!M157</f>
        <v>0</v>
      </c>
      <c r="N157" s="306">
        <f>'Перв. скв '!N157</f>
        <v>0</v>
      </c>
      <c r="O157" s="99">
        <f>H157*G157</f>
        <v>0</v>
      </c>
      <c r="P157" s="99">
        <f>I157*G157</f>
        <v>0</v>
      </c>
      <c r="Q157" s="99">
        <f>J157*G157</f>
        <v>0</v>
      </c>
      <c r="R157" s="99">
        <f>K157*G157</f>
        <v>0</v>
      </c>
      <c r="S157" s="99">
        <f>L157*G157</f>
        <v>0</v>
      </c>
      <c r="T157" s="99">
        <f>M157*G157</f>
        <v>0</v>
      </c>
      <c r="U157" s="99">
        <f>N157*G157</f>
        <v>0</v>
      </c>
      <c r="V157" s="98">
        <f>SUM(H157:N157)</f>
        <v>0</v>
      </c>
      <c r="W157" s="171">
        <f>SUM(O157:U157)</f>
        <v>0</v>
      </c>
      <c r="X157" s="190"/>
    </row>
    <row r="158" spans="1:24" ht="15" hidden="1" customHeight="1" outlineLevel="1">
      <c r="A158" s="327"/>
      <c r="B158" s="323"/>
      <c r="C158" s="182">
        <f>'Перв. скв '!C158</f>
        <v>0</v>
      </c>
      <c r="D158" s="100" t="s">
        <v>120</v>
      </c>
      <c r="E158" s="93"/>
      <c r="F158" s="57"/>
      <c r="G158" s="57"/>
      <c r="H158" s="295"/>
      <c r="I158" s="295"/>
      <c r="J158" s="295"/>
      <c r="K158" s="295"/>
      <c r="L158" s="295"/>
      <c r="M158" s="295"/>
      <c r="N158" s="295"/>
      <c r="O158" s="121"/>
      <c r="P158" s="121"/>
      <c r="Q158" s="121"/>
      <c r="R158" s="121"/>
      <c r="S158" s="121"/>
      <c r="T158" s="121"/>
      <c r="U158" s="121"/>
      <c r="V158" s="120"/>
      <c r="W158" s="173"/>
      <c r="X158" s="190"/>
    </row>
    <row r="159" spans="1:24" ht="15" hidden="1" customHeight="1" outlineLevel="1">
      <c r="A159" s="327"/>
      <c r="B159" s="323"/>
      <c r="C159" s="335"/>
      <c r="D159" s="102" t="str">
        <f>'Перв. скв '!D159</f>
        <v>хвостовик 102, 114 мм. С прямым цементированием</v>
      </c>
      <c r="E159" s="332">
        <f>C$158</f>
        <v>0</v>
      </c>
      <c r="F159" s="332" t="str">
        <f>'Перв. скв '!F159</f>
        <v>операция</v>
      </c>
      <c r="G159" s="349">
        <f>'Перв. скв '!G159</f>
        <v>0</v>
      </c>
      <c r="H159" s="306">
        <f>'Перв. скв '!H159</f>
        <v>0</v>
      </c>
      <c r="I159" s="306">
        <f>'Перв. скв '!I159</f>
        <v>0</v>
      </c>
      <c r="J159" s="306">
        <f>'Перв. скв '!J159</f>
        <v>0</v>
      </c>
      <c r="K159" s="306">
        <f>'Перв. скв '!K159</f>
        <v>0</v>
      </c>
      <c r="L159" s="306">
        <f>'Перв. скв '!L159</f>
        <v>0</v>
      </c>
      <c r="M159" s="306">
        <f>'Перв. скв '!M159</f>
        <v>0</v>
      </c>
      <c r="N159" s="306">
        <f>'Перв. скв '!N159</f>
        <v>0</v>
      </c>
      <c r="O159" s="99">
        <f>H159*G159</f>
        <v>0</v>
      </c>
      <c r="P159" s="99">
        <f>I159*G159</f>
        <v>0</v>
      </c>
      <c r="Q159" s="99">
        <f>J159*G159</f>
        <v>0</v>
      </c>
      <c r="R159" s="99">
        <f>K159*G159</f>
        <v>0</v>
      </c>
      <c r="S159" s="99">
        <f>L159*G159</f>
        <v>0</v>
      </c>
      <c r="T159" s="99">
        <f>M159*G159</f>
        <v>0</v>
      </c>
      <c r="U159" s="99">
        <f>N159*G159</f>
        <v>0</v>
      </c>
      <c r="V159" s="98">
        <f>SUM(H159:N159)</f>
        <v>0</v>
      </c>
      <c r="W159" s="171">
        <f>SUM(O159:U159)</f>
        <v>0</v>
      </c>
      <c r="X159" s="190"/>
    </row>
    <row r="160" spans="1:24" ht="15" hidden="1" customHeight="1" outlineLevel="1">
      <c r="A160" s="327"/>
      <c r="B160" s="323"/>
      <c r="C160" s="335"/>
      <c r="D160" s="102" t="str">
        <f>'Перв. скв '!D160</f>
        <v>хвостовик 127 мм. С прямым цементированием</v>
      </c>
      <c r="E160" s="332">
        <f>C$158</f>
        <v>0</v>
      </c>
      <c r="F160" s="332" t="str">
        <f>'Перв. скв '!F160</f>
        <v>операция</v>
      </c>
      <c r="G160" s="349">
        <f>'Перв. скв '!G160</f>
        <v>0</v>
      </c>
      <c r="H160" s="306">
        <f>'Перв. скв '!H160</f>
        <v>0</v>
      </c>
      <c r="I160" s="306">
        <f>'Перв. скв '!I160</f>
        <v>0</v>
      </c>
      <c r="J160" s="306">
        <f>'Перв. скв '!J160</f>
        <v>0</v>
      </c>
      <c r="K160" s="306">
        <f>'Перв. скв '!K160</f>
        <v>0</v>
      </c>
      <c r="L160" s="306">
        <f>'Перв. скв '!L160</f>
        <v>0</v>
      </c>
      <c r="M160" s="306">
        <f>'Перв. скв '!M160</f>
        <v>0</v>
      </c>
      <c r="N160" s="306">
        <f>'Перв. скв '!N160</f>
        <v>0</v>
      </c>
      <c r="O160" s="99">
        <f>H160*G160</f>
        <v>0</v>
      </c>
      <c r="P160" s="99">
        <f>I160*G160</f>
        <v>0</v>
      </c>
      <c r="Q160" s="99">
        <f>J160*G160</f>
        <v>0</v>
      </c>
      <c r="R160" s="99">
        <f>K160*G160</f>
        <v>0</v>
      </c>
      <c r="S160" s="99">
        <f>L160*G160</f>
        <v>0</v>
      </c>
      <c r="T160" s="99">
        <f>M160*G160</f>
        <v>0</v>
      </c>
      <c r="U160" s="99">
        <f>N160*G160</f>
        <v>0</v>
      </c>
      <c r="V160" s="98">
        <f>SUM(H160:N160)</f>
        <v>0</v>
      </c>
      <c r="W160" s="171">
        <f>SUM(O160:U160)</f>
        <v>0</v>
      </c>
      <c r="X160" s="190"/>
    </row>
    <row r="161" spans="1:24" ht="15" hidden="1" customHeight="1" outlineLevel="1">
      <c r="A161" s="327"/>
      <c r="B161" s="323"/>
      <c r="C161" s="335"/>
      <c r="D161" s="102" t="str">
        <f>'Перв. скв '!D161</f>
        <v>хвостовик 114 мм. Не цементируемый</v>
      </c>
      <c r="E161" s="332">
        <f>C$158</f>
        <v>0</v>
      </c>
      <c r="F161" s="332" t="str">
        <f>'Перв. скв '!F161</f>
        <v>операция</v>
      </c>
      <c r="G161" s="349">
        <f>'Перв. скв '!G161</f>
        <v>0</v>
      </c>
      <c r="H161" s="306">
        <f>'Перв. скв '!H161</f>
        <v>0</v>
      </c>
      <c r="I161" s="306">
        <f>'Перв. скв '!I161</f>
        <v>0</v>
      </c>
      <c r="J161" s="306">
        <f>'Перв. скв '!J161</f>
        <v>0</v>
      </c>
      <c r="K161" s="306">
        <f>'Перв. скв '!K161</f>
        <v>0</v>
      </c>
      <c r="L161" s="306">
        <f>'Перв. скв '!L161</f>
        <v>0</v>
      </c>
      <c r="M161" s="306">
        <f>'Перв. скв '!M161</f>
        <v>0</v>
      </c>
      <c r="N161" s="306">
        <f>'Перв. скв '!N161</f>
        <v>0</v>
      </c>
      <c r="O161" s="99">
        <f>H161*G161</f>
        <v>0</v>
      </c>
      <c r="P161" s="99">
        <f>I161*G161</f>
        <v>0</v>
      </c>
      <c r="Q161" s="99">
        <f>J161*G161</f>
        <v>0</v>
      </c>
      <c r="R161" s="99">
        <f>K161*G161</f>
        <v>0</v>
      </c>
      <c r="S161" s="99">
        <f>L161*G161</f>
        <v>0</v>
      </c>
      <c r="T161" s="99">
        <f>M161*G161</f>
        <v>0</v>
      </c>
      <c r="U161" s="99">
        <f>N161*G161</f>
        <v>0</v>
      </c>
      <c r="V161" s="98">
        <f>SUM(H161:N161)</f>
        <v>0</v>
      </c>
      <c r="W161" s="171">
        <f>SUM(O161:U161)</f>
        <v>0</v>
      </c>
      <c r="X161" s="190"/>
    </row>
    <row r="162" spans="1:24" ht="15.75" hidden="1" customHeight="1" outlineLevel="1" thickBot="1">
      <c r="A162" s="327"/>
      <c r="B162" s="323"/>
      <c r="C162" s="335"/>
      <c r="D162" s="102" t="str">
        <f>'Перв. скв '!D162</f>
        <v>Хвостовик 114, 102 с ступенчатым цементированием</v>
      </c>
      <c r="E162" s="332">
        <f>C$158</f>
        <v>0</v>
      </c>
      <c r="F162" s="332" t="str">
        <f>'Перв. скв '!F162</f>
        <v>операция</v>
      </c>
      <c r="G162" s="349">
        <f>'Перв. скв '!G162</f>
        <v>0</v>
      </c>
      <c r="H162" s="306">
        <f>'Перв. скв '!H162</f>
        <v>0</v>
      </c>
      <c r="I162" s="306">
        <f>'Перв. скв '!I162</f>
        <v>0</v>
      </c>
      <c r="J162" s="306">
        <f>'Перв. скв '!J162</f>
        <v>0</v>
      </c>
      <c r="K162" s="306">
        <f>'Перв. скв '!K162</f>
        <v>0</v>
      </c>
      <c r="L162" s="306">
        <f>'Перв. скв '!L162</f>
        <v>0</v>
      </c>
      <c r="M162" s="306">
        <f>'Перв. скв '!M162</f>
        <v>0</v>
      </c>
      <c r="N162" s="306">
        <f>'Перв. скв '!N162</f>
        <v>0</v>
      </c>
      <c r="O162" s="99">
        <f>H162*G162</f>
        <v>0</v>
      </c>
      <c r="P162" s="99">
        <f>I162*G162</f>
        <v>0</v>
      </c>
      <c r="Q162" s="99">
        <f>J162*G162</f>
        <v>0</v>
      </c>
      <c r="R162" s="99">
        <f>K162*G162</f>
        <v>0</v>
      </c>
      <c r="S162" s="99">
        <f>L162*G162</f>
        <v>0</v>
      </c>
      <c r="T162" s="99">
        <f>M162*G162</f>
        <v>0</v>
      </c>
      <c r="U162" s="99">
        <f>N162*G162</f>
        <v>0</v>
      </c>
      <c r="V162" s="98">
        <f>SUM(H162:N162)</f>
        <v>0</v>
      </c>
      <c r="W162" s="171">
        <f>SUM(O162:U162)</f>
        <v>0</v>
      </c>
      <c r="X162" s="190"/>
    </row>
    <row r="163" spans="1:24" ht="15.75" customHeight="1" collapsed="1" thickBot="1">
      <c r="A163" s="36"/>
      <c r="B163" s="48"/>
      <c r="C163" s="446" t="s">
        <v>32</v>
      </c>
      <c r="D163" s="447"/>
      <c r="E163" s="447"/>
      <c r="F163" s="447"/>
      <c r="G163" s="447"/>
      <c r="H163" s="447"/>
      <c r="I163" s="447"/>
      <c r="J163" s="447"/>
      <c r="K163" s="447"/>
      <c r="L163" s="447"/>
      <c r="M163" s="447"/>
      <c r="N163" s="447"/>
      <c r="O163" s="447"/>
      <c r="P163" s="447"/>
      <c r="Q163" s="447"/>
      <c r="R163" s="447"/>
      <c r="S163" s="447"/>
      <c r="T163" s="447"/>
      <c r="U163" s="447"/>
      <c r="V163" s="447"/>
      <c r="W163" s="473"/>
      <c r="X163" s="192">
        <f>SUM(W164:W179)</f>
        <v>7267935.2998992177</v>
      </c>
    </row>
    <row r="164" spans="1:24" ht="15" hidden="1" customHeight="1" outlineLevel="1">
      <c r="A164" s="327"/>
      <c r="B164" s="323"/>
      <c r="C164" s="335"/>
      <c r="D164" s="102" t="str">
        <f>'Перв. скв '!D164</f>
        <v>Обсадные трубы 426х11 Д НОРМКБ</v>
      </c>
      <c r="E164" s="332"/>
      <c r="F164" s="332" t="str">
        <f>'Перв. скв '!F164</f>
        <v>м</v>
      </c>
      <c r="G164" s="349">
        <f>'Перв. скв '!G164</f>
        <v>0</v>
      </c>
      <c r="H164" s="306">
        <f>'Перв. скв '!H164</f>
        <v>0</v>
      </c>
      <c r="I164" s="306">
        <f>'Перв. скв '!I164</f>
        <v>0</v>
      </c>
      <c r="J164" s="306">
        <f>'Перв. скв '!J164</f>
        <v>0</v>
      </c>
      <c r="K164" s="306">
        <f>'Перв. скв '!K164</f>
        <v>0</v>
      </c>
      <c r="L164" s="306">
        <f>'Перв. скв '!L164</f>
        <v>0</v>
      </c>
      <c r="M164" s="306">
        <f>'Перв. скв '!M164</f>
        <v>0</v>
      </c>
      <c r="N164" s="306">
        <f>'Перв. скв '!N164</f>
        <v>0</v>
      </c>
      <c r="O164" s="112">
        <f>H164*G164</f>
        <v>0</v>
      </c>
      <c r="P164" s="112">
        <f>I164*G164</f>
        <v>0</v>
      </c>
      <c r="Q164" s="112">
        <f>J164*G164</f>
        <v>0</v>
      </c>
      <c r="R164" s="112">
        <f>K164*G164</f>
        <v>0</v>
      </c>
      <c r="S164" s="112">
        <f>L164*G164</f>
        <v>0</v>
      </c>
      <c r="T164" s="99">
        <f t="shared" ref="T164:T178" si="113">M164*G164</f>
        <v>0</v>
      </c>
      <c r="U164" s="112">
        <f>N164*G164</f>
        <v>0</v>
      </c>
      <c r="V164" s="113">
        <f>SUM(H164:N164)</f>
        <v>0</v>
      </c>
      <c r="W164" s="168">
        <f>SUM(O164:U164)</f>
        <v>0</v>
      </c>
      <c r="X164" s="190"/>
    </row>
    <row r="165" spans="1:24" outlineLevel="1">
      <c r="A165" s="327"/>
      <c r="B165" s="323"/>
      <c r="C165" s="335"/>
      <c r="D165" s="102" t="str">
        <f>'Перв. скв '!D165</f>
        <v>Обсадные трубы 324х9,5 Д ОТТМ</v>
      </c>
      <c r="E165" s="332"/>
      <c r="F165" s="332" t="str">
        <f>'Перв. скв '!F165</f>
        <v>м</v>
      </c>
      <c r="G165" s="349">
        <f>'Перв. скв '!G165</f>
        <v>3239</v>
      </c>
      <c r="H165" s="306">
        <f>'Перв. скв '!H165</f>
        <v>0</v>
      </c>
      <c r="I165" s="306">
        <v>0</v>
      </c>
      <c r="J165" s="306">
        <v>120</v>
      </c>
      <c r="K165" s="306">
        <v>0</v>
      </c>
      <c r="L165" s="306">
        <v>0</v>
      </c>
      <c r="M165" s="306">
        <v>0</v>
      </c>
      <c r="N165" s="306">
        <v>0</v>
      </c>
      <c r="O165" s="112">
        <f t="shared" ref="O165:O178" si="114">H165*G165</f>
        <v>0</v>
      </c>
      <c r="P165" s="112">
        <f t="shared" ref="P165:P178" si="115">I165*G165</f>
        <v>0</v>
      </c>
      <c r="Q165" s="112">
        <f t="shared" ref="Q165:Q178" si="116">J165*G165</f>
        <v>388680</v>
      </c>
      <c r="R165" s="112">
        <f t="shared" ref="R165:R178" si="117">K165*G165</f>
        <v>0</v>
      </c>
      <c r="S165" s="112">
        <f t="shared" ref="S165:S178" si="118">L165*G165</f>
        <v>0</v>
      </c>
      <c r="T165" s="99">
        <f t="shared" si="113"/>
        <v>0</v>
      </c>
      <c r="U165" s="112">
        <f t="shared" ref="U165:U178" si="119">N165*G165</f>
        <v>0</v>
      </c>
      <c r="V165" s="113">
        <f t="shared" ref="V165:V178" si="120">SUM(H165:N165)</f>
        <v>120</v>
      </c>
      <c r="W165" s="168">
        <f t="shared" ref="W165:W178" si="121">SUM(O165:U165)</f>
        <v>388680</v>
      </c>
      <c r="X165" s="190"/>
    </row>
    <row r="166" spans="1:24" ht="15" customHeight="1" outlineLevel="1">
      <c r="A166" s="327"/>
      <c r="B166" s="323"/>
      <c r="C166" s="335"/>
      <c r="D166" s="102" t="str">
        <f>'Перв. скв '!D166</f>
        <v>Обсадные трубы 245х8,9 Е ОТТГ</v>
      </c>
      <c r="E166" s="332"/>
      <c r="F166" s="332" t="str">
        <f>'Перв. скв '!F166</f>
        <v>м</v>
      </c>
      <c r="G166" s="349">
        <f>'Перв. скв '!G166</f>
        <v>2050</v>
      </c>
      <c r="H166" s="306">
        <f>'Перв. скв '!H166</f>
        <v>0</v>
      </c>
      <c r="I166" s="306">
        <v>0</v>
      </c>
      <c r="J166" s="306">
        <v>0</v>
      </c>
      <c r="K166" s="306">
        <v>0</v>
      </c>
      <c r="L166" s="306">
        <v>0</v>
      </c>
      <c r="M166" s="306">
        <v>0</v>
      </c>
      <c r="N166" s="306">
        <v>0</v>
      </c>
      <c r="O166" s="112">
        <f t="shared" si="114"/>
        <v>0</v>
      </c>
      <c r="P166" s="112">
        <f t="shared" si="115"/>
        <v>0</v>
      </c>
      <c r="Q166" s="112">
        <f t="shared" si="116"/>
        <v>0</v>
      </c>
      <c r="R166" s="112">
        <f t="shared" si="117"/>
        <v>0</v>
      </c>
      <c r="S166" s="112">
        <f t="shared" si="118"/>
        <v>0</v>
      </c>
      <c r="T166" s="99">
        <f t="shared" si="113"/>
        <v>0</v>
      </c>
      <c r="U166" s="112">
        <f t="shared" si="119"/>
        <v>0</v>
      </c>
      <c r="V166" s="113">
        <f t="shared" si="120"/>
        <v>0</v>
      </c>
      <c r="W166" s="168">
        <f t="shared" si="121"/>
        <v>0</v>
      </c>
      <c r="X166" s="190"/>
    </row>
    <row r="167" spans="1:24" outlineLevel="1">
      <c r="A167" s="327"/>
      <c r="B167" s="323"/>
      <c r="C167" s="335"/>
      <c r="D167" s="102" t="str">
        <f>'Перв. скв '!D167</f>
        <v>Обсадные трубы 245х7,9 Д ОТТМ</v>
      </c>
      <c r="E167" s="332"/>
      <c r="F167" s="332" t="str">
        <f>'Перв. скв '!F167</f>
        <v>м</v>
      </c>
      <c r="G167" s="349">
        <f>'Перв. скв '!G167</f>
        <v>0</v>
      </c>
      <c r="H167" s="306">
        <f>'Перв. скв '!H167</f>
        <v>0</v>
      </c>
      <c r="I167" s="306">
        <v>0</v>
      </c>
      <c r="J167" s="306">
        <v>0</v>
      </c>
      <c r="K167" s="306">
        <v>1410</v>
      </c>
      <c r="L167" s="306">
        <v>0</v>
      </c>
      <c r="M167" s="306">
        <v>0</v>
      </c>
      <c r="N167" s="306">
        <v>0</v>
      </c>
      <c r="O167" s="112">
        <f t="shared" si="114"/>
        <v>0</v>
      </c>
      <c r="P167" s="112">
        <f t="shared" si="115"/>
        <v>0</v>
      </c>
      <c r="Q167" s="112">
        <f t="shared" si="116"/>
        <v>0</v>
      </c>
      <c r="R167" s="112">
        <f t="shared" si="117"/>
        <v>0</v>
      </c>
      <c r="S167" s="112">
        <f t="shared" si="118"/>
        <v>0</v>
      </c>
      <c r="T167" s="99">
        <f t="shared" si="113"/>
        <v>0</v>
      </c>
      <c r="U167" s="112">
        <f t="shared" si="119"/>
        <v>0</v>
      </c>
      <c r="V167" s="113">
        <f t="shared" si="120"/>
        <v>1410</v>
      </c>
      <c r="W167" s="168">
        <f t="shared" si="121"/>
        <v>0</v>
      </c>
      <c r="X167" s="190"/>
    </row>
    <row r="168" spans="1:24" ht="15" customHeight="1" outlineLevel="1">
      <c r="A168" s="327"/>
      <c r="B168" s="323"/>
      <c r="C168" s="335"/>
      <c r="D168" s="102" t="str">
        <f>'Перв. скв '!D168</f>
        <v>Обсадные трубы 178х9,2 Е ОТТГ</v>
      </c>
      <c r="E168" s="332"/>
      <c r="F168" s="332" t="str">
        <f>'Перв. скв '!F168</f>
        <v>м</v>
      </c>
      <c r="G168" s="349">
        <f>'Перв. скв '!G168</f>
        <v>1870</v>
      </c>
      <c r="H168" s="306">
        <f>'Перв. скв '!H168</f>
        <v>0</v>
      </c>
      <c r="I168" s="306">
        <v>0</v>
      </c>
      <c r="J168" s="306">
        <v>0</v>
      </c>
      <c r="K168" s="306">
        <v>0</v>
      </c>
      <c r="L168" s="306">
        <v>0</v>
      </c>
      <c r="M168" s="306">
        <v>0</v>
      </c>
      <c r="N168" s="306">
        <v>0</v>
      </c>
      <c r="O168" s="112">
        <f t="shared" si="114"/>
        <v>0</v>
      </c>
      <c r="P168" s="112">
        <f t="shared" si="115"/>
        <v>0</v>
      </c>
      <c r="Q168" s="112">
        <f t="shared" si="116"/>
        <v>0</v>
      </c>
      <c r="R168" s="112">
        <f t="shared" si="117"/>
        <v>0</v>
      </c>
      <c r="S168" s="112">
        <f t="shared" si="118"/>
        <v>0</v>
      </c>
      <c r="T168" s="99">
        <f t="shared" si="113"/>
        <v>0</v>
      </c>
      <c r="U168" s="112">
        <f t="shared" si="119"/>
        <v>0</v>
      </c>
      <c r="V168" s="113">
        <f t="shared" si="120"/>
        <v>0</v>
      </c>
      <c r="W168" s="168">
        <f t="shared" si="121"/>
        <v>0</v>
      </c>
      <c r="X168" s="190"/>
    </row>
    <row r="169" spans="1:24" ht="15" customHeight="1" outlineLevel="1">
      <c r="A169" s="327"/>
      <c r="B169" s="323"/>
      <c r="C169" s="335"/>
      <c r="D169" s="102" t="str">
        <f>'Перв. скв '!D169</f>
        <v>Обсадные трубы 178х9,2 Д ОТТМ</v>
      </c>
      <c r="E169" s="332"/>
      <c r="F169" s="332" t="str">
        <f>'Перв. скв '!F169</f>
        <v>м</v>
      </c>
      <c r="G169" s="349">
        <f>'Перв. скв '!G169</f>
        <v>1532</v>
      </c>
      <c r="H169" s="306">
        <f>'Перв. скв '!H169</f>
        <v>0</v>
      </c>
      <c r="I169" s="306">
        <v>0</v>
      </c>
      <c r="J169" s="306">
        <v>0</v>
      </c>
      <c r="K169" s="306">
        <v>0</v>
      </c>
      <c r="L169" s="306">
        <v>0</v>
      </c>
      <c r="M169" s="306">
        <v>0</v>
      </c>
      <c r="N169" s="306">
        <v>0</v>
      </c>
      <c r="O169" s="112">
        <f t="shared" si="114"/>
        <v>0</v>
      </c>
      <c r="P169" s="112">
        <f t="shared" si="115"/>
        <v>0</v>
      </c>
      <c r="Q169" s="112">
        <f t="shared" si="116"/>
        <v>0</v>
      </c>
      <c r="R169" s="112">
        <f t="shared" si="117"/>
        <v>0</v>
      </c>
      <c r="S169" s="112">
        <f t="shared" si="118"/>
        <v>0</v>
      </c>
      <c r="T169" s="99">
        <f t="shared" si="113"/>
        <v>0</v>
      </c>
      <c r="U169" s="112">
        <f t="shared" si="119"/>
        <v>0</v>
      </c>
      <c r="V169" s="113">
        <f t="shared" si="120"/>
        <v>0</v>
      </c>
      <c r="W169" s="168">
        <f t="shared" si="121"/>
        <v>0</v>
      </c>
      <c r="X169" s="190"/>
    </row>
    <row r="170" spans="1:24" ht="15" customHeight="1" outlineLevel="1">
      <c r="A170" s="327"/>
      <c r="B170" s="323"/>
      <c r="C170" s="335"/>
      <c r="D170" s="102" t="str">
        <f>'Перв. скв '!D170</f>
        <v>Обсадные трубы 178х9,2 Е ОТТМ</v>
      </c>
      <c r="E170" s="332"/>
      <c r="F170" s="332" t="str">
        <f>'Перв. скв '!F170</f>
        <v>м</v>
      </c>
      <c r="G170" s="349">
        <f>'Перв. скв '!G170</f>
        <v>1811</v>
      </c>
      <c r="H170" s="306">
        <f>'Перв. скв '!H170</f>
        <v>0</v>
      </c>
      <c r="I170" s="306">
        <v>0</v>
      </c>
      <c r="J170" s="306">
        <v>0</v>
      </c>
      <c r="K170" s="306">
        <v>0</v>
      </c>
      <c r="L170" s="306">
        <v>0</v>
      </c>
      <c r="M170" s="306">
        <v>0</v>
      </c>
      <c r="N170" s="306">
        <v>0</v>
      </c>
      <c r="O170" s="112">
        <f t="shared" si="114"/>
        <v>0</v>
      </c>
      <c r="P170" s="112">
        <f t="shared" si="115"/>
        <v>0</v>
      </c>
      <c r="Q170" s="112">
        <f t="shared" si="116"/>
        <v>0</v>
      </c>
      <c r="R170" s="112">
        <f t="shared" si="117"/>
        <v>0</v>
      </c>
      <c r="S170" s="112">
        <f t="shared" si="118"/>
        <v>0</v>
      </c>
      <c r="T170" s="99">
        <f t="shared" si="113"/>
        <v>0</v>
      </c>
      <c r="U170" s="112">
        <f t="shared" si="119"/>
        <v>0</v>
      </c>
      <c r="V170" s="113">
        <f t="shared" si="120"/>
        <v>0</v>
      </c>
      <c r="W170" s="168">
        <f t="shared" si="121"/>
        <v>0</v>
      </c>
      <c r="X170" s="190"/>
    </row>
    <row r="171" spans="1:24" outlineLevel="1">
      <c r="A171" s="327"/>
      <c r="B171" s="323"/>
      <c r="C171" s="335"/>
      <c r="D171" s="102" t="str">
        <f>'Перв. скв '!D171</f>
        <v>Обсадные трубы 168х8,9 Д ОТТМ</v>
      </c>
      <c r="E171" s="332"/>
      <c r="F171" s="332" t="str">
        <f>'Перв. скв '!F171</f>
        <v>м</v>
      </c>
      <c r="G171" s="349">
        <f>'Перв. скв '!G171</f>
        <v>1480</v>
      </c>
      <c r="H171" s="306">
        <f>'Перв. скв '!H171</f>
        <v>0</v>
      </c>
      <c r="I171" s="306">
        <v>0</v>
      </c>
      <c r="J171" s="306">
        <v>0</v>
      </c>
      <c r="K171" s="306">
        <v>0</v>
      </c>
      <c r="L171" s="306">
        <v>2870</v>
      </c>
      <c r="M171" s="306">
        <v>0</v>
      </c>
      <c r="N171" s="306">
        <v>0</v>
      </c>
      <c r="O171" s="112">
        <f t="shared" si="114"/>
        <v>0</v>
      </c>
      <c r="P171" s="112">
        <f t="shared" si="115"/>
        <v>0</v>
      </c>
      <c r="Q171" s="112">
        <f t="shared" si="116"/>
        <v>0</v>
      </c>
      <c r="R171" s="112">
        <f t="shared" si="117"/>
        <v>0</v>
      </c>
      <c r="S171" s="112">
        <f t="shared" si="118"/>
        <v>4247600</v>
      </c>
      <c r="T171" s="99">
        <f t="shared" si="113"/>
        <v>0</v>
      </c>
      <c r="U171" s="112">
        <f t="shared" si="119"/>
        <v>0</v>
      </c>
      <c r="V171" s="113">
        <f t="shared" si="120"/>
        <v>2870</v>
      </c>
      <c r="W171" s="168">
        <f t="shared" si="121"/>
        <v>4247600</v>
      </c>
      <c r="X171" s="190"/>
    </row>
    <row r="172" spans="1:24" ht="15" customHeight="1" outlineLevel="1">
      <c r="A172" s="327"/>
      <c r="B172" s="323"/>
      <c r="C172" s="335"/>
      <c r="D172" s="102" t="str">
        <f>'Перв. скв '!D172</f>
        <v>Обсадные трубы 127х9,2 Е ОТТМ</v>
      </c>
      <c r="E172" s="332"/>
      <c r="F172" s="332" t="str">
        <f>'Перв. скв '!F172</f>
        <v>шт.</v>
      </c>
      <c r="G172" s="349">
        <f>'Перв. скв '!G172</f>
        <v>1383</v>
      </c>
      <c r="H172" s="306">
        <f>'Перв. скв '!H172</f>
        <v>0</v>
      </c>
      <c r="I172" s="306">
        <v>0</v>
      </c>
      <c r="J172" s="306">
        <v>0</v>
      </c>
      <c r="K172" s="306">
        <v>0</v>
      </c>
      <c r="L172" s="306">
        <v>0</v>
      </c>
      <c r="M172" s="306">
        <v>0</v>
      </c>
      <c r="N172" s="306">
        <v>0</v>
      </c>
      <c r="O172" s="112">
        <f t="shared" si="114"/>
        <v>0</v>
      </c>
      <c r="P172" s="112">
        <f t="shared" si="115"/>
        <v>0</v>
      </c>
      <c r="Q172" s="112">
        <f t="shared" si="116"/>
        <v>0</v>
      </c>
      <c r="R172" s="112">
        <f t="shared" si="117"/>
        <v>0</v>
      </c>
      <c r="S172" s="112">
        <f t="shared" si="118"/>
        <v>0</v>
      </c>
      <c r="T172" s="99">
        <f t="shared" si="113"/>
        <v>0</v>
      </c>
      <c r="U172" s="112">
        <f t="shared" si="119"/>
        <v>0</v>
      </c>
      <c r="V172" s="113">
        <f t="shared" si="120"/>
        <v>0</v>
      </c>
      <c r="W172" s="168">
        <f t="shared" si="121"/>
        <v>0</v>
      </c>
      <c r="X172" s="190"/>
    </row>
    <row r="173" spans="1:24" ht="15" customHeight="1" outlineLevel="1">
      <c r="A173" s="327"/>
      <c r="B173" s="323"/>
      <c r="C173" s="335"/>
      <c r="D173" s="102" t="str">
        <f>'Перв. скв '!D173</f>
        <v>Труба ОТТМ-114х7,4 Е ОТТМ</v>
      </c>
      <c r="E173" s="332"/>
      <c r="F173" s="332" t="str">
        <f>'Перв. скв '!F173</f>
        <v>шт.</v>
      </c>
      <c r="G173" s="349">
        <f>'Перв. скв '!G173</f>
        <v>903</v>
      </c>
      <c r="H173" s="306">
        <f>'Перв. скв '!H173</f>
        <v>0</v>
      </c>
      <c r="I173" s="306">
        <v>0</v>
      </c>
      <c r="J173" s="306">
        <v>0</v>
      </c>
      <c r="K173" s="306">
        <v>0</v>
      </c>
      <c r="L173" s="306">
        <v>0</v>
      </c>
      <c r="M173" s="306">
        <v>0</v>
      </c>
      <c r="N173" s="306">
        <v>0</v>
      </c>
      <c r="O173" s="112">
        <f t="shared" si="114"/>
        <v>0</v>
      </c>
      <c r="P173" s="112">
        <f t="shared" si="115"/>
        <v>0</v>
      </c>
      <c r="Q173" s="112">
        <f t="shared" si="116"/>
        <v>0</v>
      </c>
      <c r="R173" s="112">
        <f t="shared" si="117"/>
        <v>0</v>
      </c>
      <c r="S173" s="112">
        <f t="shared" si="118"/>
        <v>0</v>
      </c>
      <c r="T173" s="99">
        <f t="shared" si="113"/>
        <v>0</v>
      </c>
      <c r="U173" s="112">
        <f t="shared" si="119"/>
        <v>0</v>
      </c>
      <c r="V173" s="113">
        <f t="shared" si="120"/>
        <v>0</v>
      </c>
      <c r="W173" s="168">
        <f t="shared" si="121"/>
        <v>0</v>
      </c>
      <c r="X173" s="190"/>
    </row>
    <row r="174" spans="1:24" ht="15" customHeight="1" outlineLevel="1">
      <c r="A174" s="327"/>
      <c r="B174" s="323"/>
      <c r="C174" s="335"/>
      <c r="D174" s="102" t="str">
        <f>'Перв. скв '!D174</f>
        <v>Обсадные трубы 168х10,6 Д ОТТМ</v>
      </c>
      <c r="E174" s="332"/>
      <c r="F174" s="332" t="str">
        <f>'Перв. скв '!F174</f>
        <v>шт.</v>
      </c>
      <c r="G174" s="349">
        <f>'Перв. скв '!G174</f>
        <v>2245</v>
      </c>
      <c r="H174" s="306">
        <f>'Перв. скв '!H174</f>
        <v>0</v>
      </c>
      <c r="I174" s="306">
        <v>0</v>
      </c>
      <c r="J174" s="306">
        <v>0</v>
      </c>
      <c r="K174" s="306">
        <v>0</v>
      </c>
      <c r="L174" s="306">
        <v>580</v>
      </c>
      <c r="M174" s="306">
        <v>0</v>
      </c>
      <c r="N174" s="306">
        <v>0</v>
      </c>
      <c r="O174" s="112">
        <f t="shared" si="114"/>
        <v>0</v>
      </c>
      <c r="P174" s="112">
        <f t="shared" si="115"/>
        <v>0</v>
      </c>
      <c r="Q174" s="112">
        <f t="shared" si="116"/>
        <v>0</v>
      </c>
      <c r="R174" s="112">
        <f t="shared" si="117"/>
        <v>0</v>
      </c>
      <c r="S174" s="112">
        <f t="shared" si="118"/>
        <v>1302100</v>
      </c>
      <c r="T174" s="99">
        <f t="shared" si="113"/>
        <v>0</v>
      </c>
      <c r="U174" s="112">
        <f t="shared" si="119"/>
        <v>0</v>
      </c>
      <c r="V174" s="113">
        <f t="shared" si="120"/>
        <v>580</v>
      </c>
      <c r="W174" s="168">
        <f t="shared" si="121"/>
        <v>1302100</v>
      </c>
      <c r="X174" s="190"/>
    </row>
    <row r="175" spans="1:24" outlineLevel="1">
      <c r="A175" s="327"/>
      <c r="B175" s="323"/>
      <c r="C175" s="335"/>
      <c r="D175" s="102" t="str">
        <f>'Перв. скв '!D175</f>
        <v>Цемент G</v>
      </c>
      <c r="E175" s="332"/>
      <c r="F175" s="332" t="str">
        <f>'Перв. скв '!F175</f>
        <v>т</v>
      </c>
      <c r="G175" s="349">
        <f>'Перв. скв '!G175</f>
        <v>5138</v>
      </c>
      <c r="H175" s="306">
        <f>'Перв. скв '!H175</f>
        <v>0</v>
      </c>
      <c r="I175" s="306">
        <v>0</v>
      </c>
      <c r="J175" s="306">
        <v>0</v>
      </c>
      <c r="K175" s="306">
        <v>0</v>
      </c>
      <c r="L175" s="306">
        <v>91</v>
      </c>
      <c r="M175" s="306">
        <v>0</v>
      </c>
      <c r="N175" s="306">
        <v>0</v>
      </c>
      <c r="O175" s="112">
        <f t="shared" si="114"/>
        <v>0</v>
      </c>
      <c r="P175" s="112">
        <f t="shared" si="115"/>
        <v>0</v>
      </c>
      <c r="Q175" s="112">
        <f t="shared" si="116"/>
        <v>0</v>
      </c>
      <c r="R175" s="112">
        <f t="shared" si="117"/>
        <v>0</v>
      </c>
      <c r="S175" s="112">
        <f t="shared" si="118"/>
        <v>467558</v>
      </c>
      <c r="T175" s="99">
        <f t="shared" si="113"/>
        <v>0</v>
      </c>
      <c r="U175" s="112">
        <f t="shared" si="119"/>
        <v>0</v>
      </c>
      <c r="V175" s="113">
        <f t="shared" si="120"/>
        <v>91</v>
      </c>
      <c r="W175" s="168">
        <f t="shared" si="121"/>
        <v>467558</v>
      </c>
      <c r="X175" s="190"/>
    </row>
    <row r="176" spans="1:24" hidden="1" outlineLevel="1">
      <c r="A176" s="327"/>
      <c r="B176" s="323"/>
      <c r="C176" s="335"/>
      <c r="D176" s="102">
        <f>'Перв. скв '!D176</f>
        <v>0</v>
      </c>
      <c r="E176" s="332"/>
      <c r="F176" s="332" t="str">
        <f>'Перв. скв '!F176</f>
        <v>скв.</v>
      </c>
      <c r="G176" s="349">
        <f>'Перв. скв '!G176</f>
        <v>0</v>
      </c>
      <c r="H176" s="306">
        <f>'Перв. скв '!H176</f>
        <v>0</v>
      </c>
      <c r="I176" s="306">
        <v>0</v>
      </c>
      <c r="J176" s="306">
        <v>0</v>
      </c>
      <c r="K176" s="306">
        <v>0</v>
      </c>
      <c r="L176" s="306">
        <v>1</v>
      </c>
      <c r="M176" s="306">
        <v>0</v>
      </c>
      <c r="N176" s="306">
        <v>0</v>
      </c>
      <c r="O176" s="112">
        <f t="shared" si="114"/>
        <v>0</v>
      </c>
      <c r="P176" s="112">
        <f t="shared" si="115"/>
        <v>0</v>
      </c>
      <c r="Q176" s="112">
        <f t="shared" si="116"/>
        <v>0</v>
      </c>
      <c r="R176" s="112">
        <f t="shared" si="117"/>
        <v>0</v>
      </c>
      <c r="S176" s="112">
        <f t="shared" si="118"/>
        <v>0</v>
      </c>
      <c r="T176" s="99">
        <f t="shared" si="113"/>
        <v>0</v>
      </c>
      <c r="U176" s="112">
        <f t="shared" si="119"/>
        <v>0</v>
      </c>
      <c r="V176" s="113">
        <f t="shared" si="120"/>
        <v>1</v>
      </c>
      <c r="W176" s="168">
        <f t="shared" si="121"/>
        <v>0</v>
      </c>
      <c r="X176" s="190"/>
    </row>
    <row r="177" spans="1:24" hidden="1" outlineLevel="1">
      <c r="A177" s="327"/>
      <c r="B177" s="323"/>
      <c r="C177" s="335"/>
      <c r="D177" s="102">
        <f>'Перв. скв '!D177</f>
        <v>0</v>
      </c>
      <c r="E177" s="332"/>
      <c r="F177" s="332" t="str">
        <f>'Перв. скв '!F177</f>
        <v>скв.</v>
      </c>
      <c r="G177" s="349">
        <f>'Перв. скв '!G177</f>
        <v>0</v>
      </c>
      <c r="H177" s="306">
        <f>'Перв. скв '!H177</f>
        <v>0</v>
      </c>
      <c r="I177" s="306">
        <v>0</v>
      </c>
      <c r="J177" s="306">
        <v>0</v>
      </c>
      <c r="K177" s="306">
        <v>0</v>
      </c>
      <c r="L177" s="306">
        <v>0</v>
      </c>
      <c r="M177" s="306">
        <v>0</v>
      </c>
      <c r="N177" s="306">
        <v>0</v>
      </c>
      <c r="O177" s="112">
        <f t="shared" si="114"/>
        <v>0</v>
      </c>
      <c r="P177" s="112">
        <f t="shared" si="115"/>
        <v>0</v>
      </c>
      <c r="Q177" s="112">
        <f t="shared" si="116"/>
        <v>0</v>
      </c>
      <c r="R177" s="112">
        <f t="shared" si="117"/>
        <v>0</v>
      </c>
      <c r="S177" s="112">
        <f t="shared" si="118"/>
        <v>0</v>
      </c>
      <c r="T177" s="99">
        <f t="shared" si="113"/>
        <v>0</v>
      </c>
      <c r="U177" s="112">
        <f t="shared" si="119"/>
        <v>0</v>
      </c>
      <c r="V177" s="113">
        <f t="shared" si="120"/>
        <v>0</v>
      </c>
      <c r="W177" s="168">
        <f t="shared" si="121"/>
        <v>0</v>
      </c>
      <c r="X177" s="190"/>
    </row>
    <row r="178" spans="1:24" ht="15" hidden="1" customHeight="1" outlineLevel="1">
      <c r="A178" s="327"/>
      <c r="B178" s="323"/>
      <c r="C178" s="335"/>
      <c r="D178" s="102">
        <f>'Перв. скв '!D178</f>
        <v>0</v>
      </c>
      <c r="E178" s="332"/>
      <c r="F178" s="332" t="str">
        <f>'Перв. скв '!F178</f>
        <v>скв.</v>
      </c>
      <c r="G178" s="349">
        <f>'Перв. скв '!G178</f>
        <v>0</v>
      </c>
      <c r="H178" s="306">
        <f>'Перв. скв '!H178</f>
        <v>0</v>
      </c>
      <c r="I178" s="306">
        <v>0</v>
      </c>
      <c r="J178" s="306">
        <v>0</v>
      </c>
      <c r="K178" s="306">
        <v>0</v>
      </c>
      <c r="L178" s="306">
        <v>0</v>
      </c>
      <c r="M178" s="306">
        <v>0</v>
      </c>
      <c r="N178" s="306">
        <v>0</v>
      </c>
      <c r="O178" s="112">
        <f t="shared" si="114"/>
        <v>0</v>
      </c>
      <c r="P178" s="112">
        <f t="shared" si="115"/>
        <v>0</v>
      </c>
      <c r="Q178" s="112">
        <f t="shared" si="116"/>
        <v>0</v>
      </c>
      <c r="R178" s="112">
        <f t="shared" si="117"/>
        <v>0</v>
      </c>
      <c r="S178" s="112">
        <f t="shared" si="118"/>
        <v>0</v>
      </c>
      <c r="T178" s="99">
        <f t="shared" si="113"/>
        <v>0</v>
      </c>
      <c r="U178" s="112">
        <f t="shared" si="119"/>
        <v>0</v>
      </c>
      <c r="V178" s="113">
        <f t="shared" si="120"/>
        <v>0</v>
      </c>
      <c r="W178" s="168">
        <f t="shared" si="121"/>
        <v>0</v>
      </c>
      <c r="X178" s="190"/>
    </row>
    <row r="179" spans="1:24" ht="15.75" outlineLevel="1" thickBot="1">
      <c r="A179" s="327"/>
      <c r="B179" s="323"/>
      <c r="C179" s="335"/>
      <c r="D179" s="102" t="str">
        <f>'Перв. скв '!D179</f>
        <v>Прочие (Наценка УМТС)</v>
      </c>
      <c r="E179" s="332"/>
      <c r="F179" s="332" t="str">
        <f>'Перв. скв '!F179</f>
        <v>опер</v>
      </c>
      <c r="G179" s="349">
        <f>'Перв. скв '!G179</f>
        <v>861997.29989921732</v>
      </c>
      <c r="H179" s="306">
        <f>'Перв. скв '!H179</f>
        <v>1</v>
      </c>
      <c r="I179" s="306">
        <v>0</v>
      </c>
      <c r="J179" s="306">
        <v>0</v>
      </c>
      <c r="K179" s="306">
        <v>0</v>
      </c>
      <c r="L179" s="306">
        <v>0</v>
      </c>
      <c r="M179" s="306">
        <v>0</v>
      </c>
      <c r="N179" s="306">
        <v>0</v>
      </c>
      <c r="O179" s="112">
        <f>H179*G179</f>
        <v>861997.29989921732</v>
      </c>
      <c r="P179" s="112">
        <f>I179*G179</f>
        <v>0</v>
      </c>
      <c r="Q179" s="112">
        <f>J179*G179</f>
        <v>0</v>
      </c>
      <c r="R179" s="112">
        <f>K179*G179</f>
        <v>0</v>
      </c>
      <c r="S179" s="112">
        <f>L179*G179</f>
        <v>0</v>
      </c>
      <c r="T179" s="99">
        <f>M179*G179</f>
        <v>0</v>
      </c>
      <c r="U179" s="112">
        <f>N179*G179</f>
        <v>0</v>
      </c>
      <c r="V179" s="113">
        <f>SUM(H179:N179)</f>
        <v>1</v>
      </c>
      <c r="W179" s="168">
        <f>SUM(O179:U179)</f>
        <v>861997.29989921732</v>
      </c>
      <c r="X179" s="190"/>
    </row>
    <row r="180" spans="1:24" ht="15.75" hidden="1" customHeight="1" outlineLevel="1" thickBot="1">
      <c r="A180" s="327"/>
      <c r="B180" s="323"/>
      <c r="C180" s="122"/>
      <c r="D180" s="123"/>
      <c r="E180" s="124"/>
      <c r="F180" s="124"/>
      <c r="G180" s="125"/>
      <c r="H180" s="296"/>
      <c r="I180" s="296"/>
      <c r="J180" s="296"/>
      <c r="K180" s="296"/>
      <c r="L180" s="296"/>
      <c r="M180" s="296"/>
      <c r="N180" s="296"/>
      <c r="O180" s="127"/>
      <c r="P180" s="127"/>
      <c r="Q180" s="127"/>
      <c r="R180" s="127"/>
      <c r="S180" s="127"/>
      <c r="T180" s="127"/>
      <c r="U180" s="127"/>
      <c r="V180" s="126"/>
      <c r="W180" s="126"/>
      <c r="X180" s="190"/>
    </row>
    <row r="181" spans="1:24" ht="15.75" collapsed="1" thickBot="1">
      <c r="A181" s="45"/>
      <c r="B181" s="48"/>
      <c r="C181" s="446" t="s">
        <v>45</v>
      </c>
      <c r="D181" s="447"/>
      <c r="E181" s="447"/>
      <c r="F181" s="447"/>
      <c r="G181" s="447"/>
      <c r="H181" s="447"/>
      <c r="I181" s="447"/>
      <c r="J181" s="447"/>
      <c r="K181" s="447"/>
      <c r="L181" s="447"/>
      <c r="M181" s="447"/>
      <c r="N181" s="447"/>
      <c r="O181" s="447"/>
      <c r="P181" s="447"/>
      <c r="Q181" s="447"/>
      <c r="R181" s="447"/>
      <c r="S181" s="447"/>
      <c r="T181" s="447"/>
      <c r="U181" s="447"/>
      <c r="V181" s="447"/>
      <c r="W181" s="473"/>
      <c r="X181" s="192">
        <f>SUM(W183:W188)</f>
        <v>379392.394347728</v>
      </c>
    </row>
    <row r="182" spans="1:24" ht="15.75" outlineLevel="1" thickBot="1">
      <c r="A182" s="334"/>
      <c r="B182" s="331"/>
      <c r="C182" s="54"/>
      <c r="D182" s="100" t="s">
        <v>120</v>
      </c>
      <c r="E182" s="50"/>
      <c r="F182" s="50"/>
      <c r="G182" s="38"/>
      <c r="H182" s="295"/>
      <c r="I182" s="295"/>
      <c r="J182" s="295"/>
      <c r="K182" s="295"/>
      <c r="L182" s="295"/>
      <c r="M182" s="295"/>
      <c r="N182" s="295"/>
      <c r="O182" s="51"/>
      <c r="P182" s="51"/>
      <c r="Q182" s="51"/>
      <c r="R182" s="51"/>
      <c r="S182" s="51"/>
      <c r="T182" s="51"/>
      <c r="U182" s="51"/>
      <c r="V182" s="51"/>
      <c r="W182" s="174"/>
      <c r="X182" s="190"/>
    </row>
    <row r="183" spans="1:24" outlineLevel="1">
      <c r="A183" s="334"/>
      <c r="B183" s="331"/>
      <c r="C183" s="335"/>
      <c r="D183" s="102" t="str">
        <f>'Перв. скв '!D183</f>
        <v>Услуги НТЦ (лаб.анализ растворов, авторский надзор и пр.)</v>
      </c>
      <c r="E183" s="332"/>
      <c r="F183" s="332" t="str">
        <f>'Перв. скв '!F183</f>
        <v>скв.</v>
      </c>
      <c r="G183" s="349">
        <f>'Перв. скв '!G183</f>
        <v>379392.394347728</v>
      </c>
      <c r="H183" s="306">
        <f>'Перв. скв '!H183</f>
        <v>1</v>
      </c>
      <c r="I183" s="306">
        <f>'Перв. скв '!I183</f>
        <v>0</v>
      </c>
      <c r="J183" s="306">
        <f>'Перв. скв '!J183</f>
        <v>0</v>
      </c>
      <c r="K183" s="306">
        <f>'Перв. скв '!K183</f>
        <v>0</v>
      </c>
      <c r="L183" s="306">
        <f>'Перв. скв '!L183</f>
        <v>0</v>
      </c>
      <c r="M183" s="306">
        <f>'Перв. скв '!M183</f>
        <v>0</v>
      </c>
      <c r="N183" s="306">
        <f>'Перв. скв '!N183</f>
        <v>0</v>
      </c>
      <c r="O183" s="99">
        <f t="shared" ref="O183:O188" si="122">H183*G183</f>
        <v>379392.394347728</v>
      </c>
      <c r="P183" s="99">
        <f t="shared" ref="P183:P188" si="123">I183*G183</f>
        <v>0</v>
      </c>
      <c r="Q183" s="99">
        <f t="shared" ref="Q183:Q188" si="124">J183*G183</f>
        <v>0</v>
      </c>
      <c r="R183" s="99">
        <f t="shared" ref="R183:R188" si="125">K183*G183</f>
        <v>0</v>
      </c>
      <c r="S183" s="99">
        <f t="shared" ref="S183:S188" si="126">L183*G183</f>
        <v>0</v>
      </c>
      <c r="T183" s="99">
        <f t="shared" ref="T183:T188" si="127">M183*G183</f>
        <v>0</v>
      </c>
      <c r="U183" s="99">
        <f t="shared" ref="U183:U188" si="128">N183*G183</f>
        <v>0</v>
      </c>
      <c r="V183" s="98">
        <f t="shared" ref="V183:V188" si="129">SUM(H183:N183)</f>
        <v>1</v>
      </c>
      <c r="W183" s="171">
        <f t="shared" ref="W183:W188" si="130">SUM(O183:U183)</f>
        <v>379392.394347728</v>
      </c>
      <c r="X183" s="190"/>
    </row>
    <row r="184" spans="1:24" outlineLevel="1">
      <c r="A184" s="327"/>
      <c r="B184" s="323"/>
      <c r="C184" s="335"/>
      <c r="D184" s="102" t="str">
        <f>'Перв. скв '!D184</f>
        <v>ПИР + гос.экспертиза</v>
      </c>
      <c r="E184" s="332"/>
      <c r="F184" s="332" t="str">
        <f>'Перв. скв '!F184</f>
        <v>К-т</v>
      </c>
      <c r="G184" s="349">
        <f>'Перв. скв '!G184</f>
        <v>0</v>
      </c>
      <c r="H184" s="306">
        <v>0</v>
      </c>
      <c r="I184" s="306">
        <f>'Перв. скв '!I184</f>
        <v>0</v>
      </c>
      <c r="J184" s="306">
        <f>'Перв. скв '!J184</f>
        <v>0</v>
      </c>
      <c r="K184" s="306">
        <f>'Перв. скв '!K184</f>
        <v>0</v>
      </c>
      <c r="L184" s="306">
        <f>'Перв. скв '!L184</f>
        <v>0</v>
      </c>
      <c r="M184" s="306">
        <f>'Перв. скв '!M184</f>
        <v>0</v>
      </c>
      <c r="N184" s="306">
        <f>'Перв. скв '!N184</f>
        <v>0</v>
      </c>
      <c r="O184" s="99">
        <f t="shared" si="122"/>
        <v>0</v>
      </c>
      <c r="P184" s="99">
        <f t="shared" si="123"/>
        <v>0</v>
      </c>
      <c r="Q184" s="99">
        <f t="shared" si="124"/>
        <v>0</v>
      </c>
      <c r="R184" s="99">
        <f t="shared" si="125"/>
        <v>0</v>
      </c>
      <c r="S184" s="99">
        <f t="shared" si="126"/>
        <v>0</v>
      </c>
      <c r="T184" s="99">
        <f t="shared" si="127"/>
        <v>0</v>
      </c>
      <c r="U184" s="99">
        <f t="shared" si="128"/>
        <v>0</v>
      </c>
      <c r="V184" s="98">
        <f t="shared" si="129"/>
        <v>0</v>
      </c>
      <c r="W184" s="171">
        <f t="shared" si="130"/>
        <v>0</v>
      </c>
      <c r="X184" s="190"/>
    </row>
    <row r="185" spans="1:24" hidden="1" outlineLevel="1">
      <c r="A185" s="327"/>
      <c r="B185" s="323"/>
      <c r="C185" s="335"/>
      <c r="D185" s="102" t="str">
        <f>'Перв. скв '!D185</f>
        <v>Услуги УМТС (10,45% от ТМЦ, включая опрессовку труб)</v>
      </c>
      <c r="E185" s="332"/>
      <c r="F185" s="332" t="str">
        <f>'Перв. скв '!F185</f>
        <v>скв.</v>
      </c>
      <c r="G185" s="349">
        <f>'Перв. скв '!G185</f>
        <v>0</v>
      </c>
      <c r="H185" s="306">
        <f>'Перв. скв '!H185</f>
        <v>0</v>
      </c>
      <c r="I185" s="306">
        <f>'Перв. скв '!I185</f>
        <v>0</v>
      </c>
      <c r="J185" s="306">
        <f>'Перв. скв '!J185</f>
        <v>0</v>
      </c>
      <c r="K185" s="306">
        <f>'Перв. скв '!K185</f>
        <v>0</v>
      </c>
      <c r="L185" s="306">
        <f>'Перв. скв '!L185</f>
        <v>0</v>
      </c>
      <c r="M185" s="306">
        <f>'Перв. скв '!M185</f>
        <v>0</v>
      </c>
      <c r="N185" s="306">
        <f>'Перв. скв '!N185</f>
        <v>0</v>
      </c>
      <c r="O185" s="99">
        <f t="shared" si="122"/>
        <v>0</v>
      </c>
      <c r="P185" s="99">
        <f t="shared" si="123"/>
        <v>0</v>
      </c>
      <c r="Q185" s="99">
        <f t="shared" si="124"/>
        <v>0</v>
      </c>
      <c r="R185" s="99">
        <f t="shared" si="125"/>
        <v>0</v>
      </c>
      <c r="S185" s="99">
        <f t="shared" si="126"/>
        <v>0</v>
      </c>
      <c r="T185" s="99">
        <f t="shared" si="127"/>
        <v>0</v>
      </c>
      <c r="U185" s="99">
        <f t="shared" si="128"/>
        <v>0</v>
      </c>
      <c r="V185" s="98">
        <f t="shared" si="129"/>
        <v>0</v>
      </c>
      <c r="W185" s="171">
        <f t="shared" si="130"/>
        <v>0</v>
      </c>
      <c r="X185" s="190"/>
    </row>
    <row r="186" spans="1:24" outlineLevel="1">
      <c r="A186" s="327"/>
      <c r="B186" s="323"/>
      <c r="C186" s="335"/>
      <c r="D186" s="102" t="str">
        <f>'Перв. скв '!D186</f>
        <v>Выработка электроэнергии</v>
      </c>
      <c r="E186" s="332"/>
      <c r="F186" s="332" t="str">
        <f>'Перв. скв '!F186</f>
        <v>скв.</v>
      </c>
      <c r="G186" s="349">
        <f>'Перв. скв '!G186</f>
        <v>0</v>
      </c>
      <c r="H186" s="306">
        <f>'Перв. скв '!H186</f>
        <v>1</v>
      </c>
      <c r="I186" s="306">
        <f>'Перв. скв '!I186</f>
        <v>0</v>
      </c>
      <c r="J186" s="306">
        <f>'Перв. скв '!J186</f>
        <v>0</v>
      </c>
      <c r="K186" s="306">
        <f>'Перв. скв '!K186</f>
        <v>0</v>
      </c>
      <c r="L186" s="306">
        <f>'Перв. скв '!L186</f>
        <v>0</v>
      </c>
      <c r="M186" s="306">
        <f>'Перв. скв '!M186</f>
        <v>0</v>
      </c>
      <c r="N186" s="306">
        <f>'Перв. скв '!N186</f>
        <v>0</v>
      </c>
      <c r="O186" s="99">
        <f t="shared" si="122"/>
        <v>0</v>
      </c>
      <c r="P186" s="99">
        <f t="shared" si="123"/>
        <v>0</v>
      </c>
      <c r="Q186" s="99">
        <f t="shared" si="124"/>
        <v>0</v>
      </c>
      <c r="R186" s="99">
        <f t="shared" si="125"/>
        <v>0</v>
      </c>
      <c r="S186" s="99">
        <f t="shared" si="126"/>
        <v>0</v>
      </c>
      <c r="T186" s="99">
        <f t="shared" si="127"/>
        <v>0</v>
      </c>
      <c r="U186" s="99">
        <f t="shared" si="128"/>
        <v>0</v>
      </c>
      <c r="V186" s="98">
        <f t="shared" si="129"/>
        <v>1</v>
      </c>
      <c r="W186" s="171">
        <f t="shared" si="130"/>
        <v>0</v>
      </c>
      <c r="X186" s="190"/>
    </row>
    <row r="187" spans="1:24" ht="15.75" outlineLevel="1" thickBot="1">
      <c r="A187" s="327"/>
      <c r="B187" s="323"/>
      <c r="C187" s="335"/>
      <c r="D187" s="102" t="str">
        <f>'Перв. скв '!D187</f>
        <v>Прочее (Регистрация, инвентаризация, индексация)</v>
      </c>
      <c r="E187" s="332"/>
      <c r="F187" s="332" t="str">
        <f>'Перв. скв '!F187</f>
        <v>скв.</v>
      </c>
      <c r="G187" s="349">
        <f>'Перв. скв '!G187</f>
        <v>0</v>
      </c>
      <c r="H187" s="306">
        <f>'Перв. скв '!H187</f>
        <v>1</v>
      </c>
      <c r="I187" s="306">
        <f>'Перв. скв '!I187</f>
        <v>0</v>
      </c>
      <c r="J187" s="306">
        <f>'Перв. скв '!J187</f>
        <v>0</v>
      </c>
      <c r="K187" s="306">
        <f>'Перв. скв '!K187</f>
        <v>0</v>
      </c>
      <c r="L187" s="306">
        <f>'Перв. скв '!L187</f>
        <v>0</v>
      </c>
      <c r="M187" s="306">
        <f>'Перв. скв '!M187</f>
        <v>0</v>
      </c>
      <c r="N187" s="306">
        <f>'Перв. скв '!N187</f>
        <v>0</v>
      </c>
      <c r="O187" s="99">
        <f t="shared" si="122"/>
        <v>0</v>
      </c>
      <c r="P187" s="99">
        <f t="shared" si="123"/>
        <v>0</v>
      </c>
      <c r="Q187" s="99">
        <f t="shared" si="124"/>
        <v>0</v>
      </c>
      <c r="R187" s="99">
        <f t="shared" si="125"/>
        <v>0</v>
      </c>
      <c r="S187" s="99">
        <f t="shared" si="126"/>
        <v>0</v>
      </c>
      <c r="T187" s="99">
        <f t="shared" si="127"/>
        <v>0</v>
      </c>
      <c r="U187" s="99">
        <f t="shared" si="128"/>
        <v>0</v>
      </c>
      <c r="V187" s="98">
        <f t="shared" si="129"/>
        <v>1</v>
      </c>
      <c r="W187" s="171">
        <f t="shared" si="130"/>
        <v>0</v>
      </c>
      <c r="X187" s="190"/>
    </row>
    <row r="188" spans="1:24" ht="15.75" hidden="1" outlineLevel="1" thickBot="1">
      <c r="A188" s="327"/>
      <c r="B188" s="336"/>
      <c r="C188" s="335"/>
      <c r="D188" s="102" t="str">
        <f>'Перв. скв '!D188</f>
        <v>Прочие (ТЖГ)</v>
      </c>
      <c r="E188" s="332"/>
      <c r="F188" s="332" t="str">
        <f>'Перв. скв '!F188</f>
        <v>скв.</v>
      </c>
      <c r="G188" s="349">
        <f>'Перв. скв '!G188</f>
        <v>0</v>
      </c>
      <c r="H188" s="306">
        <f>'Перв. скв '!H188</f>
        <v>1</v>
      </c>
      <c r="I188" s="306">
        <f>'Перв. скв '!I188</f>
        <v>0</v>
      </c>
      <c r="J188" s="306">
        <f>'Перв. скв '!J188</f>
        <v>0</v>
      </c>
      <c r="K188" s="306">
        <f>'Перв. скв '!K188</f>
        <v>0</v>
      </c>
      <c r="L188" s="306">
        <f>'Перв. скв '!L188</f>
        <v>0</v>
      </c>
      <c r="M188" s="306">
        <f>'Перв. скв '!M188</f>
        <v>0</v>
      </c>
      <c r="N188" s="306">
        <f>'Перв. скв '!N188</f>
        <v>0</v>
      </c>
      <c r="O188" s="99">
        <f t="shared" si="122"/>
        <v>0</v>
      </c>
      <c r="P188" s="99">
        <f t="shared" si="123"/>
        <v>0</v>
      </c>
      <c r="Q188" s="99">
        <f t="shared" si="124"/>
        <v>0</v>
      </c>
      <c r="R188" s="99">
        <f t="shared" si="125"/>
        <v>0</v>
      </c>
      <c r="S188" s="99">
        <f t="shared" si="126"/>
        <v>0</v>
      </c>
      <c r="T188" s="99">
        <f t="shared" si="127"/>
        <v>0</v>
      </c>
      <c r="U188" s="99">
        <f t="shared" si="128"/>
        <v>0</v>
      </c>
      <c r="V188" s="98">
        <f t="shared" si="129"/>
        <v>1</v>
      </c>
      <c r="W188" s="171">
        <f t="shared" si="130"/>
        <v>0</v>
      </c>
      <c r="X188" s="190"/>
    </row>
    <row r="189" spans="1:24" s="68" customFormat="1" ht="15.75" hidden="1" customHeight="1" outlineLevel="1" thickBot="1">
      <c r="A189" s="340"/>
      <c r="B189" s="341"/>
      <c r="C189" s="97"/>
      <c r="D189" s="86"/>
      <c r="E189" s="87"/>
      <c r="F189" s="87"/>
      <c r="G189" s="88"/>
      <c r="H189" s="289"/>
      <c r="I189" s="289"/>
      <c r="J189" s="289"/>
      <c r="K189" s="289"/>
      <c r="L189" s="289"/>
      <c r="M189" s="289"/>
      <c r="N189" s="289"/>
      <c r="O189" s="118"/>
      <c r="P189" s="118"/>
      <c r="Q189" s="118"/>
      <c r="R189" s="118"/>
      <c r="S189" s="118"/>
      <c r="T189" s="118"/>
      <c r="U189" s="118"/>
      <c r="V189" s="119"/>
      <c r="W189" s="175"/>
      <c r="X189" s="190"/>
    </row>
    <row r="190" spans="1:24" s="109" customFormat="1" collapsed="1">
      <c r="A190" s="107"/>
      <c r="B190" s="108"/>
      <c r="C190" s="56" t="s">
        <v>77</v>
      </c>
      <c r="D190" s="69">
        <f>W190</f>
        <v>73675058.440746933</v>
      </c>
      <c r="E190" s="450"/>
      <c r="F190" s="500"/>
      <c r="G190" s="500"/>
      <c r="H190" s="500"/>
      <c r="I190" s="500"/>
      <c r="J190" s="500"/>
      <c r="K190" s="500"/>
      <c r="L190" s="500"/>
      <c r="M190" s="500"/>
      <c r="N190" s="451"/>
      <c r="O190" s="116">
        <f>SUM(O45:O188)</f>
        <v>1685999.6942469452</v>
      </c>
      <c r="P190" s="116">
        <f t="shared" ref="P190:W190" si="131">SUM(P45:P188)</f>
        <v>0</v>
      </c>
      <c r="Q190" s="116">
        <f t="shared" si="131"/>
        <v>388680</v>
      </c>
      <c r="R190" s="116">
        <f t="shared" si="131"/>
        <v>0</v>
      </c>
      <c r="S190" s="116">
        <f t="shared" si="131"/>
        <v>71600378.746499985</v>
      </c>
      <c r="T190" s="116">
        <f t="shared" si="131"/>
        <v>0</v>
      </c>
      <c r="U190" s="116">
        <f t="shared" si="131"/>
        <v>0</v>
      </c>
      <c r="V190" s="116">
        <f t="shared" si="131"/>
        <v>9135.92</v>
      </c>
      <c r="W190" s="164">
        <f t="shared" si="131"/>
        <v>73675058.440746933</v>
      </c>
      <c r="X190" s="191"/>
    </row>
    <row r="191" spans="1:24" ht="15.75" thickBot="1">
      <c r="A191" s="3"/>
      <c r="B191" s="3"/>
      <c r="H191" s="280"/>
      <c r="I191" s="280"/>
      <c r="J191" s="280"/>
      <c r="K191" s="280"/>
      <c r="L191" s="280"/>
      <c r="M191" s="280"/>
      <c r="N191" s="280"/>
      <c r="O191" s="23"/>
      <c r="P191" s="23"/>
      <c r="Q191" s="23"/>
      <c r="R191" s="23"/>
      <c r="S191" s="23"/>
      <c r="T191" s="23"/>
      <c r="U191" s="23"/>
      <c r="X191" s="191"/>
    </row>
    <row r="192" spans="1:24" ht="15.75" thickBot="1">
      <c r="A192" s="45"/>
      <c r="B192" s="48"/>
      <c r="C192" s="446" t="s">
        <v>124</v>
      </c>
      <c r="D192" s="447"/>
      <c r="E192" s="447"/>
      <c r="F192" s="447"/>
      <c r="G192" s="447"/>
      <c r="H192" s="447"/>
      <c r="I192" s="447"/>
      <c r="J192" s="447"/>
      <c r="K192" s="447"/>
      <c r="L192" s="447"/>
      <c r="M192" s="447"/>
      <c r="N192" s="447"/>
      <c r="O192" s="447"/>
      <c r="P192" s="447"/>
      <c r="Q192" s="447"/>
      <c r="R192" s="447"/>
      <c r="S192" s="447"/>
      <c r="T192" s="447"/>
      <c r="U192" s="447"/>
      <c r="V192" s="447"/>
      <c r="W192" s="473"/>
      <c r="X192" s="192">
        <f>SUM(W194:W204)</f>
        <v>36904486.671455629</v>
      </c>
    </row>
    <row r="193" spans="1:24" ht="15.75" outlineLevel="1" thickBot="1">
      <c r="A193" s="334"/>
      <c r="B193" s="331"/>
      <c r="C193" s="54"/>
      <c r="D193" s="100" t="s">
        <v>120</v>
      </c>
      <c r="E193" s="50"/>
      <c r="F193" s="50"/>
      <c r="G193" s="38"/>
      <c r="H193" s="295"/>
      <c r="I193" s="295"/>
      <c r="J193" s="295"/>
      <c r="K193" s="295"/>
      <c r="L193" s="295"/>
      <c r="M193" s="295"/>
      <c r="N193" s="295"/>
      <c r="O193" s="51"/>
      <c r="P193" s="51"/>
      <c r="Q193" s="51"/>
      <c r="R193" s="51"/>
      <c r="S193" s="51"/>
      <c r="T193" s="51"/>
      <c r="U193" s="51"/>
      <c r="V193" s="51"/>
      <c r="W193" s="174"/>
      <c r="X193" s="190"/>
    </row>
    <row r="194" spans="1:24" outlineLevel="1">
      <c r="A194" s="334"/>
      <c r="B194" s="331"/>
      <c r="C194" s="335"/>
      <c r="D194" s="102" t="str">
        <f>'Перв. скв '!D194</f>
        <v>Услуги по гидроразрыву пластов</v>
      </c>
      <c r="E194" s="332"/>
      <c r="F194" s="332" t="str">
        <f>'Перв. скв '!F194</f>
        <v>опер</v>
      </c>
      <c r="G194" s="349">
        <f>'Перв. скв '!G194</f>
        <v>2694720.9499999997</v>
      </c>
      <c r="H194" s="306">
        <f>'Перв. скв '!H194</f>
        <v>6</v>
      </c>
      <c r="I194" s="307">
        <f>'Перв. скв '!I194</f>
        <v>0</v>
      </c>
      <c r="J194" s="307">
        <f>'Перв. скв '!J194</f>
        <v>0</v>
      </c>
      <c r="K194" s="307">
        <f>'Перв. скв '!K194</f>
        <v>0</v>
      </c>
      <c r="L194" s="307">
        <f>'Перв. скв '!L194</f>
        <v>0</v>
      </c>
      <c r="M194" s="307">
        <f>'Перв. скв '!M194</f>
        <v>0</v>
      </c>
      <c r="N194" s="297"/>
      <c r="O194" s="99">
        <f t="shared" ref="O194:O204" si="132">H194*G194</f>
        <v>16168325.699999999</v>
      </c>
      <c r="P194" s="99"/>
      <c r="Q194" s="99"/>
      <c r="R194" s="99"/>
      <c r="S194" s="99"/>
      <c r="T194" s="99"/>
      <c r="U194" s="99"/>
      <c r="V194" s="98">
        <f t="shared" ref="V194:V204" si="133">SUM(H194:N194)</f>
        <v>6</v>
      </c>
      <c r="W194" s="171">
        <f>SUM(O194:U194)</f>
        <v>16168325.699999999</v>
      </c>
      <c r="X194" s="190"/>
    </row>
    <row r="195" spans="1:24" outlineLevel="1">
      <c r="A195" s="327"/>
      <c r="B195" s="323"/>
      <c r="C195" s="335"/>
      <c r="D195" s="102" t="str">
        <f>'Перв. скв '!D195</f>
        <v>Услуги колтюбинга и азотной установки</v>
      </c>
      <c r="E195" s="332"/>
      <c r="F195" s="332" t="str">
        <f>'Перв. скв '!F195</f>
        <v>опер</v>
      </c>
      <c r="G195" s="349">
        <f>'Перв. скв '!G195</f>
        <v>4225000</v>
      </c>
      <c r="H195" s="306">
        <f>'Перв. скв '!H195</f>
        <v>1</v>
      </c>
      <c r="I195" s="307">
        <f>'Перв. скв '!I195</f>
        <v>0</v>
      </c>
      <c r="J195" s="307">
        <f>'Перв. скв '!J195</f>
        <v>0</v>
      </c>
      <c r="K195" s="307">
        <f>'Перв. скв '!K195</f>
        <v>0</v>
      </c>
      <c r="L195" s="307">
        <f>'Перв. скв '!L195</f>
        <v>0</v>
      </c>
      <c r="M195" s="307">
        <f>'Перв. скв '!M195</f>
        <v>0</v>
      </c>
      <c r="N195" s="297"/>
      <c r="O195" s="99">
        <f t="shared" si="132"/>
        <v>4225000</v>
      </c>
      <c r="P195" s="99"/>
      <c r="Q195" s="99"/>
      <c r="R195" s="99"/>
      <c r="S195" s="99"/>
      <c r="T195" s="99"/>
      <c r="U195" s="99"/>
      <c r="V195" s="98">
        <f t="shared" si="133"/>
        <v>1</v>
      </c>
      <c r="W195" s="171">
        <f t="shared" ref="W195:W204" si="134">SUM(O195:U195)</f>
        <v>4225000</v>
      </c>
      <c r="X195" s="190"/>
    </row>
    <row r="196" spans="1:24" outlineLevel="1">
      <c r="A196" s="327"/>
      <c r="B196" s="323"/>
      <c r="C196" s="335"/>
      <c r="D196" s="102" t="str">
        <f>'Перв. скв '!D196</f>
        <v>Услуги бригад по капитальному ремонту скважин</v>
      </c>
      <c r="E196" s="332"/>
      <c r="F196" s="332" t="str">
        <f>'Перв. скв '!F196</f>
        <v>бр.час.</v>
      </c>
      <c r="G196" s="349">
        <f>'Перв. скв '!G196</f>
        <v>5700</v>
      </c>
      <c r="H196" s="306">
        <f>'Перв. скв '!H196</f>
        <v>236.47807017543863</v>
      </c>
      <c r="I196" s="307">
        <f>'Перв. скв '!I196</f>
        <v>0</v>
      </c>
      <c r="J196" s="307">
        <f>'Перв. скв '!J196</f>
        <v>0</v>
      </c>
      <c r="K196" s="307">
        <f>'Перв. скв '!K196</f>
        <v>0</v>
      </c>
      <c r="L196" s="307">
        <f>'Перв. скв '!L196</f>
        <v>0</v>
      </c>
      <c r="M196" s="307">
        <f>'Перв. скв '!M196</f>
        <v>0</v>
      </c>
      <c r="N196" s="297"/>
      <c r="O196" s="99">
        <f t="shared" si="132"/>
        <v>1347925.0000000002</v>
      </c>
      <c r="P196" s="99"/>
      <c r="Q196" s="99"/>
      <c r="R196" s="99"/>
      <c r="S196" s="99"/>
      <c r="T196" s="99"/>
      <c r="U196" s="99"/>
      <c r="V196" s="98">
        <f t="shared" si="133"/>
        <v>236.47807017543863</v>
      </c>
      <c r="W196" s="171">
        <f t="shared" si="134"/>
        <v>1347925.0000000002</v>
      </c>
      <c r="X196" s="190"/>
    </row>
    <row r="197" spans="1:24" outlineLevel="1">
      <c r="A197" s="327"/>
      <c r="B197" s="323"/>
      <c r="C197" s="335"/>
      <c r="D197" s="102" t="str">
        <f>'Перв. скв '!D197</f>
        <v>Супервайзинг при КРС</v>
      </c>
      <c r="E197" s="332"/>
      <c r="F197" s="332" t="str">
        <f>'Перв. скв '!F197</f>
        <v>опер</v>
      </c>
      <c r="G197" s="349">
        <f>'Перв. скв '!G197</f>
        <v>61808.600000000013</v>
      </c>
      <c r="H197" s="306">
        <f>'Перв. скв '!H197</f>
        <v>1</v>
      </c>
      <c r="I197" s="307">
        <f>'Перв. скв '!I197</f>
        <v>0</v>
      </c>
      <c r="J197" s="307">
        <f>'Перв. скв '!J197</f>
        <v>0</v>
      </c>
      <c r="K197" s="307">
        <f>'Перв. скв '!K197</f>
        <v>0</v>
      </c>
      <c r="L197" s="307">
        <f>'Перв. скв '!L197</f>
        <v>0</v>
      </c>
      <c r="M197" s="307">
        <f>'Перв. скв '!M197</f>
        <v>0</v>
      </c>
      <c r="N197" s="297"/>
      <c r="O197" s="99">
        <f t="shared" si="132"/>
        <v>61808.600000000013</v>
      </c>
      <c r="P197" s="99"/>
      <c r="Q197" s="99"/>
      <c r="R197" s="99"/>
      <c r="S197" s="99"/>
      <c r="T197" s="99"/>
      <c r="U197" s="99"/>
      <c r="V197" s="98">
        <f t="shared" si="133"/>
        <v>1</v>
      </c>
      <c r="W197" s="171">
        <f t="shared" si="134"/>
        <v>61808.600000000013</v>
      </c>
      <c r="X197" s="190"/>
    </row>
    <row r="198" spans="1:24" outlineLevel="1">
      <c r="A198" s="327"/>
      <c r="B198" s="323"/>
      <c r="C198" s="335"/>
      <c r="D198" s="102" t="str">
        <f>'Перв. скв '!D198</f>
        <v>ТЖГ</v>
      </c>
      <c r="E198" s="332"/>
      <c r="F198" s="332" t="str">
        <f>'Перв. скв '!F198</f>
        <v>опер</v>
      </c>
      <c r="G198" s="349">
        <f>'Перв. скв '!G198</f>
        <v>0</v>
      </c>
      <c r="H198" s="306">
        <f>'Перв. скв '!H198</f>
        <v>1</v>
      </c>
      <c r="I198" s="307">
        <f>'Перв. скв '!I198</f>
        <v>0</v>
      </c>
      <c r="J198" s="307">
        <f>'Перв. скв '!J198</f>
        <v>0</v>
      </c>
      <c r="K198" s="307">
        <f>'Перв. скв '!K198</f>
        <v>0</v>
      </c>
      <c r="L198" s="307">
        <f>'Перв. скв '!L198</f>
        <v>0</v>
      </c>
      <c r="M198" s="307">
        <f>'Перв. скв '!M198</f>
        <v>0</v>
      </c>
      <c r="N198" s="297"/>
      <c r="O198" s="99">
        <f t="shared" si="132"/>
        <v>0</v>
      </c>
      <c r="P198" s="99"/>
      <c r="Q198" s="99"/>
      <c r="R198" s="99"/>
      <c r="S198" s="99"/>
      <c r="T198" s="99"/>
      <c r="U198" s="99"/>
      <c r="V198" s="98">
        <f t="shared" si="133"/>
        <v>1</v>
      </c>
      <c r="W198" s="171">
        <f t="shared" si="134"/>
        <v>0</v>
      </c>
      <c r="X198" s="190"/>
    </row>
    <row r="199" spans="1:24" outlineLevel="1">
      <c r="A199" s="327"/>
      <c r="B199" s="323"/>
      <c r="C199" s="335"/>
      <c r="D199" s="102" t="str">
        <f>'Перв. скв '!D199</f>
        <v>Проппант</v>
      </c>
      <c r="E199" s="332"/>
      <c r="F199" s="332" t="str">
        <f>'Перв. скв '!F199</f>
        <v>м3</v>
      </c>
      <c r="G199" s="349">
        <f>'Перв. скв '!G199</f>
        <v>17500</v>
      </c>
      <c r="H199" s="306">
        <f>'Перв. скв '!H199</f>
        <v>600</v>
      </c>
      <c r="I199" s="307">
        <f>'Перв. скв '!I199</f>
        <v>0</v>
      </c>
      <c r="J199" s="307">
        <f>'Перв. скв '!J199</f>
        <v>0</v>
      </c>
      <c r="K199" s="307">
        <f>'Перв. скв '!K199</f>
        <v>0</v>
      </c>
      <c r="L199" s="307">
        <f>'Перв. скв '!L199</f>
        <v>0</v>
      </c>
      <c r="M199" s="307">
        <f>'Перв. скв '!M199</f>
        <v>0</v>
      </c>
      <c r="N199" s="297"/>
      <c r="O199" s="99">
        <f t="shared" si="132"/>
        <v>10500000</v>
      </c>
      <c r="P199" s="99"/>
      <c r="Q199" s="99"/>
      <c r="R199" s="99"/>
      <c r="S199" s="99"/>
      <c r="T199" s="99"/>
      <c r="U199" s="99"/>
      <c r="V199" s="98">
        <f t="shared" si="133"/>
        <v>600</v>
      </c>
      <c r="W199" s="171">
        <f t="shared" si="134"/>
        <v>10500000</v>
      </c>
      <c r="X199" s="190"/>
    </row>
    <row r="200" spans="1:24" outlineLevel="1">
      <c r="A200" s="327"/>
      <c r="B200" s="323"/>
      <c r="C200" s="335"/>
      <c r="D200" s="102" t="str">
        <f>'Перв. скв '!D200</f>
        <v>Распределение расходов УМТС</v>
      </c>
      <c r="E200" s="332"/>
      <c r="F200" s="332">
        <f>'Перв. скв '!F200</f>
        <v>0</v>
      </c>
      <c r="G200" s="349">
        <f>'Перв. скв '!G200</f>
        <v>865747.37145562703</v>
      </c>
      <c r="H200" s="306">
        <f>'Перв. скв '!H200</f>
        <v>1</v>
      </c>
      <c r="I200" s="307">
        <f>'Перв. скв '!I200</f>
        <v>0</v>
      </c>
      <c r="J200" s="307">
        <f>'Перв. скв '!J200</f>
        <v>0</v>
      </c>
      <c r="K200" s="307">
        <f>'Перв. скв '!K200</f>
        <v>0</v>
      </c>
      <c r="L200" s="307">
        <f>'Перв. скв '!L200</f>
        <v>0</v>
      </c>
      <c r="M200" s="307">
        <f>'Перв. скв '!M200</f>
        <v>0</v>
      </c>
      <c r="N200" s="297"/>
      <c r="O200" s="99">
        <f t="shared" si="132"/>
        <v>865747.37145562703</v>
      </c>
      <c r="P200" s="99"/>
      <c r="Q200" s="99"/>
      <c r="R200" s="99"/>
      <c r="S200" s="99"/>
      <c r="T200" s="99"/>
      <c r="U200" s="99"/>
      <c r="V200" s="98">
        <f t="shared" si="133"/>
        <v>1</v>
      </c>
      <c r="W200" s="171">
        <f t="shared" si="134"/>
        <v>865747.37145562703</v>
      </c>
      <c r="X200" s="190"/>
    </row>
    <row r="201" spans="1:24" outlineLevel="1">
      <c r="A201" s="327"/>
      <c r="B201" s="323"/>
      <c r="C201" s="335"/>
      <c r="D201" s="102" t="str">
        <f>'Перв. скв '!D201</f>
        <v>ПВР</v>
      </c>
      <c r="E201" s="332"/>
      <c r="F201" s="332" t="str">
        <f>'Перв. скв '!F201</f>
        <v>опер</v>
      </c>
      <c r="G201" s="349">
        <f>'Перв. скв '!G201</f>
        <v>0</v>
      </c>
      <c r="H201" s="306">
        <f>'Перв. скв '!H201</f>
        <v>0</v>
      </c>
      <c r="I201" s="307">
        <f>'Перв. скв '!I201</f>
        <v>0</v>
      </c>
      <c r="J201" s="307">
        <f>'Перв. скв '!J201</f>
        <v>0</v>
      </c>
      <c r="K201" s="307">
        <f>'Перв. скв '!K201</f>
        <v>0</v>
      </c>
      <c r="L201" s="307">
        <f>'Перв. скв '!L201</f>
        <v>0</v>
      </c>
      <c r="M201" s="307">
        <f>'Перв. скв '!M201</f>
        <v>0</v>
      </c>
      <c r="N201" s="297"/>
      <c r="O201" s="99">
        <f t="shared" si="132"/>
        <v>0</v>
      </c>
      <c r="P201" s="99"/>
      <c r="Q201" s="99"/>
      <c r="R201" s="99"/>
      <c r="S201" s="99"/>
      <c r="T201" s="99"/>
      <c r="U201" s="99"/>
      <c r="V201" s="98">
        <f t="shared" si="133"/>
        <v>0</v>
      </c>
      <c r="W201" s="171">
        <f t="shared" si="134"/>
        <v>0</v>
      </c>
      <c r="X201" s="190"/>
    </row>
    <row r="202" spans="1:24" outlineLevel="1">
      <c r="A202" s="327"/>
      <c r="B202" s="323"/>
      <c r="C202" s="335"/>
      <c r="D202" s="102" t="str">
        <f>'Перв. скв '!D202</f>
        <v>МГРП</v>
      </c>
      <c r="E202" s="332"/>
      <c r="F202" s="332" t="str">
        <f>'Перв. скв '!F202</f>
        <v>скв/опер</v>
      </c>
      <c r="G202" s="349">
        <f>'Перв. скв '!G202</f>
        <v>3650000</v>
      </c>
      <c r="H202" s="306">
        <f>'Перв. скв '!H202</f>
        <v>1</v>
      </c>
      <c r="I202" s="307">
        <f>'Перв. скв '!I202</f>
        <v>0</v>
      </c>
      <c r="J202" s="307">
        <f>'Перв. скв '!J202</f>
        <v>0</v>
      </c>
      <c r="K202" s="307">
        <f>'Перв. скв '!K202</f>
        <v>0</v>
      </c>
      <c r="L202" s="307">
        <f>'Перв. скв '!L202</f>
        <v>0</v>
      </c>
      <c r="M202" s="307">
        <f>'Перв. скв '!M202</f>
        <v>0</v>
      </c>
      <c r="N202" s="297"/>
      <c r="O202" s="99">
        <f t="shared" si="132"/>
        <v>3650000</v>
      </c>
      <c r="P202" s="99"/>
      <c r="Q202" s="99"/>
      <c r="R202" s="99"/>
      <c r="S202" s="99"/>
      <c r="T202" s="99"/>
      <c r="U202" s="99"/>
      <c r="V202" s="98">
        <f t="shared" si="133"/>
        <v>1</v>
      </c>
      <c r="W202" s="171">
        <f t="shared" si="134"/>
        <v>3650000</v>
      </c>
      <c r="X202" s="190"/>
    </row>
    <row r="203" spans="1:24" outlineLevel="1">
      <c r="A203" s="327"/>
      <c r="B203" s="323"/>
      <c r="C203" s="335"/>
      <c r="D203" s="102" t="str">
        <f>'Перв. скв '!D203</f>
        <v>Супервайзинг при ГРП</v>
      </c>
      <c r="E203" s="332"/>
      <c r="F203" s="332" t="str">
        <f>'Перв. скв '!F203</f>
        <v>бр.час.</v>
      </c>
      <c r="G203" s="349">
        <f>'Перв. скв '!G203</f>
        <v>85680</v>
      </c>
      <c r="H203" s="306">
        <f>'Перв. скв '!H203</f>
        <v>1</v>
      </c>
      <c r="I203" s="307">
        <f>'Перв. скв '!I203</f>
        <v>0</v>
      </c>
      <c r="J203" s="307">
        <f>'Перв. скв '!J203</f>
        <v>0</v>
      </c>
      <c r="K203" s="307">
        <f>'Перв. скв '!K203</f>
        <v>0</v>
      </c>
      <c r="L203" s="307">
        <f>'Перв. скв '!L203</f>
        <v>0</v>
      </c>
      <c r="M203" s="307">
        <f>'Перв. скв '!M203</f>
        <v>0</v>
      </c>
      <c r="N203" s="297"/>
      <c r="O203" s="99">
        <f t="shared" si="132"/>
        <v>85680</v>
      </c>
      <c r="P203" s="99"/>
      <c r="Q203" s="99"/>
      <c r="R203" s="99"/>
      <c r="S203" s="99"/>
      <c r="T203" s="99"/>
      <c r="U203" s="99"/>
      <c r="V203" s="98">
        <f t="shared" si="133"/>
        <v>1</v>
      </c>
      <c r="W203" s="171">
        <f t="shared" si="134"/>
        <v>85680</v>
      </c>
      <c r="X203" s="190"/>
    </row>
    <row r="204" spans="1:24" outlineLevel="1">
      <c r="A204" s="327"/>
      <c r="B204" s="323"/>
      <c r="C204" s="335"/>
      <c r="D204" s="102">
        <f>'Перв. скв '!D204</f>
        <v>0</v>
      </c>
      <c r="E204" s="332"/>
      <c r="F204" s="332">
        <f>'Перв. скв '!F204</f>
        <v>0</v>
      </c>
      <c r="G204" s="349">
        <f>'Перв. скв '!G204</f>
        <v>0</v>
      </c>
      <c r="H204" s="306">
        <f>'Перв. скв '!H204</f>
        <v>0</v>
      </c>
      <c r="I204" s="307">
        <f>'Перв. скв '!I204</f>
        <v>0</v>
      </c>
      <c r="J204" s="307">
        <f>'Перв. скв '!J204</f>
        <v>0</v>
      </c>
      <c r="K204" s="307">
        <f>'Перв. скв '!K204</f>
        <v>0</v>
      </c>
      <c r="L204" s="307">
        <f>'Перв. скв '!L204</f>
        <v>0</v>
      </c>
      <c r="M204" s="307">
        <f>'Перв. скв '!M204</f>
        <v>0</v>
      </c>
      <c r="N204" s="297"/>
      <c r="O204" s="99">
        <f t="shared" si="132"/>
        <v>0</v>
      </c>
      <c r="P204" s="99"/>
      <c r="Q204" s="99"/>
      <c r="R204" s="99"/>
      <c r="S204" s="99"/>
      <c r="T204" s="99"/>
      <c r="U204" s="99"/>
      <c r="V204" s="98">
        <f t="shared" si="133"/>
        <v>0</v>
      </c>
      <c r="W204" s="171">
        <f t="shared" si="134"/>
        <v>0</v>
      </c>
      <c r="X204" s="190"/>
    </row>
    <row r="205" spans="1:24" s="68" customFormat="1" ht="15.75" outlineLevel="1" thickBot="1">
      <c r="A205" s="340"/>
      <c r="B205" s="341"/>
      <c r="C205" s="97"/>
      <c r="D205" s="97"/>
      <c r="E205" s="75"/>
      <c r="F205" s="75"/>
      <c r="G205" s="65"/>
      <c r="H205" s="289"/>
      <c r="I205" s="289"/>
      <c r="J205" s="289"/>
      <c r="K205" s="289"/>
      <c r="L205" s="289"/>
      <c r="M205" s="289"/>
      <c r="N205" s="289"/>
      <c r="O205" s="78"/>
      <c r="P205" s="78"/>
      <c r="Q205" s="78"/>
      <c r="R205" s="78"/>
      <c r="S205" s="78"/>
      <c r="T205" s="78"/>
      <c r="U205" s="78"/>
      <c r="V205" s="79"/>
      <c r="W205" s="166"/>
      <c r="X205" s="190"/>
    </row>
    <row r="206" spans="1:24" s="109" customFormat="1">
      <c r="A206" s="107"/>
      <c r="B206" s="108"/>
      <c r="C206" s="56" t="s">
        <v>83</v>
      </c>
      <c r="D206" s="69">
        <f>W206</f>
        <v>36904486.671455629</v>
      </c>
      <c r="E206" s="450"/>
      <c r="F206" s="500"/>
      <c r="G206" s="500"/>
      <c r="H206" s="500"/>
      <c r="I206" s="500"/>
      <c r="J206" s="500"/>
      <c r="K206" s="500"/>
      <c r="L206" s="500"/>
      <c r="M206" s="500"/>
      <c r="N206" s="451"/>
      <c r="O206" s="116">
        <f>SUM(O194:O204)</f>
        <v>36904486.671455629</v>
      </c>
      <c r="P206" s="116"/>
      <c r="Q206" s="116"/>
      <c r="R206" s="116"/>
      <c r="S206" s="116"/>
      <c r="T206" s="116"/>
      <c r="U206" s="116"/>
      <c r="V206" s="116"/>
      <c r="W206" s="164">
        <f>SUM(W194:W204)</f>
        <v>36904486.671455629</v>
      </c>
      <c r="X206" s="191"/>
    </row>
    <row r="207" spans="1:24" ht="15.75" thickBot="1">
      <c r="H207" s="280"/>
      <c r="I207" s="280"/>
      <c r="J207" s="280"/>
      <c r="K207" s="280"/>
      <c r="L207" s="280"/>
      <c r="M207" s="280"/>
      <c r="N207" s="280"/>
      <c r="O207" s="117"/>
      <c r="P207" s="117"/>
      <c r="Q207" s="117"/>
      <c r="R207" s="117"/>
      <c r="S207" s="117"/>
      <c r="T207" s="117"/>
      <c r="U207" s="117"/>
      <c r="V207" s="117"/>
      <c r="W207" s="117"/>
      <c r="X207" s="191"/>
    </row>
    <row r="208" spans="1:24" ht="15.75" thickBot="1">
      <c r="A208" s="336"/>
      <c r="B208" s="336"/>
      <c r="C208" s="446" t="s">
        <v>126</v>
      </c>
      <c r="D208" s="447"/>
      <c r="E208" s="447"/>
      <c r="F208" s="447"/>
      <c r="G208" s="447"/>
      <c r="H208" s="447"/>
      <c r="I208" s="447"/>
      <c r="J208" s="447"/>
      <c r="K208" s="447"/>
      <c r="L208" s="447"/>
      <c r="M208" s="447"/>
      <c r="N208" s="447"/>
      <c r="O208" s="447"/>
      <c r="P208" s="447"/>
      <c r="Q208" s="447"/>
      <c r="R208" s="447"/>
      <c r="S208" s="447"/>
      <c r="T208" s="447"/>
      <c r="U208" s="447"/>
      <c r="V208" s="447"/>
      <c r="W208" s="473"/>
      <c r="X208" s="192">
        <f>SUM(W209:W211)</f>
        <v>0</v>
      </c>
    </row>
    <row r="209" spans="1:24" outlineLevel="1">
      <c r="A209" s="336"/>
      <c r="B209" s="336"/>
      <c r="C209" s="335"/>
      <c r="D209" s="102">
        <f>'Перв. скв '!D209</f>
        <v>0</v>
      </c>
      <c r="E209" s="332"/>
      <c r="F209" s="332" t="str">
        <f>'Перв. скв '!F209</f>
        <v>шт</v>
      </c>
      <c r="G209" s="349">
        <f>'Перв. скв '!G209</f>
        <v>0</v>
      </c>
      <c r="H209" s="279"/>
      <c r="I209" s="297"/>
      <c r="J209" s="297"/>
      <c r="K209" s="297"/>
      <c r="L209" s="297"/>
      <c r="M209" s="297"/>
      <c r="N209" s="297"/>
      <c r="O209" s="112">
        <f>H209*G209</f>
        <v>0</v>
      </c>
      <c r="P209" s="112"/>
      <c r="Q209" s="112"/>
      <c r="R209" s="112"/>
      <c r="S209" s="112"/>
      <c r="T209" s="99"/>
      <c r="U209" s="112"/>
      <c r="V209" s="113">
        <f>SUM(H209:N209)</f>
        <v>0</v>
      </c>
      <c r="W209" s="168">
        <f>SUM(O209:U209)</f>
        <v>0</v>
      </c>
      <c r="X209" s="190"/>
    </row>
    <row r="210" spans="1:24" outlineLevel="1">
      <c r="A210" s="336"/>
      <c r="B210" s="336"/>
      <c r="C210" s="335"/>
      <c r="D210" s="102"/>
      <c r="E210" s="332"/>
      <c r="F210" s="332" t="str">
        <f>'Перв. скв '!F210</f>
        <v>скв.</v>
      </c>
      <c r="G210" s="349"/>
      <c r="H210" s="279"/>
      <c r="I210" s="297"/>
      <c r="J210" s="297"/>
      <c r="K210" s="297"/>
      <c r="L210" s="297"/>
      <c r="M210" s="297"/>
      <c r="N210" s="297"/>
      <c r="O210" s="112">
        <f>H210*G210</f>
        <v>0</v>
      </c>
      <c r="P210" s="112"/>
      <c r="Q210" s="112"/>
      <c r="R210" s="112"/>
      <c r="S210" s="112"/>
      <c r="T210" s="99"/>
      <c r="U210" s="112"/>
      <c r="V210" s="113">
        <f>SUM(H210:N210)</f>
        <v>0</v>
      </c>
      <c r="W210" s="168">
        <f>SUM(O210:U210)</f>
        <v>0</v>
      </c>
      <c r="X210" s="190"/>
    </row>
    <row r="211" spans="1:24" outlineLevel="1">
      <c r="A211" s="336"/>
      <c r="B211" s="336"/>
      <c r="C211" s="335"/>
      <c r="D211" s="102"/>
      <c r="E211" s="332"/>
      <c r="F211" s="332" t="str">
        <f>'Перв. скв '!F211</f>
        <v>скв.</v>
      </c>
      <c r="G211" s="349"/>
      <c r="H211" s="279"/>
      <c r="I211" s="297"/>
      <c r="J211" s="297"/>
      <c r="K211" s="297"/>
      <c r="L211" s="297"/>
      <c r="M211" s="297"/>
      <c r="N211" s="297"/>
      <c r="O211" s="112">
        <f>H211*G211</f>
        <v>0</v>
      </c>
      <c r="P211" s="112"/>
      <c r="Q211" s="112"/>
      <c r="R211" s="112"/>
      <c r="S211" s="112"/>
      <c r="T211" s="99"/>
      <c r="U211" s="112"/>
      <c r="V211" s="113">
        <f>SUM(H211:N211)</f>
        <v>0</v>
      </c>
      <c r="W211" s="168">
        <f>SUM(O211:U211)</f>
        <v>0</v>
      </c>
      <c r="X211" s="190"/>
    </row>
    <row r="212" spans="1:24" s="109" customFormat="1">
      <c r="A212" s="343"/>
      <c r="B212" s="343"/>
      <c r="C212" s="56" t="s">
        <v>127</v>
      </c>
      <c r="D212" s="69">
        <f>W212</f>
        <v>0</v>
      </c>
      <c r="E212" s="450"/>
      <c r="F212" s="500"/>
      <c r="G212" s="500"/>
      <c r="H212" s="500"/>
      <c r="I212" s="500"/>
      <c r="J212" s="500"/>
      <c r="K212" s="500"/>
      <c r="L212" s="500"/>
      <c r="M212" s="500"/>
      <c r="N212" s="451"/>
      <c r="O212" s="116">
        <f>SUM(O209:O211)</f>
        <v>0</v>
      </c>
      <c r="P212" s="116"/>
      <c r="Q212" s="116"/>
      <c r="R212" s="116"/>
      <c r="S212" s="116"/>
      <c r="T212" s="116"/>
      <c r="U212" s="116"/>
      <c r="V212" s="116"/>
      <c r="W212" s="164">
        <f>SUM(W209:W211)</f>
        <v>0</v>
      </c>
      <c r="X212" s="190"/>
    </row>
    <row r="213" spans="1:24" ht="15.75" thickBot="1">
      <c r="H213" s="280"/>
      <c r="I213" s="280"/>
      <c r="J213" s="280"/>
      <c r="K213" s="280"/>
      <c r="L213" s="280"/>
      <c r="M213" s="280"/>
      <c r="N213" s="280"/>
      <c r="O213" s="117"/>
      <c r="P213" s="117"/>
      <c r="Q213" s="117"/>
      <c r="R213" s="117"/>
      <c r="S213" s="117"/>
      <c r="T213" s="117"/>
      <c r="U213" s="117"/>
      <c r="V213" s="117"/>
      <c r="W213" s="117"/>
      <c r="X213" s="191"/>
    </row>
    <row r="214" spans="1:24" s="109" customFormat="1" ht="15.75" thickBot="1">
      <c r="A214" s="107"/>
      <c r="B214" s="108"/>
      <c r="C214" s="56" t="s">
        <v>84</v>
      </c>
      <c r="D214" s="69">
        <f>W214</f>
        <v>111050847.23720255</v>
      </c>
      <c r="E214" s="450"/>
      <c r="F214" s="500"/>
      <c r="G214" s="500"/>
      <c r="H214" s="500"/>
      <c r="I214" s="500"/>
      <c r="J214" s="500"/>
      <c r="K214" s="500"/>
      <c r="L214" s="500"/>
      <c r="M214" s="500"/>
      <c r="N214" s="451"/>
      <c r="O214" s="116">
        <f t="shared" ref="O214:U214" si="135">O190+O206+O41+O212</f>
        <v>39061788.490702577</v>
      </c>
      <c r="P214" s="116">
        <f t="shared" si="135"/>
        <v>0</v>
      </c>
      <c r="Q214" s="116">
        <f t="shared" si="135"/>
        <v>388680</v>
      </c>
      <c r="R214" s="116">
        <f t="shared" si="135"/>
        <v>0</v>
      </c>
      <c r="S214" s="116">
        <f t="shared" si="135"/>
        <v>71600378.746499985</v>
      </c>
      <c r="T214" s="116">
        <f t="shared" si="135"/>
        <v>0</v>
      </c>
      <c r="U214" s="116">
        <f t="shared" si="135"/>
        <v>0</v>
      </c>
      <c r="V214" s="116"/>
      <c r="W214" s="164">
        <f>W190+W206+W41+W212</f>
        <v>111050847.23720255</v>
      </c>
      <c r="X214" s="192">
        <f>X18+X43+X56+X65+X86+X94+X112+X120+X129+X134+X142+X163+X181+X192+X208</f>
        <v>111050847.23720255</v>
      </c>
    </row>
  </sheetData>
  <mergeCells count="58">
    <mergeCell ref="A2:W2"/>
    <mergeCell ref="F4:G5"/>
    <mergeCell ref="H4:H5"/>
    <mergeCell ref="I4:I5"/>
    <mergeCell ref="J4:J5"/>
    <mergeCell ref="K4:K5"/>
    <mergeCell ref="L4:L5"/>
    <mergeCell ref="M4:M5"/>
    <mergeCell ref="N4:N5"/>
    <mergeCell ref="O4:O5"/>
    <mergeCell ref="P4:Q5"/>
    <mergeCell ref="R4:R5"/>
    <mergeCell ref="A6:B6"/>
    <mergeCell ref="F6:G6"/>
    <mergeCell ref="P6:Q6"/>
    <mergeCell ref="A7:B7"/>
    <mergeCell ref="F7:G7"/>
    <mergeCell ref="O7:O8"/>
    <mergeCell ref="P7:Q7"/>
    <mergeCell ref="A8:B8"/>
    <mergeCell ref="F8:G8"/>
    <mergeCell ref="P8:Q8"/>
    <mergeCell ref="A9:B9"/>
    <mergeCell ref="F9:G9"/>
    <mergeCell ref="P9:Q9"/>
    <mergeCell ref="F10:G10"/>
    <mergeCell ref="O10:O11"/>
    <mergeCell ref="P10:Q10"/>
    <mergeCell ref="F11:G11"/>
    <mergeCell ref="P11:Q11"/>
    <mergeCell ref="F12:G13"/>
    <mergeCell ref="Q12:R13"/>
    <mergeCell ref="A13:B13"/>
    <mergeCell ref="A15:G15"/>
    <mergeCell ref="H15:N15"/>
    <mergeCell ref="O15:U15"/>
    <mergeCell ref="O12:O13"/>
    <mergeCell ref="P12:P13"/>
    <mergeCell ref="V15:W15"/>
    <mergeCell ref="C18:W18"/>
    <mergeCell ref="C43:W43"/>
    <mergeCell ref="C56:W56"/>
    <mergeCell ref="C65:W65"/>
    <mergeCell ref="C86:W86"/>
    <mergeCell ref="C94:W94"/>
    <mergeCell ref="C112:W112"/>
    <mergeCell ref="C120:W120"/>
    <mergeCell ref="C129:W129"/>
    <mergeCell ref="C134:W134"/>
    <mergeCell ref="C142:W142"/>
    <mergeCell ref="E212:N212"/>
    <mergeCell ref="E214:N214"/>
    <mergeCell ref="C163:W163"/>
    <mergeCell ref="C181:W181"/>
    <mergeCell ref="E190:N190"/>
    <mergeCell ref="C192:W192"/>
    <mergeCell ref="E206:N206"/>
    <mergeCell ref="C208:W208"/>
  </mergeCells>
  <conditionalFormatting sqref="R6 R11 H6:O6 H7:N8 H9:O9">
    <cfRule type="cellIs" dxfId="17" priority="4" stopIfTrue="1" operator="equal">
      <formula>0</formula>
    </cfRule>
  </conditionalFormatting>
  <conditionalFormatting sqref="R8:R10">
    <cfRule type="cellIs" dxfId="16" priority="1" stopIfTrue="1" operator="equal">
      <formula>0</formula>
    </cfRule>
  </conditionalFormatting>
  <pageMargins left="0.25" right="0.25" top="0.75" bottom="0.75" header="0.3" footer="0.3"/>
  <pageSetup paperSize="8" scale="35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9.9978637043366805E-2"/>
    <pageSetUpPr fitToPage="1"/>
  </sheetPr>
  <dimension ref="A1:AN214"/>
  <sheetViews>
    <sheetView topLeftCell="A19" zoomScale="80" zoomScaleNormal="80" workbookViewId="0">
      <selection activeCell="L55" sqref="L55"/>
    </sheetView>
  </sheetViews>
  <sheetFormatPr defaultRowHeight="15" outlineLevelRow="1"/>
  <cols>
    <col min="1" max="1" width="1.5703125" style="1" customWidth="1"/>
    <col min="2" max="2" width="1.7109375" style="1" customWidth="1"/>
    <col min="3" max="3" width="44.85546875" style="1" customWidth="1"/>
    <col min="4" max="4" width="72.5703125" style="1" customWidth="1"/>
    <col min="5" max="5" width="24.42578125" style="89" bestFit="1" customWidth="1"/>
    <col min="6" max="6" width="14" style="1" customWidth="1"/>
    <col min="7" max="7" width="13.42578125" style="1" customWidth="1"/>
    <col min="8" max="8" width="9.5703125" style="1" customWidth="1"/>
    <col min="9" max="10" width="11" style="1" customWidth="1"/>
    <col min="11" max="11" width="12.28515625" style="1" customWidth="1"/>
    <col min="12" max="13" width="12" style="1" customWidth="1"/>
    <col min="14" max="14" width="11.85546875" style="1" customWidth="1"/>
    <col min="15" max="15" width="13.42578125" style="1" customWidth="1"/>
    <col min="16" max="16" width="15.42578125" style="1" customWidth="1"/>
    <col min="17" max="17" width="15" style="1" customWidth="1"/>
    <col min="18" max="18" width="15.5703125" style="1" customWidth="1"/>
    <col min="19" max="20" width="15.140625" style="1" customWidth="1"/>
    <col min="21" max="21" width="12.28515625" style="1" customWidth="1"/>
    <col min="22" max="22" width="12.5703125" style="1" customWidth="1"/>
    <col min="23" max="23" width="13.85546875" style="1" customWidth="1"/>
    <col min="24" max="24" width="14.7109375" style="185" customWidth="1"/>
    <col min="25" max="40" width="9.140625" style="1"/>
    <col min="41" max="43" width="0" style="1" hidden="1" customWidth="1"/>
    <col min="44" max="16384" width="9.140625" style="1"/>
  </cols>
  <sheetData>
    <row r="1" spans="1:25" ht="5.25" customHeight="1" thickBot="1"/>
    <row r="2" spans="1:25" ht="50.25" customHeight="1" thickBot="1">
      <c r="A2" s="460" t="s">
        <v>10</v>
      </c>
      <c r="B2" s="461"/>
      <c r="C2" s="461"/>
      <c r="D2" s="461"/>
      <c r="E2" s="461"/>
      <c r="F2" s="461"/>
      <c r="G2" s="461"/>
      <c r="H2" s="461"/>
      <c r="I2" s="461"/>
      <c r="J2" s="461"/>
      <c r="K2" s="461"/>
      <c r="L2" s="461"/>
      <c r="M2" s="461"/>
      <c r="N2" s="461"/>
      <c r="O2" s="461"/>
      <c r="P2" s="461"/>
      <c r="Q2" s="461"/>
      <c r="R2" s="461"/>
      <c r="S2" s="461"/>
      <c r="T2" s="461"/>
      <c r="U2" s="461"/>
      <c r="V2" s="461"/>
      <c r="W2" s="465"/>
    </row>
    <row r="3" spans="1:25" ht="4.5" customHeight="1">
      <c r="A3" s="6"/>
      <c r="B3" s="6"/>
      <c r="C3" s="6"/>
      <c r="D3" s="6"/>
      <c r="E3" s="90"/>
      <c r="F3" s="6"/>
      <c r="G3" s="6"/>
      <c r="H3" s="9"/>
      <c r="I3" s="9"/>
      <c r="J3" s="9"/>
      <c r="K3" s="9"/>
      <c r="L3" s="9"/>
      <c r="M3" s="9"/>
      <c r="N3" s="9"/>
      <c r="O3" s="6"/>
      <c r="P3" s="5"/>
      <c r="Q3" s="7"/>
      <c r="R3" s="7"/>
      <c r="S3" s="7"/>
      <c r="T3" s="7"/>
      <c r="U3" s="7"/>
      <c r="V3" s="7"/>
      <c r="W3" s="7"/>
    </row>
    <row r="4" spans="1:25" ht="14.25" customHeight="1">
      <c r="A4" s="10"/>
      <c r="B4" s="10"/>
      <c r="C4" s="129" t="s">
        <v>144</v>
      </c>
      <c r="D4" s="163" t="str">
        <f>'Титул '!G5</f>
        <v xml:space="preserve">куст №21б Приобского месторождения </v>
      </c>
      <c r="E4" s="318" t="s">
        <v>104</v>
      </c>
      <c r="F4" s="466" t="s">
        <v>42</v>
      </c>
      <c r="G4" s="467"/>
      <c r="H4" s="464" t="s">
        <v>11</v>
      </c>
      <c r="I4" s="464" t="s">
        <v>12</v>
      </c>
      <c r="J4" s="464" t="s">
        <v>4</v>
      </c>
      <c r="K4" s="464" t="s">
        <v>110</v>
      </c>
      <c r="L4" s="464" t="s">
        <v>111</v>
      </c>
      <c r="M4" s="464" t="s">
        <v>150</v>
      </c>
      <c r="N4" s="464" t="s">
        <v>13</v>
      </c>
      <c r="O4" s="463" t="s">
        <v>107</v>
      </c>
      <c r="P4" s="470" t="s">
        <v>42</v>
      </c>
      <c r="Q4" s="470"/>
      <c r="R4" s="463" t="s">
        <v>108</v>
      </c>
    </row>
    <row r="5" spans="1:25">
      <c r="A5" s="10"/>
      <c r="B5" s="10"/>
      <c r="C5" s="129" t="s">
        <v>145</v>
      </c>
      <c r="D5" s="81" t="str">
        <f>'Титул '!C11</f>
        <v>не определен</v>
      </c>
      <c r="E5" s="319">
        <f>IF(($L$45+$L$46+$L$47+$L$48+$L$49+$L$50)&gt;0,$D$214,0)</f>
        <v>112848060.03720257</v>
      </c>
      <c r="F5" s="468"/>
      <c r="G5" s="469"/>
      <c r="H5" s="464"/>
      <c r="I5" s="464"/>
      <c r="J5" s="464"/>
      <c r="K5" s="464"/>
      <c r="L5" s="464"/>
      <c r="M5" s="464"/>
      <c r="N5" s="464"/>
      <c r="O5" s="463"/>
      <c r="P5" s="471"/>
      <c r="Q5" s="471"/>
      <c r="R5" s="463"/>
    </row>
    <row r="6" spans="1:25" ht="15" customHeight="1">
      <c r="A6" s="455"/>
      <c r="B6" s="456"/>
      <c r="C6" s="129" t="s">
        <v>146</v>
      </c>
      <c r="D6" s="81" t="str">
        <f>'Титул '!C12</f>
        <v>БУ-3000 ЭУК</v>
      </c>
      <c r="E6" s="73" t="s">
        <v>89</v>
      </c>
      <c r="F6" s="462" t="s">
        <v>38</v>
      </c>
      <c r="G6" s="462"/>
      <c r="H6" s="80"/>
      <c r="I6" s="80">
        <v>1</v>
      </c>
      <c r="J6" s="80">
        <v>4</v>
      </c>
      <c r="K6" s="80"/>
      <c r="L6" s="80">
        <v>8</v>
      </c>
      <c r="M6" s="80">
        <v>3</v>
      </c>
      <c r="N6" s="80">
        <v>0</v>
      </c>
      <c r="O6" s="178">
        <f>IF(($L$45+$L$46+$L$47+$L$48+$L$49+$L$50)&gt;0,SUM(I6:N6),0)</f>
        <v>16</v>
      </c>
      <c r="P6" s="462" t="s">
        <v>87</v>
      </c>
      <c r="Q6" s="462"/>
      <c r="R6" s="277">
        <f>IF(($L$45+$L$46+$L$47+$L$48+$L$49+$L$50)&gt;0,SUM(R8:R10),0)</f>
        <v>17</v>
      </c>
    </row>
    <row r="7" spans="1:25" ht="15" customHeight="1">
      <c r="A7" s="455"/>
      <c r="B7" s="456"/>
      <c r="C7" s="129" t="s">
        <v>14</v>
      </c>
      <c r="D7" s="80" t="s">
        <v>237</v>
      </c>
      <c r="E7" s="179">
        <f>IF(($L$45+$L$46+$L$47+$L$48+$L$49+$L$50)&gt;0,$W$41,0)</f>
        <v>471302.125</v>
      </c>
      <c r="F7" s="462" t="s">
        <v>105</v>
      </c>
      <c r="G7" s="462"/>
      <c r="H7" s="80"/>
      <c r="I7" s="81">
        <v>120</v>
      </c>
      <c r="J7" s="81">
        <v>1480</v>
      </c>
      <c r="K7" s="81"/>
      <c r="L7" s="84">
        <v>3750</v>
      </c>
      <c r="M7" s="81"/>
      <c r="N7" s="81"/>
      <c r="O7" s="463" t="s">
        <v>109</v>
      </c>
      <c r="P7" s="462" t="s">
        <v>88</v>
      </c>
      <c r="Q7" s="462"/>
      <c r="R7" s="278"/>
    </row>
    <row r="8" spans="1:25" ht="15" customHeight="1">
      <c r="A8" s="455"/>
      <c r="B8" s="456"/>
      <c r="C8" s="11" t="s">
        <v>98</v>
      </c>
      <c r="D8" s="80">
        <v>3600</v>
      </c>
      <c r="E8" s="73" t="s">
        <v>90</v>
      </c>
      <c r="F8" s="462" t="s">
        <v>39</v>
      </c>
      <c r="G8" s="462"/>
      <c r="H8" s="80"/>
      <c r="I8" s="80">
        <v>393</v>
      </c>
      <c r="J8" s="80">
        <v>300</v>
      </c>
      <c r="K8" s="80"/>
      <c r="L8" s="80">
        <v>220</v>
      </c>
      <c r="M8" s="80"/>
      <c r="N8" s="80"/>
      <c r="O8" s="463"/>
      <c r="P8" s="462" t="s">
        <v>113</v>
      </c>
      <c r="Q8" s="462"/>
      <c r="R8" s="277">
        <v>13</v>
      </c>
    </row>
    <row r="9" spans="1:25" ht="15.75" customHeight="1">
      <c r="A9" s="455"/>
      <c r="B9" s="456"/>
      <c r="C9" s="129" t="s">
        <v>95</v>
      </c>
      <c r="D9" s="81" t="str">
        <f>'Титул '!C13</f>
        <v>да</v>
      </c>
      <c r="E9" s="179">
        <f>IF(($L$45+$L$46+$L$47+$L$48+$L$49+$L$50)&gt;0,$W$190,0)</f>
        <v>75472271.240746945</v>
      </c>
      <c r="F9" s="462" t="s">
        <v>40</v>
      </c>
      <c r="G9" s="462"/>
      <c r="H9" s="80"/>
      <c r="I9" s="80">
        <v>324</v>
      </c>
      <c r="J9" s="80">
        <v>245</v>
      </c>
      <c r="K9" s="80"/>
      <c r="L9" s="80">
        <v>168</v>
      </c>
      <c r="M9" s="80"/>
      <c r="N9" s="80"/>
      <c r="O9" s="178">
        <f>D8</f>
        <v>3600</v>
      </c>
      <c r="P9" s="462" t="s">
        <v>114</v>
      </c>
      <c r="Q9" s="462"/>
      <c r="R9" s="277">
        <v>1</v>
      </c>
      <c r="S9" s="3"/>
      <c r="T9" s="3"/>
      <c r="U9" s="3"/>
      <c r="V9" s="3"/>
      <c r="W9" s="3"/>
      <c r="X9" s="186"/>
      <c r="Y9" s="3"/>
    </row>
    <row r="10" spans="1:25" ht="15" customHeight="1">
      <c r="A10" s="313"/>
      <c r="B10" s="314"/>
      <c r="C10" s="129" t="s">
        <v>96</v>
      </c>
      <c r="D10" s="81" t="str">
        <f>'Титул '!C14</f>
        <v>нет</v>
      </c>
      <c r="E10" s="73" t="s">
        <v>91</v>
      </c>
      <c r="F10" s="464" t="s">
        <v>42</v>
      </c>
      <c r="G10" s="464"/>
      <c r="H10" s="130" t="s">
        <v>92</v>
      </c>
      <c r="I10" s="130" t="s">
        <v>151</v>
      </c>
      <c r="J10" s="130" t="s">
        <v>103</v>
      </c>
      <c r="K10" s="130" t="s">
        <v>93</v>
      </c>
      <c r="L10" s="130" t="s">
        <v>94</v>
      </c>
      <c r="M10" s="130" t="s">
        <v>99</v>
      </c>
      <c r="N10" s="130"/>
      <c r="O10" s="463" t="s">
        <v>112</v>
      </c>
      <c r="P10" s="462" t="s">
        <v>115</v>
      </c>
      <c r="Q10" s="462"/>
      <c r="R10" s="277">
        <v>3</v>
      </c>
      <c r="S10" s="3"/>
      <c r="T10" s="3"/>
      <c r="U10" s="3"/>
      <c r="V10" s="3"/>
      <c r="W10" s="3"/>
      <c r="X10" s="186"/>
      <c r="Y10" s="3"/>
    </row>
    <row r="11" spans="1:25" ht="17.25" customHeight="1">
      <c r="A11" s="313"/>
      <c r="B11" s="314"/>
      <c r="C11" s="129" t="s">
        <v>97</v>
      </c>
      <c r="D11" s="81" t="str">
        <f>'Титул '!C15</f>
        <v>нет</v>
      </c>
      <c r="E11" s="179">
        <f>IF(($L$45+$L$46+$L$47+$L$48+$L$49+$L$50)&gt;0,$W$206,0)</f>
        <v>36904486.671455629</v>
      </c>
      <c r="F11" s="462" t="s">
        <v>106</v>
      </c>
      <c r="G11" s="462"/>
      <c r="H11" s="351"/>
      <c r="I11" s="351"/>
      <c r="J11" s="351"/>
      <c r="K11" s="351"/>
      <c r="L11" s="351"/>
      <c r="M11" s="351"/>
      <c r="N11" s="351"/>
      <c r="O11" s="463"/>
      <c r="P11" s="462" t="s">
        <v>116</v>
      </c>
      <c r="Q11" s="462"/>
      <c r="R11" s="277">
        <v>2</v>
      </c>
      <c r="S11" s="3"/>
      <c r="T11" s="3"/>
      <c r="U11" s="3"/>
      <c r="V11" s="3"/>
      <c r="W11" s="3"/>
      <c r="X11" s="186"/>
      <c r="Y11" s="3"/>
    </row>
    <row r="12" spans="1:25" ht="17.25" customHeight="1">
      <c r="A12" s="313"/>
      <c r="B12" s="314"/>
      <c r="C12" s="129" t="s">
        <v>125</v>
      </c>
      <c r="D12" s="80">
        <v>3</v>
      </c>
      <c r="E12" s="73" t="s">
        <v>129</v>
      </c>
      <c r="F12" s="488" t="s">
        <v>41</v>
      </c>
      <c r="G12" s="489"/>
      <c r="H12" s="352"/>
      <c r="I12" s="353"/>
      <c r="J12" s="353"/>
      <c r="K12" s="353"/>
      <c r="L12" s="353"/>
      <c r="M12" s="353"/>
      <c r="N12" s="353"/>
      <c r="O12" s="474"/>
      <c r="P12" s="480" t="s">
        <v>41</v>
      </c>
      <c r="Q12" s="492"/>
      <c r="R12" s="493"/>
      <c r="S12" s="211"/>
      <c r="T12" s="3"/>
      <c r="U12" s="3"/>
      <c r="V12" s="3"/>
      <c r="W12" s="3"/>
      <c r="X12" s="186"/>
      <c r="Y12" s="3"/>
    </row>
    <row r="13" spans="1:25">
      <c r="A13" s="457"/>
      <c r="B13" s="456"/>
      <c r="C13" s="129" t="s">
        <v>102</v>
      </c>
      <c r="D13" s="131"/>
      <c r="E13" s="179">
        <f>IF(($L$45+$L$46+$L$47+$L$48+$L$49+$L$50)&gt;0,$W$212,0)</f>
        <v>0</v>
      </c>
      <c r="F13" s="490"/>
      <c r="G13" s="491"/>
      <c r="H13" s="354"/>
      <c r="I13" s="355"/>
      <c r="J13" s="355"/>
      <c r="K13" s="355"/>
      <c r="L13" s="355"/>
      <c r="M13" s="355"/>
      <c r="N13" s="355"/>
      <c r="O13" s="475"/>
      <c r="P13" s="481"/>
      <c r="Q13" s="494"/>
      <c r="R13" s="495"/>
      <c r="S13" s="211"/>
      <c r="T13" s="70"/>
      <c r="U13" s="70"/>
      <c r="V13" s="70"/>
      <c r="W13" s="70"/>
      <c r="X13" s="186"/>
      <c r="Y13" s="70"/>
    </row>
    <row r="14" spans="1:25" ht="3.75" customHeight="1" thickBot="1">
      <c r="A14" s="12"/>
      <c r="B14" s="12"/>
      <c r="C14" s="128"/>
      <c r="D14" s="12"/>
      <c r="E14" s="12"/>
      <c r="F14" s="12"/>
      <c r="G14" s="12"/>
      <c r="H14" s="12"/>
      <c r="I14" s="12"/>
      <c r="J14" s="12"/>
      <c r="K14" s="12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</row>
    <row r="15" spans="1:25">
      <c r="A15" s="458" t="s">
        <v>128</v>
      </c>
      <c r="B15" s="459"/>
      <c r="C15" s="459"/>
      <c r="D15" s="459"/>
      <c r="E15" s="459"/>
      <c r="F15" s="459"/>
      <c r="G15" s="479"/>
      <c r="H15" s="476" t="s">
        <v>15</v>
      </c>
      <c r="I15" s="477"/>
      <c r="J15" s="477"/>
      <c r="K15" s="477"/>
      <c r="L15" s="477"/>
      <c r="M15" s="477"/>
      <c r="N15" s="478"/>
      <c r="O15" s="476" t="s">
        <v>16</v>
      </c>
      <c r="P15" s="477"/>
      <c r="Q15" s="477"/>
      <c r="R15" s="477"/>
      <c r="S15" s="477"/>
      <c r="T15" s="477"/>
      <c r="U15" s="478"/>
      <c r="V15" s="458" t="s">
        <v>17</v>
      </c>
      <c r="W15" s="459"/>
      <c r="X15" s="187"/>
    </row>
    <row r="16" spans="1:25" ht="45.75" customHeight="1" thickBot="1">
      <c r="A16" s="13" t="s">
        <v>18</v>
      </c>
      <c r="B16" s="14" t="s">
        <v>19</v>
      </c>
      <c r="C16" s="15" t="s">
        <v>5</v>
      </c>
      <c r="D16" s="16" t="s">
        <v>20</v>
      </c>
      <c r="E16" s="16" t="s">
        <v>21</v>
      </c>
      <c r="F16" s="16" t="s">
        <v>22</v>
      </c>
      <c r="G16" s="17" t="s">
        <v>23</v>
      </c>
      <c r="H16" s="18" t="s">
        <v>101</v>
      </c>
      <c r="I16" s="19" t="str">
        <f>+I4</f>
        <v xml:space="preserve">Направление </v>
      </c>
      <c r="J16" s="19" t="str">
        <f>+J4</f>
        <v>Кондуктор</v>
      </c>
      <c r="K16" s="19" t="str">
        <f>+K4</f>
        <v>Техническая колонна</v>
      </c>
      <c r="L16" s="19" t="str">
        <f>+L4</f>
        <v>Эксплуат-ая колонна</v>
      </c>
      <c r="M16" s="17" t="s">
        <v>150</v>
      </c>
      <c r="N16" s="49" t="str">
        <f>+N4</f>
        <v>Хвостовик</v>
      </c>
      <c r="O16" s="18" t="s">
        <v>101</v>
      </c>
      <c r="P16" s="20" t="str">
        <f>+I16</f>
        <v xml:space="preserve">Направление </v>
      </c>
      <c r="Q16" s="19" t="str">
        <f>+J16</f>
        <v>Кондуктор</v>
      </c>
      <c r="R16" s="19" t="str">
        <f>+K16</f>
        <v>Техническая колонна</v>
      </c>
      <c r="S16" s="19" t="str">
        <f>+L16</f>
        <v>Эксплуат-ая колонна</v>
      </c>
      <c r="T16" s="17" t="s">
        <v>150</v>
      </c>
      <c r="U16" s="17" t="str">
        <f>+N16</f>
        <v>Хвостовик</v>
      </c>
      <c r="V16" s="21" t="s">
        <v>24</v>
      </c>
      <c r="W16" s="165" t="s">
        <v>25</v>
      </c>
      <c r="X16" s="184" t="s">
        <v>149</v>
      </c>
    </row>
    <row r="17" spans="1:24" ht="15.75" thickBot="1">
      <c r="A17" s="33"/>
      <c r="B17" s="41"/>
      <c r="C17" s="74"/>
      <c r="D17" s="74"/>
      <c r="E17" s="75"/>
      <c r="F17" s="75"/>
      <c r="G17" s="76"/>
      <c r="H17" s="77"/>
      <c r="I17" s="77"/>
      <c r="J17" s="77"/>
      <c r="K17" s="77"/>
      <c r="L17" s="77"/>
      <c r="M17" s="77"/>
      <c r="N17" s="77"/>
      <c r="O17" s="78"/>
      <c r="P17" s="78"/>
      <c r="Q17" s="78"/>
      <c r="R17" s="78"/>
      <c r="S17" s="78"/>
      <c r="T17" s="78"/>
      <c r="U17" s="78"/>
      <c r="V17" s="79"/>
      <c r="W17" s="166"/>
      <c r="X17" s="188"/>
    </row>
    <row r="18" spans="1:24" ht="15.75" thickBot="1">
      <c r="A18" s="33" t="s">
        <v>55</v>
      </c>
      <c r="B18" s="41"/>
      <c r="C18" s="453" t="s">
        <v>122</v>
      </c>
      <c r="D18" s="454"/>
      <c r="E18" s="454"/>
      <c r="F18" s="454"/>
      <c r="G18" s="454"/>
      <c r="H18" s="454"/>
      <c r="I18" s="454"/>
      <c r="J18" s="454"/>
      <c r="K18" s="454"/>
      <c r="L18" s="454"/>
      <c r="M18" s="454"/>
      <c r="N18" s="454"/>
      <c r="O18" s="454"/>
      <c r="P18" s="454"/>
      <c r="Q18" s="454"/>
      <c r="R18" s="454"/>
      <c r="S18" s="454"/>
      <c r="T18" s="454"/>
      <c r="U18" s="454"/>
      <c r="V18" s="454"/>
      <c r="W18" s="487"/>
      <c r="X18" s="189">
        <f>SUM(W20:W40)</f>
        <v>471302.125</v>
      </c>
    </row>
    <row r="19" spans="1:24" outlineLevel="1">
      <c r="A19" s="28"/>
      <c r="B19" s="42"/>
      <c r="C19" s="182" t="str">
        <f>'Перв. скв '!C19</f>
        <v>не определен</v>
      </c>
      <c r="D19" s="100" t="s">
        <v>120</v>
      </c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167"/>
      <c r="X19" s="190"/>
    </row>
    <row r="20" spans="1:24" outlineLevel="1">
      <c r="A20" s="28"/>
      <c r="B20" s="42"/>
      <c r="C20" s="74"/>
      <c r="D20" s="102" t="str">
        <f>'Перв. скв '!D20</f>
        <v>Монтаж</v>
      </c>
      <c r="E20" s="332" t="str">
        <f>D$5</f>
        <v>не определен</v>
      </c>
      <c r="F20" s="332" t="str">
        <f>'Перв. скв '!F20</f>
        <v>опер.</v>
      </c>
      <c r="G20" s="349">
        <f>'Перв. скв '!G20</f>
        <v>9401938</v>
      </c>
      <c r="H20" s="291"/>
      <c r="I20" s="111"/>
      <c r="J20" s="111"/>
      <c r="K20" s="111"/>
      <c r="L20" s="111"/>
      <c r="M20" s="111"/>
      <c r="N20" s="111"/>
      <c r="O20" s="112">
        <f>H20*G20</f>
        <v>0</v>
      </c>
      <c r="P20" s="112"/>
      <c r="Q20" s="112"/>
      <c r="R20" s="112"/>
      <c r="S20" s="112"/>
      <c r="T20" s="112"/>
      <c r="U20" s="112"/>
      <c r="V20" s="113">
        <f>SUM(H20:N20)</f>
        <v>0</v>
      </c>
      <c r="W20" s="168">
        <f>SUM(O20:U20)</f>
        <v>0</v>
      </c>
      <c r="X20" s="190"/>
    </row>
    <row r="21" spans="1:24" outlineLevel="1">
      <c r="A21" s="28"/>
      <c r="B21" s="42"/>
      <c r="C21" s="97"/>
      <c r="D21" s="102" t="str">
        <f>'Перв. скв '!D21</f>
        <v>Демонтаж</v>
      </c>
      <c r="E21" s="332" t="str">
        <f t="shared" ref="E21:E39" si="0">D$5</f>
        <v>не определен</v>
      </c>
      <c r="F21" s="332" t="str">
        <f>'Перв. скв '!F21</f>
        <v>опер.</v>
      </c>
      <c r="G21" s="349">
        <f>'Перв. скв '!G21</f>
        <v>2344149</v>
      </c>
      <c r="H21" s="291"/>
      <c r="I21" s="111"/>
      <c r="J21" s="111"/>
      <c r="K21" s="111"/>
      <c r="L21" s="111"/>
      <c r="M21" s="111"/>
      <c r="N21" s="111"/>
      <c r="O21" s="112">
        <f t="shared" ref="O21:O39" si="1">H21*G21</f>
        <v>0</v>
      </c>
      <c r="P21" s="112"/>
      <c r="Q21" s="112"/>
      <c r="R21" s="112"/>
      <c r="S21" s="112"/>
      <c r="T21" s="112"/>
      <c r="U21" s="112"/>
      <c r="V21" s="113">
        <f t="shared" ref="V21:V39" si="2">SUM(H21:N21)</f>
        <v>0</v>
      </c>
      <c r="W21" s="168">
        <f t="shared" ref="W21:W39" si="3">SUM(O21:U21)</f>
        <v>0</v>
      </c>
      <c r="X21" s="190"/>
    </row>
    <row r="22" spans="1:24" outlineLevel="1">
      <c r="A22" s="28"/>
      <c r="B22" s="42"/>
      <c r="C22" s="97"/>
      <c r="D22" s="102" t="str">
        <f>'Перв. скв '!D22</f>
        <v>Эксплуатация АВЭС</v>
      </c>
      <c r="E22" s="332" t="str">
        <f t="shared" si="0"/>
        <v>не определен</v>
      </c>
      <c r="F22" s="332" t="str">
        <f>'Перв. скв '!F22</f>
        <v>опер.</v>
      </c>
      <c r="G22" s="349">
        <f>'Перв. скв '!G22</f>
        <v>0</v>
      </c>
      <c r="H22" s="291"/>
      <c r="I22" s="111"/>
      <c r="J22" s="111"/>
      <c r="K22" s="111"/>
      <c r="L22" s="111"/>
      <c r="M22" s="111"/>
      <c r="N22" s="111"/>
      <c r="O22" s="112">
        <f t="shared" si="1"/>
        <v>0</v>
      </c>
      <c r="P22" s="112"/>
      <c r="Q22" s="112"/>
      <c r="R22" s="112"/>
      <c r="S22" s="112"/>
      <c r="T22" s="112"/>
      <c r="U22" s="112"/>
      <c r="V22" s="113">
        <f t="shared" si="2"/>
        <v>0</v>
      </c>
      <c r="W22" s="168">
        <f t="shared" si="3"/>
        <v>0</v>
      </c>
      <c r="X22" s="190"/>
    </row>
    <row r="23" spans="1:24" outlineLevel="1">
      <c r="A23" s="28"/>
      <c r="B23" s="42"/>
      <c r="C23" s="97"/>
      <c r="D23" s="102" t="str">
        <f>'Перв. скв '!D23</f>
        <v>Передислокация БУ в пределах м-я</v>
      </c>
      <c r="E23" s="332" t="str">
        <f>D$5</f>
        <v>не определен</v>
      </c>
      <c r="F23" s="332" t="str">
        <f>'Перв. скв '!F23</f>
        <v>опер.</v>
      </c>
      <c r="G23" s="349">
        <f>'Перв. скв '!G23</f>
        <v>693236</v>
      </c>
      <c r="H23" s="291"/>
      <c r="I23" s="111"/>
      <c r="J23" s="111"/>
      <c r="K23" s="111"/>
      <c r="L23" s="111"/>
      <c r="M23" s="111"/>
      <c r="N23" s="111"/>
      <c r="O23" s="112">
        <f>H23*G23</f>
        <v>0</v>
      </c>
      <c r="P23" s="112"/>
      <c r="Q23" s="112"/>
      <c r="R23" s="112"/>
      <c r="S23" s="112"/>
      <c r="T23" s="112"/>
      <c r="U23" s="112"/>
      <c r="V23" s="113">
        <f>SUM(H23:N23)</f>
        <v>0</v>
      </c>
      <c r="W23" s="168">
        <f>SUM(O23:U23)</f>
        <v>0</v>
      </c>
      <c r="X23" s="190"/>
    </row>
    <row r="24" spans="1:24" outlineLevel="1">
      <c r="A24" s="28"/>
      <c r="B24" s="42"/>
      <c r="C24" s="97"/>
      <c r="D24" s="102" t="str">
        <f>'Перв. скв '!D24</f>
        <v>Передислокация БУ 250-500 км.</v>
      </c>
      <c r="E24" s="332" t="str">
        <f>D$5</f>
        <v>не определен</v>
      </c>
      <c r="F24" s="332" t="str">
        <f>'Перв. скв '!F24</f>
        <v>опер.</v>
      </c>
      <c r="G24" s="349">
        <f>'Перв. скв '!G24</f>
        <v>9837322</v>
      </c>
      <c r="H24" s="291"/>
      <c r="I24" s="111"/>
      <c r="J24" s="111"/>
      <c r="K24" s="111"/>
      <c r="L24" s="111"/>
      <c r="M24" s="111"/>
      <c r="N24" s="111"/>
      <c r="O24" s="112">
        <f>H24*G24</f>
        <v>0</v>
      </c>
      <c r="P24" s="112"/>
      <c r="Q24" s="112"/>
      <c r="R24" s="112"/>
      <c r="S24" s="112"/>
      <c r="T24" s="112"/>
      <c r="U24" s="112"/>
      <c r="V24" s="113">
        <f>SUM(H24:N24)</f>
        <v>0</v>
      </c>
      <c r="W24" s="168">
        <f>SUM(O24:U24)</f>
        <v>0</v>
      </c>
      <c r="X24" s="190"/>
    </row>
    <row r="25" spans="1:24" outlineLevel="1">
      <c r="A25" s="28"/>
      <c r="B25" s="42"/>
      <c r="C25" s="97"/>
      <c r="D25" s="102" t="str">
        <f>'Перв. скв '!D25</f>
        <v>Передислокация бр. бур в пределах м-я</v>
      </c>
      <c r="E25" s="332" t="str">
        <f>D$5</f>
        <v>не определен</v>
      </c>
      <c r="F25" s="332" t="str">
        <f>'Перв. скв '!F25</f>
        <v>опер.</v>
      </c>
      <c r="G25" s="349">
        <f>'Перв. скв '!G25</f>
        <v>130867</v>
      </c>
      <c r="H25" s="291"/>
      <c r="I25" s="111"/>
      <c r="J25" s="111"/>
      <c r="K25" s="111"/>
      <c r="L25" s="111"/>
      <c r="M25" s="111"/>
      <c r="N25" s="111"/>
      <c r="O25" s="112">
        <f>H25*G25</f>
        <v>0</v>
      </c>
      <c r="P25" s="112"/>
      <c r="Q25" s="112"/>
      <c r="R25" s="112"/>
      <c r="S25" s="112"/>
      <c r="T25" s="112"/>
      <c r="U25" s="112"/>
      <c r="V25" s="113">
        <f>SUM(H25:N25)</f>
        <v>0</v>
      </c>
      <c r="W25" s="168">
        <f>SUM(O25:U25)</f>
        <v>0</v>
      </c>
      <c r="X25" s="190"/>
    </row>
    <row r="26" spans="1:24" outlineLevel="1">
      <c r="A26" s="28"/>
      <c r="B26" s="42"/>
      <c r="C26" s="97"/>
      <c r="D26" s="103" t="str">
        <f>'Перв. скв '!D26</f>
        <v>Передислокация бр. бур 250-500 км.</v>
      </c>
      <c r="E26" s="332" t="str">
        <f t="shared" si="0"/>
        <v>не определен</v>
      </c>
      <c r="F26" s="332" t="str">
        <f>'Перв. скв '!F26</f>
        <v>опер.</v>
      </c>
      <c r="G26" s="349">
        <f>'Перв. скв '!G26</f>
        <v>1788526</v>
      </c>
      <c r="H26" s="291"/>
      <c r="I26" s="111"/>
      <c r="J26" s="111"/>
      <c r="K26" s="111"/>
      <c r="L26" s="111"/>
      <c r="M26" s="111"/>
      <c r="N26" s="111"/>
      <c r="O26" s="112">
        <f t="shared" si="1"/>
        <v>0</v>
      </c>
      <c r="P26" s="112"/>
      <c r="Q26" s="112"/>
      <c r="R26" s="112"/>
      <c r="S26" s="112"/>
      <c r="T26" s="112"/>
      <c r="U26" s="112"/>
      <c r="V26" s="113">
        <f t="shared" si="2"/>
        <v>0</v>
      </c>
      <c r="W26" s="168">
        <f t="shared" si="3"/>
        <v>0</v>
      </c>
      <c r="X26" s="190"/>
    </row>
    <row r="27" spans="1:24" outlineLevel="1">
      <c r="A27" s="28"/>
      <c r="B27" s="42"/>
      <c r="C27" s="97"/>
      <c r="D27" s="103" t="str">
        <f>'Перв. скв '!D27</f>
        <v>Передислокация бригады ВМР в пределах м-я</v>
      </c>
      <c r="E27" s="332" t="str">
        <f t="shared" si="0"/>
        <v>не определен</v>
      </c>
      <c r="F27" s="332" t="str">
        <f>'Перв. скв '!F27</f>
        <v>опер.</v>
      </c>
      <c r="G27" s="349">
        <f>'Перв. скв '!G27</f>
        <v>130867</v>
      </c>
      <c r="H27" s="291"/>
      <c r="I27" s="111"/>
      <c r="J27" s="111"/>
      <c r="K27" s="111"/>
      <c r="L27" s="111"/>
      <c r="M27" s="111"/>
      <c r="N27" s="111"/>
      <c r="O27" s="112">
        <f t="shared" si="1"/>
        <v>0</v>
      </c>
      <c r="P27" s="112"/>
      <c r="Q27" s="112"/>
      <c r="R27" s="112"/>
      <c r="S27" s="112"/>
      <c r="T27" s="112"/>
      <c r="U27" s="112"/>
      <c r="V27" s="113">
        <f t="shared" si="2"/>
        <v>0</v>
      </c>
      <c r="W27" s="168">
        <f t="shared" si="3"/>
        <v>0</v>
      </c>
      <c r="X27" s="190"/>
    </row>
    <row r="28" spans="1:24" outlineLevel="1">
      <c r="A28" s="28"/>
      <c r="B28" s="42"/>
      <c r="C28" s="97"/>
      <c r="D28" s="103" t="str">
        <f>'Перв. скв '!D28</f>
        <v>Передислокация бригады ВМР 250-500 км.</v>
      </c>
      <c r="E28" s="332" t="str">
        <f t="shared" si="0"/>
        <v>не определен</v>
      </c>
      <c r="F28" s="332" t="str">
        <f>'Перв. скв '!F28</f>
        <v>опер.</v>
      </c>
      <c r="G28" s="349">
        <f>'Перв. скв '!G28</f>
        <v>1788526</v>
      </c>
      <c r="H28" s="291"/>
      <c r="I28" s="111"/>
      <c r="J28" s="111"/>
      <c r="K28" s="111"/>
      <c r="L28" s="111"/>
      <c r="M28" s="111"/>
      <c r="N28" s="111"/>
      <c r="O28" s="112">
        <f t="shared" si="1"/>
        <v>0</v>
      </c>
      <c r="P28" s="112"/>
      <c r="Q28" s="112"/>
      <c r="R28" s="112"/>
      <c r="S28" s="112"/>
      <c r="T28" s="112"/>
      <c r="U28" s="112"/>
      <c r="V28" s="113">
        <f t="shared" si="2"/>
        <v>0</v>
      </c>
      <c r="W28" s="168">
        <f t="shared" si="3"/>
        <v>0</v>
      </c>
      <c r="X28" s="190"/>
    </row>
    <row r="29" spans="1:24" outlineLevel="1">
      <c r="A29" s="28"/>
      <c r="B29" s="42"/>
      <c r="C29" s="97"/>
      <c r="D29" s="103" t="str">
        <f>'Перв. скв '!D29</f>
        <v>Передвижка 5 м.</v>
      </c>
      <c r="E29" s="332" t="str">
        <f t="shared" si="0"/>
        <v>не определен</v>
      </c>
      <c r="F29" s="332" t="str">
        <f>'Перв. скв '!F29</f>
        <v>опер.</v>
      </c>
      <c r="G29" s="349">
        <f>'Перв. скв '!G29</f>
        <v>244497</v>
      </c>
      <c r="H29" s="291"/>
      <c r="I29" s="111"/>
      <c r="J29" s="111"/>
      <c r="K29" s="111"/>
      <c r="L29" s="111"/>
      <c r="M29" s="111"/>
      <c r="N29" s="111"/>
      <c r="O29" s="112">
        <f t="shared" si="1"/>
        <v>0</v>
      </c>
      <c r="P29" s="112"/>
      <c r="Q29" s="112"/>
      <c r="R29" s="112"/>
      <c r="S29" s="112"/>
      <c r="T29" s="112"/>
      <c r="U29" s="112"/>
      <c r="V29" s="113">
        <f>SUM(H29:N29)</f>
        <v>0</v>
      </c>
      <c r="W29" s="168">
        <f t="shared" si="3"/>
        <v>0</v>
      </c>
      <c r="X29" s="190"/>
    </row>
    <row r="30" spans="1:24" outlineLevel="1">
      <c r="A30" s="28"/>
      <c r="B30" s="42"/>
      <c r="C30" s="97"/>
      <c r="D30" s="103" t="str">
        <f>'Перв. скв '!D30</f>
        <v>Передвижка 9 м.</v>
      </c>
      <c r="E30" s="332" t="str">
        <f t="shared" si="0"/>
        <v>не определен</v>
      </c>
      <c r="F30" s="332" t="str">
        <f>'Перв. скв '!F30</f>
        <v>опер.</v>
      </c>
      <c r="G30" s="349">
        <f>'Перв. скв '!G30</f>
        <v>265365</v>
      </c>
      <c r="H30" s="291">
        <v>1</v>
      </c>
      <c r="I30" s="111"/>
      <c r="J30" s="111"/>
      <c r="K30" s="111"/>
      <c r="L30" s="111"/>
      <c r="M30" s="111"/>
      <c r="N30" s="111"/>
      <c r="O30" s="112">
        <f t="shared" si="1"/>
        <v>265365</v>
      </c>
      <c r="P30" s="112"/>
      <c r="Q30" s="112"/>
      <c r="R30" s="112"/>
      <c r="S30" s="112"/>
      <c r="T30" s="112"/>
      <c r="U30" s="112"/>
      <c r="V30" s="113">
        <f t="shared" si="2"/>
        <v>1</v>
      </c>
      <c r="W30" s="168">
        <f t="shared" si="3"/>
        <v>265365</v>
      </c>
      <c r="X30" s="190"/>
    </row>
    <row r="31" spans="1:24" outlineLevel="1">
      <c r="A31" s="28"/>
      <c r="B31" s="42"/>
      <c r="C31" s="97"/>
      <c r="D31" s="103" t="str">
        <f>'Перв. скв '!D31</f>
        <v>Передвижка 18 м.</v>
      </c>
      <c r="E31" s="332" t="str">
        <f t="shared" si="0"/>
        <v>не определен</v>
      </c>
      <c r="F31" s="332" t="str">
        <f>'Перв. скв '!F31</f>
        <v>опер.</v>
      </c>
      <c r="G31" s="349">
        <f>'Перв. скв '!G31</f>
        <v>406328</v>
      </c>
      <c r="H31" s="291"/>
      <c r="I31" s="111"/>
      <c r="J31" s="111"/>
      <c r="K31" s="111"/>
      <c r="L31" s="111"/>
      <c r="M31" s="111"/>
      <c r="N31" s="111"/>
      <c r="O31" s="112">
        <f t="shared" si="1"/>
        <v>0</v>
      </c>
      <c r="P31" s="112"/>
      <c r="Q31" s="112"/>
      <c r="R31" s="112"/>
      <c r="S31" s="112"/>
      <c r="T31" s="112"/>
      <c r="U31" s="112"/>
      <c r="V31" s="113">
        <f t="shared" si="2"/>
        <v>0</v>
      </c>
      <c r="W31" s="168">
        <f t="shared" si="3"/>
        <v>0</v>
      </c>
      <c r="X31" s="190"/>
    </row>
    <row r="32" spans="1:24" outlineLevel="1">
      <c r="A32" s="28"/>
      <c r="B32" s="42"/>
      <c r="C32" s="97"/>
      <c r="D32" s="103" t="str">
        <f>'Перв. скв '!D32</f>
        <v>Передвижка 25 м.</v>
      </c>
      <c r="E32" s="332" t="str">
        <f t="shared" si="0"/>
        <v>не определен</v>
      </c>
      <c r="F32" s="332" t="str">
        <f>'Перв. скв '!F32</f>
        <v>опер.</v>
      </c>
      <c r="G32" s="349">
        <f>'Перв. скв '!G32</f>
        <v>462462</v>
      </c>
      <c r="H32" s="291"/>
      <c r="I32" s="111"/>
      <c r="J32" s="111"/>
      <c r="K32" s="111"/>
      <c r="L32" s="111"/>
      <c r="M32" s="111"/>
      <c r="N32" s="111"/>
      <c r="O32" s="112">
        <f t="shared" si="1"/>
        <v>0</v>
      </c>
      <c r="P32" s="112"/>
      <c r="Q32" s="112"/>
      <c r="R32" s="112"/>
      <c r="S32" s="112"/>
      <c r="T32" s="112"/>
      <c r="U32" s="112"/>
      <c r="V32" s="113">
        <f t="shared" si="2"/>
        <v>0</v>
      </c>
      <c r="W32" s="168">
        <f t="shared" si="3"/>
        <v>0</v>
      </c>
      <c r="X32" s="190"/>
    </row>
    <row r="33" spans="1:40" outlineLevel="1">
      <c r="A33" s="28"/>
      <c r="B33" s="42"/>
      <c r="C33" s="97"/>
      <c r="D33" s="103" t="str">
        <f>'Перв. скв '!D33</f>
        <v>Передвижка 50 м.</v>
      </c>
      <c r="E33" s="332" t="str">
        <f t="shared" si="0"/>
        <v>не определен</v>
      </c>
      <c r="F33" s="332" t="str">
        <f>'Перв. скв '!F33</f>
        <v>опер.</v>
      </c>
      <c r="G33" s="349">
        <f>'Перв. скв '!G33</f>
        <v>889289</v>
      </c>
      <c r="H33" s="291"/>
      <c r="I33" s="111"/>
      <c r="J33" s="111"/>
      <c r="K33" s="111"/>
      <c r="L33" s="111"/>
      <c r="M33" s="111"/>
      <c r="N33" s="111"/>
      <c r="O33" s="112">
        <f t="shared" si="1"/>
        <v>0</v>
      </c>
      <c r="P33" s="112"/>
      <c r="Q33" s="112"/>
      <c r="R33" s="112"/>
      <c r="S33" s="112"/>
      <c r="T33" s="112"/>
      <c r="U33" s="112"/>
      <c r="V33" s="113">
        <f t="shared" si="2"/>
        <v>0</v>
      </c>
      <c r="W33" s="168">
        <f t="shared" si="3"/>
        <v>0</v>
      </c>
      <c r="X33" s="190"/>
    </row>
    <row r="34" spans="1:40" outlineLevel="1">
      <c r="A34" s="28"/>
      <c r="B34" s="42"/>
      <c r="C34" s="97"/>
      <c r="D34" s="103" t="str">
        <f>'Перв. скв '!D34</f>
        <v>Сдвижка 25 м.</v>
      </c>
      <c r="E34" s="332" t="str">
        <f t="shared" si="0"/>
        <v>не определен</v>
      </c>
      <c r="F34" s="332" t="str">
        <f>'Перв. скв '!F34</f>
        <v>опер.</v>
      </c>
      <c r="G34" s="349">
        <f>'Перв. скв '!G34</f>
        <v>291019</v>
      </c>
      <c r="H34" s="291"/>
      <c r="I34" s="111"/>
      <c r="J34" s="111"/>
      <c r="K34" s="111"/>
      <c r="L34" s="111"/>
      <c r="M34" s="111"/>
      <c r="N34" s="111"/>
      <c r="O34" s="112">
        <f t="shared" si="1"/>
        <v>0</v>
      </c>
      <c r="P34" s="112"/>
      <c r="Q34" s="112"/>
      <c r="R34" s="112"/>
      <c r="S34" s="112"/>
      <c r="T34" s="112"/>
      <c r="U34" s="112"/>
      <c r="V34" s="113">
        <f t="shared" si="2"/>
        <v>0</v>
      </c>
      <c r="W34" s="168">
        <f t="shared" si="3"/>
        <v>0</v>
      </c>
      <c r="X34" s="190"/>
    </row>
    <row r="35" spans="1:40" outlineLevel="1">
      <c r="A35" s="28"/>
      <c r="B35" s="42"/>
      <c r="C35" s="97"/>
      <c r="D35" s="103" t="str">
        <f>'Перв. скв '!D35</f>
        <v>Пуско-наладочные работы</v>
      </c>
      <c r="E35" s="332" t="str">
        <f t="shared" si="0"/>
        <v>не определен</v>
      </c>
      <c r="F35" s="332" t="str">
        <f>'Перв. скв '!F35</f>
        <v>опер.</v>
      </c>
      <c r="G35" s="349">
        <f>'Перв. скв '!G35</f>
        <v>633406</v>
      </c>
      <c r="H35" s="291"/>
      <c r="I35" s="111"/>
      <c r="J35" s="111"/>
      <c r="K35" s="111"/>
      <c r="L35" s="111"/>
      <c r="M35" s="111"/>
      <c r="N35" s="111"/>
      <c r="O35" s="112">
        <f t="shared" si="1"/>
        <v>0</v>
      </c>
      <c r="P35" s="112"/>
      <c r="Q35" s="112"/>
      <c r="R35" s="112"/>
      <c r="S35" s="112"/>
      <c r="T35" s="112"/>
      <c r="U35" s="112"/>
      <c r="V35" s="113">
        <f t="shared" si="2"/>
        <v>0</v>
      </c>
      <c r="W35" s="168">
        <f t="shared" si="3"/>
        <v>0</v>
      </c>
      <c r="X35" s="190"/>
    </row>
    <row r="36" spans="1:40" outlineLevel="1">
      <c r="A36" s="28"/>
      <c r="B36" s="42"/>
      <c r="C36" s="97"/>
      <c r="D36" s="103" t="str">
        <f>'Перв. скв '!D36</f>
        <v>Артезианская скважина</v>
      </c>
      <c r="E36" s="332" t="str">
        <f>D$5</f>
        <v>не определен</v>
      </c>
      <c r="F36" s="332" t="str">
        <f>'Перв. скв '!F36</f>
        <v>опер.</v>
      </c>
      <c r="G36" s="349">
        <f>'Перв. скв '!G36</f>
        <v>475880</v>
      </c>
      <c r="H36" s="291"/>
      <c r="I36" s="111"/>
      <c r="J36" s="111"/>
      <c r="K36" s="111"/>
      <c r="L36" s="111"/>
      <c r="M36" s="111"/>
      <c r="N36" s="111"/>
      <c r="O36" s="112">
        <f>H36*G36</f>
        <v>0</v>
      </c>
      <c r="P36" s="112"/>
      <c r="Q36" s="112"/>
      <c r="R36" s="112"/>
      <c r="S36" s="112"/>
      <c r="T36" s="112"/>
      <c r="U36" s="112"/>
      <c r="V36" s="113">
        <f>SUM(H36:N36)</f>
        <v>0</v>
      </c>
      <c r="W36" s="168">
        <f>SUM(O36:U36)</f>
        <v>0</v>
      </c>
      <c r="X36" s="190"/>
    </row>
    <row r="37" spans="1:40" outlineLevel="1">
      <c r="A37" s="28"/>
      <c r="B37" s="42"/>
      <c r="C37" s="97"/>
      <c r="D37" s="103" t="str">
        <f>'Перв. скв '!D37</f>
        <v>Авиапревозки</v>
      </c>
      <c r="E37" s="332" t="str">
        <f t="shared" si="0"/>
        <v>не определен</v>
      </c>
      <c r="F37" s="332" t="str">
        <f>'Перв. скв '!F37</f>
        <v>опер.</v>
      </c>
      <c r="G37" s="349">
        <f>'Перв. скв '!G37</f>
        <v>205937.125</v>
      </c>
      <c r="H37" s="291">
        <v>1</v>
      </c>
      <c r="I37" s="111"/>
      <c r="J37" s="111"/>
      <c r="K37" s="111"/>
      <c r="L37" s="111"/>
      <c r="M37" s="111"/>
      <c r="N37" s="111"/>
      <c r="O37" s="112">
        <f t="shared" si="1"/>
        <v>205937.125</v>
      </c>
      <c r="P37" s="112"/>
      <c r="Q37" s="112"/>
      <c r="R37" s="112"/>
      <c r="S37" s="112"/>
      <c r="T37" s="112"/>
      <c r="U37" s="112"/>
      <c r="V37" s="113">
        <f t="shared" si="2"/>
        <v>1</v>
      </c>
      <c r="W37" s="168">
        <f t="shared" si="3"/>
        <v>205937.125</v>
      </c>
      <c r="X37" s="190"/>
    </row>
    <row r="38" spans="1:40" outlineLevel="1">
      <c r="A38" s="28"/>
      <c r="B38" s="42"/>
      <c r="C38" s="97"/>
      <c r="D38" s="103" t="str">
        <f>'Перв. скв '!D38</f>
        <v>Мобилизация и монтаж энергокомплекса</v>
      </c>
      <c r="E38" s="332" t="str">
        <f t="shared" si="0"/>
        <v>не определен</v>
      </c>
      <c r="F38" s="332" t="str">
        <f>'Перв. скв '!F38</f>
        <v>опер.</v>
      </c>
      <c r="G38" s="349">
        <f>'Перв. скв '!G38</f>
        <v>0</v>
      </c>
      <c r="H38" s="291"/>
      <c r="I38" s="111"/>
      <c r="J38" s="111"/>
      <c r="K38" s="111"/>
      <c r="L38" s="111"/>
      <c r="M38" s="111"/>
      <c r="N38" s="111"/>
      <c r="O38" s="112">
        <f t="shared" si="1"/>
        <v>0</v>
      </c>
      <c r="P38" s="112"/>
      <c r="Q38" s="112"/>
      <c r="R38" s="112"/>
      <c r="S38" s="112"/>
      <c r="T38" s="112"/>
      <c r="U38" s="112"/>
      <c r="V38" s="113">
        <f t="shared" si="2"/>
        <v>0</v>
      </c>
      <c r="W38" s="168">
        <f t="shared" si="3"/>
        <v>0</v>
      </c>
      <c r="X38" s="190"/>
    </row>
    <row r="39" spans="1:40" ht="14.25" customHeight="1" outlineLevel="1">
      <c r="A39" s="322"/>
      <c r="B39" s="323"/>
      <c r="C39" s="97"/>
      <c r="D39" s="103" t="str">
        <f>'Перв. скв '!D39</f>
        <v>Завоз и монтаж верхнего силового привода</v>
      </c>
      <c r="E39" s="332" t="str">
        <f t="shared" si="0"/>
        <v>не определен</v>
      </c>
      <c r="F39" s="332" t="str">
        <f>'Перв. скв '!F39</f>
        <v>опер.</v>
      </c>
      <c r="G39" s="349">
        <f>'Перв. скв '!G39</f>
        <v>2078246</v>
      </c>
      <c r="H39" s="291"/>
      <c r="I39" s="111"/>
      <c r="J39" s="111"/>
      <c r="K39" s="111"/>
      <c r="L39" s="111"/>
      <c r="M39" s="111"/>
      <c r="N39" s="111"/>
      <c r="O39" s="112">
        <f t="shared" si="1"/>
        <v>0</v>
      </c>
      <c r="P39" s="112"/>
      <c r="Q39" s="112"/>
      <c r="R39" s="112"/>
      <c r="S39" s="112"/>
      <c r="T39" s="112"/>
      <c r="U39" s="112"/>
      <c r="V39" s="113">
        <f t="shared" si="2"/>
        <v>0</v>
      </c>
      <c r="W39" s="168">
        <f t="shared" si="3"/>
        <v>0</v>
      </c>
      <c r="X39" s="190"/>
    </row>
    <row r="40" spans="1:40" ht="15.75" outlineLevel="1" thickBot="1">
      <c r="A40" s="324"/>
      <c r="B40" s="325"/>
      <c r="C40" s="97"/>
      <c r="D40" s="103" t="str">
        <f>'Перв. скв '!D40</f>
        <v>Завоз и монтаж новой насосной группы</v>
      </c>
      <c r="E40" s="332" t="str">
        <f>D$5</f>
        <v>не определен</v>
      </c>
      <c r="F40" s="332" t="str">
        <f>'Перв. скв '!F40</f>
        <v>опер.</v>
      </c>
      <c r="G40" s="349">
        <f>'Перв. скв '!G40</f>
        <v>899742</v>
      </c>
      <c r="H40" s="291"/>
      <c r="I40" s="111"/>
      <c r="J40" s="111"/>
      <c r="K40" s="111"/>
      <c r="L40" s="111"/>
      <c r="M40" s="111"/>
      <c r="N40" s="111"/>
      <c r="O40" s="112">
        <f>H40*G40</f>
        <v>0</v>
      </c>
      <c r="P40" s="112"/>
      <c r="Q40" s="112"/>
      <c r="R40" s="112"/>
      <c r="S40" s="112"/>
      <c r="T40" s="112"/>
      <c r="U40" s="112"/>
      <c r="V40" s="113">
        <f>SUM(H40:N40)</f>
        <v>0</v>
      </c>
      <c r="W40" s="168">
        <f>SUM(O40:U40)</f>
        <v>0</v>
      </c>
      <c r="X40" s="190"/>
    </row>
    <row r="41" spans="1:40" ht="15.75" thickBot="1">
      <c r="A41" s="8"/>
      <c r="B41" s="4"/>
      <c r="C41" s="56" t="s">
        <v>82</v>
      </c>
      <c r="D41" s="69">
        <f>W41</f>
        <v>471302.125</v>
      </c>
      <c r="E41" s="110"/>
      <c r="F41" s="110"/>
      <c r="G41" s="110"/>
      <c r="H41" s="114"/>
      <c r="I41" s="114"/>
      <c r="J41" s="114"/>
      <c r="K41" s="114"/>
      <c r="L41" s="114"/>
      <c r="M41" s="114"/>
      <c r="N41" s="114"/>
      <c r="O41" s="116">
        <f>SUM(O20:O40)</f>
        <v>471302.125</v>
      </c>
      <c r="P41" s="116"/>
      <c r="Q41" s="116"/>
      <c r="R41" s="116"/>
      <c r="S41" s="116"/>
      <c r="T41" s="116"/>
      <c r="U41" s="116"/>
      <c r="V41" s="116"/>
      <c r="W41" s="164">
        <f>SUM(W20:W40)</f>
        <v>471302.125</v>
      </c>
      <c r="X41" s="191"/>
    </row>
    <row r="42" spans="1:40" s="68" customFormat="1" ht="15.75" thickBot="1">
      <c r="A42" s="62"/>
      <c r="B42" s="63"/>
      <c r="C42" s="64"/>
      <c r="D42" s="65"/>
      <c r="E42" s="91"/>
      <c r="F42" s="317"/>
      <c r="G42" s="317"/>
      <c r="H42" s="317"/>
      <c r="I42" s="317"/>
      <c r="J42" s="317"/>
      <c r="K42" s="317"/>
      <c r="L42" s="317"/>
      <c r="M42" s="317"/>
      <c r="N42" s="317"/>
      <c r="O42" s="67"/>
      <c r="P42" s="67"/>
      <c r="Q42" s="67"/>
      <c r="R42" s="67"/>
      <c r="S42" s="67"/>
      <c r="T42" s="67"/>
      <c r="U42" s="67"/>
      <c r="V42" s="67"/>
      <c r="W42" s="169"/>
      <c r="X42" s="191"/>
    </row>
    <row r="43" spans="1:40" ht="15" customHeight="1" thickBot="1">
      <c r="A43" s="24"/>
      <c r="B43" s="45"/>
      <c r="C43" s="446" t="s">
        <v>123</v>
      </c>
      <c r="D43" s="447"/>
      <c r="E43" s="447"/>
      <c r="F43" s="447"/>
      <c r="G43" s="447"/>
      <c r="H43" s="447"/>
      <c r="I43" s="447"/>
      <c r="J43" s="447"/>
      <c r="K43" s="447"/>
      <c r="L43" s="447"/>
      <c r="M43" s="447"/>
      <c r="N43" s="447"/>
      <c r="O43" s="447"/>
      <c r="P43" s="447"/>
      <c r="Q43" s="447"/>
      <c r="R43" s="447"/>
      <c r="S43" s="447"/>
      <c r="T43" s="447"/>
      <c r="U43" s="447"/>
      <c r="V43" s="447"/>
      <c r="W43" s="473"/>
      <c r="X43" s="192">
        <f>SUM(W45:W55)</f>
        <v>44881361.293999992</v>
      </c>
    </row>
    <row r="44" spans="1:40" ht="15" customHeight="1" outlineLevel="1">
      <c r="A44" s="71"/>
      <c r="B44" s="94"/>
      <c r="C44" s="182" t="str">
        <f>'Перв. скв '!C44</f>
        <v>не определен</v>
      </c>
      <c r="D44" s="100" t="s">
        <v>120</v>
      </c>
      <c r="E44" s="101"/>
      <c r="F44" s="54"/>
      <c r="G44" s="54"/>
      <c r="H44" s="294"/>
      <c r="I44" s="294"/>
      <c r="J44" s="294"/>
      <c r="K44" s="294"/>
      <c r="L44" s="294"/>
      <c r="M44" s="294"/>
      <c r="N44" s="294"/>
      <c r="O44" s="54"/>
      <c r="P44" s="54"/>
      <c r="Q44" s="54"/>
      <c r="R44" s="54"/>
      <c r="S44" s="54"/>
      <c r="T44" s="54"/>
      <c r="U44" s="54"/>
      <c r="V44" s="54"/>
      <c r="W44" s="170"/>
      <c r="X44" s="191"/>
    </row>
    <row r="45" spans="1:40" ht="14.25" customHeight="1" outlineLevel="1">
      <c r="A45" s="327"/>
      <c r="B45" s="328"/>
      <c r="C45" s="103" t="s">
        <v>148</v>
      </c>
      <c r="D45" s="102" t="str">
        <f>'Перв. скв '!D45</f>
        <v>Фиксированная ставка за скважину с отходом до 1300 м.</v>
      </c>
      <c r="E45" s="332" t="str">
        <f t="shared" ref="E45:E55" si="4">D$5</f>
        <v>не определен</v>
      </c>
      <c r="F45" s="332" t="str">
        <f>'Перв. скв '!F45</f>
        <v>скв.</v>
      </c>
      <c r="G45" s="349">
        <f>'Перв. скв '!G45</f>
        <v>6559232</v>
      </c>
      <c r="H45" s="305">
        <f>'Перв. скв '!H45</f>
        <v>0</v>
      </c>
      <c r="I45" s="305">
        <f>'Перв. скв '!I45</f>
        <v>0</v>
      </c>
      <c r="J45" s="305">
        <f>'Перв. скв '!J45</f>
        <v>0</v>
      </c>
      <c r="K45" s="305">
        <f>'Перв. скв '!K45</f>
        <v>0</v>
      </c>
      <c r="L45" s="305">
        <v>0</v>
      </c>
      <c r="M45" s="305">
        <f>'Перв. скв '!M45</f>
        <v>0</v>
      </c>
      <c r="N45" s="305">
        <f>'Перв. скв '!N45</f>
        <v>0</v>
      </c>
      <c r="O45" s="99">
        <f t="shared" ref="O45:O55" si="5">H45*G45</f>
        <v>0</v>
      </c>
      <c r="P45" s="99">
        <f t="shared" ref="P45:P55" si="6">I45*G45</f>
        <v>0</v>
      </c>
      <c r="Q45" s="99">
        <f t="shared" ref="Q45:Q55" si="7">J45*G45</f>
        <v>0</v>
      </c>
      <c r="R45" s="99">
        <f t="shared" ref="R45:R55" si="8">K45*G45</f>
        <v>0</v>
      </c>
      <c r="S45" s="99">
        <f t="shared" ref="S45:S55" si="9">L45*G45</f>
        <v>0</v>
      </c>
      <c r="T45" s="99">
        <f t="shared" ref="T45:T55" si="10">M45*G45</f>
        <v>0</v>
      </c>
      <c r="U45" s="99">
        <f t="shared" ref="U45:U55" si="11">N45*G45</f>
        <v>0</v>
      </c>
      <c r="V45" s="98">
        <f t="shared" ref="V45:V55" si="12">SUM(H45:N45)</f>
        <v>0</v>
      </c>
      <c r="W45" s="171">
        <f t="shared" ref="W45:W55" si="13">SUM(O45:U45)</f>
        <v>0</v>
      </c>
      <c r="X45" s="190"/>
    </row>
    <row r="46" spans="1:40" ht="14.25" customHeight="1" outlineLevel="1">
      <c r="A46" s="327"/>
      <c r="B46" s="328"/>
      <c r="C46" s="103"/>
      <c r="D46" s="102" t="str">
        <f>'Перв. скв '!D46</f>
        <v>Фиксированная ставка за скважину с отходом от 1300 до 1500 м.</v>
      </c>
      <c r="E46" s="332" t="str">
        <f t="shared" si="4"/>
        <v>не определен</v>
      </c>
      <c r="F46" s="332" t="str">
        <f>'Перв. скв '!F46</f>
        <v>скв.</v>
      </c>
      <c r="G46" s="349">
        <f>'Перв. скв '!G46</f>
        <v>8212084</v>
      </c>
      <c r="H46" s="305">
        <f>'Перв. скв '!H46</f>
        <v>0</v>
      </c>
      <c r="I46" s="305">
        <f>'Перв. скв '!I46</f>
        <v>0</v>
      </c>
      <c r="J46" s="305">
        <f>'Перв. скв '!J46</f>
        <v>0</v>
      </c>
      <c r="K46" s="305">
        <f>'Перв. скв '!K46</f>
        <v>0</v>
      </c>
      <c r="L46" s="305">
        <f>'Перв. скв '!L46</f>
        <v>0</v>
      </c>
      <c r="M46" s="305">
        <f>'Перв. скв '!M46</f>
        <v>0</v>
      </c>
      <c r="N46" s="305">
        <f>'Перв. скв '!N46</f>
        <v>0</v>
      </c>
      <c r="O46" s="99">
        <f t="shared" si="5"/>
        <v>0</v>
      </c>
      <c r="P46" s="99">
        <f t="shared" si="6"/>
        <v>0</v>
      </c>
      <c r="Q46" s="99">
        <f t="shared" si="7"/>
        <v>0</v>
      </c>
      <c r="R46" s="99">
        <f t="shared" si="8"/>
        <v>0</v>
      </c>
      <c r="S46" s="99">
        <f t="shared" si="9"/>
        <v>0</v>
      </c>
      <c r="T46" s="99">
        <f t="shared" si="10"/>
        <v>0</v>
      </c>
      <c r="U46" s="99">
        <f t="shared" si="11"/>
        <v>0</v>
      </c>
      <c r="V46" s="98">
        <f t="shared" si="12"/>
        <v>0</v>
      </c>
      <c r="W46" s="171">
        <f t="shared" si="13"/>
        <v>0</v>
      </c>
      <c r="X46" s="190"/>
      <c r="AN46" s="273">
        <f>AL46+AJ46+AH46+AF46+AD46+AB46+Z46+X46++V46+T46+R46+N46+P46+L46+J46+H46</f>
        <v>0</v>
      </c>
    </row>
    <row r="47" spans="1:40" ht="14.25" customHeight="1" outlineLevel="1">
      <c r="A47" s="327"/>
      <c r="B47" s="328"/>
      <c r="C47" s="103"/>
      <c r="D47" s="102" t="str">
        <f>'Перв. скв '!D47</f>
        <v>Фиксированная ставка за скважину с отходом от 1500 до 2000 м.</v>
      </c>
      <c r="E47" s="332" t="str">
        <f t="shared" si="4"/>
        <v>не определен</v>
      </c>
      <c r="F47" s="332" t="str">
        <f>'Перв. скв '!F47</f>
        <v>скв.</v>
      </c>
      <c r="G47" s="349">
        <f>'Перв. скв '!G47</f>
        <v>9493878</v>
      </c>
      <c r="H47" s="305">
        <f>'Перв. скв '!H47</f>
        <v>0</v>
      </c>
      <c r="I47" s="305">
        <f>'Перв. скв '!I47</f>
        <v>0</v>
      </c>
      <c r="J47" s="305">
        <f>'Перв. скв '!J47</f>
        <v>0</v>
      </c>
      <c r="K47" s="305">
        <f>'Перв. скв '!K47</f>
        <v>0</v>
      </c>
      <c r="L47" s="305">
        <f>'Перв. скв '!L47</f>
        <v>0</v>
      </c>
      <c r="M47" s="305">
        <f>'Перв. скв '!M47</f>
        <v>0</v>
      </c>
      <c r="N47" s="305">
        <f>'Перв. скв '!N47</f>
        <v>0</v>
      </c>
      <c r="O47" s="99">
        <f t="shared" si="5"/>
        <v>0</v>
      </c>
      <c r="P47" s="99">
        <f t="shared" si="6"/>
        <v>0</v>
      </c>
      <c r="Q47" s="99">
        <f t="shared" si="7"/>
        <v>0</v>
      </c>
      <c r="R47" s="99">
        <f t="shared" si="8"/>
        <v>0</v>
      </c>
      <c r="S47" s="99">
        <f t="shared" si="9"/>
        <v>0</v>
      </c>
      <c r="T47" s="99">
        <f t="shared" si="10"/>
        <v>0</v>
      </c>
      <c r="U47" s="99">
        <f t="shared" si="11"/>
        <v>0</v>
      </c>
      <c r="V47" s="98">
        <f t="shared" si="12"/>
        <v>0</v>
      </c>
      <c r="W47" s="171">
        <f t="shared" si="13"/>
        <v>0</v>
      </c>
      <c r="X47" s="190"/>
    </row>
    <row r="48" spans="1:40" ht="14.25" customHeight="1" outlineLevel="1">
      <c r="A48" s="327"/>
      <c r="B48" s="328"/>
      <c r="C48" s="103"/>
      <c r="D48" s="102" t="str">
        <f>'Перв. скв '!D48</f>
        <v>Фиксированная ставка за скважину с отходом от 2000 до 2200 м.</v>
      </c>
      <c r="E48" s="332" t="str">
        <f t="shared" si="4"/>
        <v>не определен</v>
      </c>
      <c r="F48" s="332" t="str">
        <f>'Перв. скв '!F48</f>
        <v>скв.</v>
      </c>
      <c r="G48" s="349">
        <f>'Перв. скв '!G48</f>
        <v>10414909</v>
      </c>
      <c r="H48" s="305">
        <f>'Перв. скв '!H48</f>
        <v>0</v>
      </c>
      <c r="I48" s="305">
        <f>'Перв. скв '!I48</f>
        <v>0</v>
      </c>
      <c r="J48" s="305">
        <f>'Перв. скв '!J48</f>
        <v>0</v>
      </c>
      <c r="K48" s="305">
        <f>'Перв. скв '!K48</f>
        <v>0</v>
      </c>
      <c r="L48" s="305">
        <v>1</v>
      </c>
      <c r="M48" s="305">
        <f>'Перв. скв '!M48</f>
        <v>0</v>
      </c>
      <c r="N48" s="305">
        <f>'Перв. скв '!N48</f>
        <v>0</v>
      </c>
      <c r="O48" s="99">
        <f t="shared" si="5"/>
        <v>0</v>
      </c>
      <c r="P48" s="99">
        <f t="shared" si="6"/>
        <v>0</v>
      </c>
      <c r="Q48" s="99">
        <f t="shared" si="7"/>
        <v>0</v>
      </c>
      <c r="R48" s="99">
        <f t="shared" si="8"/>
        <v>0</v>
      </c>
      <c r="S48" s="99">
        <f t="shared" si="9"/>
        <v>10414909</v>
      </c>
      <c r="T48" s="99">
        <f t="shared" si="10"/>
        <v>0</v>
      </c>
      <c r="U48" s="99">
        <f t="shared" si="11"/>
        <v>0</v>
      </c>
      <c r="V48" s="98">
        <f t="shared" si="12"/>
        <v>1</v>
      </c>
      <c r="W48" s="171">
        <f t="shared" si="13"/>
        <v>10414909</v>
      </c>
      <c r="X48" s="190"/>
    </row>
    <row r="49" spans="1:24" ht="14.25" customHeight="1" outlineLevel="1">
      <c r="A49" s="327"/>
      <c r="B49" s="328"/>
      <c r="C49" s="103"/>
      <c r="D49" s="102" t="str">
        <f>'Перв. скв '!D49</f>
        <v>Фиксированная ставка за скважину с отходом более 2200 м.</v>
      </c>
      <c r="E49" s="332" t="str">
        <f t="shared" si="4"/>
        <v>не определен</v>
      </c>
      <c r="F49" s="332" t="str">
        <f>'Перв. скв '!F49</f>
        <v>скв.</v>
      </c>
      <c r="G49" s="349">
        <f>'Перв. скв '!G49</f>
        <v>10993516</v>
      </c>
      <c r="H49" s="305">
        <f>'Перв. скв '!H49</f>
        <v>0</v>
      </c>
      <c r="I49" s="305">
        <f>'Перв. скв '!I49</f>
        <v>0</v>
      </c>
      <c r="J49" s="305">
        <f>'Перв. скв '!J49</f>
        <v>0</v>
      </c>
      <c r="K49" s="305">
        <f>'Перв. скв '!K49</f>
        <v>0</v>
      </c>
      <c r="L49" s="305">
        <f>'Перв. скв '!L49</f>
        <v>0</v>
      </c>
      <c r="M49" s="305">
        <f>'Перв. скв '!M49</f>
        <v>0</v>
      </c>
      <c r="N49" s="305">
        <f>'Перв. скв '!N49</f>
        <v>0</v>
      </c>
      <c r="O49" s="99">
        <f t="shared" si="5"/>
        <v>0</v>
      </c>
      <c r="P49" s="274">
        <f t="shared" si="6"/>
        <v>0</v>
      </c>
      <c r="Q49" s="99">
        <f t="shared" si="7"/>
        <v>0</v>
      </c>
      <c r="R49" s="99">
        <f t="shared" si="8"/>
        <v>0</v>
      </c>
      <c r="S49" s="99">
        <f t="shared" si="9"/>
        <v>0</v>
      </c>
      <c r="T49" s="99">
        <f t="shared" si="10"/>
        <v>0</v>
      </c>
      <c r="U49" s="99">
        <f t="shared" si="11"/>
        <v>0</v>
      </c>
      <c r="V49" s="98">
        <f t="shared" si="12"/>
        <v>0</v>
      </c>
      <c r="W49" s="171">
        <f>SUM(O49:U49)</f>
        <v>0</v>
      </c>
      <c r="X49" s="190"/>
    </row>
    <row r="50" spans="1:24" ht="14.25" customHeight="1" outlineLevel="1">
      <c r="A50" s="327"/>
      <c r="B50" s="328"/>
      <c r="C50" s="97"/>
      <c r="D50" s="102" t="str">
        <f>'Перв. скв '!D50</f>
        <v>Расчет объема капитальных вложений по ГС</v>
      </c>
      <c r="E50" s="332" t="str">
        <f t="shared" si="4"/>
        <v>не определен</v>
      </c>
      <c r="F50" s="332" t="str">
        <f>'Перв. скв '!F50</f>
        <v>сут.</v>
      </c>
      <c r="G50" s="349">
        <f>'Перв. скв '!G50</f>
        <v>31646673.313999999</v>
      </c>
      <c r="H50" s="305">
        <f>'Перв. скв '!H50</f>
        <v>0</v>
      </c>
      <c r="I50" s="306">
        <f>'Перв. скв '!I50</f>
        <v>0</v>
      </c>
      <c r="J50" s="306">
        <f>'Перв. скв '!J50</f>
        <v>0</v>
      </c>
      <c r="K50" s="306">
        <f>'Перв. скв '!K50</f>
        <v>0</v>
      </c>
      <c r="L50" s="306">
        <f>'Перв. скв '!L50</f>
        <v>1</v>
      </c>
      <c r="M50" s="306">
        <f>'Перв. скв '!M50</f>
        <v>0</v>
      </c>
      <c r="N50" s="306">
        <f>'Перв. скв '!N50</f>
        <v>0</v>
      </c>
      <c r="O50" s="99">
        <f t="shared" si="5"/>
        <v>0</v>
      </c>
      <c r="P50" s="99">
        <f t="shared" si="6"/>
        <v>0</v>
      </c>
      <c r="Q50" s="99">
        <f t="shared" si="7"/>
        <v>0</v>
      </c>
      <c r="R50" s="99">
        <f t="shared" si="8"/>
        <v>0</v>
      </c>
      <c r="S50" s="99">
        <f t="shared" si="9"/>
        <v>31646673.313999999</v>
      </c>
      <c r="T50" s="99">
        <f t="shared" si="10"/>
        <v>0</v>
      </c>
      <c r="U50" s="99">
        <f t="shared" si="11"/>
        <v>0</v>
      </c>
      <c r="V50" s="98">
        <f t="shared" si="12"/>
        <v>1</v>
      </c>
      <c r="W50" s="171">
        <f t="shared" si="13"/>
        <v>31646673.313999999</v>
      </c>
      <c r="X50" s="190"/>
    </row>
    <row r="51" spans="1:24" ht="13.5" customHeight="1" outlineLevel="1">
      <c r="A51" s="327"/>
      <c r="B51" s="328"/>
      <c r="C51" s="72"/>
      <c r="D51" s="102" t="str">
        <f>'Перв. скв '!D51</f>
        <v>Переработка бурового шлама</v>
      </c>
      <c r="E51" s="332" t="str">
        <f t="shared" si="4"/>
        <v>не определен</v>
      </c>
      <c r="F51" s="332" t="str">
        <f>'Перв. скв '!F51</f>
        <v>скв.</v>
      </c>
      <c r="G51" s="349">
        <f>'Перв. скв '!G51</f>
        <v>2869</v>
      </c>
      <c r="H51" s="305">
        <f>'Перв. скв '!H51</f>
        <v>0</v>
      </c>
      <c r="I51" s="306">
        <f>'Перв. скв '!I51</f>
        <v>0</v>
      </c>
      <c r="J51" s="306">
        <f>'Перв. скв '!J51</f>
        <v>0</v>
      </c>
      <c r="K51" s="306">
        <f>'Перв. скв '!K51</f>
        <v>0</v>
      </c>
      <c r="L51" s="306">
        <v>524.41999999999996</v>
      </c>
      <c r="M51" s="306">
        <f>'Перв. скв '!M51</f>
        <v>0</v>
      </c>
      <c r="N51" s="306">
        <f>'Перв. скв '!N51</f>
        <v>0</v>
      </c>
      <c r="O51" s="99">
        <f t="shared" si="5"/>
        <v>0</v>
      </c>
      <c r="P51" s="99">
        <f t="shared" si="6"/>
        <v>0</v>
      </c>
      <c r="Q51" s="99">
        <f t="shared" si="7"/>
        <v>0</v>
      </c>
      <c r="R51" s="99">
        <f t="shared" si="8"/>
        <v>0</v>
      </c>
      <c r="S51" s="99">
        <f t="shared" si="9"/>
        <v>1504560.98</v>
      </c>
      <c r="T51" s="99">
        <f t="shared" si="10"/>
        <v>0</v>
      </c>
      <c r="U51" s="99">
        <f t="shared" si="11"/>
        <v>0</v>
      </c>
      <c r="V51" s="98">
        <f t="shared" si="12"/>
        <v>524.41999999999996</v>
      </c>
      <c r="W51" s="171">
        <f t="shared" si="13"/>
        <v>1504560.98</v>
      </c>
      <c r="X51" s="190"/>
    </row>
    <row r="52" spans="1:24" ht="13.5" customHeight="1" outlineLevel="1">
      <c r="A52" s="327"/>
      <c r="B52" s="328"/>
      <c r="C52" s="72"/>
      <c r="D52" s="102" t="str">
        <f>'Перв. скв '!D52</f>
        <v>Нефть</v>
      </c>
      <c r="E52" s="332" t="str">
        <f t="shared" si="4"/>
        <v>не определен</v>
      </c>
      <c r="F52" s="332" t="str">
        <f>'Перв. скв '!F52</f>
        <v>шт.</v>
      </c>
      <c r="G52" s="349">
        <f>'Перв. скв '!G52</f>
        <v>166946</v>
      </c>
      <c r="H52" s="305">
        <f>'Перв. скв '!H52</f>
        <v>0</v>
      </c>
      <c r="I52" s="305">
        <f>'Перв. скв '!I52</f>
        <v>0</v>
      </c>
      <c r="J52" s="305">
        <f>'Перв. скв '!J52</f>
        <v>0</v>
      </c>
      <c r="K52" s="305">
        <f>'Перв. скв '!K52</f>
        <v>0</v>
      </c>
      <c r="L52" s="306">
        <v>1</v>
      </c>
      <c r="M52" s="305">
        <f>'Перв. скв '!M52</f>
        <v>0</v>
      </c>
      <c r="N52" s="305">
        <f>'Перв. скв '!N52</f>
        <v>0</v>
      </c>
      <c r="O52" s="99">
        <f t="shared" si="5"/>
        <v>0</v>
      </c>
      <c r="P52" s="99">
        <f t="shared" si="6"/>
        <v>0</v>
      </c>
      <c r="Q52" s="99">
        <f t="shared" si="7"/>
        <v>0</v>
      </c>
      <c r="R52" s="99">
        <f t="shared" si="8"/>
        <v>0</v>
      </c>
      <c r="S52" s="99">
        <f t="shared" si="9"/>
        <v>166946</v>
      </c>
      <c r="T52" s="99">
        <f t="shared" si="10"/>
        <v>0</v>
      </c>
      <c r="U52" s="99">
        <f t="shared" si="11"/>
        <v>0</v>
      </c>
      <c r="V52" s="98">
        <f t="shared" si="12"/>
        <v>1</v>
      </c>
      <c r="W52" s="171">
        <f t="shared" si="13"/>
        <v>166946</v>
      </c>
      <c r="X52" s="190"/>
    </row>
    <row r="53" spans="1:24" ht="13.5" customHeight="1" outlineLevel="1">
      <c r="A53" s="327"/>
      <c r="B53" s="328"/>
      <c r="C53" s="72"/>
      <c r="D53" s="102" t="s">
        <v>309</v>
      </c>
      <c r="E53" s="332" t="str">
        <f t="shared" si="4"/>
        <v>не определен</v>
      </c>
      <c r="F53" s="332"/>
      <c r="G53" s="349">
        <f>'Перв. скв '!G53</f>
        <v>73942</v>
      </c>
      <c r="H53" s="305">
        <f>'Перв. скв '!H53</f>
        <v>0</v>
      </c>
      <c r="I53" s="305">
        <f>'Перв. скв '!I53</f>
        <v>0</v>
      </c>
      <c r="J53" s="305">
        <f>'Перв. скв '!J53</f>
        <v>0</v>
      </c>
      <c r="K53" s="305">
        <f>'Перв. скв '!K53</f>
        <v>0</v>
      </c>
      <c r="L53" s="306">
        <f>O6/2</f>
        <v>8</v>
      </c>
      <c r="M53" s="305">
        <f>'Перв. скв '!M53</f>
        <v>0</v>
      </c>
      <c r="N53" s="305">
        <f>'Перв. скв '!N53</f>
        <v>0</v>
      </c>
      <c r="O53" s="99">
        <f>H53*G53</f>
        <v>0</v>
      </c>
      <c r="P53" s="99">
        <f>I53*G53</f>
        <v>0</v>
      </c>
      <c r="Q53" s="99">
        <f>J53*G53</f>
        <v>0</v>
      </c>
      <c r="R53" s="99">
        <f>K53*G53</f>
        <v>0</v>
      </c>
      <c r="S53" s="99">
        <f>L53*G53</f>
        <v>591536</v>
      </c>
      <c r="T53" s="99">
        <f>M53*G53</f>
        <v>0</v>
      </c>
      <c r="U53" s="99">
        <f>N53*G53</f>
        <v>0</v>
      </c>
      <c r="V53" s="98">
        <f>SUM(H53:N53)</f>
        <v>8</v>
      </c>
      <c r="W53" s="171">
        <f>SUM(O53:U53)</f>
        <v>591536</v>
      </c>
      <c r="X53" s="190"/>
    </row>
    <row r="54" spans="1:24" ht="13.5" customHeight="1" outlineLevel="1">
      <c r="A54" s="327"/>
      <c r="B54" s="328"/>
      <c r="C54" s="72"/>
      <c r="D54" s="102" t="s">
        <v>310</v>
      </c>
      <c r="E54" s="332" t="str">
        <f t="shared" si="4"/>
        <v>не определен</v>
      </c>
      <c r="F54" s="332"/>
      <c r="G54" s="349">
        <f>'Перв. скв '!G54</f>
        <v>34796</v>
      </c>
      <c r="H54" s="305">
        <f>'Перв. скв '!H54</f>
        <v>0</v>
      </c>
      <c r="I54" s="305">
        <f>'Перв. скв '!I54</f>
        <v>0</v>
      </c>
      <c r="J54" s="305">
        <f>'Перв. скв '!J54</f>
        <v>0</v>
      </c>
      <c r="K54" s="305">
        <f>'Перв. скв '!K54</f>
        <v>0</v>
      </c>
      <c r="L54" s="306">
        <f>O6</f>
        <v>16</v>
      </c>
      <c r="M54" s="305">
        <f>'Перв. скв '!M54</f>
        <v>0</v>
      </c>
      <c r="N54" s="305">
        <f>'Перв. скв '!N54</f>
        <v>0</v>
      </c>
      <c r="O54" s="99">
        <f>H54*G54</f>
        <v>0</v>
      </c>
      <c r="P54" s="99">
        <f>I54*G54</f>
        <v>0</v>
      </c>
      <c r="Q54" s="99">
        <f>J54*G54</f>
        <v>0</v>
      </c>
      <c r="R54" s="99">
        <f>K54*G54</f>
        <v>0</v>
      </c>
      <c r="S54" s="99">
        <f>L54*G54</f>
        <v>556736</v>
      </c>
      <c r="T54" s="99">
        <f>M54*G54</f>
        <v>0</v>
      </c>
      <c r="U54" s="99">
        <f>N54*G54</f>
        <v>0</v>
      </c>
      <c r="V54" s="98">
        <f>SUM(H54:N54)</f>
        <v>16</v>
      </c>
      <c r="W54" s="171">
        <f>SUM(O54:U54)</f>
        <v>556736</v>
      </c>
      <c r="X54" s="190"/>
    </row>
    <row r="55" spans="1:24" ht="15" customHeight="1" outlineLevel="1" thickBot="1">
      <c r="A55" s="327"/>
      <c r="B55" s="329"/>
      <c r="C55" s="72"/>
      <c r="D55" s="102" t="str">
        <f>'Перв. скв '!D55</f>
        <v>Бурение по суточной ставке (геологическая нагрузка)</v>
      </c>
      <c r="E55" s="332" t="str">
        <f t="shared" si="4"/>
        <v>не определен</v>
      </c>
      <c r="F55" s="332" t="str">
        <f>'Перв. скв '!F55</f>
        <v>опер.</v>
      </c>
      <c r="G55" s="349">
        <f>'Перв. скв '!G55</f>
        <v>703259.4</v>
      </c>
      <c r="H55" s="306">
        <f>'Перв. скв '!H55</f>
        <v>0</v>
      </c>
      <c r="I55" s="306">
        <f>'Перв. скв '!I55</f>
        <v>0</v>
      </c>
      <c r="J55" s="306">
        <f>'Перв. скв '!J55</f>
        <v>0</v>
      </c>
      <c r="K55" s="306">
        <f>'Перв. скв '!K55</f>
        <v>0</v>
      </c>
      <c r="L55" s="306">
        <v>0</v>
      </c>
      <c r="M55" s="306">
        <f>'Перв. скв '!M55</f>
        <v>0</v>
      </c>
      <c r="N55" s="306">
        <f>'Перв. скв '!N55</f>
        <v>0</v>
      </c>
      <c r="O55" s="99">
        <f t="shared" si="5"/>
        <v>0</v>
      </c>
      <c r="P55" s="99">
        <f t="shared" si="6"/>
        <v>0</v>
      </c>
      <c r="Q55" s="99">
        <f t="shared" si="7"/>
        <v>0</v>
      </c>
      <c r="R55" s="99">
        <f t="shared" si="8"/>
        <v>0</v>
      </c>
      <c r="S55" s="99">
        <f t="shared" si="9"/>
        <v>0</v>
      </c>
      <c r="T55" s="99">
        <f t="shared" si="10"/>
        <v>0</v>
      </c>
      <c r="U55" s="99">
        <f t="shared" si="11"/>
        <v>0</v>
      </c>
      <c r="V55" s="98">
        <f t="shared" si="12"/>
        <v>0</v>
      </c>
      <c r="W55" s="171">
        <f t="shared" si="13"/>
        <v>0</v>
      </c>
      <c r="X55" s="190"/>
    </row>
    <row r="56" spans="1:24" ht="14.25" customHeight="1" thickBot="1">
      <c r="A56" s="330"/>
      <c r="B56" s="331"/>
      <c r="C56" s="446" t="s">
        <v>31</v>
      </c>
      <c r="D56" s="447"/>
      <c r="E56" s="447"/>
      <c r="F56" s="447"/>
      <c r="G56" s="447"/>
      <c r="H56" s="447"/>
      <c r="I56" s="447"/>
      <c r="J56" s="447"/>
      <c r="K56" s="447"/>
      <c r="L56" s="447"/>
      <c r="M56" s="447"/>
      <c r="N56" s="447"/>
      <c r="O56" s="447"/>
      <c r="P56" s="447"/>
      <c r="Q56" s="447"/>
      <c r="R56" s="447"/>
      <c r="S56" s="447"/>
      <c r="T56" s="447"/>
      <c r="U56" s="447"/>
      <c r="V56" s="447"/>
      <c r="W56" s="473"/>
      <c r="X56" s="192">
        <f>SUM(W58:W64)</f>
        <v>324000</v>
      </c>
    </row>
    <row r="57" spans="1:24" ht="13.5" customHeight="1" outlineLevel="1">
      <c r="A57" s="330"/>
      <c r="B57" s="331"/>
      <c r="C57" s="182">
        <f>'Перв. скв '!C57</f>
        <v>0</v>
      </c>
      <c r="D57" s="100" t="s">
        <v>120</v>
      </c>
      <c r="E57" s="92"/>
      <c r="F57" s="50"/>
      <c r="G57" s="39"/>
      <c r="H57" s="295"/>
      <c r="I57" s="295"/>
      <c r="J57" s="295"/>
      <c r="K57" s="295"/>
      <c r="L57" s="295"/>
      <c r="M57" s="295"/>
      <c r="N57" s="295"/>
      <c r="O57" s="52"/>
      <c r="P57" s="52"/>
      <c r="Q57" s="52"/>
      <c r="R57" s="52"/>
      <c r="S57" s="52"/>
      <c r="T57" s="52"/>
      <c r="U57" s="52"/>
      <c r="V57" s="53"/>
      <c r="W57" s="172"/>
      <c r="X57" s="191"/>
    </row>
    <row r="58" spans="1:24" ht="13.5" customHeight="1" outlineLevel="1">
      <c r="A58" s="322"/>
      <c r="B58" s="323"/>
      <c r="C58" s="332" t="s">
        <v>148</v>
      </c>
      <c r="D58" s="102" t="str">
        <f>'Перв. скв '!D58</f>
        <v>550 мм долото для бурения под направление (долото+сервис)</v>
      </c>
      <c r="E58" s="332">
        <f>C$57</f>
        <v>0</v>
      </c>
      <c r="F58" s="332" t="str">
        <f>'Перв. скв '!F58</f>
        <v xml:space="preserve">м </v>
      </c>
      <c r="G58" s="349">
        <f>'Перв. скв '!G58</f>
        <v>90</v>
      </c>
      <c r="H58" s="306">
        <f>'Перв. скв '!H58</f>
        <v>0</v>
      </c>
      <c r="I58" s="306">
        <f>'Перв. скв '!I58</f>
        <v>0</v>
      </c>
      <c r="J58" s="306">
        <f>'Перв. скв '!J58</f>
        <v>0</v>
      </c>
      <c r="K58" s="306">
        <f>'Перв. скв '!K58</f>
        <v>0</v>
      </c>
      <c r="L58" s="306">
        <f>O9</f>
        <v>3600</v>
      </c>
      <c r="M58" s="306">
        <f>'Перв. скв '!M58</f>
        <v>0</v>
      </c>
      <c r="N58" s="306">
        <f>'Перв. скв '!N58</f>
        <v>0</v>
      </c>
      <c r="O58" s="112">
        <f t="shared" ref="O58:O64" si="14">H58*G58</f>
        <v>0</v>
      </c>
      <c r="P58" s="112">
        <f t="shared" ref="P58:P64" si="15">I58*G58</f>
        <v>0</v>
      </c>
      <c r="Q58" s="112">
        <f t="shared" ref="Q58:Q64" si="16">J58*G58</f>
        <v>0</v>
      </c>
      <c r="R58" s="112">
        <f t="shared" ref="R58:R64" si="17">K58*G58</f>
        <v>0</v>
      </c>
      <c r="S58" s="112">
        <f t="shared" ref="S58:S64" si="18">L58*G58</f>
        <v>324000</v>
      </c>
      <c r="T58" s="99">
        <f>M58*G58</f>
        <v>0</v>
      </c>
      <c r="U58" s="112">
        <f t="shared" ref="U58:U64" si="19">N58*G58</f>
        <v>0</v>
      </c>
      <c r="V58" s="113">
        <f t="shared" ref="V58:V64" si="20">SUM(H58:N58)</f>
        <v>3600</v>
      </c>
      <c r="W58" s="168">
        <f t="shared" ref="W58:W64" si="21">SUM(O58:U58)</f>
        <v>324000</v>
      </c>
      <c r="X58" s="190"/>
    </row>
    <row r="59" spans="1:24" ht="13.5" customHeight="1" outlineLevel="1">
      <c r="A59" s="322"/>
      <c r="B59" s="323"/>
      <c r="C59" s="332"/>
      <c r="D59" s="102" t="str">
        <f>'Перв. скв '!D59</f>
        <v>393,7 мм долото для бурения под направление (долото+сервис)</v>
      </c>
      <c r="E59" s="332">
        <f t="shared" ref="E59:E64" si="22">C$57</f>
        <v>0</v>
      </c>
      <c r="F59" s="332" t="str">
        <f>'Перв. скв '!F59</f>
        <v xml:space="preserve">м </v>
      </c>
      <c r="G59" s="349">
        <f>'Перв. скв '!G59</f>
        <v>90</v>
      </c>
      <c r="H59" s="306">
        <f>'Перв. скв '!H59</f>
        <v>0</v>
      </c>
      <c r="I59" s="306">
        <f>'Перв. скв '!I59</f>
        <v>0</v>
      </c>
      <c r="J59" s="306">
        <f>'Перв. скв '!J59</f>
        <v>0</v>
      </c>
      <c r="K59" s="306">
        <f>'Перв. скв '!K59</f>
        <v>0</v>
      </c>
      <c r="L59" s="306">
        <f>'Перв. скв '!L59</f>
        <v>0</v>
      </c>
      <c r="M59" s="306">
        <f>'Перв. скв '!M59</f>
        <v>0</v>
      </c>
      <c r="N59" s="306">
        <f>'Перв. скв '!N59</f>
        <v>0</v>
      </c>
      <c r="O59" s="112">
        <f>H59*G59</f>
        <v>0</v>
      </c>
      <c r="P59" s="112">
        <f>I59*G59</f>
        <v>0</v>
      </c>
      <c r="Q59" s="112">
        <f>J59*G59</f>
        <v>0</v>
      </c>
      <c r="R59" s="112">
        <f>K59*G59</f>
        <v>0</v>
      </c>
      <c r="S59" s="112">
        <f>L59*G59</f>
        <v>0</v>
      </c>
      <c r="T59" s="99">
        <f t="shared" ref="T59:T64" si="23">M59*G59</f>
        <v>0</v>
      </c>
      <c r="U59" s="112">
        <f>N59*G59</f>
        <v>0</v>
      </c>
      <c r="V59" s="113">
        <f>SUM(H59:N59)</f>
        <v>0</v>
      </c>
      <c r="W59" s="168">
        <f>SUM(O59:U59)</f>
        <v>0</v>
      </c>
      <c r="X59" s="190"/>
    </row>
    <row r="60" spans="1:24" ht="13.5" customHeight="1" outlineLevel="1">
      <c r="A60" s="322"/>
      <c r="B60" s="323"/>
      <c r="C60" s="332"/>
      <c r="D60" s="102" t="str">
        <f>'Перв. скв '!D60</f>
        <v>295,3 мм долото для бурения под кондуктор (долото+сервис)</v>
      </c>
      <c r="E60" s="332">
        <f t="shared" si="22"/>
        <v>0</v>
      </c>
      <c r="F60" s="332" t="str">
        <f>'Перв. скв '!F60</f>
        <v xml:space="preserve">м </v>
      </c>
      <c r="G60" s="349">
        <f>'Перв. скв '!G60</f>
        <v>90</v>
      </c>
      <c r="H60" s="306">
        <f>'Перв. скв '!H60</f>
        <v>0</v>
      </c>
      <c r="I60" s="306">
        <f>'Перв. скв '!I60</f>
        <v>0</v>
      </c>
      <c r="J60" s="306">
        <f>'Перв. скв '!J60</f>
        <v>0</v>
      </c>
      <c r="K60" s="306">
        <f>'Перв. скв '!K60</f>
        <v>0</v>
      </c>
      <c r="L60" s="306">
        <f>'Перв. скв '!L60</f>
        <v>0</v>
      </c>
      <c r="M60" s="306">
        <f>'Перв. скв '!M60</f>
        <v>0</v>
      </c>
      <c r="N60" s="306">
        <f>'Перв. скв '!N60</f>
        <v>0</v>
      </c>
      <c r="O60" s="112">
        <f t="shared" si="14"/>
        <v>0</v>
      </c>
      <c r="P60" s="112">
        <f t="shared" si="15"/>
        <v>0</v>
      </c>
      <c r="Q60" s="112">
        <f t="shared" si="16"/>
        <v>0</v>
      </c>
      <c r="R60" s="112">
        <f t="shared" si="17"/>
        <v>0</v>
      </c>
      <c r="S60" s="112">
        <f t="shared" si="18"/>
        <v>0</v>
      </c>
      <c r="T60" s="99">
        <f t="shared" si="23"/>
        <v>0</v>
      </c>
      <c r="U60" s="112">
        <f t="shared" si="19"/>
        <v>0</v>
      </c>
      <c r="V60" s="113">
        <f t="shared" si="20"/>
        <v>0</v>
      </c>
      <c r="W60" s="168">
        <f t="shared" si="21"/>
        <v>0</v>
      </c>
      <c r="X60" s="190"/>
    </row>
    <row r="61" spans="1:24" ht="13.5" customHeight="1" outlineLevel="1">
      <c r="A61" s="322"/>
      <c r="B61" s="323"/>
      <c r="C61" s="332"/>
      <c r="D61" s="102" t="str">
        <f>'Перв. скв '!D61</f>
        <v>220,7 мм долото для бурения эксплуатационную колонну (долото+сервис)</v>
      </c>
      <c r="E61" s="332">
        <f t="shared" si="22"/>
        <v>0</v>
      </c>
      <c r="F61" s="332" t="str">
        <f>'Перв. скв '!F61</f>
        <v xml:space="preserve">м </v>
      </c>
      <c r="G61" s="349">
        <f>'Перв. скв '!G61</f>
        <v>90</v>
      </c>
      <c r="H61" s="306">
        <f>'Перв. скв '!H61</f>
        <v>0</v>
      </c>
      <c r="I61" s="306">
        <f>'Перв. скв '!I61</f>
        <v>0</v>
      </c>
      <c r="J61" s="306">
        <f>'Перв. скв '!J61</f>
        <v>0</v>
      </c>
      <c r="K61" s="306">
        <f>'Перв. скв '!K61</f>
        <v>0</v>
      </c>
      <c r="L61" s="306">
        <f>'Перв. скв '!L61</f>
        <v>0</v>
      </c>
      <c r="M61" s="306">
        <f>'Перв. скв '!M61</f>
        <v>0</v>
      </c>
      <c r="N61" s="306">
        <f>'Перв. скв '!N61</f>
        <v>0</v>
      </c>
      <c r="O61" s="112">
        <f t="shared" si="14"/>
        <v>0</v>
      </c>
      <c r="P61" s="112">
        <f t="shared" si="15"/>
        <v>0</v>
      </c>
      <c r="Q61" s="112">
        <f t="shared" si="16"/>
        <v>0</v>
      </c>
      <c r="R61" s="112">
        <f t="shared" si="17"/>
        <v>0</v>
      </c>
      <c r="S61" s="112">
        <f t="shared" si="18"/>
        <v>0</v>
      </c>
      <c r="T61" s="99">
        <f t="shared" si="23"/>
        <v>0</v>
      </c>
      <c r="U61" s="112">
        <f t="shared" si="19"/>
        <v>0</v>
      </c>
      <c r="V61" s="113">
        <f t="shared" si="20"/>
        <v>0</v>
      </c>
      <c r="W61" s="168">
        <f t="shared" si="21"/>
        <v>0</v>
      </c>
      <c r="X61" s="190"/>
    </row>
    <row r="62" spans="1:24" ht="13.5" customHeight="1" outlineLevel="1" thickBot="1">
      <c r="A62" s="322"/>
      <c r="B62" s="323"/>
      <c r="C62" s="332"/>
      <c r="D62" s="102" t="str">
        <f>'Перв. скв '!D62</f>
        <v>155,6 мм долото для бурения под хвостовик (долото+сервис)</v>
      </c>
      <c r="E62" s="332">
        <f t="shared" si="22"/>
        <v>0</v>
      </c>
      <c r="F62" s="332" t="str">
        <f>'Перв. скв '!F62</f>
        <v xml:space="preserve">м </v>
      </c>
      <c r="G62" s="349">
        <f>'Перв. скв '!G62</f>
        <v>90</v>
      </c>
      <c r="H62" s="306">
        <f>'Перв. скв '!H62</f>
        <v>0</v>
      </c>
      <c r="I62" s="306">
        <f>'Перв. скв '!I62</f>
        <v>0</v>
      </c>
      <c r="J62" s="306">
        <f>'Перв. скв '!J62</f>
        <v>0</v>
      </c>
      <c r="K62" s="306">
        <f>'Перв. скв '!K62</f>
        <v>0</v>
      </c>
      <c r="L62" s="306">
        <f>'Перв. скв '!L62</f>
        <v>0</v>
      </c>
      <c r="M62" s="306">
        <f>'Перв. скв '!M62</f>
        <v>0</v>
      </c>
      <c r="N62" s="306">
        <f>'Перв. скв '!N62</f>
        <v>0</v>
      </c>
      <c r="O62" s="112">
        <f t="shared" si="14"/>
        <v>0</v>
      </c>
      <c r="P62" s="112">
        <f t="shared" si="15"/>
        <v>0</v>
      </c>
      <c r="Q62" s="112">
        <f t="shared" si="16"/>
        <v>0</v>
      </c>
      <c r="R62" s="112">
        <f t="shared" si="17"/>
        <v>0</v>
      </c>
      <c r="S62" s="112">
        <f t="shared" si="18"/>
        <v>0</v>
      </c>
      <c r="T62" s="99">
        <f t="shared" si="23"/>
        <v>0</v>
      </c>
      <c r="U62" s="112">
        <f t="shared" si="19"/>
        <v>0</v>
      </c>
      <c r="V62" s="113">
        <f t="shared" si="20"/>
        <v>0</v>
      </c>
      <c r="W62" s="168">
        <f t="shared" si="21"/>
        <v>0</v>
      </c>
      <c r="X62" s="190"/>
    </row>
    <row r="63" spans="1:24" ht="13.5" hidden="1" customHeight="1" outlineLevel="1">
      <c r="A63" s="322"/>
      <c r="B63" s="323"/>
      <c r="C63" s="332"/>
      <c r="D63" s="102" t="str">
        <f>'Перв. скв '!D63</f>
        <v>_________  мм долото для бурения (долото+сервис)</v>
      </c>
      <c r="E63" s="332">
        <f t="shared" si="22"/>
        <v>0</v>
      </c>
      <c r="F63" s="332" t="str">
        <f>'Перв. скв '!F63</f>
        <v xml:space="preserve">м </v>
      </c>
      <c r="G63" s="349">
        <f>'Перв. скв '!G63</f>
        <v>0</v>
      </c>
      <c r="H63" s="306">
        <f>'Перв. скв '!H63</f>
        <v>0</v>
      </c>
      <c r="I63" s="306">
        <f>'Перв. скв '!I63</f>
        <v>0</v>
      </c>
      <c r="J63" s="306">
        <f>'Перв. скв '!J63</f>
        <v>0</v>
      </c>
      <c r="K63" s="306">
        <f>'Перв. скв '!K63</f>
        <v>0</v>
      </c>
      <c r="L63" s="306">
        <f>'Перв. скв '!L63</f>
        <v>0</v>
      </c>
      <c r="M63" s="306">
        <f>'Перв. скв '!M63</f>
        <v>0</v>
      </c>
      <c r="N63" s="306">
        <f>'Перв. скв '!N63</f>
        <v>0</v>
      </c>
      <c r="O63" s="112">
        <f t="shared" si="14"/>
        <v>0</v>
      </c>
      <c r="P63" s="112">
        <f t="shared" si="15"/>
        <v>0</v>
      </c>
      <c r="Q63" s="112">
        <f t="shared" si="16"/>
        <v>0</v>
      </c>
      <c r="R63" s="112">
        <f t="shared" si="17"/>
        <v>0</v>
      </c>
      <c r="S63" s="112">
        <f t="shared" si="18"/>
        <v>0</v>
      </c>
      <c r="T63" s="99">
        <f t="shared" si="23"/>
        <v>0</v>
      </c>
      <c r="U63" s="112">
        <f t="shared" si="19"/>
        <v>0</v>
      </c>
      <c r="V63" s="113">
        <f t="shared" si="20"/>
        <v>0</v>
      </c>
      <c r="W63" s="168">
        <f t="shared" si="21"/>
        <v>0</v>
      </c>
      <c r="X63" s="190"/>
    </row>
    <row r="64" spans="1:24" ht="13.5" hidden="1" customHeight="1" outlineLevel="1" thickBot="1">
      <c r="A64" s="333"/>
      <c r="B64" s="325"/>
      <c r="C64" s="332"/>
      <c r="D64" s="102" t="str">
        <f>'Перв. скв '!D64</f>
        <v>Расширитель раздвижной</v>
      </c>
      <c r="E64" s="332">
        <f t="shared" si="22"/>
        <v>0</v>
      </c>
      <c r="F64" s="332" t="str">
        <f>'Перв. скв '!F64</f>
        <v xml:space="preserve">м </v>
      </c>
      <c r="G64" s="349">
        <f>'Перв. скв '!G64</f>
        <v>0</v>
      </c>
      <c r="H64" s="306">
        <f>'Перв. скв '!H64</f>
        <v>0</v>
      </c>
      <c r="I64" s="306">
        <f>'Перв. скв '!I64</f>
        <v>0</v>
      </c>
      <c r="J64" s="306">
        <f>'Перв. скв '!J64</f>
        <v>0</v>
      </c>
      <c r="K64" s="306">
        <f>'Перв. скв '!K64</f>
        <v>0</v>
      </c>
      <c r="L64" s="306">
        <f>'Перв. скв '!L64</f>
        <v>0</v>
      </c>
      <c r="M64" s="306">
        <f>'Перв. скв '!M64</f>
        <v>0</v>
      </c>
      <c r="N64" s="306">
        <f>'Перв. скв '!N64</f>
        <v>0</v>
      </c>
      <c r="O64" s="112">
        <f t="shared" si="14"/>
        <v>0</v>
      </c>
      <c r="P64" s="112">
        <f t="shared" si="15"/>
        <v>0</v>
      </c>
      <c r="Q64" s="112">
        <f t="shared" si="16"/>
        <v>0</v>
      </c>
      <c r="R64" s="112">
        <f t="shared" si="17"/>
        <v>0</v>
      </c>
      <c r="S64" s="112">
        <f t="shared" si="18"/>
        <v>0</v>
      </c>
      <c r="T64" s="99">
        <f t="shared" si="23"/>
        <v>0</v>
      </c>
      <c r="U64" s="112">
        <f t="shared" si="19"/>
        <v>0</v>
      </c>
      <c r="V64" s="113">
        <f t="shared" si="20"/>
        <v>0</v>
      </c>
      <c r="W64" s="168">
        <f t="shared" si="21"/>
        <v>0</v>
      </c>
      <c r="X64" s="190"/>
    </row>
    <row r="65" spans="1:24" ht="15.75" customHeight="1" collapsed="1" thickBot="1">
      <c r="A65" s="45"/>
      <c r="B65" s="48"/>
      <c r="C65" s="446" t="s">
        <v>147</v>
      </c>
      <c r="D65" s="447"/>
      <c r="E65" s="447"/>
      <c r="F65" s="447"/>
      <c r="G65" s="447"/>
      <c r="H65" s="447"/>
      <c r="I65" s="447"/>
      <c r="J65" s="447"/>
      <c r="K65" s="447"/>
      <c r="L65" s="447"/>
      <c r="M65" s="447"/>
      <c r="N65" s="447"/>
      <c r="O65" s="447"/>
      <c r="P65" s="447"/>
      <c r="Q65" s="447"/>
      <c r="R65" s="447"/>
      <c r="S65" s="447"/>
      <c r="T65" s="447"/>
      <c r="U65" s="447"/>
      <c r="V65" s="447"/>
      <c r="W65" s="473"/>
      <c r="X65" s="192">
        <f>SUM(W67:W85)</f>
        <v>11729799.15</v>
      </c>
    </row>
    <row r="66" spans="1:24" outlineLevel="1">
      <c r="A66" s="334"/>
      <c r="B66" s="331"/>
      <c r="C66" s="182">
        <f>'Перв. скв '!C66</f>
        <v>0</v>
      </c>
      <c r="D66" s="100" t="s">
        <v>120</v>
      </c>
      <c r="E66" s="50"/>
      <c r="F66" s="50"/>
      <c r="G66" s="38"/>
      <c r="H66" s="295"/>
      <c r="I66" s="295"/>
      <c r="J66" s="295"/>
      <c r="K66" s="295"/>
      <c r="L66" s="295"/>
      <c r="M66" s="295"/>
      <c r="N66" s="295"/>
      <c r="O66" s="52"/>
      <c r="P66" s="52"/>
      <c r="Q66" s="52"/>
      <c r="R66" s="52"/>
      <c r="S66" s="52"/>
      <c r="T66" s="52"/>
      <c r="U66" s="52"/>
      <c r="V66" s="53"/>
      <c r="W66" s="172"/>
      <c r="X66" s="190"/>
    </row>
    <row r="67" spans="1:24" outlineLevel="1">
      <c r="A67" s="327"/>
      <c r="B67" s="323"/>
      <c r="C67" s="335" t="s">
        <v>148</v>
      </c>
      <c r="D67" s="102" t="str">
        <f>'Перв. скв '!D67</f>
        <v>Фиксированная ставка за скважину с отходом до 1300 м.</v>
      </c>
      <c r="E67" s="332">
        <f>C$66</f>
        <v>0</v>
      </c>
      <c r="F67" s="332" t="str">
        <f>'Перв. скв '!F67</f>
        <v>скв.</v>
      </c>
      <c r="G67" s="349">
        <f>'Перв. скв '!G67</f>
        <v>1974979.56</v>
      </c>
      <c r="H67" s="306">
        <f>'Перв. скв '!H67</f>
        <v>0</v>
      </c>
      <c r="I67" s="306">
        <f>'Перв. скв '!I67</f>
        <v>0</v>
      </c>
      <c r="J67" s="306">
        <f>'Перв. скв '!J67</f>
        <v>0</v>
      </c>
      <c r="K67" s="306">
        <f>'Перв. скв '!K67</f>
        <v>0</v>
      </c>
      <c r="L67" s="306">
        <f>$L$45</f>
        <v>0</v>
      </c>
      <c r="M67" s="306">
        <f>'Перв. скв '!M67</f>
        <v>0</v>
      </c>
      <c r="N67" s="306">
        <f>'Перв. скв '!N67</f>
        <v>0</v>
      </c>
      <c r="O67" s="112">
        <f t="shared" ref="O67:O72" si="24">H67*G67</f>
        <v>0</v>
      </c>
      <c r="P67" s="112">
        <f t="shared" ref="P67:P72" si="25">I67*G67</f>
        <v>0</v>
      </c>
      <c r="Q67" s="112">
        <f t="shared" ref="Q67:Q72" si="26">J67*G67</f>
        <v>0</v>
      </c>
      <c r="R67" s="112">
        <f t="shared" ref="R67:R72" si="27">K67*G67</f>
        <v>0</v>
      </c>
      <c r="S67" s="112">
        <f t="shared" ref="S67:S72" si="28">L67*G67</f>
        <v>0</v>
      </c>
      <c r="T67" s="99">
        <f t="shared" ref="T67:T72" si="29">M67*G67</f>
        <v>0</v>
      </c>
      <c r="U67" s="112">
        <f t="shared" ref="U67:U72" si="30">N67*G67</f>
        <v>0</v>
      </c>
      <c r="V67" s="113">
        <f t="shared" ref="V67:V72" si="31">SUM(H67:N67)</f>
        <v>0</v>
      </c>
      <c r="W67" s="168">
        <f t="shared" ref="W67:W72" si="32">SUM(O67:U67)</f>
        <v>0</v>
      </c>
      <c r="X67" s="190"/>
    </row>
    <row r="68" spans="1:24" outlineLevel="1">
      <c r="A68" s="327"/>
      <c r="B68" s="323"/>
      <c r="C68" s="335"/>
      <c r="D68" s="102" t="str">
        <f>'Перв. скв '!D68</f>
        <v>Фиксированная ставка за скважину с отходом от 1300 до 1500 м.</v>
      </c>
      <c r="E68" s="332">
        <f t="shared" ref="E68:E77" si="33">C$66</f>
        <v>0</v>
      </c>
      <c r="F68" s="332" t="str">
        <f>'Перв. скв '!F68</f>
        <v>скв.</v>
      </c>
      <c r="G68" s="349">
        <f>'Перв. скв '!G68</f>
        <v>2121689.52</v>
      </c>
      <c r="H68" s="306">
        <f>'Перв. скв '!H68</f>
        <v>0</v>
      </c>
      <c r="I68" s="306">
        <f>'Перв. скв '!I68</f>
        <v>0</v>
      </c>
      <c r="J68" s="306">
        <f>'Перв. скв '!J68</f>
        <v>0</v>
      </c>
      <c r="K68" s="306">
        <f>'Перв. скв '!K68</f>
        <v>0</v>
      </c>
      <c r="L68" s="306">
        <f>$L$46</f>
        <v>0</v>
      </c>
      <c r="M68" s="306">
        <f>'Перв. скв '!M68</f>
        <v>0</v>
      </c>
      <c r="N68" s="306">
        <f>'Перв. скв '!N68</f>
        <v>0</v>
      </c>
      <c r="O68" s="112">
        <f t="shared" si="24"/>
        <v>0</v>
      </c>
      <c r="P68" s="112">
        <f t="shared" si="25"/>
        <v>0</v>
      </c>
      <c r="Q68" s="112">
        <f t="shared" si="26"/>
        <v>0</v>
      </c>
      <c r="R68" s="112">
        <f t="shared" si="27"/>
        <v>0</v>
      </c>
      <c r="S68" s="112">
        <f t="shared" si="28"/>
        <v>0</v>
      </c>
      <c r="T68" s="99">
        <f t="shared" si="29"/>
        <v>0</v>
      </c>
      <c r="U68" s="112">
        <f t="shared" si="30"/>
        <v>0</v>
      </c>
      <c r="V68" s="113">
        <f t="shared" si="31"/>
        <v>0</v>
      </c>
      <c r="W68" s="168">
        <f t="shared" si="32"/>
        <v>0</v>
      </c>
      <c r="X68" s="190"/>
    </row>
    <row r="69" spans="1:24" outlineLevel="1">
      <c r="A69" s="327"/>
      <c r="B69" s="323"/>
      <c r="C69" s="335"/>
      <c r="D69" s="102" t="str">
        <f>'Перв. скв '!D69</f>
        <v>Фиксированная ставка за скважину с отходом от 1500 до 2000 м.</v>
      </c>
      <c r="E69" s="332">
        <f t="shared" si="33"/>
        <v>0</v>
      </c>
      <c r="F69" s="332" t="str">
        <f>'Перв. скв '!F69</f>
        <v>скв.</v>
      </c>
      <c r="G69" s="349">
        <f>'Перв. скв '!G69</f>
        <v>2436096.73</v>
      </c>
      <c r="H69" s="306">
        <f>'Перв. скв '!H69</f>
        <v>0</v>
      </c>
      <c r="I69" s="306">
        <f>'Перв. скв '!I69</f>
        <v>0</v>
      </c>
      <c r="J69" s="306">
        <f>'Перв. скв '!J69</f>
        <v>0</v>
      </c>
      <c r="K69" s="306">
        <f>'Перв. скв '!K69</f>
        <v>0</v>
      </c>
      <c r="L69" s="306">
        <f>$L$47</f>
        <v>0</v>
      </c>
      <c r="M69" s="306">
        <f>'Перв. скв '!M69</f>
        <v>0</v>
      </c>
      <c r="N69" s="306">
        <f>'Перв. скв '!N69</f>
        <v>0</v>
      </c>
      <c r="O69" s="112">
        <f t="shared" si="24"/>
        <v>0</v>
      </c>
      <c r="P69" s="112">
        <f t="shared" si="25"/>
        <v>0</v>
      </c>
      <c r="Q69" s="112">
        <f t="shared" si="26"/>
        <v>0</v>
      </c>
      <c r="R69" s="112">
        <f t="shared" si="27"/>
        <v>0</v>
      </c>
      <c r="S69" s="112">
        <f t="shared" si="28"/>
        <v>0</v>
      </c>
      <c r="T69" s="99">
        <f t="shared" si="29"/>
        <v>0</v>
      </c>
      <c r="U69" s="112">
        <f t="shared" si="30"/>
        <v>0</v>
      </c>
      <c r="V69" s="113">
        <f t="shared" si="31"/>
        <v>0</v>
      </c>
      <c r="W69" s="168">
        <f t="shared" si="32"/>
        <v>0</v>
      </c>
      <c r="X69" s="190"/>
    </row>
    <row r="70" spans="1:24" outlineLevel="1">
      <c r="A70" s="327"/>
      <c r="B70" s="323"/>
      <c r="C70" s="335"/>
      <c r="D70" s="102" t="str">
        <f>'Перв. скв '!D70</f>
        <v>Фиксированная ставка за скважину с отходом от 2000 до 2200 м.</v>
      </c>
      <c r="E70" s="332">
        <f t="shared" si="33"/>
        <v>0</v>
      </c>
      <c r="F70" s="332" t="str">
        <f>'Перв. скв '!F70</f>
        <v>скв.</v>
      </c>
      <c r="G70" s="349">
        <f>'Перв. скв '!G70</f>
        <v>2743673.15</v>
      </c>
      <c r="H70" s="306">
        <f>'Перв. скв '!H70</f>
        <v>0</v>
      </c>
      <c r="I70" s="306">
        <f>'Перв. скв '!I70</f>
        <v>0</v>
      </c>
      <c r="J70" s="306">
        <f>'Перв. скв '!J70</f>
        <v>0</v>
      </c>
      <c r="K70" s="306">
        <f>'Перв. скв '!K70</f>
        <v>0</v>
      </c>
      <c r="L70" s="306">
        <f>$L$48</f>
        <v>1</v>
      </c>
      <c r="M70" s="306">
        <f>'Перв. скв '!M70</f>
        <v>0</v>
      </c>
      <c r="N70" s="306">
        <f>'Перв. скв '!N70</f>
        <v>0</v>
      </c>
      <c r="O70" s="112">
        <f t="shared" si="24"/>
        <v>0</v>
      </c>
      <c r="P70" s="112">
        <f t="shared" si="25"/>
        <v>0</v>
      </c>
      <c r="Q70" s="112">
        <f t="shared" si="26"/>
        <v>0</v>
      </c>
      <c r="R70" s="112">
        <f t="shared" si="27"/>
        <v>0</v>
      </c>
      <c r="S70" s="112">
        <f t="shared" si="28"/>
        <v>2743673.15</v>
      </c>
      <c r="T70" s="99">
        <f t="shared" si="29"/>
        <v>0</v>
      </c>
      <c r="U70" s="112">
        <f t="shared" si="30"/>
        <v>0</v>
      </c>
      <c r="V70" s="113">
        <f t="shared" si="31"/>
        <v>1</v>
      </c>
      <c r="W70" s="168">
        <f t="shared" si="32"/>
        <v>2743673.15</v>
      </c>
      <c r="X70" s="190"/>
    </row>
    <row r="71" spans="1:24" outlineLevel="1">
      <c r="A71" s="327"/>
      <c r="B71" s="323"/>
      <c r="C71" s="335"/>
      <c r="D71" s="102" t="str">
        <f>'Перв. скв '!D71</f>
        <v>Фиксированная ставка за скважину с отходом более 2200 м.</v>
      </c>
      <c r="E71" s="332">
        <f t="shared" si="33"/>
        <v>0</v>
      </c>
      <c r="F71" s="332" t="str">
        <f>'Перв. скв '!F71</f>
        <v>скв.</v>
      </c>
      <c r="G71" s="349">
        <f>'Перв. скв '!G71</f>
        <v>2903714.73</v>
      </c>
      <c r="H71" s="306">
        <f>'Перв. скв '!H71</f>
        <v>0</v>
      </c>
      <c r="I71" s="306">
        <f>'Перв. скв '!I71</f>
        <v>0</v>
      </c>
      <c r="J71" s="306">
        <f>'Перв. скв '!J71</f>
        <v>0</v>
      </c>
      <c r="K71" s="306">
        <f>'Перв. скв '!K71</f>
        <v>0</v>
      </c>
      <c r="L71" s="306">
        <f>$L$49</f>
        <v>0</v>
      </c>
      <c r="M71" s="306">
        <f>'Перв. скв '!M71</f>
        <v>0</v>
      </c>
      <c r="N71" s="306">
        <f>'Перв. скв '!N71</f>
        <v>0</v>
      </c>
      <c r="O71" s="112">
        <f t="shared" si="24"/>
        <v>0</v>
      </c>
      <c r="P71" s="112">
        <f t="shared" si="25"/>
        <v>0</v>
      </c>
      <c r="Q71" s="112">
        <f t="shared" si="26"/>
        <v>0</v>
      </c>
      <c r="R71" s="112">
        <f t="shared" si="27"/>
        <v>0</v>
      </c>
      <c r="S71" s="112">
        <f t="shared" si="28"/>
        <v>0</v>
      </c>
      <c r="T71" s="99">
        <f t="shared" si="29"/>
        <v>0</v>
      </c>
      <c r="U71" s="112">
        <f t="shared" si="30"/>
        <v>0</v>
      </c>
      <c r="V71" s="113">
        <f t="shared" si="31"/>
        <v>0</v>
      </c>
      <c r="W71" s="168">
        <f t="shared" si="32"/>
        <v>0</v>
      </c>
      <c r="X71" s="190"/>
    </row>
    <row r="72" spans="1:24" ht="15.75" outlineLevel="1" thickBot="1">
      <c r="A72" s="327"/>
      <c r="B72" s="323"/>
      <c r="C72" s="335"/>
      <c r="D72" s="102" t="str">
        <f>'Перв. скв '!D72</f>
        <v>Фиксированная ставка за горизонтальную скважину</v>
      </c>
      <c r="E72" s="332">
        <f t="shared" si="33"/>
        <v>0</v>
      </c>
      <c r="F72" s="332" t="str">
        <f>'Перв. скв '!F72</f>
        <v>скв.</v>
      </c>
      <c r="G72" s="349">
        <f>'Перв. скв '!G72</f>
        <v>8986126</v>
      </c>
      <c r="H72" s="306">
        <f>'Перв. скв '!H72</f>
        <v>0</v>
      </c>
      <c r="I72" s="306">
        <f>'Перв. скв '!I72</f>
        <v>0</v>
      </c>
      <c r="J72" s="306">
        <f>'Перв. скв '!J72</f>
        <v>0</v>
      </c>
      <c r="K72" s="306">
        <f>'Перв. скв '!K72</f>
        <v>0</v>
      </c>
      <c r="L72" s="306">
        <f>$L$50</f>
        <v>1</v>
      </c>
      <c r="M72" s="306">
        <f>'Перв. скв '!M72</f>
        <v>0</v>
      </c>
      <c r="N72" s="306">
        <f>'Перв. скв '!N72</f>
        <v>0</v>
      </c>
      <c r="O72" s="112">
        <f t="shared" si="24"/>
        <v>0</v>
      </c>
      <c r="P72" s="112">
        <f t="shared" si="25"/>
        <v>0</v>
      </c>
      <c r="Q72" s="112">
        <f t="shared" si="26"/>
        <v>0</v>
      </c>
      <c r="R72" s="112">
        <f t="shared" si="27"/>
        <v>0</v>
      </c>
      <c r="S72" s="112">
        <f t="shared" si="28"/>
        <v>8986126</v>
      </c>
      <c r="T72" s="99">
        <f t="shared" si="29"/>
        <v>0</v>
      </c>
      <c r="U72" s="112">
        <f t="shared" si="30"/>
        <v>0</v>
      </c>
      <c r="V72" s="113">
        <f t="shared" si="31"/>
        <v>1</v>
      </c>
      <c r="W72" s="168">
        <f t="shared" si="32"/>
        <v>8986126</v>
      </c>
      <c r="X72" s="190"/>
    </row>
    <row r="73" spans="1:24" ht="15" hidden="1" customHeight="1" outlineLevel="1">
      <c r="A73" s="327"/>
      <c r="B73" s="323"/>
      <c r="C73" s="335"/>
      <c r="D73" s="102">
        <f>'Перв. скв '!D73</f>
        <v>0</v>
      </c>
      <c r="E73" s="332">
        <f t="shared" si="33"/>
        <v>0</v>
      </c>
      <c r="F73" s="332" t="str">
        <f>'Перв. скв '!F73</f>
        <v>сут</v>
      </c>
      <c r="G73" s="349">
        <f>'Перв. скв '!G73</f>
        <v>0</v>
      </c>
      <c r="H73" s="279"/>
      <c r="I73" s="279"/>
      <c r="J73" s="279"/>
      <c r="K73" s="279"/>
      <c r="L73" s="279"/>
      <c r="M73" s="279"/>
      <c r="N73" s="279"/>
      <c r="O73" s="99">
        <f>H73*G73</f>
        <v>0</v>
      </c>
      <c r="P73" s="99">
        <f>I73*G73</f>
        <v>0</v>
      </c>
      <c r="Q73" s="99">
        <f>J73*G73</f>
        <v>0</v>
      </c>
      <c r="R73" s="99">
        <f>K73*G73</f>
        <v>0</v>
      </c>
      <c r="S73" s="99">
        <f>L73*G73</f>
        <v>0</v>
      </c>
      <c r="T73" s="99">
        <f>M73*G73</f>
        <v>0</v>
      </c>
      <c r="U73" s="99">
        <f>N73*G73</f>
        <v>0</v>
      </c>
      <c r="V73" s="98">
        <f>SUM(H73:N73)</f>
        <v>0</v>
      </c>
      <c r="W73" s="171">
        <f>SUM(O73:U73)</f>
        <v>0</v>
      </c>
      <c r="X73" s="190"/>
    </row>
    <row r="74" spans="1:24" ht="15" hidden="1" customHeight="1" outlineLevel="1">
      <c r="A74" s="327"/>
      <c r="B74" s="323"/>
      <c r="C74" s="335"/>
      <c r="D74" s="102">
        <f>'Перв. скв '!D74</f>
        <v>0</v>
      </c>
      <c r="E74" s="332">
        <f t="shared" si="33"/>
        <v>0</v>
      </c>
      <c r="F74" s="332" t="str">
        <f>'Перв. скв '!F74</f>
        <v>сут</v>
      </c>
      <c r="G74" s="349">
        <f>'Перв. скв '!G74</f>
        <v>0</v>
      </c>
      <c r="H74" s="279"/>
      <c r="I74" s="279"/>
      <c r="J74" s="279"/>
      <c r="K74" s="279"/>
      <c r="L74" s="279"/>
      <c r="M74" s="279"/>
      <c r="N74" s="279"/>
      <c r="O74" s="99">
        <f>H74*G74</f>
        <v>0</v>
      </c>
      <c r="P74" s="99">
        <f>I74*G74</f>
        <v>0</v>
      </c>
      <c r="Q74" s="99">
        <f>J74*G74</f>
        <v>0</v>
      </c>
      <c r="R74" s="99">
        <f>K74*G74</f>
        <v>0</v>
      </c>
      <c r="S74" s="99">
        <f>L74*G74</f>
        <v>0</v>
      </c>
      <c r="T74" s="99">
        <f>M74*G74</f>
        <v>0</v>
      </c>
      <c r="U74" s="99">
        <f>N74*G74</f>
        <v>0</v>
      </c>
      <c r="V74" s="98">
        <f>SUM(H74:N74)</f>
        <v>0</v>
      </c>
      <c r="W74" s="171">
        <f>SUM(O74:U74)</f>
        <v>0</v>
      </c>
      <c r="X74" s="190"/>
    </row>
    <row r="75" spans="1:24" ht="15" hidden="1" customHeight="1" outlineLevel="1">
      <c r="A75" s="327"/>
      <c r="B75" s="323"/>
      <c r="C75" s="335"/>
      <c r="D75" s="102">
        <f>'Перв. скв '!D75</f>
        <v>0</v>
      </c>
      <c r="E75" s="332">
        <f t="shared" si="33"/>
        <v>0</v>
      </c>
      <c r="F75" s="332" t="str">
        <f>'Перв. скв '!F75</f>
        <v>сут</v>
      </c>
      <c r="G75" s="349">
        <f>'Перв. скв '!G75</f>
        <v>0</v>
      </c>
      <c r="H75" s="279"/>
      <c r="I75" s="279"/>
      <c r="J75" s="279"/>
      <c r="K75" s="279"/>
      <c r="L75" s="279"/>
      <c r="M75" s="279"/>
      <c r="N75" s="279"/>
      <c r="O75" s="99">
        <f>H75*G75</f>
        <v>0</v>
      </c>
      <c r="P75" s="99">
        <f>I75*G75</f>
        <v>0</v>
      </c>
      <c r="Q75" s="99">
        <f>J75*G75</f>
        <v>0</v>
      </c>
      <c r="R75" s="99">
        <f>K75*G75</f>
        <v>0</v>
      </c>
      <c r="S75" s="99">
        <f>L75*G75</f>
        <v>0</v>
      </c>
      <c r="T75" s="99">
        <f>M75*G75</f>
        <v>0</v>
      </c>
      <c r="U75" s="99">
        <f>N75*G75</f>
        <v>0</v>
      </c>
      <c r="V75" s="98">
        <f>SUM(H75:N75)</f>
        <v>0</v>
      </c>
      <c r="W75" s="171">
        <f>SUM(O75:U75)</f>
        <v>0</v>
      </c>
      <c r="X75" s="190"/>
    </row>
    <row r="76" spans="1:24" ht="15" hidden="1" customHeight="1" outlineLevel="1">
      <c r="A76" s="327"/>
      <c r="B76" s="323"/>
      <c r="C76" s="335"/>
      <c r="D76" s="102" t="str">
        <f>'Перв. скв '!D76</f>
        <v xml:space="preserve">Мобилизация на объект работ </v>
      </c>
      <c r="E76" s="332">
        <f t="shared" si="33"/>
        <v>0</v>
      </c>
      <c r="F76" s="332" t="str">
        <f>'Перв. скв '!F76</f>
        <v>опер.</v>
      </c>
      <c r="G76" s="349">
        <f>'Перв. скв '!G76</f>
        <v>0</v>
      </c>
      <c r="H76" s="279"/>
      <c r="I76" s="279"/>
      <c r="J76" s="279"/>
      <c r="K76" s="279"/>
      <c r="L76" s="279"/>
      <c r="M76" s="279"/>
      <c r="N76" s="279"/>
      <c r="O76" s="99">
        <f>H76*G76</f>
        <v>0</v>
      </c>
      <c r="P76" s="99">
        <f>I76*G76</f>
        <v>0</v>
      </c>
      <c r="Q76" s="99">
        <f>J76*G76</f>
        <v>0</v>
      </c>
      <c r="R76" s="99">
        <f>K76*G76</f>
        <v>0</v>
      </c>
      <c r="S76" s="99">
        <f>L76*G76</f>
        <v>0</v>
      </c>
      <c r="T76" s="99">
        <f>M76*G76</f>
        <v>0</v>
      </c>
      <c r="U76" s="99">
        <f>N76*G76</f>
        <v>0</v>
      </c>
      <c r="V76" s="98">
        <f>SUM(H76:N76)</f>
        <v>0</v>
      </c>
      <c r="W76" s="171">
        <f>SUM(O76:U76)</f>
        <v>0</v>
      </c>
      <c r="X76" s="190"/>
    </row>
    <row r="77" spans="1:24" ht="15.75" hidden="1" customHeight="1" outlineLevel="1" thickBot="1">
      <c r="A77" s="327"/>
      <c r="B77" s="323"/>
      <c r="C77" s="335"/>
      <c r="D77" s="102" t="str">
        <f>'Перв. скв '!D77</f>
        <v xml:space="preserve">Демобилизация </v>
      </c>
      <c r="E77" s="332">
        <f t="shared" si="33"/>
        <v>0</v>
      </c>
      <c r="F77" s="332" t="str">
        <f>'Перв. скв '!F77</f>
        <v>опер.</v>
      </c>
      <c r="G77" s="349">
        <f>'Перв. скв '!G77</f>
        <v>0</v>
      </c>
      <c r="H77" s="279"/>
      <c r="I77" s="279"/>
      <c r="J77" s="279"/>
      <c r="K77" s="279"/>
      <c r="L77" s="279"/>
      <c r="M77" s="279"/>
      <c r="N77" s="279"/>
      <c r="O77" s="99">
        <f>H77*G77</f>
        <v>0</v>
      </c>
      <c r="P77" s="99">
        <f>I77*G77</f>
        <v>0</v>
      </c>
      <c r="Q77" s="99">
        <f>J77*G77</f>
        <v>0</v>
      </c>
      <c r="R77" s="99">
        <f>K77*G77</f>
        <v>0</v>
      </c>
      <c r="S77" s="99">
        <f>L77*G77</f>
        <v>0</v>
      </c>
      <c r="T77" s="99">
        <f>M77*G77</f>
        <v>0</v>
      </c>
      <c r="U77" s="99">
        <f>N77*G77</f>
        <v>0</v>
      </c>
      <c r="V77" s="98">
        <f>SUM(H77:N77)</f>
        <v>0</v>
      </c>
      <c r="W77" s="171">
        <f>SUM(O77:U77)</f>
        <v>0</v>
      </c>
      <c r="X77" s="190"/>
    </row>
    <row r="78" spans="1:24" ht="15" hidden="1" customHeight="1" outlineLevel="1">
      <c r="A78" s="334"/>
      <c r="B78" s="331"/>
      <c r="C78" s="182">
        <f>'Перв. скв '!C78</f>
        <v>0</v>
      </c>
      <c r="D78" s="100" t="s">
        <v>120</v>
      </c>
      <c r="E78" s="50"/>
      <c r="F78" s="50"/>
      <c r="G78" s="38"/>
      <c r="H78" s="295"/>
      <c r="I78" s="295"/>
      <c r="J78" s="295"/>
      <c r="K78" s="295"/>
      <c r="L78" s="295"/>
      <c r="M78" s="295"/>
      <c r="N78" s="295"/>
      <c r="O78" s="52"/>
      <c r="P78" s="52"/>
      <c r="Q78" s="52"/>
      <c r="R78" s="52"/>
      <c r="S78" s="52"/>
      <c r="T78" s="52"/>
      <c r="U78" s="52"/>
      <c r="V78" s="53"/>
      <c r="W78" s="172"/>
      <c r="X78" s="190"/>
    </row>
    <row r="79" spans="1:24" ht="15" hidden="1" customHeight="1" outlineLevel="1">
      <c r="A79" s="327"/>
      <c r="B79" s="323"/>
      <c r="C79" s="335" t="s">
        <v>148</v>
      </c>
      <c r="D79" s="102" t="str">
        <f>'Перв. скв '!D79</f>
        <v>Операционная ставка в режиме работы</v>
      </c>
      <c r="E79" s="332">
        <f>C$78</f>
        <v>0</v>
      </c>
      <c r="F79" s="332" t="str">
        <f>'Перв. скв '!F79</f>
        <v>сут</v>
      </c>
      <c r="G79" s="349">
        <f>'Перв. скв '!G79</f>
        <v>0</v>
      </c>
      <c r="H79" s="279">
        <f>H6</f>
        <v>0</v>
      </c>
      <c r="I79" s="279">
        <f t="shared" ref="I79:N79" si="34">I6-I80</f>
        <v>0</v>
      </c>
      <c r="J79" s="279">
        <f t="shared" si="34"/>
        <v>2.5</v>
      </c>
      <c r="K79" s="279">
        <f t="shared" si="34"/>
        <v>0</v>
      </c>
      <c r="L79" s="279">
        <f t="shared" si="34"/>
        <v>6</v>
      </c>
      <c r="M79" s="279">
        <f t="shared" si="34"/>
        <v>3</v>
      </c>
      <c r="N79" s="279">
        <f t="shared" si="34"/>
        <v>0</v>
      </c>
      <c r="O79" s="99">
        <f t="shared" ref="O79:O85" si="35">H79*G79</f>
        <v>0</v>
      </c>
      <c r="P79" s="99">
        <f t="shared" ref="P79:P85" si="36">I79*G79</f>
        <v>0</v>
      </c>
      <c r="Q79" s="99">
        <f t="shared" ref="Q79:Q85" si="37">J79*G79</f>
        <v>0</v>
      </c>
      <c r="R79" s="99">
        <f t="shared" ref="R79:R85" si="38">K79*G79</f>
        <v>0</v>
      </c>
      <c r="S79" s="99">
        <f t="shared" ref="S79:S85" si="39">L79*G79</f>
        <v>0</v>
      </c>
      <c r="T79" s="99">
        <f t="shared" ref="T79:T85" si="40">M79*G79</f>
        <v>0</v>
      </c>
      <c r="U79" s="99">
        <f t="shared" ref="U79:U85" si="41">N79*G79</f>
        <v>0</v>
      </c>
      <c r="V79" s="98">
        <f t="shared" ref="V79:V85" si="42">SUM(H79:N79)</f>
        <v>11.5</v>
      </c>
      <c r="W79" s="171">
        <f t="shared" ref="W79:W85" si="43">SUM(O79:U79)</f>
        <v>0</v>
      </c>
      <c r="X79" s="190"/>
    </row>
    <row r="80" spans="1:24" ht="15" hidden="1" customHeight="1" outlineLevel="1">
      <c r="A80" s="327"/>
      <c r="B80" s="323"/>
      <c r="C80" s="332"/>
      <c r="D80" s="102" t="str">
        <f>'Перв. скв '!D80</f>
        <v>Операционная ставка в режиме ожидания</v>
      </c>
      <c r="E80" s="332">
        <f t="shared" ref="E80:E85" si="44">C$78</f>
        <v>0</v>
      </c>
      <c r="F80" s="332" t="str">
        <f>'Перв. скв '!F80</f>
        <v>сут</v>
      </c>
      <c r="G80" s="349">
        <f>'Перв. скв '!G80</f>
        <v>0</v>
      </c>
      <c r="H80" s="279"/>
      <c r="I80" s="279">
        <v>1</v>
      </c>
      <c r="J80" s="279">
        <v>1.5</v>
      </c>
      <c r="K80" s="279"/>
      <c r="L80" s="279">
        <v>2</v>
      </c>
      <c r="M80" s="279"/>
      <c r="N80" s="279"/>
      <c r="O80" s="99">
        <f t="shared" si="35"/>
        <v>0</v>
      </c>
      <c r="P80" s="99">
        <f t="shared" si="36"/>
        <v>0</v>
      </c>
      <c r="Q80" s="99">
        <f t="shared" si="37"/>
        <v>0</v>
      </c>
      <c r="R80" s="99">
        <f t="shared" si="38"/>
        <v>0</v>
      </c>
      <c r="S80" s="99">
        <f t="shared" si="39"/>
        <v>0</v>
      </c>
      <c r="T80" s="99">
        <f t="shared" si="40"/>
        <v>0</v>
      </c>
      <c r="U80" s="99">
        <f t="shared" si="41"/>
        <v>0</v>
      </c>
      <c r="V80" s="98">
        <f t="shared" si="42"/>
        <v>4.5</v>
      </c>
      <c r="W80" s="171">
        <f t="shared" si="43"/>
        <v>0</v>
      </c>
      <c r="X80" s="190"/>
    </row>
    <row r="81" spans="1:24" ht="15" hidden="1" customHeight="1" outlineLevel="1">
      <c r="A81" s="327"/>
      <c r="B81" s="323"/>
      <c r="C81" s="332"/>
      <c r="D81" s="102" t="str">
        <f>'Перв. скв '!D81</f>
        <v>Гамма -каротаж и сопротивление в режиме записи</v>
      </c>
      <c r="E81" s="332">
        <f t="shared" si="44"/>
        <v>0</v>
      </c>
      <c r="F81" s="332" t="str">
        <f>'Перв. скв '!F81</f>
        <v>сут</v>
      </c>
      <c r="G81" s="349">
        <f>'Перв. скв '!G81</f>
        <v>0</v>
      </c>
      <c r="H81" s="279"/>
      <c r="I81" s="279"/>
      <c r="J81" s="279"/>
      <c r="K81" s="279"/>
      <c r="L81" s="279"/>
      <c r="M81" s="279"/>
      <c r="N81" s="279"/>
      <c r="O81" s="99">
        <f t="shared" si="35"/>
        <v>0</v>
      </c>
      <c r="P81" s="99">
        <f t="shared" si="36"/>
        <v>0</v>
      </c>
      <c r="Q81" s="99">
        <f t="shared" si="37"/>
        <v>0</v>
      </c>
      <c r="R81" s="99">
        <f t="shared" si="38"/>
        <v>0</v>
      </c>
      <c r="S81" s="99">
        <f t="shared" si="39"/>
        <v>0</v>
      </c>
      <c r="T81" s="99">
        <f t="shared" si="40"/>
        <v>0</v>
      </c>
      <c r="U81" s="99">
        <f t="shared" si="41"/>
        <v>0</v>
      </c>
      <c r="V81" s="98">
        <f t="shared" si="42"/>
        <v>0</v>
      </c>
      <c r="W81" s="171">
        <f t="shared" si="43"/>
        <v>0</v>
      </c>
      <c r="X81" s="190"/>
    </row>
    <row r="82" spans="1:24" ht="15" hidden="1" customHeight="1" outlineLevel="1">
      <c r="A82" s="327"/>
      <c r="B82" s="323"/>
      <c r="C82" s="332"/>
      <c r="D82" s="102" t="str">
        <f>'Перв. скв '!D82</f>
        <v>Гамма -каротаж и сопротивление в режиме реального времени</v>
      </c>
      <c r="E82" s="332">
        <f t="shared" si="44"/>
        <v>0</v>
      </c>
      <c r="F82" s="332" t="str">
        <f>'Перв. скв '!F82</f>
        <v>сут</v>
      </c>
      <c r="G82" s="349">
        <f>'Перв. скв '!G82</f>
        <v>0</v>
      </c>
      <c r="H82" s="279"/>
      <c r="I82" s="279"/>
      <c r="J82" s="279"/>
      <c r="K82" s="279"/>
      <c r="L82" s="279"/>
      <c r="M82" s="279"/>
      <c r="N82" s="279"/>
      <c r="O82" s="99">
        <f t="shared" si="35"/>
        <v>0</v>
      </c>
      <c r="P82" s="99">
        <f t="shared" si="36"/>
        <v>0</v>
      </c>
      <c r="Q82" s="99">
        <f t="shared" si="37"/>
        <v>0</v>
      </c>
      <c r="R82" s="99">
        <f t="shared" si="38"/>
        <v>0</v>
      </c>
      <c r="S82" s="99">
        <f t="shared" si="39"/>
        <v>0</v>
      </c>
      <c r="T82" s="99">
        <f t="shared" si="40"/>
        <v>0</v>
      </c>
      <c r="U82" s="99">
        <f t="shared" si="41"/>
        <v>0</v>
      </c>
      <c r="V82" s="98">
        <f t="shared" si="42"/>
        <v>0</v>
      </c>
      <c r="W82" s="171">
        <f t="shared" si="43"/>
        <v>0</v>
      </c>
      <c r="X82" s="190"/>
    </row>
    <row r="83" spans="1:24" ht="15" hidden="1" customHeight="1" outlineLevel="1">
      <c r="A83" s="327"/>
      <c r="B83" s="323"/>
      <c r="C83" s="332"/>
      <c r="D83" s="102" t="str">
        <f>'Перв. скв '!D83</f>
        <v>Гамма -каротаж в режиме записи</v>
      </c>
      <c r="E83" s="332">
        <f t="shared" si="44"/>
        <v>0</v>
      </c>
      <c r="F83" s="332" t="str">
        <f>'Перв. скв '!F83</f>
        <v>сут</v>
      </c>
      <c r="G83" s="349">
        <f>'Перв. скв '!G83</f>
        <v>0</v>
      </c>
      <c r="H83" s="279"/>
      <c r="I83" s="279"/>
      <c r="J83" s="279"/>
      <c r="K83" s="279"/>
      <c r="L83" s="279"/>
      <c r="M83" s="279"/>
      <c r="N83" s="279"/>
      <c r="O83" s="99">
        <f t="shared" si="35"/>
        <v>0</v>
      </c>
      <c r="P83" s="99">
        <f t="shared" si="36"/>
        <v>0</v>
      </c>
      <c r="Q83" s="99">
        <f t="shared" si="37"/>
        <v>0</v>
      </c>
      <c r="R83" s="99">
        <f t="shared" si="38"/>
        <v>0</v>
      </c>
      <c r="S83" s="99">
        <f t="shared" si="39"/>
        <v>0</v>
      </c>
      <c r="T83" s="99">
        <f t="shared" si="40"/>
        <v>0</v>
      </c>
      <c r="U83" s="99">
        <f t="shared" si="41"/>
        <v>0</v>
      </c>
      <c r="V83" s="98">
        <f t="shared" si="42"/>
        <v>0</v>
      </c>
      <c r="W83" s="171">
        <f t="shared" si="43"/>
        <v>0</v>
      </c>
      <c r="X83" s="190"/>
    </row>
    <row r="84" spans="1:24" ht="15" hidden="1" customHeight="1" outlineLevel="1">
      <c r="A84" s="327"/>
      <c r="B84" s="323"/>
      <c r="C84" s="332"/>
      <c r="D84" s="102" t="str">
        <f>'Перв. скв '!D84</f>
        <v>Гамма -каротаж в режиме реального времени</v>
      </c>
      <c r="E84" s="332">
        <f t="shared" si="44"/>
        <v>0</v>
      </c>
      <c r="F84" s="332" t="str">
        <f>'Перв. скв '!F84</f>
        <v>сут</v>
      </c>
      <c r="G84" s="349">
        <f>'Перв. скв '!G84</f>
        <v>0</v>
      </c>
      <c r="H84" s="279"/>
      <c r="I84" s="279"/>
      <c r="J84" s="279"/>
      <c r="K84" s="279"/>
      <c r="L84" s="279"/>
      <c r="M84" s="279"/>
      <c r="N84" s="279"/>
      <c r="O84" s="99">
        <f t="shared" si="35"/>
        <v>0</v>
      </c>
      <c r="P84" s="99">
        <f t="shared" si="36"/>
        <v>0</v>
      </c>
      <c r="Q84" s="99">
        <f t="shared" si="37"/>
        <v>0</v>
      </c>
      <c r="R84" s="99">
        <f t="shared" si="38"/>
        <v>0</v>
      </c>
      <c r="S84" s="99">
        <f t="shared" si="39"/>
        <v>0</v>
      </c>
      <c r="T84" s="99">
        <f t="shared" si="40"/>
        <v>0</v>
      </c>
      <c r="U84" s="99">
        <f t="shared" si="41"/>
        <v>0</v>
      </c>
      <c r="V84" s="98">
        <f t="shared" si="42"/>
        <v>0</v>
      </c>
      <c r="W84" s="171">
        <f t="shared" si="43"/>
        <v>0</v>
      </c>
      <c r="X84" s="190"/>
    </row>
    <row r="85" spans="1:24" ht="15.75" hidden="1" customHeight="1" outlineLevel="1" thickBot="1">
      <c r="A85" s="327"/>
      <c r="B85" s="323"/>
      <c r="C85" s="332"/>
      <c r="D85" s="102" t="str">
        <f>'Перв. скв '!D85</f>
        <v>Услуги персонала телеметрического и технологического сопровождения</v>
      </c>
      <c r="E85" s="332">
        <f t="shared" si="44"/>
        <v>0</v>
      </c>
      <c r="F85" s="332" t="str">
        <f>'Перв. скв '!F85</f>
        <v>сут</v>
      </c>
      <c r="G85" s="349">
        <f>'Перв. скв '!G85</f>
        <v>0</v>
      </c>
      <c r="H85" s="279"/>
      <c r="I85" s="279"/>
      <c r="J85" s="279"/>
      <c r="K85" s="279"/>
      <c r="L85" s="279"/>
      <c r="M85" s="279"/>
      <c r="N85" s="279"/>
      <c r="O85" s="99">
        <f t="shared" si="35"/>
        <v>0</v>
      </c>
      <c r="P85" s="99">
        <f t="shared" si="36"/>
        <v>0</v>
      </c>
      <c r="Q85" s="99">
        <f t="shared" si="37"/>
        <v>0</v>
      </c>
      <c r="R85" s="99">
        <f t="shared" si="38"/>
        <v>0</v>
      </c>
      <c r="S85" s="99">
        <f t="shared" si="39"/>
        <v>0</v>
      </c>
      <c r="T85" s="99">
        <f t="shared" si="40"/>
        <v>0</v>
      </c>
      <c r="U85" s="99">
        <f t="shared" si="41"/>
        <v>0</v>
      </c>
      <c r="V85" s="98">
        <f t="shared" si="42"/>
        <v>0</v>
      </c>
      <c r="W85" s="171">
        <f t="shared" si="43"/>
        <v>0</v>
      </c>
      <c r="X85" s="190"/>
    </row>
    <row r="86" spans="1:24" ht="15.75" collapsed="1" thickBot="1">
      <c r="A86" s="333"/>
      <c r="B86" s="325"/>
      <c r="C86" s="446" t="s">
        <v>30</v>
      </c>
      <c r="D86" s="447"/>
      <c r="E86" s="447"/>
      <c r="F86" s="447"/>
      <c r="G86" s="447"/>
      <c r="H86" s="447"/>
      <c r="I86" s="447"/>
      <c r="J86" s="447"/>
      <c r="K86" s="447"/>
      <c r="L86" s="447"/>
      <c r="M86" s="447"/>
      <c r="N86" s="447"/>
      <c r="O86" s="447"/>
      <c r="P86" s="447"/>
      <c r="Q86" s="447"/>
      <c r="R86" s="447"/>
      <c r="S86" s="447"/>
      <c r="T86" s="447"/>
      <c r="U86" s="447"/>
      <c r="V86" s="447"/>
      <c r="W86" s="473"/>
      <c r="X86" s="192">
        <f>SUM(W88:W93)</f>
        <v>6647268.7025000006</v>
      </c>
    </row>
    <row r="87" spans="1:24" outlineLevel="1">
      <c r="A87" s="330"/>
      <c r="B87" s="331"/>
      <c r="C87" s="182">
        <f>'Перв. скв '!C87</f>
        <v>0</v>
      </c>
      <c r="D87" s="100" t="s">
        <v>120</v>
      </c>
      <c r="E87" s="50"/>
      <c r="F87" s="50"/>
      <c r="G87" s="38"/>
      <c r="H87" s="295"/>
      <c r="I87" s="295"/>
      <c r="J87" s="295"/>
      <c r="K87" s="295"/>
      <c r="L87" s="295"/>
      <c r="M87" s="295"/>
      <c r="N87" s="295"/>
      <c r="O87" s="52"/>
      <c r="P87" s="52"/>
      <c r="Q87" s="52"/>
      <c r="R87" s="52"/>
      <c r="S87" s="52"/>
      <c r="T87" s="52"/>
      <c r="U87" s="52"/>
      <c r="V87" s="53"/>
      <c r="W87" s="172"/>
      <c r="X87" s="190"/>
    </row>
    <row r="88" spans="1:24" outlineLevel="1">
      <c r="A88" s="322"/>
      <c r="B88" s="323"/>
      <c r="C88" s="335" t="s">
        <v>148</v>
      </c>
      <c r="D88" s="102" t="str">
        <f>'Перв. скв '!D88</f>
        <v>Фиксированная ставка за скважину с отходом до 1300 м.</v>
      </c>
      <c r="E88" s="332">
        <f t="shared" ref="E88:E93" si="45">C$87</f>
        <v>0</v>
      </c>
      <c r="F88" s="332" t="str">
        <f>'Перв. скв '!F88</f>
        <v>скв.</v>
      </c>
      <c r="G88" s="349">
        <f>'Перв. скв '!G88</f>
        <v>807557.8</v>
      </c>
      <c r="H88" s="306">
        <f>'Перв. скв '!H88</f>
        <v>0</v>
      </c>
      <c r="I88" s="306">
        <f>'Перв. скв '!I88</f>
        <v>0</v>
      </c>
      <c r="J88" s="306">
        <f>'Перв. скв '!J88</f>
        <v>0</v>
      </c>
      <c r="K88" s="306">
        <f>'Перв. скв '!K88</f>
        <v>0</v>
      </c>
      <c r="L88" s="306">
        <f>$L$45</f>
        <v>0</v>
      </c>
      <c r="M88" s="306">
        <f>'Перв. скв '!M88</f>
        <v>0</v>
      </c>
      <c r="N88" s="306">
        <f>'Перв. скв '!N88</f>
        <v>0</v>
      </c>
      <c r="O88" s="112">
        <f t="shared" ref="O88:O93" si="46">H88*G88</f>
        <v>0</v>
      </c>
      <c r="P88" s="112">
        <f t="shared" ref="P88:P93" si="47">I88*G88</f>
        <v>0</v>
      </c>
      <c r="Q88" s="112">
        <f t="shared" ref="Q88:Q93" si="48">J88*G88</f>
        <v>0</v>
      </c>
      <c r="R88" s="112">
        <f t="shared" ref="R88:R93" si="49">K88*G88</f>
        <v>0</v>
      </c>
      <c r="S88" s="112">
        <f t="shared" ref="S88:S93" si="50">L88*G88</f>
        <v>0</v>
      </c>
      <c r="T88" s="99">
        <f t="shared" ref="T88:T93" si="51">M88*G88</f>
        <v>0</v>
      </c>
      <c r="U88" s="112">
        <f t="shared" ref="U88:U93" si="52">N88*G88</f>
        <v>0</v>
      </c>
      <c r="V88" s="113">
        <f t="shared" ref="V88:V93" si="53">SUM(H88:N88)</f>
        <v>0</v>
      </c>
      <c r="W88" s="168">
        <f t="shared" ref="W88:W93" si="54">SUM(O88:U88)</f>
        <v>0</v>
      </c>
      <c r="X88" s="190"/>
    </row>
    <row r="89" spans="1:24" outlineLevel="1">
      <c r="A89" s="322"/>
      <c r="B89" s="323"/>
      <c r="C89" s="335"/>
      <c r="D89" s="102" t="str">
        <f>'Перв. скв '!D89</f>
        <v>Фиксированная ставка за скважину с отходом от 1300 до 1500 м.</v>
      </c>
      <c r="E89" s="332">
        <f t="shared" si="45"/>
        <v>0</v>
      </c>
      <c r="F89" s="332" t="str">
        <f>'Перв. скв '!F89</f>
        <v>скв.</v>
      </c>
      <c r="G89" s="349">
        <f>'Перв. скв '!G89</f>
        <v>883911</v>
      </c>
      <c r="H89" s="306">
        <f>'Перв. скв '!H89</f>
        <v>0</v>
      </c>
      <c r="I89" s="306">
        <f>'Перв. скв '!I89</f>
        <v>0</v>
      </c>
      <c r="J89" s="306">
        <f>'Перв. скв '!J89</f>
        <v>0</v>
      </c>
      <c r="K89" s="306">
        <f>'Перв. скв '!K89</f>
        <v>0</v>
      </c>
      <c r="L89" s="306">
        <f>$L$46</f>
        <v>0</v>
      </c>
      <c r="M89" s="306">
        <f>'Перв. скв '!M89</f>
        <v>0</v>
      </c>
      <c r="N89" s="306">
        <f>'Перв. скв '!N89</f>
        <v>0</v>
      </c>
      <c r="O89" s="112">
        <f t="shared" si="46"/>
        <v>0</v>
      </c>
      <c r="P89" s="112">
        <f t="shared" si="47"/>
        <v>0</v>
      </c>
      <c r="Q89" s="112">
        <f t="shared" si="48"/>
        <v>0</v>
      </c>
      <c r="R89" s="112">
        <f t="shared" si="49"/>
        <v>0</v>
      </c>
      <c r="S89" s="112">
        <f t="shared" si="50"/>
        <v>0</v>
      </c>
      <c r="T89" s="99">
        <f t="shared" si="51"/>
        <v>0</v>
      </c>
      <c r="U89" s="112">
        <f t="shared" si="52"/>
        <v>0</v>
      </c>
      <c r="V89" s="113">
        <f t="shared" si="53"/>
        <v>0</v>
      </c>
      <c r="W89" s="168">
        <f t="shared" si="54"/>
        <v>0</v>
      </c>
      <c r="X89" s="190"/>
    </row>
    <row r="90" spans="1:24" outlineLevel="1">
      <c r="A90" s="322"/>
      <c r="B90" s="323"/>
      <c r="C90" s="335"/>
      <c r="D90" s="102" t="str">
        <f>'Перв. скв '!D90</f>
        <v>Фиксированная ставка за скважину с отходом от 1500 до 2000 м.</v>
      </c>
      <c r="E90" s="332">
        <f t="shared" si="45"/>
        <v>0</v>
      </c>
      <c r="F90" s="332" t="str">
        <f>'Перв. скв '!F90</f>
        <v>скв.</v>
      </c>
      <c r="G90" s="349">
        <f>'Перв. скв '!G90</f>
        <v>883911</v>
      </c>
      <c r="H90" s="306">
        <f>'Перв. скв '!H90</f>
        <v>0</v>
      </c>
      <c r="I90" s="306">
        <f>'Перв. скв '!I90</f>
        <v>0</v>
      </c>
      <c r="J90" s="306">
        <f>'Перв. скв '!J90</f>
        <v>0</v>
      </c>
      <c r="K90" s="306">
        <f>'Перв. скв '!K90</f>
        <v>0</v>
      </c>
      <c r="L90" s="306">
        <f>$L$47</f>
        <v>0</v>
      </c>
      <c r="M90" s="306">
        <f>'Перв. скв '!M90</f>
        <v>0</v>
      </c>
      <c r="N90" s="306">
        <f>'Перв. скв '!N90</f>
        <v>0</v>
      </c>
      <c r="O90" s="112">
        <f t="shared" si="46"/>
        <v>0</v>
      </c>
      <c r="P90" s="112">
        <f t="shared" si="47"/>
        <v>0</v>
      </c>
      <c r="Q90" s="112">
        <f t="shared" si="48"/>
        <v>0</v>
      </c>
      <c r="R90" s="112">
        <f t="shared" si="49"/>
        <v>0</v>
      </c>
      <c r="S90" s="112">
        <f t="shared" si="50"/>
        <v>0</v>
      </c>
      <c r="T90" s="99">
        <f t="shared" si="51"/>
        <v>0</v>
      </c>
      <c r="U90" s="112">
        <f t="shared" si="52"/>
        <v>0</v>
      </c>
      <c r="V90" s="113">
        <f t="shared" si="53"/>
        <v>0</v>
      </c>
      <c r="W90" s="168">
        <f t="shared" si="54"/>
        <v>0</v>
      </c>
      <c r="X90" s="190"/>
    </row>
    <row r="91" spans="1:24" outlineLevel="1">
      <c r="A91" s="322"/>
      <c r="B91" s="323"/>
      <c r="C91" s="335"/>
      <c r="D91" s="102" t="str">
        <f>'Перв. скв '!D91</f>
        <v>Фиксированная ставка за скважину с отходом от 2000 до 2200 м.</v>
      </c>
      <c r="E91" s="332">
        <f t="shared" si="45"/>
        <v>0</v>
      </c>
      <c r="F91" s="332" t="str">
        <f>'Перв. скв '!F91</f>
        <v>скв.</v>
      </c>
      <c r="G91" s="349">
        <f>'Перв. скв '!G91</f>
        <v>1125552.98</v>
      </c>
      <c r="H91" s="306">
        <f>'Перв. скв '!H91</f>
        <v>0</v>
      </c>
      <c r="I91" s="306">
        <f>'Перв. скв '!I91</f>
        <v>0</v>
      </c>
      <c r="J91" s="306">
        <f>'Перв. скв '!J91</f>
        <v>0</v>
      </c>
      <c r="K91" s="306">
        <f>'Перв. скв '!K91</f>
        <v>0</v>
      </c>
      <c r="L91" s="306">
        <f>$L$48</f>
        <v>1</v>
      </c>
      <c r="M91" s="306">
        <f>'Перв. скв '!M91</f>
        <v>0</v>
      </c>
      <c r="N91" s="306">
        <f>'Перв. скв '!N91</f>
        <v>0</v>
      </c>
      <c r="O91" s="112">
        <f t="shared" si="46"/>
        <v>0</v>
      </c>
      <c r="P91" s="112">
        <f t="shared" si="47"/>
        <v>0</v>
      </c>
      <c r="Q91" s="112">
        <f t="shared" si="48"/>
        <v>0</v>
      </c>
      <c r="R91" s="112">
        <f t="shared" si="49"/>
        <v>0</v>
      </c>
      <c r="S91" s="112">
        <f t="shared" si="50"/>
        <v>1125552.98</v>
      </c>
      <c r="T91" s="99">
        <f t="shared" si="51"/>
        <v>0</v>
      </c>
      <c r="U91" s="112">
        <f t="shared" si="52"/>
        <v>0</v>
      </c>
      <c r="V91" s="113">
        <f t="shared" si="53"/>
        <v>1</v>
      </c>
      <c r="W91" s="168">
        <f t="shared" si="54"/>
        <v>1125552.98</v>
      </c>
      <c r="X91" s="190"/>
    </row>
    <row r="92" spans="1:24" outlineLevel="1">
      <c r="A92" s="322"/>
      <c r="B92" s="323"/>
      <c r="C92" s="335"/>
      <c r="D92" s="102" t="str">
        <f>'Перв. скв '!D92</f>
        <v>Фиксированная ставка за скважину с отходом более 2200 м.</v>
      </c>
      <c r="E92" s="332">
        <f t="shared" si="45"/>
        <v>0</v>
      </c>
      <c r="F92" s="332" t="str">
        <f>'Перв. скв '!F92</f>
        <v>сут.</v>
      </c>
      <c r="G92" s="349">
        <f>'Перв. скв '!G92</f>
        <v>1381613.2</v>
      </c>
      <c r="H92" s="306">
        <f>'Перв. скв '!H92</f>
        <v>0</v>
      </c>
      <c r="I92" s="306">
        <f>'Перв. скв '!I92</f>
        <v>0</v>
      </c>
      <c r="J92" s="306">
        <f>'Перв. скв '!J92</f>
        <v>0</v>
      </c>
      <c r="K92" s="306">
        <f>'Перв. скв '!K92</f>
        <v>0</v>
      </c>
      <c r="L92" s="306">
        <f>$L$49</f>
        <v>0</v>
      </c>
      <c r="M92" s="306">
        <f>'Перв. скв '!M92</f>
        <v>0</v>
      </c>
      <c r="N92" s="306">
        <f>'Перв. скв '!N92</f>
        <v>0</v>
      </c>
      <c r="O92" s="112">
        <f t="shared" si="46"/>
        <v>0</v>
      </c>
      <c r="P92" s="112">
        <f t="shared" si="47"/>
        <v>0</v>
      </c>
      <c r="Q92" s="112">
        <f t="shared" si="48"/>
        <v>0</v>
      </c>
      <c r="R92" s="112">
        <f t="shared" si="49"/>
        <v>0</v>
      </c>
      <c r="S92" s="112">
        <f t="shared" si="50"/>
        <v>0</v>
      </c>
      <c r="T92" s="99">
        <f t="shared" si="51"/>
        <v>0</v>
      </c>
      <c r="U92" s="112">
        <f t="shared" si="52"/>
        <v>0</v>
      </c>
      <c r="V92" s="113">
        <f t="shared" si="53"/>
        <v>0</v>
      </c>
      <c r="W92" s="168">
        <f t="shared" si="54"/>
        <v>0</v>
      </c>
      <c r="X92" s="190"/>
    </row>
    <row r="93" spans="1:24" ht="15.75" outlineLevel="1" thickBot="1">
      <c r="A93" s="322"/>
      <c r="B93" s="323"/>
      <c r="C93" s="335"/>
      <c r="D93" s="102" t="str">
        <f>'Перв. скв '!D93</f>
        <v>Фиксированная ставка за горизонтальную скважину</v>
      </c>
      <c r="E93" s="332">
        <f t="shared" si="45"/>
        <v>0</v>
      </c>
      <c r="F93" s="332" t="str">
        <f>'Перв. скв '!F93</f>
        <v>скв.</v>
      </c>
      <c r="G93" s="349">
        <f>'Перв. скв '!G93</f>
        <v>5521715.7225000001</v>
      </c>
      <c r="H93" s="306">
        <f>'Перв. скв '!H93</f>
        <v>0</v>
      </c>
      <c r="I93" s="306">
        <f>'Перв. скв '!I93</f>
        <v>0</v>
      </c>
      <c r="J93" s="306">
        <f>'Перв. скв '!J93</f>
        <v>0</v>
      </c>
      <c r="K93" s="306">
        <f>'Перв. скв '!K93</f>
        <v>0</v>
      </c>
      <c r="L93" s="306">
        <f>$L$50</f>
        <v>1</v>
      </c>
      <c r="M93" s="306">
        <f>'Перв. скв '!M93</f>
        <v>0</v>
      </c>
      <c r="N93" s="306">
        <f>'Перв. скв '!N93</f>
        <v>0</v>
      </c>
      <c r="O93" s="112">
        <f t="shared" si="46"/>
        <v>0</v>
      </c>
      <c r="P93" s="112">
        <f t="shared" si="47"/>
        <v>0</v>
      </c>
      <c r="Q93" s="112">
        <f t="shared" si="48"/>
        <v>0</v>
      </c>
      <c r="R93" s="112">
        <f t="shared" si="49"/>
        <v>0</v>
      </c>
      <c r="S93" s="112">
        <f t="shared" si="50"/>
        <v>5521715.7225000001</v>
      </c>
      <c r="T93" s="99">
        <f t="shared" si="51"/>
        <v>0</v>
      </c>
      <c r="U93" s="112">
        <f t="shared" si="52"/>
        <v>0</v>
      </c>
      <c r="V93" s="113">
        <f t="shared" si="53"/>
        <v>1</v>
      </c>
      <c r="W93" s="168">
        <f t="shared" si="54"/>
        <v>5521715.7225000001</v>
      </c>
      <c r="X93" s="190"/>
    </row>
    <row r="94" spans="1:24" ht="15.75" thickBot="1">
      <c r="A94" s="334"/>
      <c r="B94" s="331"/>
      <c r="C94" s="446" t="s">
        <v>29</v>
      </c>
      <c r="D94" s="447"/>
      <c r="E94" s="447"/>
      <c r="F94" s="447"/>
      <c r="G94" s="447"/>
      <c r="H94" s="447"/>
      <c r="I94" s="447"/>
      <c r="J94" s="447"/>
      <c r="K94" s="447"/>
      <c r="L94" s="447"/>
      <c r="M94" s="447"/>
      <c r="N94" s="447"/>
      <c r="O94" s="447"/>
      <c r="P94" s="447"/>
      <c r="Q94" s="447"/>
      <c r="R94" s="447"/>
      <c r="S94" s="447"/>
      <c r="T94" s="447"/>
      <c r="U94" s="447"/>
      <c r="V94" s="447"/>
      <c r="W94" s="473"/>
      <c r="X94" s="192">
        <f>SUM(W96:W111)</f>
        <v>2588946</v>
      </c>
    </row>
    <row r="95" spans="1:24" outlineLevel="1" collapsed="1">
      <c r="A95" s="334"/>
      <c r="B95" s="331"/>
      <c r="C95" s="182">
        <f>'Перв. скв '!C95</f>
        <v>0</v>
      </c>
      <c r="D95" s="100" t="s">
        <v>120</v>
      </c>
      <c r="E95" s="50"/>
      <c r="F95" s="50"/>
      <c r="G95" s="38"/>
      <c r="H95" s="295"/>
      <c r="I95" s="295"/>
      <c r="J95" s="295"/>
      <c r="K95" s="295"/>
      <c r="L95" s="295"/>
      <c r="M95" s="295"/>
      <c r="N95" s="295"/>
      <c r="O95" s="52"/>
      <c r="P95" s="52"/>
      <c r="Q95" s="52"/>
      <c r="R95" s="52"/>
      <c r="S95" s="52"/>
      <c r="T95" s="52"/>
      <c r="U95" s="52"/>
      <c r="V95" s="53"/>
      <c r="W95" s="172"/>
      <c r="X95" s="190"/>
    </row>
    <row r="96" spans="1:24" outlineLevel="1">
      <c r="A96" s="327"/>
      <c r="B96" s="323"/>
      <c r="C96" s="335">
        <v>324</v>
      </c>
      <c r="D96" s="102" t="str">
        <f>'Перв. скв '!D96</f>
        <v>Цементирование направления НН 426 мм (услуги, цемент, материалы)</v>
      </c>
      <c r="E96" s="332">
        <f>C$95</f>
        <v>0</v>
      </c>
      <c r="F96" s="332" t="str">
        <f>'Перв. скв '!F96</f>
        <v>опер</v>
      </c>
      <c r="G96" s="349">
        <f>'Перв. скв '!G96</f>
        <v>261088.00000000003</v>
      </c>
      <c r="H96" s="306">
        <f>'Перв. скв '!H96</f>
        <v>0</v>
      </c>
      <c r="I96" s="306">
        <f>'Перв. скв '!I96</f>
        <v>0</v>
      </c>
      <c r="J96" s="306">
        <f>'Перв. скв '!J96</f>
        <v>0</v>
      </c>
      <c r="K96" s="306">
        <f>'Перв. скв '!K96</f>
        <v>0</v>
      </c>
      <c r="L96" s="306">
        <f>'Перв. скв '!L96</f>
        <v>1</v>
      </c>
      <c r="M96" s="306">
        <f>'Перв. скв '!M96</f>
        <v>0</v>
      </c>
      <c r="N96" s="306">
        <f>'Перв. скв '!N96</f>
        <v>0</v>
      </c>
      <c r="O96" s="112">
        <f t="shared" ref="O96:O105" si="55">H96*G96</f>
        <v>0</v>
      </c>
      <c r="P96" s="112">
        <f t="shared" ref="P96:P105" si="56">I96*G96</f>
        <v>0</v>
      </c>
      <c r="Q96" s="112">
        <f t="shared" ref="Q96:Q105" si="57">J96*G96</f>
        <v>0</v>
      </c>
      <c r="R96" s="112">
        <f t="shared" ref="R96:R105" si="58">K96*G96</f>
        <v>0</v>
      </c>
      <c r="S96" s="112">
        <f t="shared" ref="S96:S105" si="59">L96*G96</f>
        <v>261088.00000000003</v>
      </c>
      <c r="T96" s="99">
        <f t="shared" ref="T96:T105" si="60">M96*G96</f>
        <v>0</v>
      </c>
      <c r="U96" s="112">
        <f t="shared" ref="U96:U105" si="61">N96*G96</f>
        <v>0</v>
      </c>
      <c r="V96" s="113">
        <f t="shared" ref="V96:V105" si="62">SUM(H96:N96)</f>
        <v>1</v>
      </c>
      <c r="W96" s="168">
        <f t="shared" ref="W96:W105" si="63">SUM(O96:U96)</f>
        <v>261088.00000000003</v>
      </c>
      <c r="X96" s="190"/>
    </row>
    <row r="97" spans="1:24" outlineLevel="1">
      <c r="A97" s="327"/>
      <c r="B97" s="323"/>
      <c r="C97" s="335">
        <v>245</v>
      </c>
      <c r="D97" s="102" t="str">
        <f>'Перв. скв '!D97</f>
        <v>Цементирование кондуктора НН 324 мм (услуги, цемент, материалы)</v>
      </c>
      <c r="E97" s="332">
        <f t="shared" ref="E97:E111" si="64">C$95</f>
        <v>0</v>
      </c>
      <c r="F97" s="332" t="str">
        <f>'Перв. скв '!F97</f>
        <v>опер</v>
      </c>
      <c r="G97" s="349">
        <f>'Перв. скв '!G97</f>
        <v>450018</v>
      </c>
      <c r="H97" s="306">
        <f>'Перв. скв '!H97</f>
        <v>0</v>
      </c>
      <c r="I97" s="306">
        <f>'Перв. скв '!I97</f>
        <v>0</v>
      </c>
      <c r="J97" s="306">
        <f>'Перв. скв '!J97</f>
        <v>0</v>
      </c>
      <c r="K97" s="306">
        <f>'Перв. скв '!K97</f>
        <v>0</v>
      </c>
      <c r="L97" s="306">
        <f>'Перв. скв '!L97</f>
        <v>1</v>
      </c>
      <c r="M97" s="306">
        <f>'Перв. скв '!M97</f>
        <v>0</v>
      </c>
      <c r="N97" s="306">
        <f>'Перв. скв '!N97</f>
        <v>0</v>
      </c>
      <c r="O97" s="112">
        <f t="shared" si="55"/>
        <v>0</v>
      </c>
      <c r="P97" s="112">
        <f t="shared" si="56"/>
        <v>0</v>
      </c>
      <c r="Q97" s="112">
        <f t="shared" si="57"/>
        <v>0</v>
      </c>
      <c r="R97" s="112">
        <f t="shared" si="58"/>
        <v>0</v>
      </c>
      <c r="S97" s="112">
        <f t="shared" si="59"/>
        <v>450018</v>
      </c>
      <c r="T97" s="99">
        <f t="shared" si="60"/>
        <v>0</v>
      </c>
      <c r="U97" s="112">
        <f t="shared" si="61"/>
        <v>0</v>
      </c>
      <c r="V97" s="113">
        <f t="shared" si="62"/>
        <v>1</v>
      </c>
      <c r="W97" s="168">
        <f t="shared" si="63"/>
        <v>450018</v>
      </c>
      <c r="X97" s="190"/>
    </row>
    <row r="98" spans="1:24" ht="15" hidden="1" customHeight="1" outlineLevel="1">
      <c r="A98" s="327"/>
      <c r="B98" s="323"/>
      <c r="C98" s="335">
        <v>178</v>
      </c>
      <c r="D98" s="102" t="str">
        <f>'Перв. скв '!D98</f>
        <v>Цементирование технической колонны Гор 245 мм (услуги, цемент, материалы)</v>
      </c>
      <c r="E98" s="332">
        <f t="shared" si="64"/>
        <v>0</v>
      </c>
      <c r="F98" s="332" t="str">
        <f>'Перв. скв '!F98</f>
        <v>опер</v>
      </c>
      <c r="G98" s="349">
        <f>'Перв. скв '!G98</f>
        <v>0</v>
      </c>
      <c r="H98" s="306">
        <f>'Перв. скв '!H98</f>
        <v>0</v>
      </c>
      <c r="I98" s="306">
        <f>'Перв. скв '!I98</f>
        <v>0</v>
      </c>
      <c r="J98" s="306">
        <f>'Перв. скв '!J98</f>
        <v>0</v>
      </c>
      <c r="K98" s="306">
        <f>'Перв. скв '!K98</f>
        <v>0</v>
      </c>
      <c r="L98" s="306">
        <f>'Перв. скв '!L98</f>
        <v>0</v>
      </c>
      <c r="M98" s="306">
        <f>'Перв. скв '!M98</f>
        <v>0</v>
      </c>
      <c r="N98" s="306">
        <f>'Перв. скв '!N98</f>
        <v>0</v>
      </c>
      <c r="O98" s="112">
        <f t="shared" si="55"/>
        <v>0</v>
      </c>
      <c r="P98" s="112">
        <f t="shared" si="56"/>
        <v>0</v>
      </c>
      <c r="Q98" s="112">
        <f t="shared" si="57"/>
        <v>0</v>
      </c>
      <c r="R98" s="112">
        <f t="shared" si="58"/>
        <v>0</v>
      </c>
      <c r="S98" s="112">
        <f t="shared" si="59"/>
        <v>0</v>
      </c>
      <c r="T98" s="99">
        <f t="shared" si="60"/>
        <v>0</v>
      </c>
      <c r="U98" s="112">
        <f t="shared" si="61"/>
        <v>0</v>
      </c>
      <c r="V98" s="113">
        <f t="shared" si="62"/>
        <v>0</v>
      </c>
      <c r="W98" s="168">
        <f t="shared" si="63"/>
        <v>0</v>
      </c>
      <c r="X98" s="190"/>
    </row>
    <row r="99" spans="1:24" outlineLevel="1">
      <c r="A99" s="327"/>
      <c r="B99" s="323"/>
      <c r="C99" s="335">
        <v>324</v>
      </c>
      <c r="D99" s="102" t="str">
        <f>'Перв. скв '!D99</f>
        <v>Цементирование эксплуатационной колонны 178мм (услуги, цемент, материалы)</v>
      </c>
      <c r="E99" s="332">
        <f t="shared" si="64"/>
        <v>0</v>
      </c>
      <c r="F99" s="332" t="str">
        <f>'Перв. скв '!F99</f>
        <v>опер</v>
      </c>
      <c r="G99" s="349">
        <f>'Перв. скв '!G99</f>
        <v>1433230</v>
      </c>
      <c r="H99" s="306">
        <f>'Перв. скв '!H99</f>
        <v>0</v>
      </c>
      <c r="I99" s="306">
        <f>'Перв. скв '!I99</f>
        <v>0</v>
      </c>
      <c r="J99" s="306">
        <f>'Перв. скв '!J99</f>
        <v>0</v>
      </c>
      <c r="K99" s="306">
        <f>'Перв. скв '!K99</f>
        <v>0</v>
      </c>
      <c r="L99" s="306">
        <f>'Перв. скв '!L99</f>
        <v>1</v>
      </c>
      <c r="M99" s="306">
        <f>'Перв. скв '!M99</f>
        <v>0</v>
      </c>
      <c r="N99" s="306">
        <f>'Перв. скв '!N99</f>
        <v>0</v>
      </c>
      <c r="O99" s="112">
        <f t="shared" si="55"/>
        <v>0</v>
      </c>
      <c r="P99" s="112">
        <f t="shared" si="56"/>
        <v>0</v>
      </c>
      <c r="Q99" s="112">
        <f t="shared" si="57"/>
        <v>0</v>
      </c>
      <c r="R99" s="112">
        <f t="shared" si="58"/>
        <v>0</v>
      </c>
      <c r="S99" s="112">
        <f t="shared" si="59"/>
        <v>1433230</v>
      </c>
      <c r="T99" s="99">
        <f t="shared" si="60"/>
        <v>0</v>
      </c>
      <c r="U99" s="112">
        <f t="shared" si="61"/>
        <v>0</v>
      </c>
      <c r="V99" s="113">
        <f t="shared" si="62"/>
        <v>1</v>
      </c>
      <c r="W99" s="168">
        <f t="shared" si="63"/>
        <v>1433230</v>
      </c>
      <c r="X99" s="190"/>
    </row>
    <row r="100" spans="1:24" ht="15" hidden="1" customHeight="1" outlineLevel="1">
      <c r="A100" s="327"/>
      <c r="B100" s="323"/>
      <c r="C100" s="335">
        <v>245</v>
      </c>
      <c r="D100" s="102" t="str">
        <f>'Перв. скв '!D100</f>
        <v>Цементирование направления НН 324 мм (услуги, цемент, материалы)</v>
      </c>
      <c r="E100" s="332">
        <f t="shared" si="64"/>
        <v>0</v>
      </c>
      <c r="F100" s="332" t="str">
        <f>'Перв. скв '!F100</f>
        <v>опер</v>
      </c>
      <c r="G100" s="349">
        <f>'Перв. скв '!G100</f>
        <v>0</v>
      </c>
      <c r="H100" s="306">
        <f>'Перв. скв '!H100</f>
        <v>0</v>
      </c>
      <c r="I100" s="306">
        <f>'Перв. скв '!I100</f>
        <v>0</v>
      </c>
      <c r="J100" s="306">
        <f>'Перв. скв '!J100</f>
        <v>0</v>
      </c>
      <c r="K100" s="306">
        <f>'Перв. скв '!K100</f>
        <v>0</v>
      </c>
      <c r="L100" s="306">
        <f>'Перв. скв '!L100</f>
        <v>0</v>
      </c>
      <c r="M100" s="306">
        <f>'Перв. скв '!M100</f>
        <v>0</v>
      </c>
      <c r="N100" s="306">
        <f>'Перв. скв '!N100</f>
        <v>0</v>
      </c>
      <c r="O100" s="112">
        <f t="shared" si="55"/>
        <v>0</v>
      </c>
      <c r="P100" s="112">
        <f t="shared" si="56"/>
        <v>0</v>
      </c>
      <c r="Q100" s="112">
        <f t="shared" si="57"/>
        <v>0</v>
      </c>
      <c r="R100" s="112">
        <f t="shared" si="58"/>
        <v>0</v>
      </c>
      <c r="S100" s="112">
        <f t="shared" si="59"/>
        <v>0</v>
      </c>
      <c r="T100" s="99">
        <f t="shared" si="60"/>
        <v>0</v>
      </c>
      <c r="U100" s="112">
        <f t="shared" si="61"/>
        <v>0</v>
      </c>
      <c r="V100" s="113">
        <f t="shared" si="62"/>
        <v>0</v>
      </c>
      <c r="W100" s="168">
        <f t="shared" si="63"/>
        <v>0</v>
      </c>
      <c r="X100" s="190"/>
    </row>
    <row r="101" spans="1:24" ht="15" hidden="1" customHeight="1" outlineLevel="1">
      <c r="A101" s="327"/>
      <c r="B101" s="323"/>
      <c r="C101" s="335">
        <v>178</v>
      </c>
      <c r="D101" s="102" t="str">
        <f>'Перв. скв '!D101</f>
        <v>Цементирование кондуктора НН 245 мм (услуги, цемент, материалы)</v>
      </c>
      <c r="E101" s="332">
        <f t="shared" si="64"/>
        <v>0</v>
      </c>
      <c r="F101" s="332" t="str">
        <f>'Перв. скв '!F101</f>
        <v>опер</v>
      </c>
      <c r="G101" s="349">
        <f>'Перв. скв '!G101</f>
        <v>0</v>
      </c>
      <c r="H101" s="306">
        <f>'Перв. скв '!H101</f>
        <v>0</v>
      </c>
      <c r="I101" s="306">
        <f>'Перв. скв '!I101</f>
        <v>0</v>
      </c>
      <c r="J101" s="306">
        <f>'Перв. скв '!J101</f>
        <v>0</v>
      </c>
      <c r="K101" s="306">
        <f>'Перв. скв '!K101</f>
        <v>0</v>
      </c>
      <c r="L101" s="306">
        <f>'Перв. скв '!L101</f>
        <v>0</v>
      </c>
      <c r="M101" s="306">
        <f>'Перв. скв '!M101</f>
        <v>0</v>
      </c>
      <c r="N101" s="306">
        <f>'Перв. скв '!N101</f>
        <v>0</v>
      </c>
      <c r="O101" s="112">
        <f t="shared" si="55"/>
        <v>0</v>
      </c>
      <c r="P101" s="112">
        <f t="shared" si="56"/>
        <v>0</v>
      </c>
      <c r="Q101" s="112">
        <f t="shared" si="57"/>
        <v>0</v>
      </c>
      <c r="R101" s="112">
        <f t="shared" si="58"/>
        <v>0</v>
      </c>
      <c r="S101" s="112">
        <f t="shared" si="59"/>
        <v>0</v>
      </c>
      <c r="T101" s="99">
        <f t="shared" si="60"/>
        <v>0</v>
      </c>
      <c r="U101" s="112">
        <f t="shared" si="61"/>
        <v>0</v>
      </c>
      <c r="V101" s="113">
        <f t="shared" si="62"/>
        <v>0</v>
      </c>
      <c r="W101" s="168">
        <f t="shared" si="63"/>
        <v>0</v>
      </c>
      <c r="X101" s="190"/>
    </row>
    <row r="102" spans="1:24" ht="15" hidden="1" customHeight="1" outlineLevel="1">
      <c r="A102" s="327"/>
      <c r="B102" s="323"/>
      <c r="C102" s="335">
        <v>324</v>
      </c>
      <c r="D102" s="102" t="str">
        <f>'Перв. скв '!D102</f>
        <v>Цементирование эксплуатационной колонны НН 178мм (услуги, цемент, материалы)</v>
      </c>
      <c r="E102" s="332">
        <f t="shared" si="64"/>
        <v>0</v>
      </c>
      <c r="F102" s="332" t="str">
        <f>'Перв. скв '!F102</f>
        <v>опер</v>
      </c>
      <c r="G102" s="349">
        <f>'Перв. скв '!G102</f>
        <v>0</v>
      </c>
      <c r="H102" s="306">
        <f>'Перв. скв '!H102</f>
        <v>0</v>
      </c>
      <c r="I102" s="306">
        <f>'Перв. скв '!I102</f>
        <v>0</v>
      </c>
      <c r="J102" s="306">
        <f>'Перв. скв '!J102</f>
        <v>0</v>
      </c>
      <c r="K102" s="306">
        <f>'Перв. скв '!K102</f>
        <v>0</v>
      </c>
      <c r="L102" s="306">
        <f>'Перв. скв '!L102</f>
        <v>0</v>
      </c>
      <c r="M102" s="306">
        <f>'Перв. скв '!M102</f>
        <v>0</v>
      </c>
      <c r="N102" s="306">
        <f>'Перв. скв '!N102</f>
        <v>0</v>
      </c>
      <c r="O102" s="112">
        <f t="shared" si="55"/>
        <v>0</v>
      </c>
      <c r="P102" s="112">
        <f t="shared" si="56"/>
        <v>0</v>
      </c>
      <c r="Q102" s="112">
        <f t="shared" si="57"/>
        <v>0</v>
      </c>
      <c r="R102" s="112">
        <f t="shared" si="58"/>
        <v>0</v>
      </c>
      <c r="S102" s="112">
        <f t="shared" si="59"/>
        <v>0</v>
      </c>
      <c r="T102" s="99">
        <f t="shared" si="60"/>
        <v>0</v>
      </c>
      <c r="U102" s="112">
        <f t="shared" si="61"/>
        <v>0</v>
      </c>
      <c r="V102" s="113">
        <f t="shared" si="62"/>
        <v>0</v>
      </c>
      <c r="W102" s="168">
        <f t="shared" si="63"/>
        <v>0</v>
      </c>
      <c r="X102" s="190"/>
    </row>
    <row r="103" spans="1:24" ht="15" hidden="1" customHeight="1" outlineLevel="1">
      <c r="A103" s="327"/>
      <c r="B103" s="323"/>
      <c r="C103" s="335"/>
      <c r="D103" s="102" t="str">
        <f>'Перв. скв '!D103</f>
        <v>Цементирование хвостовика НН 127мм (услуги, цемент, материалы)</v>
      </c>
      <c r="E103" s="332">
        <f t="shared" si="64"/>
        <v>0</v>
      </c>
      <c r="F103" s="332" t="str">
        <f>'Перв. скв '!F103</f>
        <v>опер</v>
      </c>
      <c r="G103" s="349">
        <f>'Перв. скв '!G103</f>
        <v>0</v>
      </c>
      <c r="H103" s="306">
        <f>'Перв. скв '!H103</f>
        <v>0</v>
      </c>
      <c r="I103" s="306">
        <f>'Перв. скв '!I103</f>
        <v>0</v>
      </c>
      <c r="J103" s="306">
        <f>'Перв. скв '!J103</f>
        <v>0</v>
      </c>
      <c r="K103" s="306">
        <f>'Перв. скв '!K103</f>
        <v>0</v>
      </c>
      <c r="L103" s="306">
        <f>'Перв. скв '!L103</f>
        <v>0</v>
      </c>
      <c r="M103" s="306">
        <f>'Перв. скв '!M103</f>
        <v>0</v>
      </c>
      <c r="N103" s="306">
        <f>'Перв. скв '!N103</f>
        <v>0</v>
      </c>
      <c r="O103" s="112">
        <f t="shared" si="55"/>
        <v>0</v>
      </c>
      <c r="P103" s="112">
        <f t="shared" si="56"/>
        <v>0</v>
      </c>
      <c r="Q103" s="112">
        <f t="shared" si="57"/>
        <v>0</v>
      </c>
      <c r="R103" s="112">
        <f t="shared" si="58"/>
        <v>0</v>
      </c>
      <c r="S103" s="112">
        <f t="shared" si="59"/>
        <v>0</v>
      </c>
      <c r="T103" s="99">
        <f t="shared" si="60"/>
        <v>0</v>
      </c>
      <c r="U103" s="112">
        <f t="shared" si="61"/>
        <v>0</v>
      </c>
      <c r="V103" s="113">
        <f t="shared" si="62"/>
        <v>0</v>
      </c>
      <c r="W103" s="168">
        <f t="shared" si="63"/>
        <v>0</v>
      </c>
      <c r="X103" s="190"/>
    </row>
    <row r="104" spans="1:24" ht="15" hidden="1" customHeight="1" outlineLevel="1">
      <c r="A104" s="327"/>
      <c r="B104" s="323"/>
      <c r="C104" s="335"/>
      <c r="D104" s="102" t="str">
        <f>'Перв. скв '!D104</f>
        <v>Цементирование технической колонны НН 245 мм (услуги, цемент, материалы)</v>
      </c>
      <c r="E104" s="332">
        <f t="shared" si="64"/>
        <v>0</v>
      </c>
      <c r="F104" s="332" t="str">
        <f>'Перв. скв '!F104</f>
        <v>опер</v>
      </c>
      <c r="G104" s="349">
        <f>'Перв. скв '!G104</f>
        <v>0</v>
      </c>
      <c r="H104" s="306">
        <f>'Перв. скв '!H104</f>
        <v>0</v>
      </c>
      <c r="I104" s="306">
        <f>'Перв. скв '!I104</f>
        <v>0</v>
      </c>
      <c r="J104" s="306">
        <f>'Перв. скв '!J104</f>
        <v>0</v>
      </c>
      <c r="K104" s="306">
        <f>'Перв. скв '!K104</f>
        <v>0</v>
      </c>
      <c r="L104" s="306">
        <f>'Перв. скв '!L104</f>
        <v>0</v>
      </c>
      <c r="M104" s="306">
        <f>'Перв. скв '!M104</f>
        <v>0</v>
      </c>
      <c r="N104" s="306">
        <f>'Перв. скв '!N104</f>
        <v>0</v>
      </c>
      <c r="O104" s="112">
        <f t="shared" si="55"/>
        <v>0</v>
      </c>
      <c r="P104" s="112">
        <f t="shared" si="56"/>
        <v>0</v>
      </c>
      <c r="Q104" s="112">
        <f t="shared" si="57"/>
        <v>0</v>
      </c>
      <c r="R104" s="112">
        <f t="shared" si="58"/>
        <v>0</v>
      </c>
      <c r="S104" s="112">
        <f t="shared" si="59"/>
        <v>0</v>
      </c>
      <c r="T104" s="99">
        <f t="shared" si="60"/>
        <v>0</v>
      </c>
      <c r="U104" s="112">
        <f t="shared" si="61"/>
        <v>0</v>
      </c>
      <c r="V104" s="113">
        <f t="shared" si="62"/>
        <v>0</v>
      </c>
      <c r="W104" s="168">
        <f t="shared" si="63"/>
        <v>0</v>
      </c>
      <c r="X104" s="190"/>
    </row>
    <row r="105" spans="1:24" outlineLevel="1">
      <c r="A105" s="327"/>
      <c r="B105" s="323"/>
      <c r="C105" s="335">
        <v>245</v>
      </c>
      <c r="D105" s="102" t="str">
        <f>'Перв. скв '!D105</f>
        <v>Транспортировка цемента</v>
      </c>
      <c r="E105" s="332">
        <f t="shared" si="64"/>
        <v>0</v>
      </c>
      <c r="F105" s="332" t="str">
        <f>'Перв. скв '!F105</f>
        <v>опер</v>
      </c>
      <c r="G105" s="349">
        <f>'Перв. скв '!G105</f>
        <v>0</v>
      </c>
      <c r="H105" s="306">
        <f>'Перв. скв '!H105</f>
        <v>0</v>
      </c>
      <c r="I105" s="306">
        <f>'Перв. скв '!I105</f>
        <v>0</v>
      </c>
      <c r="J105" s="306">
        <f>'Перв. скв '!J105</f>
        <v>0</v>
      </c>
      <c r="K105" s="306">
        <f>'Перв. скв '!K105</f>
        <v>0</v>
      </c>
      <c r="L105" s="306">
        <f>'Перв. скв '!L105</f>
        <v>0</v>
      </c>
      <c r="M105" s="306">
        <f>'Перв. скв '!M105</f>
        <v>0</v>
      </c>
      <c r="N105" s="306">
        <f>'Перв. скв '!N105</f>
        <v>0</v>
      </c>
      <c r="O105" s="112">
        <f t="shared" si="55"/>
        <v>0</v>
      </c>
      <c r="P105" s="112">
        <f t="shared" si="56"/>
        <v>0</v>
      </c>
      <c r="Q105" s="112">
        <f t="shared" si="57"/>
        <v>0</v>
      </c>
      <c r="R105" s="112">
        <f t="shared" si="58"/>
        <v>0</v>
      </c>
      <c r="S105" s="112">
        <f t="shared" si="59"/>
        <v>0</v>
      </c>
      <c r="T105" s="99">
        <f t="shared" si="60"/>
        <v>0</v>
      </c>
      <c r="U105" s="112">
        <f t="shared" si="61"/>
        <v>0</v>
      </c>
      <c r="V105" s="113">
        <f t="shared" si="62"/>
        <v>0</v>
      </c>
      <c r="W105" s="168">
        <f t="shared" si="63"/>
        <v>0</v>
      </c>
      <c r="X105" s="190"/>
    </row>
    <row r="106" spans="1:24" ht="15" customHeight="1" outlineLevel="1">
      <c r="A106" s="327"/>
      <c r="B106" s="323"/>
      <c r="C106" s="335"/>
      <c r="D106" s="102" t="str">
        <f>'Перв. скв '!D106</f>
        <v>Стоимость услуг цементировочного флота</v>
      </c>
      <c r="E106" s="332">
        <f t="shared" si="64"/>
        <v>0</v>
      </c>
      <c r="F106" s="332" t="str">
        <f>'Перв. скв '!F106</f>
        <v>опер</v>
      </c>
      <c r="G106" s="349">
        <f>'Перв. скв '!G106</f>
        <v>0</v>
      </c>
      <c r="H106" s="306">
        <f>'Перв. скв '!H106</f>
        <v>0</v>
      </c>
      <c r="I106" s="306">
        <f>'Перв. скв '!I106</f>
        <v>0</v>
      </c>
      <c r="J106" s="306">
        <f>'Перв. скв '!J106</f>
        <v>0</v>
      </c>
      <c r="K106" s="306">
        <f>'Перв. скв '!K106</f>
        <v>0</v>
      </c>
      <c r="L106" s="306">
        <f>'Перв. скв '!L106</f>
        <v>0</v>
      </c>
      <c r="M106" s="306">
        <f>'Перв. скв '!M106</f>
        <v>0</v>
      </c>
      <c r="N106" s="306">
        <f>'Перв. скв '!N106</f>
        <v>0</v>
      </c>
      <c r="O106" s="99">
        <f t="shared" ref="O106:O111" si="65">H106*G106</f>
        <v>0</v>
      </c>
      <c r="P106" s="99">
        <f t="shared" ref="P106:P111" si="66">I106*G106</f>
        <v>0</v>
      </c>
      <c r="Q106" s="99">
        <f t="shared" ref="Q106:Q111" si="67">J106*G106</f>
        <v>0</v>
      </c>
      <c r="R106" s="99">
        <f t="shared" ref="R106:R111" si="68">K106*G106</f>
        <v>0</v>
      </c>
      <c r="S106" s="99">
        <f t="shared" ref="S106:S111" si="69">L106*G106</f>
        <v>0</v>
      </c>
      <c r="T106" s="99">
        <f t="shared" ref="T106:T111" si="70">M106*G106</f>
        <v>0</v>
      </c>
      <c r="U106" s="99">
        <f t="shared" ref="U106:U111" si="71">N106*G106</f>
        <v>0</v>
      </c>
      <c r="V106" s="98">
        <f t="shared" ref="V106:V111" si="72">SUM(H106:N106)</f>
        <v>0</v>
      </c>
      <c r="W106" s="171">
        <f t="shared" ref="W106:W111" si="73">SUM(O106:U106)</f>
        <v>0</v>
      </c>
      <c r="X106" s="190"/>
    </row>
    <row r="107" spans="1:24" ht="15" hidden="1" customHeight="1" outlineLevel="1">
      <c r="A107" s="327"/>
      <c r="B107" s="323"/>
      <c r="C107" s="335"/>
      <c r="D107" s="102" t="str">
        <f>'Перв. скв '!D107</f>
        <v>Стоимость оснастки</v>
      </c>
      <c r="E107" s="332">
        <f t="shared" si="64"/>
        <v>0</v>
      </c>
      <c r="F107" s="332" t="str">
        <f>'Перв. скв '!F107</f>
        <v>опер</v>
      </c>
      <c r="G107" s="349">
        <f>'Перв. скв '!G107</f>
        <v>0</v>
      </c>
      <c r="H107" s="306">
        <f>'Перв. скв '!H107</f>
        <v>0</v>
      </c>
      <c r="I107" s="306">
        <f>'Перв. скв '!I107</f>
        <v>0</v>
      </c>
      <c r="J107" s="306">
        <f>'Перв. скв '!J107</f>
        <v>0</v>
      </c>
      <c r="K107" s="306">
        <f>'Перв. скв '!K107</f>
        <v>0</v>
      </c>
      <c r="L107" s="306">
        <f>'Перв. скв '!L107</f>
        <v>0</v>
      </c>
      <c r="M107" s="306">
        <f>'Перв. скв '!M107</f>
        <v>0</v>
      </c>
      <c r="N107" s="306">
        <f>'Перв. скв '!N107</f>
        <v>0</v>
      </c>
      <c r="O107" s="99">
        <f t="shared" si="65"/>
        <v>0</v>
      </c>
      <c r="P107" s="99">
        <f t="shared" si="66"/>
        <v>0</v>
      </c>
      <c r="Q107" s="99">
        <f t="shared" si="67"/>
        <v>0</v>
      </c>
      <c r="R107" s="99">
        <f t="shared" si="68"/>
        <v>0</v>
      </c>
      <c r="S107" s="99">
        <f t="shared" si="69"/>
        <v>0</v>
      </c>
      <c r="T107" s="99">
        <f t="shared" si="70"/>
        <v>0</v>
      </c>
      <c r="U107" s="99">
        <f t="shared" si="71"/>
        <v>0</v>
      </c>
      <c r="V107" s="98">
        <f t="shared" si="72"/>
        <v>0</v>
      </c>
      <c r="W107" s="171">
        <f t="shared" si="73"/>
        <v>0</v>
      </c>
      <c r="X107" s="190"/>
    </row>
    <row r="108" spans="1:24" ht="15" hidden="1" customHeight="1" outlineLevel="1">
      <c r="A108" s="327"/>
      <c r="B108" s="323"/>
      <c r="C108" s="335">
        <v>178</v>
      </c>
      <c r="D108" s="102" t="str">
        <f>'Перв. скв '!D108</f>
        <v>Стоимость услуг инженерного сопровождения</v>
      </c>
      <c r="E108" s="332">
        <f t="shared" si="64"/>
        <v>0</v>
      </c>
      <c r="F108" s="332" t="str">
        <f>'Перв. скв '!F108</f>
        <v>опер</v>
      </c>
      <c r="G108" s="349">
        <f>'Перв. скв '!G108</f>
        <v>0</v>
      </c>
      <c r="H108" s="306">
        <f>'Перв. скв '!H108</f>
        <v>0</v>
      </c>
      <c r="I108" s="306">
        <f>'Перв. скв '!I108</f>
        <v>0</v>
      </c>
      <c r="J108" s="306">
        <f>'Перв. скв '!J108</f>
        <v>0</v>
      </c>
      <c r="K108" s="306">
        <f>'Перв. скв '!K108</f>
        <v>0</v>
      </c>
      <c r="L108" s="306">
        <f>'Перв. скв '!L108</f>
        <v>0</v>
      </c>
      <c r="M108" s="306">
        <f>'Перв. скв '!M108</f>
        <v>0</v>
      </c>
      <c r="N108" s="306">
        <f>'Перв. скв '!N108</f>
        <v>0</v>
      </c>
      <c r="O108" s="99">
        <f t="shared" si="65"/>
        <v>0</v>
      </c>
      <c r="P108" s="99">
        <f t="shared" si="66"/>
        <v>0</v>
      </c>
      <c r="Q108" s="99">
        <f t="shared" si="67"/>
        <v>0</v>
      </c>
      <c r="R108" s="99">
        <f t="shared" si="68"/>
        <v>0</v>
      </c>
      <c r="S108" s="99">
        <f t="shared" si="69"/>
        <v>0</v>
      </c>
      <c r="T108" s="99">
        <f t="shared" si="70"/>
        <v>0</v>
      </c>
      <c r="U108" s="99">
        <f t="shared" si="71"/>
        <v>0</v>
      </c>
      <c r="V108" s="98">
        <f t="shared" si="72"/>
        <v>0</v>
      </c>
      <c r="W108" s="171">
        <f t="shared" si="73"/>
        <v>0</v>
      </c>
      <c r="X108" s="190"/>
    </row>
    <row r="109" spans="1:24" ht="15" hidden="1" customHeight="1" outlineLevel="1">
      <c r="A109" s="327"/>
      <c r="B109" s="323"/>
      <c r="C109" s="335"/>
      <c r="D109" s="102" t="str">
        <f>'Перв. скв '!D109</f>
        <v>Стоимость услуг цементировочного флота</v>
      </c>
      <c r="E109" s="332">
        <f t="shared" si="64"/>
        <v>0</v>
      </c>
      <c r="F109" s="332" t="str">
        <f>'Перв. скв '!F109</f>
        <v>опер</v>
      </c>
      <c r="G109" s="349">
        <f>'Перв. скв '!G109</f>
        <v>0</v>
      </c>
      <c r="H109" s="306">
        <f>'Перв. скв '!H109</f>
        <v>0</v>
      </c>
      <c r="I109" s="306">
        <f>'Перв. скв '!I109</f>
        <v>0</v>
      </c>
      <c r="J109" s="306">
        <f>'Перв. скв '!J109</f>
        <v>0</v>
      </c>
      <c r="K109" s="306">
        <f>'Перв. скв '!K109</f>
        <v>0</v>
      </c>
      <c r="L109" s="306">
        <f>'Перв. скв '!L109</f>
        <v>0</v>
      </c>
      <c r="M109" s="306">
        <f>'Перв. скв '!M109</f>
        <v>0</v>
      </c>
      <c r="N109" s="306">
        <f>'Перв. скв '!N109</f>
        <v>0</v>
      </c>
      <c r="O109" s="99">
        <f t="shared" si="65"/>
        <v>0</v>
      </c>
      <c r="P109" s="99">
        <f t="shared" si="66"/>
        <v>0</v>
      </c>
      <c r="Q109" s="99">
        <f t="shared" si="67"/>
        <v>0</v>
      </c>
      <c r="R109" s="99">
        <f t="shared" si="68"/>
        <v>0</v>
      </c>
      <c r="S109" s="99">
        <f t="shared" si="69"/>
        <v>0</v>
      </c>
      <c r="T109" s="99">
        <f t="shared" si="70"/>
        <v>0</v>
      </c>
      <c r="U109" s="99">
        <f t="shared" si="71"/>
        <v>0</v>
      </c>
      <c r="V109" s="98">
        <f t="shared" si="72"/>
        <v>0</v>
      </c>
      <c r="W109" s="171">
        <f t="shared" si="73"/>
        <v>0</v>
      </c>
      <c r="X109" s="190"/>
    </row>
    <row r="110" spans="1:24" ht="15" hidden="1" customHeight="1" outlineLevel="1">
      <c r="A110" s="327"/>
      <c r="B110" s="2"/>
      <c r="C110" s="335"/>
      <c r="D110" s="102" t="str">
        <f>'Перв. скв '!D110</f>
        <v>Стоимость оснастки</v>
      </c>
      <c r="E110" s="332">
        <f t="shared" si="64"/>
        <v>0</v>
      </c>
      <c r="F110" s="332" t="str">
        <f>'Перв. скв '!F110</f>
        <v>опер</v>
      </c>
      <c r="G110" s="349">
        <f>'Перв. скв '!G110</f>
        <v>0</v>
      </c>
      <c r="H110" s="306">
        <f>'Перв. скв '!H110</f>
        <v>0</v>
      </c>
      <c r="I110" s="306">
        <f>'Перв. скв '!I110</f>
        <v>0</v>
      </c>
      <c r="J110" s="306">
        <f>'Перв. скв '!J110</f>
        <v>0</v>
      </c>
      <c r="K110" s="306">
        <f>'Перв. скв '!K110</f>
        <v>0</v>
      </c>
      <c r="L110" s="306">
        <f>'Перв. скв '!L110</f>
        <v>0</v>
      </c>
      <c r="M110" s="306">
        <f>'Перв. скв '!M110</f>
        <v>0</v>
      </c>
      <c r="N110" s="306">
        <f>'Перв. скв '!N110</f>
        <v>0</v>
      </c>
      <c r="O110" s="99">
        <f t="shared" si="65"/>
        <v>0</v>
      </c>
      <c r="P110" s="99">
        <f t="shared" si="66"/>
        <v>0</v>
      </c>
      <c r="Q110" s="99">
        <f t="shared" si="67"/>
        <v>0</v>
      </c>
      <c r="R110" s="99">
        <f t="shared" si="68"/>
        <v>0</v>
      </c>
      <c r="S110" s="99">
        <f t="shared" si="69"/>
        <v>0</v>
      </c>
      <c r="T110" s="99">
        <f t="shared" si="70"/>
        <v>0</v>
      </c>
      <c r="U110" s="99">
        <f t="shared" si="71"/>
        <v>0</v>
      </c>
      <c r="V110" s="98">
        <f t="shared" si="72"/>
        <v>0</v>
      </c>
      <c r="W110" s="171">
        <f t="shared" si="73"/>
        <v>0</v>
      </c>
      <c r="X110" s="190"/>
    </row>
    <row r="111" spans="1:24" ht="15.75" customHeight="1" outlineLevel="1" thickBot="1">
      <c r="A111" s="327"/>
      <c r="B111" s="2"/>
      <c r="C111" s="335" t="s">
        <v>76</v>
      </c>
      <c r="D111" s="102" t="str">
        <f>'Перв. скв '!D111</f>
        <v>Установка цем моста</v>
      </c>
      <c r="E111" s="332">
        <f t="shared" si="64"/>
        <v>0</v>
      </c>
      <c r="F111" s="332" t="str">
        <f>'Перв. скв '!F111</f>
        <v>опер</v>
      </c>
      <c r="G111" s="349">
        <f>'Перв. скв '!G111</f>
        <v>444610</v>
      </c>
      <c r="H111" s="306">
        <f>'Перв. скв '!H111</f>
        <v>1</v>
      </c>
      <c r="I111" s="306">
        <f>'Перв. скв '!I111</f>
        <v>0</v>
      </c>
      <c r="J111" s="306">
        <f>'Перв. скв '!J111</f>
        <v>0</v>
      </c>
      <c r="K111" s="306">
        <f>'Перв. скв '!K111</f>
        <v>0</v>
      </c>
      <c r="L111" s="306">
        <f>'Перв. скв '!L111</f>
        <v>0</v>
      </c>
      <c r="M111" s="306">
        <f>'Перв. скв '!M111</f>
        <v>0</v>
      </c>
      <c r="N111" s="306">
        <f>'Перв. скв '!N111</f>
        <v>0</v>
      </c>
      <c r="O111" s="99">
        <f t="shared" si="65"/>
        <v>444610</v>
      </c>
      <c r="P111" s="99">
        <f t="shared" si="66"/>
        <v>0</v>
      </c>
      <c r="Q111" s="99">
        <f t="shared" si="67"/>
        <v>0</v>
      </c>
      <c r="R111" s="99">
        <f t="shared" si="68"/>
        <v>0</v>
      </c>
      <c r="S111" s="99">
        <f t="shared" si="69"/>
        <v>0</v>
      </c>
      <c r="T111" s="99">
        <f t="shared" si="70"/>
        <v>0</v>
      </c>
      <c r="U111" s="99">
        <f t="shared" si="71"/>
        <v>0</v>
      </c>
      <c r="V111" s="98">
        <f t="shared" si="72"/>
        <v>1</v>
      </c>
      <c r="W111" s="171">
        <f t="shared" si="73"/>
        <v>444610</v>
      </c>
      <c r="X111" s="190"/>
    </row>
    <row r="112" spans="1:24" ht="15.75" thickBot="1">
      <c r="A112" s="330"/>
      <c r="B112" s="331"/>
      <c r="C112" s="446" t="s">
        <v>28</v>
      </c>
      <c r="D112" s="447"/>
      <c r="E112" s="447"/>
      <c r="F112" s="447"/>
      <c r="G112" s="447"/>
      <c r="H112" s="447"/>
      <c r="I112" s="447"/>
      <c r="J112" s="447"/>
      <c r="K112" s="447"/>
      <c r="L112" s="447"/>
      <c r="M112" s="447"/>
      <c r="N112" s="447"/>
      <c r="O112" s="447"/>
      <c r="P112" s="447"/>
      <c r="Q112" s="447"/>
      <c r="R112" s="447"/>
      <c r="S112" s="447"/>
      <c r="T112" s="447"/>
      <c r="U112" s="447"/>
      <c r="V112" s="447"/>
      <c r="W112" s="473"/>
      <c r="X112" s="192">
        <f>SUM(W114:W119)</f>
        <v>415990</v>
      </c>
    </row>
    <row r="113" spans="1:24" outlineLevel="1" collapsed="1">
      <c r="A113" s="330"/>
      <c r="B113" s="331"/>
      <c r="C113" s="182">
        <f>'Перв. скв '!C113</f>
        <v>0</v>
      </c>
      <c r="D113" s="100" t="s">
        <v>120</v>
      </c>
      <c r="E113" s="50"/>
      <c r="F113" s="50"/>
      <c r="G113" s="38"/>
      <c r="H113" s="295"/>
      <c r="I113" s="295"/>
      <c r="J113" s="295"/>
      <c r="K113" s="295"/>
      <c r="L113" s="295"/>
      <c r="M113" s="295"/>
      <c r="N113" s="295"/>
      <c r="O113" s="52"/>
      <c r="P113" s="52"/>
      <c r="Q113" s="52"/>
      <c r="R113" s="52"/>
      <c r="S113" s="52"/>
      <c r="T113" s="52"/>
      <c r="U113" s="52"/>
      <c r="V113" s="53"/>
      <c r="W113" s="172"/>
      <c r="X113" s="190"/>
    </row>
    <row r="114" spans="1:24" outlineLevel="1">
      <c r="A114" s="322"/>
      <c r="B114" s="323"/>
      <c r="C114" s="335" t="s">
        <v>148</v>
      </c>
      <c r="D114" s="102" t="str">
        <f>'Перв. скв '!D114</f>
        <v>ГТИ на скважине с отходом до 1300 м.</v>
      </c>
      <c r="E114" s="332">
        <f t="shared" ref="E114:E119" si="74">C$113</f>
        <v>0</v>
      </c>
      <c r="F114" s="332" t="str">
        <f>'Перв. скв '!F114</f>
        <v>скв.</v>
      </c>
      <c r="G114" s="349">
        <f>'Перв. скв '!G114</f>
        <v>24470</v>
      </c>
      <c r="H114" s="306">
        <f>'Перв. скв '!H114</f>
        <v>0</v>
      </c>
      <c r="I114" s="306">
        <f>'Перв. скв '!I114</f>
        <v>0</v>
      </c>
      <c r="J114" s="306">
        <f>'Перв. скв '!J114</f>
        <v>0</v>
      </c>
      <c r="K114" s="306">
        <f>'Перв. скв '!K114</f>
        <v>0</v>
      </c>
      <c r="L114" s="306">
        <f>$L$45</f>
        <v>0</v>
      </c>
      <c r="M114" s="306">
        <f>'Перв. скв '!M114</f>
        <v>0</v>
      </c>
      <c r="N114" s="306">
        <f>'Перв. скв '!N114</f>
        <v>0</v>
      </c>
      <c r="O114" s="112">
        <f t="shared" ref="O114:O119" si="75">H114*G114</f>
        <v>0</v>
      </c>
      <c r="P114" s="112">
        <f t="shared" ref="P114:P119" si="76">I114*G114</f>
        <v>0</v>
      </c>
      <c r="Q114" s="112">
        <f t="shared" ref="Q114:Q119" si="77">J114*G114</f>
        <v>0</v>
      </c>
      <c r="R114" s="112">
        <f t="shared" ref="R114:R119" si="78">K114*G114</f>
        <v>0</v>
      </c>
      <c r="S114" s="112">
        <f t="shared" ref="S114:S119" si="79">L114*G114</f>
        <v>0</v>
      </c>
      <c r="T114" s="99">
        <f t="shared" ref="T114:T119" si="80">M114*G114</f>
        <v>0</v>
      </c>
      <c r="U114" s="112">
        <f t="shared" ref="U114:U119" si="81">N114*G114</f>
        <v>0</v>
      </c>
      <c r="V114" s="113">
        <f t="shared" ref="V114:V119" si="82">SUM(H114:N114)</f>
        <v>0</v>
      </c>
      <c r="W114" s="168">
        <f t="shared" ref="W114:W119" si="83">SUM(O114:U114)</f>
        <v>0</v>
      </c>
      <c r="X114" s="190"/>
    </row>
    <row r="115" spans="1:24" outlineLevel="1">
      <c r="A115" s="322"/>
      <c r="B115" s="323"/>
      <c r="C115" s="335"/>
      <c r="D115" s="102" t="str">
        <f>'Перв. скв '!D115</f>
        <v>ГТИ на скважине с отходом от 1300 до 1500 м.</v>
      </c>
      <c r="E115" s="332">
        <f t="shared" si="74"/>
        <v>0</v>
      </c>
      <c r="F115" s="332" t="str">
        <f>'Перв. скв '!F115</f>
        <v>скв.</v>
      </c>
      <c r="G115" s="349">
        <f>'Перв. скв '!G115</f>
        <v>24470</v>
      </c>
      <c r="H115" s="306">
        <f>'Перв. скв '!H115</f>
        <v>0</v>
      </c>
      <c r="I115" s="306">
        <f>'Перв. скв '!I115</f>
        <v>0</v>
      </c>
      <c r="J115" s="306">
        <f>'Перв. скв '!J115</f>
        <v>0</v>
      </c>
      <c r="K115" s="306">
        <f>'Перв. скв '!K115</f>
        <v>0</v>
      </c>
      <c r="L115" s="306">
        <f>$L$46</f>
        <v>0</v>
      </c>
      <c r="M115" s="306">
        <f>'Перв. скв '!M115</f>
        <v>0</v>
      </c>
      <c r="N115" s="306">
        <f>'Перв. скв '!N115</f>
        <v>0</v>
      </c>
      <c r="O115" s="112">
        <f t="shared" si="75"/>
        <v>0</v>
      </c>
      <c r="P115" s="112">
        <f t="shared" si="76"/>
        <v>0</v>
      </c>
      <c r="Q115" s="112">
        <f t="shared" si="77"/>
        <v>0</v>
      </c>
      <c r="R115" s="112">
        <f t="shared" si="78"/>
        <v>0</v>
      </c>
      <c r="S115" s="112">
        <f t="shared" si="79"/>
        <v>0</v>
      </c>
      <c r="T115" s="99">
        <f t="shared" si="80"/>
        <v>0</v>
      </c>
      <c r="U115" s="112">
        <f t="shared" si="81"/>
        <v>0</v>
      </c>
      <c r="V115" s="113">
        <f t="shared" si="82"/>
        <v>0</v>
      </c>
      <c r="W115" s="168">
        <f t="shared" si="83"/>
        <v>0</v>
      </c>
      <c r="X115" s="190"/>
    </row>
    <row r="116" spans="1:24" outlineLevel="1">
      <c r="A116" s="322"/>
      <c r="B116" s="323"/>
      <c r="C116" s="335"/>
      <c r="D116" s="102" t="str">
        <f>'Перв. скв '!D116</f>
        <v>ГТИ на скважине с отходом от 1500 до 2000 м.</v>
      </c>
      <c r="E116" s="332">
        <f t="shared" si="74"/>
        <v>0</v>
      </c>
      <c r="F116" s="332" t="str">
        <f>'Перв. скв '!F116</f>
        <v>скв.</v>
      </c>
      <c r="G116" s="349">
        <f>'Перв. скв '!G116</f>
        <v>24470</v>
      </c>
      <c r="H116" s="306">
        <f>'Перв. скв '!H116</f>
        <v>0</v>
      </c>
      <c r="I116" s="306">
        <f>'Перв. скв '!I116</f>
        <v>0</v>
      </c>
      <c r="J116" s="306">
        <f>'Перв. скв '!J116</f>
        <v>0</v>
      </c>
      <c r="K116" s="306">
        <f>'Перв. скв '!K116</f>
        <v>0</v>
      </c>
      <c r="L116" s="306">
        <f>$L$47</f>
        <v>0</v>
      </c>
      <c r="M116" s="306">
        <f>'Перв. скв '!M116</f>
        <v>0</v>
      </c>
      <c r="N116" s="306">
        <f>'Перв. скв '!N116</f>
        <v>0</v>
      </c>
      <c r="O116" s="112">
        <f t="shared" si="75"/>
        <v>0</v>
      </c>
      <c r="P116" s="112">
        <f t="shared" si="76"/>
        <v>0</v>
      </c>
      <c r="Q116" s="112">
        <f t="shared" si="77"/>
        <v>0</v>
      </c>
      <c r="R116" s="112">
        <f t="shared" si="78"/>
        <v>0</v>
      </c>
      <c r="S116" s="112">
        <f t="shared" si="79"/>
        <v>0</v>
      </c>
      <c r="T116" s="99">
        <f t="shared" si="80"/>
        <v>0</v>
      </c>
      <c r="U116" s="112">
        <f t="shared" si="81"/>
        <v>0</v>
      </c>
      <c r="V116" s="113">
        <f t="shared" si="82"/>
        <v>0</v>
      </c>
      <c r="W116" s="168">
        <f t="shared" si="83"/>
        <v>0</v>
      </c>
      <c r="X116" s="190"/>
    </row>
    <row r="117" spans="1:24" outlineLevel="1">
      <c r="A117" s="322"/>
      <c r="B117" s="323"/>
      <c r="C117" s="335"/>
      <c r="D117" s="102" t="str">
        <f>'Перв. скв '!D117</f>
        <v>ГТИ на скважине с отходом от 2000 до 2200 м.</v>
      </c>
      <c r="E117" s="332">
        <f t="shared" si="74"/>
        <v>0</v>
      </c>
      <c r="F117" s="332" t="str">
        <f>'Перв. скв '!F117</f>
        <v>скв.</v>
      </c>
      <c r="G117" s="349">
        <f>'Перв. скв '!G117</f>
        <v>24470</v>
      </c>
      <c r="H117" s="306">
        <f>'Перв. скв '!H117</f>
        <v>0</v>
      </c>
      <c r="I117" s="306">
        <f>'Перв. скв '!I117</f>
        <v>0</v>
      </c>
      <c r="J117" s="306">
        <f>'Перв. скв '!J117</f>
        <v>0</v>
      </c>
      <c r="K117" s="306">
        <f>'Перв. скв '!K117</f>
        <v>0</v>
      </c>
      <c r="L117" s="306">
        <f>O6</f>
        <v>16</v>
      </c>
      <c r="M117" s="306">
        <f>'Перв. скв '!M117</f>
        <v>0</v>
      </c>
      <c r="N117" s="306">
        <f>'Перв. скв '!N117</f>
        <v>0</v>
      </c>
      <c r="O117" s="112">
        <f t="shared" si="75"/>
        <v>0</v>
      </c>
      <c r="P117" s="112">
        <f t="shared" si="76"/>
        <v>0</v>
      </c>
      <c r="Q117" s="112">
        <f t="shared" si="77"/>
        <v>0</v>
      </c>
      <c r="R117" s="112">
        <f t="shared" si="78"/>
        <v>0</v>
      </c>
      <c r="S117" s="112">
        <f t="shared" si="79"/>
        <v>391520</v>
      </c>
      <c r="T117" s="99">
        <f t="shared" si="80"/>
        <v>0</v>
      </c>
      <c r="U117" s="112">
        <f t="shared" si="81"/>
        <v>0</v>
      </c>
      <c r="V117" s="113">
        <f t="shared" si="82"/>
        <v>16</v>
      </c>
      <c r="W117" s="168">
        <f t="shared" si="83"/>
        <v>391520</v>
      </c>
      <c r="X117" s="190"/>
    </row>
    <row r="118" spans="1:24" outlineLevel="1">
      <c r="A118" s="322"/>
      <c r="B118" s="323"/>
      <c r="C118" s="335"/>
      <c r="D118" s="102" t="str">
        <f>'Перв. скв '!D118</f>
        <v>ГТИ на скважине с отходом более 2200 м.</v>
      </c>
      <c r="E118" s="332">
        <f t="shared" si="74"/>
        <v>0</v>
      </c>
      <c r="F118" s="332" t="str">
        <f>'Перв. скв '!F118</f>
        <v>скв.</v>
      </c>
      <c r="G118" s="349">
        <f>'Перв. скв '!G118</f>
        <v>24470</v>
      </c>
      <c r="H118" s="306">
        <f>'Перв. скв '!H118</f>
        <v>0</v>
      </c>
      <c r="I118" s="306">
        <f>'Перв. скв '!I118</f>
        <v>0</v>
      </c>
      <c r="J118" s="306">
        <f>'Перв. скв '!J118</f>
        <v>0</v>
      </c>
      <c r="K118" s="306">
        <f>'Перв. скв '!K118</f>
        <v>0</v>
      </c>
      <c r="L118" s="306">
        <f>$L$49</f>
        <v>0</v>
      </c>
      <c r="M118" s="306">
        <f>'Перв. скв '!M118</f>
        <v>0</v>
      </c>
      <c r="N118" s="306">
        <f>'Перв. скв '!N118</f>
        <v>0</v>
      </c>
      <c r="O118" s="112">
        <f t="shared" si="75"/>
        <v>0</v>
      </c>
      <c r="P118" s="112">
        <f t="shared" si="76"/>
        <v>0</v>
      </c>
      <c r="Q118" s="112">
        <f t="shared" si="77"/>
        <v>0</v>
      </c>
      <c r="R118" s="112">
        <f t="shared" si="78"/>
        <v>0</v>
      </c>
      <c r="S118" s="112">
        <f t="shared" si="79"/>
        <v>0</v>
      </c>
      <c r="T118" s="99">
        <f t="shared" si="80"/>
        <v>0</v>
      </c>
      <c r="U118" s="112">
        <f t="shared" si="81"/>
        <v>0</v>
      </c>
      <c r="V118" s="113">
        <f t="shared" si="82"/>
        <v>0</v>
      </c>
      <c r="W118" s="168">
        <f t="shared" si="83"/>
        <v>0</v>
      </c>
      <c r="X118" s="190"/>
    </row>
    <row r="119" spans="1:24" ht="15.75" outlineLevel="1" thickBot="1">
      <c r="A119" s="322"/>
      <c r="B119" s="323"/>
      <c r="C119" s="335"/>
      <c r="D119" s="102" t="str">
        <f>'Перв. скв '!D119</f>
        <v>ГТИ на горизонтальной скважине</v>
      </c>
      <c r="E119" s="332">
        <f t="shared" si="74"/>
        <v>0</v>
      </c>
      <c r="F119" s="332" t="str">
        <f>'Перв. скв '!F119</f>
        <v>скв.</v>
      </c>
      <c r="G119" s="349">
        <f>'Перв. скв '!G119</f>
        <v>24470</v>
      </c>
      <c r="H119" s="306">
        <f>'Перв. скв '!H119</f>
        <v>0</v>
      </c>
      <c r="I119" s="306">
        <f>'Перв. скв '!I119</f>
        <v>0</v>
      </c>
      <c r="J119" s="306">
        <f>'Перв. скв '!J119</f>
        <v>0</v>
      </c>
      <c r="K119" s="306">
        <f>'Перв. скв '!K119</f>
        <v>0</v>
      </c>
      <c r="L119" s="306">
        <f>$L$50</f>
        <v>1</v>
      </c>
      <c r="M119" s="306">
        <f>'Перв. скв '!M119</f>
        <v>0</v>
      </c>
      <c r="N119" s="306">
        <f>'Перв. скв '!N119</f>
        <v>0</v>
      </c>
      <c r="O119" s="112">
        <f t="shared" si="75"/>
        <v>0</v>
      </c>
      <c r="P119" s="112">
        <f t="shared" si="76"/>
        <v>0</v>
      </c>
      <c r="Q119" s="112">
        <f t="shared" si="77"/>
        <v>0</v>
      </c>
      <c r="R119" s="112">
        <f t="shared" si="78"/>
        <v>0</v>
      </c>
      <c r="S119" s="112">
        <f t="shared" si="79"/>
        <v>24470</v>
      </c>
      <c r="T119" s="99">
        <f t="shared" si="80"/>
        <v>0</v>
      </c>
      <c r="U119" s="112">
        <f t="shared" si="81"/>
        <v>0</v>
      </c>
      <c r="V119" s="113">
        <f t="shared" si="82"/>
        <v>1</v>
      </c>
      <c r="W119" s="168">
        <f t="shared" si="83"/>
        <v>24470</v>
      </c>
      <c r="X119" s="190"/>
    </row>
    <row r="120" spans="1:24" ht="14.25" customHeight="1" thickBot="1">
      <c r="A120" s="45"/>
      <c r="B120" s="48"/>
      <c r="C120" s="446" t="s">
        <v>27</v>
      </c>
      <c r="D120" s="447"/>
      <c r="E120" s="447"/>
      <c r="F120" s="447"/>
      <c r="G120" s="447"/>
      <c r="H120" s="447"/>
      <c r="I120" s="447"/>
      <c r="J120" s="447"/>
      <c r="K120" s="447"/>
      <c r="L120" s="447"/>
      <c r="M120" s="447"/>
      <c r="N120" s="447"/>
      <c r="O120" s="447"/>
      <c r="P120" s="447"/>
      <c r="Q120" s="447"/>
      <c r="R120" s="447"/>
      <c r="S120" s="447"/>
      <c r="T120" s="447"/>
      <c r="U120" s="447"/>
      <c r="V120" s="447"/>
      <c r="W120" s="473"/>
      <c r="X120" s="192">
        <f>SUM(W122:W128)</f>
        <v>730000</v>
      </c>
    </row>
    <row r="121" spans="1:24" ht="14.25" customHeight="1" outlineLevel="1">
      <c r="A121" s="336"/>
      <c r="B121" s="323"/>
      <c r="C121" s="182">
        <f>'Перв. скв '!C121</f>
        <v>0</v>
      </c>
      <c r="D121" s="100" t="s">
        <v>120</v>
      </c>
      <c r="E121" s="50"/>
      <c r="F121" s="50"/>
      <c r="G121" s="38"/>
      <c r="H121" s="295"/>
      <c r="I121" s="295"/>
      <c r="J121" s="295"/>
      <c r="K121" s="295"/>
      <c r="L121" s="295"/>
      <c r="M121" s="295"/>
      <c r="N121" s="295"/>
      <c r="O121" s="52"/>
      <c r="P121" s="52"/>
      <c r="Q121" s="52"/>
      <c r="R121" s="52"/>
      <c r="S121" s="52"/>
      <c r="T121" s="52"/>
      <c r="U121" s="52"/>
      <c r="V121" s="53"/>
      <c r="W121" s="172"/>
      <c r="X121" s="190"/>
    </row>
    <row r="122" spans="1:24" ht="27.75" customHeight="1" outlineLevel="1">
      <c r="A122" s="327"/>
      <c r="B122" s="323"/>
      <c r="C122" s="335" t="s">
        <v>148</v>
      </c>
      <c r="D122" s="102" t="str">
        <f>'Перв. скв '!D122</f>
        <v>Стандартный комплекс ГИС на ННС</v>
      </c>
      <c r="E122" s="332">
        <f>C$121</f>
        <v>0</v>
      </c>
      <c r="F122" s="332" t="str">
        <f>'Перв. скв '!F122</f>
        <v>операция</v>
      </c>
      <c r="G122" s="349">
        <f>'Перв. скв '!G122</f>
        <v>430000</v>
      </c>
      <c r="H122" s="306">
        <f>'Перв. скв '!H122</f>
        <v>0</v>
      </c>
      <c r="I122" s="306">
        <f>'Перв. скв '!I122</f>
        <v>0</v>
      </c>
      <c r="J122" s="306">
        <f>'Перв. скв '!J122</f>
        <v>0</v>
      </c>
      <c r="K122" s="306">
        <f>'Перв. скв '!K122</f>
        <v>0</v>
      </c>
      <c r="L122" s="306">
        <f>L45+L46+L47+L48+L49</f>
        <v>1</v>
      </c>
      <c r="M122" s="306">
        <f>'Перв. скв '!M122</f>
        <v>0</v>
      </c>
      <c r="N122" s="306">
        <f>'Перв. скв '!N122</f>
        <v>0</v>
      </c>
      <c r="O122" s="99">
        <f t="shared" ref="O122:O128" si="84">H122*G122</f>
        <v>0</v>
      </c>
      <c r="P122" s="99">
        <f t="shared" ref="P122:P128" si="85">I122*G122</f>
        <v>0</v>
      </c>
      <c r="Q122" s="99">
        <f t="shared" ref="Q122:Q128" si="86">J122*G122</f>
        <v>0</v>
      </c>
      <c r="R122" s="99">
        <f t="shared" ref="R122:R128" si="87">K122*G122</f>
        <v>0</v>
      </c>
      <c r="S122" s="99">
        <f t="shared" ref="S122:S128" si="88">L122*G122</f>
        <v>430000</v>
      </c>
      <c r="T122" s="99">
        <f t="shared" ref="T122:T128" si="89">M122*G122</f>
        <v>0</v>
      </c>
      <c r="U122" s="99">
        <f t="shared" ref="U122:U128" si="90">N122*G122</f>
        <v>0</v>
      </c>
      <c r="V122" s="98">
        <f t="shared" ref="V122:V128" si="91">SUM(H122:N122)</f>
        <v>1</v>
      </c>
      <c r="W122" s="171">
        <f t="shared" ref="W122:W128" si="92">SUM(O122:U122)</f>
        <v>430000</v>
      </c>
      <c r="X122" s="190"/>
    </row>
    <row r="123" spans="1:24" ht="15.75" outlineLevel="1" thickBot="1">
      <c r="A123" s="327"/>
      <c r="B123" s="323"/>
      <c r="C123" s="335"/>
      <c r="D123" s="102" t="str">
        <f>'Перв. скв '!D123</f>
        <v>Стандартный комплекс ГИС на ГС</v>
      </c>
      <c r="E123" s="332">
        <f t="shared" ref="E123:E128" si="93">C$121</f>
        <v>0</v>
      </c>
      <c r="F123" s="332" t="str">
        <f>'Перв. скв '!F123</f>
        <v>операция</v>
      </c>
      <c r="G123" s="349">
        <f>'Перв. скв '!G123</f>
        <v>300000</v>
      </c>
      <c r="H123" s="306">
        <f>'Перв. скв '!H123</f>
        <v>0</v>
      </c>
      <c r="I123" s="306">
        <f>'Перв. скв '!I123</f>
        <v>0</v>
      </c>
      <c r="J123" s="306">
        <f>'Перв. скв '!J123</f>
        <v>0</v>
      </c>
      <c r="K123" s="306">
        <f>'Перв. скв '!K123</f>
        <v>0</v>
      </c>
      <c r="L123" s="306">
        <f>L50</f>
        <v>1</v>
      </c>
      <c r="M123" s="306">
        <f>'Перв. скв '!M123</f>
        <v>0</v>
      </c>
      <c r="N123" s="306">
        <f>'Перв. скв '!N123</f>
        <v>0</v>
      </c>
      <c r="O123" s="99">
        <f t="shared" si="84"/>
        <v>0</v>
      </c>
      <c r="P123" s="99">
        <f t="shared" si="85"/>
        <v>0</v>
      </c>
      <c r="Q123" s="99">
        <f t="shared" si="86"/>
        <v>0</v>
      </c>
      <c r="R123" s="99">
        <f t="shared" si="87"/>
        <v>0</v>
      </c>
      <c r="S123" s="99">
        <f t="shared" si="88"/>
        <v>300000</v>
      </c>
      <c r="T123" s="99">
        <f t="shared" si="89"/>
        <v>0</v>
      </c>
      <c r="U123" s="99">
        <f t="shared" si="90"/>
        <v>0</v>
      </c>
      <c r="V123" s="98">
        <f t="shared" si="91"/>
        <v>1</v>
      </c>
      <c r="W123" s="171">
        <f t="shared" si="92"/>
        <v>300000</v>
      </c>
      <c r="X123" s="190"/>
    </row>
    <row r="124" spans="1:24" ht="29.25" hidden="1" customHeight="1" outlineLevel="1">
      <c r="A124" s="3"/>
      <c r="B124" s="323"/>
      <c r="C124" s="335"/>
      <c r="D124" s="102" t="str">
        <f>'Перв. скв '!D124</f>
        <v>ГИС под техничкскую колонну 245 мм (Стандартный комплекс, ИК (если несертифицированная телесистема), РК, АКЦ, ЦМ, МЛМ)</v>
      </c>
      <c r="E124" s="332">
        <f t="shared" si="93"/>
        <v>0</v>
      </c>
      <c r="F124" s="332" t="str">
        <f>'Перв. скв '!F124</f>
        <v>операция</v>
      </c>
      <c r="G124" s="349">
        <f>'Перв. скв '!G124</f>
        <v>0</v>
      </c>
      <c r="H124" s="279"/>
      <c r="I124" s="279"/>
      <c r="J124" s="279">
        <v>1</v>
      </c>
      <c r="K124" s="279"/>
      <c r="L124" s="279"/>
      <c r="M124" s="279"/>
      <c r="N124" s="279"/>
      <c r="O124" s="99">
        <f t="shared" si="84"/>
        <v>0</v>
      </c>
      <c r="P124" s="99">
        <f t="shared" si="85"/>
        <v>0</v>
      </c>
      <c r="Q124" s="99">
        <f t="shared" si="86"/>
        <v>0</v>
      </c>
      <c r="R124" s="99">
        <f t="shared" si="87"/>
        <v>0</v>
      </c>
      <c r="S124" s="99">
        <f t="shared" si="88"/>
        <v>0</v>
      </c>
      <c r="T124" s="99">
        <f t="shared" si="89"/>
        <v>0</v>
      </c>
      <c r="U124" s="99">
        <f t="shared" si="90"/>
        <v>0</v>
      </c>
      <c r="V124" s="98">
        <f t="shared" si="91"/>
        <v>1</v>
      </c>
      <c r="W124" s="171">
        <f t="shared" si="92"/>
        <v>0</v>
      </c>
      <c r="X124" s="190"/>
    </row>
    <row r="125" spans="1:24" ht="29.25" hidden="1" customHeight="1" outlineLevel="1">
      <c r="A125" s="336"/>
      <c r="B125" s="323"/>
      <c r="C125" s="335"/>
      <c r="D125" s="102" t="str">
        <f>'Перв. скв '!D125</f>
        <v>ГИС под эксплуатационную колонну 178 мм (Стандартный комплекс, ИК (если несертифицированная телесистема))</v>
      </c>
      <c r="E125" s="332">
        <f t="shared" si="93"/>
        <v>0</v>
      </c>
      <c r="F125" s="332" t="str">
        <f>'Перв. скв '!F125</f>
        <v>операция</v>
      </c>
      <c r="G125" s="349">
        <f>'Перв. скв '!G125</f>
        <v>0</v>
      </c>
      <c r="H125" s="279"/>
      <c r="I125" s="279"/>
      <c r="J125" s="279"/>
      <c r="K125" s="279"/>
      <c r="L125" s="279">
        <v>1</v>
      </c>
      <c r="M125" s="279"/>
      <c r="N125" s="279"/>
      <c r="O125" s="99">
        <f t="shared" si="84"/>
        <v>0</v>
      </c>
      <c r="P125" s="99">
        <f t="shared" si="85"/>
        <v>0</v>
      </c>
      <c r="Q125" s="99">
        <f t="shared" si="86"/>
        <v>0</v>
      </c>
      <c r="R125" s="99">
        <f t="shared" si="87"/>
        <v>0</v>
      </c>
      <c r="S125" s="99">
        <f t="shared" si="88"/>
        <v>0</v>
      </c>
      <c r="T125" s="99">
        <f t="shared" si="89"/>
        <v>0</v>
      </c>
      <c r="U125" s="99">
        <f t="shared" si="90"/>
        <v>0</v>
      </c>
      <c r="V125" s="98">
        <f t="shared" si="91"/>
        <v>1</v>
      </c>
      <c r="W125" s="171">
        <f t="shared" si="92"/>
        <v>0</v>
      </c>
      <c r="X125" s="190"/>
    </row>
    <row r="126" spans="1:24" ht="15" hidden="1" customHeight="1" outlineLevel="1">
      <c r="A126" s="336"/>
      <c r="B126" s="323"/>
      <c r="C126" s="335"/>
      <c r="D126" s="102" t="str">
        <f>'Перв. скв '!D126</f>
        <v>ГИС под хвостовик 114 мм (Стандартный комплекс, ИК (если несертифицированная телесистема))</v>
      </c>
      <c r="E126" s="332">
        <f t="shared" si="93"/>
        <v>0</v>
      </c>
      <c r="F126" s="332" t="str">
        <f>'Перв. скв '!F126</f>
        <v xml:space="preserve">операция </v>
      </c>
      <c r="G126" s="349">
        <f>'Перв. скв '!G126</f>
        <v>0</v>
      </c>
      <c r="H126" s="279"/>
      <c r="I126" s="279"/>
      <c r="J126" s="279"/>
      <c r="K126" s="279"/>
      <c r="L126" s="279"/>
      <c r="M126" s="279"/>
      <c r="N126" s="279"/>
      <c r="O126" s="99">
        <f t="shared" si="84"/>
        <v>0</v>
      </c>
      <c r="P126" s="99">
        <f t="shared" si="85"/>
        <v>0</v>
      </c>
      <c r="Q126" s="99">
        <f t="shared" si="86"/>
        <v>0</v>
      </c>
      <c r="R126" s="99">
        <f t="shared" si="87"/>
        <v>0</v>
      </c>
      <c r="S126" s="99">
        <f t="shared" si="88"/>
        <v>0</v>
      </c>
      <c r="T126" s="99">
        <f t="shared" si="89"/>
        <v>0</v>
      </c>
      <c r="U126" s="99">
        <f t="shared" si="90"/>
        <v>0</v>
      </c>
      <c r="V126" s="98">
        <f t="shared" si="91"/>
        <v>0</v>
      </c>
      <c r="W126" s="171">
        <f t="shared" si="92"/>
        <v>0</v>
      </c>
      <c r="X126" s="190"/>
    </row>
    <row r="127" spans="1:24" ht="15" hidden="1" customHeight="1" outlineLevel="1">
      <c r="A127" s="336"/>
      <c r="B127" s="323"/>
      <c r="C127" s="335"/>
      <c r="D127" s="102" t="str">
        <f>'Перв. скв '!D127</f>
        <v xml:space="preserve">Технологическое дежурство отряда </v>
      </c>
      <c r="E127" s="332">
        <f t="shared" si="93"/>
        <v>0</v>
      </c>
      <c r="F127" s="332" t="str">
        <f>'Перв. скв '!F127</f>
        <v>сут.</v>
      </c>
      <c r="G127" s="349">
        <f>'Перв. скв '!G127</f>
        <v>0</v>
      </c>
      <c r="H127" s="279"/>
      <c r="I127" s="279"/>
      <c r="J127" s="279"/>
      <c r="K127" s="279"/>
      <c r="L127" s="279"/>
      <c r="M127" s="279"/>
      <c r="N127" s="279"/>
      <c r="O127" s="99">
        <f t="shared" si="84"/>
        <v>0</v>
      </c>
      <c r="P127" s="99">
        <f t="shared" si="85"/>
        <v>0</v>
      </c>
      <c r="Q127" s="99">
        <f t="shared" si="86"/>
        <v>0</v>
      </c>
      <c r="R127" s="99">
        <f t="shared" si="87"/>
        <v>0</v>
      </c>
      <c r="S127" s="99">
        <f t="shared" si="88"/>
        <v>0</v>
      </c>
      <c r="T127" s="99">
        <f t="shared" si="89"/>
        <v>0</v>
      </c>
      <c r="U127" s="99">
        <f t="shared" si="90"/>
        <v>0</v>
      </c>
      <c r="V127" s="98">
        <f t="shared" si="91"/>
        <v>0</v>
      </c>
      <c r="W127" s="171">
        <f t="shared" si="92"/>
        <v>0</v>
      </c>
      <c r="X127" s="190"/>
    </row>
    <row r="128" spans="1:24" ht="15.75" hidden="1" customHeight="1" outlineLevel="1" thickBot="1">
      <c r="A128" s="337"/>
      <c r="B128" s="325"/>
      <c r="C128" s="335"/>
      <c r="D128" s="102" t="str">
        <f>'Перв. скв '!D128</f>
        <v>Интерпритация данных ГИС в открытом стволе</v>
      </c>
      <c r="E128" s="332">
        <f t="shared" si="93"/>
        <v>0</v>
      </c>
      <c r="F128" s="332" t="str">
        <f>'Перв. скв '!F128</f>
        <v>операция</v>
      </c>
      <c r="G128" s="349">
        <f>'Перв. скв '!G128</f>
        <v>0</v>
      </c>
      <c r="H128" s="279"/>
      <c r="I128" s="279"/>
      <c r="J128" s="279"/>
      <c r="K128" s="279"/>
      <c r="L128" s="279"/>
      <c r="M128" s="279"/>
      <c r="N128" s="279"/>
      <c r="O128" s="99">
        <f t="shared" si="84"/>
        <v>0</v>
      </c>
      <c r="P128" s="99">
        <f t="shared" si="85"/>
        <v>0</v>
      </c>
      <c r="Q128" s="99">
        <f t="shared" si="86"/>
        <v>0</v>
      </c>
      <c r="R128" s="99">
        <f t="shared" si="87"/>
        <v>0</v>
      </c>
      <c r="S128" s="99">
        <f t="shared" si="88"/>
        <v>0</v>
      </c>
      <c r="T128" s="99">
        <f t="shared" si="89"/>
        <v>0</v>
      </c>
      <c r="U128" s="99">
        <f t="shared" si="90"/>
        <v>0</v>
      </c>
      <c r="V128" s="98">
        <f t="shared" si="91"/>
        <v>0</v>
      </c>
      <c r="W128" s="171">
        <f t="shared" si="92"/>
        <v>0</v>
      </c>
      <c r="X128" s="190"/>
    </row>
    <row r="129" spans="1:40" ht="15.75" hidden="1" customHeight="1" collapsed="1" thickBot="1">
      <c r="A129" s="45"/>
      <c r="B129" s="48"/>
      <c r="C129" s="446" t="s">
        <v>1</v>
      </c>
      <c r="D129" s="447"/>
      <c r="E129" s="447"/>
      <c r="F129" s="447"/>
      <c r="G129" s="447"/>
      <c r="H129" s="447"/>
      <c r="I129" s="447"/>
      <c r="J129" s="447"/>
      <c r="K129" s="447"/>
      <c r="L129" s="447"/>
      <c r="M129" s="447"/>
      <c r="N129" s="447"/>
      <c r="O129" s="447"/>
      <c r="P129" s="447"/>
      <c r="Q129" s="447"/>
      <c r="R129" s="447"/>
      <c r="S129" s="447"/>
      <c r="T129" s="447"/>
      <c r="U129" s="447"/>
      <c r="V129" s="447"/>
      <c r="W129" s="473"/>
      <c r="X129" s="192">
        <f>SUM(W131:W133)</f>
        <v>0</v>
      </c>
    </row>
    <row r="130" spans="1:40" ht="15" hidden="1" customHeight="1" outlineLevel="1">
      <c r="A130" s="327"/>
      <c r="B130" s="323"/>
      <c r="C130" s="182">
        <f>'Перв. скв '!C130</f>
        <v>0</v>
      </c>
      <c r="D130" s="100" t="s">
        <v>120</v>
      </c>
      <c r="E130" s="50"/>
      <c r="F130" s="338"/>
      <c r="G130" s="40"/>
      <c r="H130" s="295"/>
      <c r="I130" s="295"/>
      <c r="J130" s="295"/>
      <c r="K130" s="295"/>
      <c r="L130" s="295"/>
      <c r="M130" s="295"/>
      <c r="N130" s="295"/>
      <c r="O130" s="52"/>
      <c r="P130" s="52"/>
      <c r="Q130" s="52"/>
      <c r="R130" s="52"/>
      <c r="S130" s="52"/>
      <c r="T130" s="52"/>
      <c r="U130" s="52"/>
      <c r="V130" s="53"/>
      <c r="W130" s="172"/>
      <c r="X130" s="190"/>
    </row>
    <row r="131" spans="1:40" ht="15" hidden="1" customHeight="1" outlineLevel="1">
      <c r="A131" s="327"/>
      <c r="B131" s="323"/>
      <c r="C131" s="335" t="s">
        <v>148</v>
      </c>
      <c r="D131" s="102" t="str">
        <f>'Перв. скв '!D131</f>
        <v>Отбор неизолированного керна</v>
      </c>
      <c r="E131" s="332">
        <f>C$130</f>
        <v>0</v>
      </c>
      <c r="F131" s="332" t="str">
        <f>'Перв. скв '!F131</f>
        <v>м</v>
      </c>
      <c r="G131" s="349">
        <f>'Перв. скв '!G131</f>
        <v>0</v>
      </c>
      <c r="H131" s="306">
        <f>'Перв. скв '!H131</f>
        <v>0</v>
      </c>
      <c r="I131" s="306">
        <f>'Перв. скв '!I131</f>
        <v>0</v>
      </c>
      <c r="J131" s="306">
        <f>'Перв. скв '!J131</f>
        <v>0</v>
      </c>
      <c r="K131" s="306">
        <f>'Перв. скв '!K131</f>
        <v>0</v>
      </c>
      <c r="L131" s="306">
        <f>'Перв. скв '!L131</f>
        <v>0</v>
      </c>
      <c r="M131" s="306">
        <f>'Перв. скв '!M131</f>
        <v>0</v>
      </c>
      <c r="N131" s="306">
        <f>'Перв. скв '!N131</f>
        <v>0</v>
      </c>
      <c r="O131" s="112">
        <f>H131*G131</f>
        <v>0</v>
      </c>
      <c r="P131" s="112">
        <f>I131*G131</f>
        <v>0</v>
      </c>
      <c r="Q131" s="112">
        <f>J131*G131</f>
        <v>0</v>
      </c>
      <c r="R131" s="112">
        <f>K131*G131</f>
        <v>0</v>
      </c>
      <c r="S131" s="112">
        <f>L131*G131</f>
        <v>0</v>
      </c>
      <c r="T131" s="99">
        <f>M131*G131</f>
        <v>0</v>
      </c>
      <c r="U131" s="112">
        <f>N131*G131</f>
        <v>0</v>
      </c>
      <c r="V131" s="113">
        <f>SUM(H131:N131)</f>
        <v>0</v>
      </c>
      <c r="W131" s="168">
        <f>SUM(O131:U131)</f>
        <v>0</v>
      </c>
      <c r="X131" s="190"/>
    </row>
    <row r="132" spans="1:40" ht="15" hidden="1" customHeight="1" outlineLevel="1">
      <c r="A132" s="327"/>
      <c r="B132" s="323"/>
      <c r="C132" s="335"/>
      <c r="D132" s="102" t="str">
        <f>'Перв. скв '!D132</f>
        <v>Отбор изолированного керна</v>
      </c>
      <c r="E132" s="332">
        <f>C$130</f>
        <v>0</v>
      </c>
      <c r="F132" s="332" t="str">
        <f>'Перв. скв '!F132</f>
        <v>м</v>
      </c>
      <c r="G132" s="349">
        <f>'Перв. скв '!G132</f>
        <v>0</v>
      </c>
      <c r="H132" s="306">
        <f>'Перв. скв '!H132</f>
        <v>0</v>
      </c>
      <c r="I132" s="306">
        <f>'Перв. скв '!I132</f>
        <v>0</v>
      </c>
      <c r="J132" s="306">
        <f>'Перв. скв '!J132</f>
        <v>0</v>
      </c>
      <c r="K132" s="306">
        <f>'Перв. скв '!K132</f>
        <v>0</v>
      </c>
      <c r="L132" s="306">
        <f>'Перв. скв '!L132</f>
        <v>0</v>
      </c>
      <c r="M132" s="306">
        <f>'Перв. скв '!M132</f>
        <v>0</v>
      </c>
      <c r="N132" s="306">
        <f>'Перв. скв '!N132</f>
        <v>0</v>
      </c>
      <c r="O132" s="112">
        <f>H132*G132</f>
        <v>0</v>
      </c>
      <c r="P132" s="112">
        <f>I132*G132</f>
        <v>0</v>
      </c>
      <c r="Q132" s="112">
        <f>J132*G132</f>
        <v>0</v>
      </c>
      <c r="R132" s="112">
        <f>K132*G132</f>
        <v>0</v>
      </c>
      <c r="S132" s="112">
        <f>L132*G132</f>
        <v>0</v>
      </c>
      <c r="T132" s="99">
        <f>M132*G132</f>
        <v>0</v>
      </c>
      <c r="U132" s="112">
        <f>N132*G132</f>
        <v>0</v>
      </c>
      <c r="V132" s="113">
        <f>SUM(H132:N132)</f>
        <v>0</v>
      </c>
      <c r="W132" s="168">
        <f>SUM(O132:U132)</f>
        <v>0</v>
      </c>
      <c r="X132" s="190"/>
    </row>
    <row r="133" spans="1:40" ht="15.75" hidden="1" customHeight="1" outlineLevel="1" thickBot="1">
      <c r="A133" s="327"/>
      <c r="B133" s="323"/>
      <c r="C133" s="335"/>
      <c r="D133" s="102" t="str">
        <f>'Перв. скв '!D133</f>
        <v>Прочее</v>
      </c>
      <c r="E133" s="332">
        <f>C$130</f>
        <v>0</v>
      </c>
      <c r="F133" s="332" t="str">
        <f>'Перв. скв '!F133</f>
        <v>м</v>
      </c>
      <c r="G133" s="349">
        <f>'Перв. скв '!G133</f>
        <v>0</v>
      </c>
      <c r="H133" s="306">
        <f>'Перв. скв '!H133</f>
        <v>0</v>
      </c>
      <c r="I133" s="306">
        <f>'Перв. скв '!I133</f>
        <v>0</v>
      </c>
      <c r="J133" s="306">
        <f>'Перв. скв '!J133</f>
        <v>0</v>
      </c>
      <c r="K133" s="306">
        <f>'Перв. скв '!K133</f>
        <v>0</v>
      </c>
      <c r="L133" s="306">
        <f>'Перв. скв '!L133</f>
        <v>0</v>
      </c>
      <c r="M133" s="306">
        <f>'Перв. скв '!M133</f>
        <v>0</v>
      </c>
      <c r="N133" s="306">
        <f>'Перв. скв '!N133</f>
        <v>0</v>
      </c>
      <c r="O133" s="112">
        <f>H133*G133</f>
        <v>0</v>
      </c>
      <c r="P133" s="112">
        <f>I133*G133</f>
        <v>0</v>
      </c>
      <c r="Q133" s="112">
        <f>J133*G133</f>
        <v>0</v>
      </c>
      <c r="R133" s="112">
        <f>K133*G133</f>
        <v>0</v>
      </c>
      <c r="S133" s="112">
        <f>L133*G133</f>
        <v>0</v>
      </c>
      <c r="T133" s="99">
        <f>M133*G133</f>
        <v>0</v>
      </c>
      <c r="U133" s="112">
        <f>N133*G133</f>
        <v>0</v>
      </c>
      <c r="V133" s="113">
        <f>SUM(H133:N133)</f>
        <v>0</v>
      </c>
      <c r="W133" s="168">
        <f>SUM(O133:U133)</f>
        <v>0</v>
      </c>
      <c r="X133" s="190"/>
    </row>
    <row r="134" spans="1:40" ht="15.75" collapsed="1" thickBot="1">
      <c r="A134" s="45"/>
      <c r="B134" s="48"/>
      <c r="C134" s="446" t="s">
        <v>26</v>
      </c>
      <c r="D134" s="447"/>
      <c r="E134" s="447"/>
      <c r="F134" s="447"/>
      <c r="G134" s="447"/>
      <c r="H134" s="447"/>
      <c r="I134" s="447"/>
      <c r="J134" s="447"/>
      <c r="K134" s="447"/>
      <c r="L134" s="447"/>
      <c r="M134" s="447"/>
      <c r="N134" s="447"/>
      <c r="O134" s="447"/>
      <c r="P134" s="447"/>
      <c r="Q134" s="447"/>
      <c r="R134" s="447"/>
      <c r="S134" s="447"/>
      <c r="T134" s="447"/>
      <c r="U134" s="447"/>
      <c r="V134" s="447"/>
      <c r="W134" s="473"/>
      <c r="X134" s="192">
        <f>SUM(W136:W141)</f>
        <v>308499</v>
      </c>
    </row>
    <row r="135" spans="1:40" outlineLevel="1" collapsed="1">
      <c r="A135" s="336"/>
      <c r="B135" s="323"/>
      <c r="C135" s="182">
        <f>'Перв. скв '!C135</f>
        <v>0</v>
      </c>
      <c r="D135" s="100" t="s">
        <v>120</v>
      </c>
      <c r="E135" s="50"/>
      <c r="F135" s="50"/>
      <c r="G135" s="38"/>
      <c r="H135" s="295"/>
      <c r="I135" s="295"/>
      <c r="J135" s="295"/>
      <c r="K135" s="295"/>
      <c r="L135" s="295"/>
      <c r="M135" s="295"/>
      <c r="N135" s="295"/>
      <c r="O135" s="52"/>
      <c r="P135" s="52"/>
      <c r="Q135" s="52"/>
      <c r="R135" s="52"/>
      <c r="S135" s="52"/>
      <c r="T135" s="52"/>
      <c r="U135" s="52"/>
      <c r="V135" s="53"/>
      <c r="W135" s="172"/>
      <c r="X135" s="190"/>
    </row>
    <row r="136" spans="1:40" outlineLevel="1">
      <c r="A136" s="336"/>
      <c r="B136" s="323"/>
      <c r="C136" s="335" t="s">
        <v>148</v>
      </c>
      <c r="D136" s="102" t="str">
        <f>'Перв. скв '!D136</f>
        <v>Супервайзер по бурению на скважинах с отходом до 1300 м.</v>
      </c>
      <c r="E136" s="332">
        <f t="shared" ref="E136:E141" si="94">C$135</f>
        <v>0</v>
      </c>
      <c r="F136" s="332" t="str">
        <f>'Перв. скв '!F136</f>
        <v>скв.</v>
      </c>
      <c r="G136" s="349">
        <f>'Перв. скв '!G136</f>
        <v>18147</v>
      </c>
      <c r="H136" s="306">
        <f>'Перв. скв '!H136</f>
        <v>0</v>
      </c>
      <c r="I136" s="306">
        <f>'Перв. скв '!I136</f>
        <v>0</v>
      </c>
      <c r="J136" s="306">
        <f>'Перв. скв '!J136</f>
        <v>0</v>
      </c>
      <c r="K136" s="306">
        <f>'Перв. скв '!K136</f>
        <v>0</v>
      </c>
      <c r="L136" s="306">
        <f>$L$45</f>
        <v>0</v>
      </c>
      <c r="M136" s="306">
        <f>'Перв. скв '!M136</f>
        <v>0</v>
      </c>
      <c r="N136" s="306">
        <f>'Перв. скв '!N136</f>
        <v>0</v>
      </c>
      <c r="O136" s="112">
        <f t="shared" ref="O136:O141" si="95">H136*G136</f>
        <v>0</v>
      </c>
      <c r="P136" s="112">
        <f t="shared" ref="P136:P141" si="96">I136*G136</f>
        <v>0</v>
      </c>
      <c r="Q136" s="112">
        <f t="shared" ref="Q136:Q141" si="97">J136*G136</f>
        <v>0</v>
      </c>
      <c r="R136" s="112">
        <f t="shared" ref="R136:R141" si="98">K136*G136</f>
        <v>0</v>
      </c>
      <c r="S136" s="112">
        <f t="shared" ref="S136:S141" si="99">L136*G136</f>
        <v>0</v>
      </c>
      <c r="T136" s="99">
        <f t="shared" ref="T136:T141" si="100">M136*G136</f>
        <v>0</v>
      </c>
      <c r="U136" s="112">
        <f t="shared" ref="U136:U141" si="101">N136*G136</f>
        <v>0</v>
      </c>
      <c r="V136" s="113">
        <f t="shared" ref="V136:V141" si="102">SUM(H136:N136)</f>
        <v>0</v>
      </c>
      <c r="W136" s="168">
        <f t="shared" ref="W136:W141" si="103">SUM(O136:U136)</f>
        <v>0</v>
      </c>
      <c r="X136" s="190"/>
    </row>
    <row r="137" spans="1:40" outlineLevel="1">
      <c r="A137" s="336"/>
      <c r="B137" s="323"/>
      <c r="C137" s="335"/>
      <c r="D137" s="102" t="str">
        <f>'Перв. скв '!D137</f>
        <v>Супервайзер по бурению на скважинах с отходом от 1300 до 1500 м.</v>
      </c>
      <c r="E137" s="332">
        <f t="shared" si="94"/>
        <v>0</v>
      </c>
      <c r="F137" s="332" t="str">
        <f>'Перв. скв '!F137</f>
        <v>скв.</v>
      </c>
      <c r="G137" s="349">
        <f>'Перв. скв '!G137</f>
        <v>18147</v>
      </c>
      <c r="H137" s="306">
        <f>'Перв. скв '!H137</f>
        <v>0</v>
      </c>
      <c r="I137" s="306">
        <f>'Перв. скв '!I137</f>
        <v>0</v>
      </c>
      <c r="J137" s="306">
        <f>'Перв. скв '!J137</f>
        <v>0</v>
      </c>
      <c r="K137" s="306">
        <f>'Перв. скв '!K137</f>
        <v>0</v>
      </c>
      <c r="L137" s="306">
        <f>$L$46</f>
        <v>0</v>
      </c>
      <c r="M137" s="306">
        <f>'Перв. скв '!M137</f>
        <v>0</v>
      </c>
      <c r="N137" s="306">
        <f>'Перв. скв '!N137</f>
        <v>0</v>
      </c>
      <c r="O137" s="112">
        <f t="shared" si="95"/>
        <v>0</v>
      </c>
      <c r="P137" s="112">
        <f t="shared" si="96"/>
        <v>0</v>
      </c>
      <c r="Q137" s="112">
        <f t="shared" si="97"/>
        <v>0</v>
      </c>
      <c r="R137" s="112">
        <f t="shared" si="98"/>
        <v>0</v>
      </c>
      <c r="S137" s="112">
        <f t="shared" si="99"/>
        <v>0</v>
      </c>
      <c r="T137" s="99">
        <f t="shared" si="100"/>
        <v>0</v>
      </c>
      <c r="U137" s="112">
        <f t="shared" si="101"/>
        <v>0</v>
      </c>
      <c r="V137" s="113">
        <f t="shared" si="102"/>
        <v>0</v>
      </c>
      <c r="W137" s="168">
        <f t="shared" si="103"/>
        <v>0</v>
      </c>
      <c r="X137" s="190"/>
    </row>
    <row r="138" spans="1:40" outlineLevel="1">
      <c r="A138" s="336"/>
      <c r="B138" s="323"/>
      <c r="C138" s="335"/>
      <c r="D138" s="102" t="str">
        <f>'Перв. скв '!D138</f>
        <v>Супервайзер по бурению на скважинах с отходом от 1500 до 2000 м.</v>
      </c>
      <c r="E138" s="332">
        <f t="shared" si="94"/>
        <v>0</v>
      </c>
      <c r="F138" s="332" t="str">
        <f>'Перв. скв '!F138</f>
        <v>скв.</v>
      </c>
      <c r="G138" s="349">
        <f>'Перв. скв '!G138</f>
        <v>18147</v>
      </c>
      <c r="H138" s="306">
        <f>'Перв. скв '!H138</f>
        <v>0</v>
      </c>
      <c r="I138" s="306">
        <f>'Перв. скв '!I138</f>
        <v>0</v>
      </c>
      <c r="J138" s="306">
        <f>'Перв. скв '!J138</f>
        <v>0</v>
      </c>
      <c r="K138" s="306">
        <f>'Перв. скв '!K138</f>
        <v>0</v>
      </c>
      <c r="L138" s="306">
        <f>$L$47</f>
        <v>0</v>
      </c>
      <c r="M138" s="306">
        <f>'Перв. скв '!M138</f>
        <v>0</v>
      </c>
      <c r="N138" s="306">
        <f>'Перв. скв '!N138</f>
        <v>0</v>
      </c>
      <c r="O138" s="112">
        <f t="shared" si="95"/>
        <v>0</v>
      </c>
      <c r="P138" s="112">
        <f t="shared" si="96"/>
        <v>0</v>
      </c>
      <c r="Q138" s="112">
        <f t="shared" si="97"/>
        <v>0</v>
      </c>
      <c r="R138" s="112">
        <f t="shared" si="98"/>
        <v>0</v>
      </c>
      <c r="S138" s="112">
        <f t="shared" si="99"/>
        <v>0</v>
      </c>
      <c r="T138" s="99">
        <f t="shared" si="100"/>
        <v>0</v>
      </c>
      <c r="U138" s="112">
        <f t="shared" si="101"/>
        <v>0</v>
      </c>
      <c r="V138" s="113">
        <f t="shared" si="102"/>
        <v>0</v>
      </c>
      <c r="W138" s="168">
        <f t="shared" si="103"/>
        <v>0</v>
      </c>
      <c r="X138" s="190"/>
    </row>
    <row r="139" spans="1:40" outlineLevel="1">
      <c r="A139" s="336"/>
      <c r="B139" s="323"/>
      <c r="C139" s="335"/>
      <c r="D139" s="102" t="str">
        <f>'Перв. скв '!D139</f>
        <v>Супервайзер по бурению на скважинах с отходом от 2000 до 2200 м.</v>
      </c>
      <c r="E139" s="332">
        <f t="shared" si="94"/>
        <v>0</v>
      </c>
      <c r="F139" s="332" t="str">
        <f>'Перв. скв '!F139</f>
        <v>скв.</v>
      </c>
      <c r="G139" s="349">
        <f>'Перв. скв '!G139</f>
        <v>18147</v>
      </c>
      <c r="H139" s="306">
        <f>'Перв. скв '!H139</f>
        <v>0</v>
      </c>
      <c r="I139" s="306">
        <f>'Перв. скв '!I139</f>
        <v>0</v>
      </c>
      <c r="J139" s="306">
        <f>'Перв. скв '!J139</f>
        <v>0</v>
      </c>
      <c r="K139" s="306">
        <f>'Перв. скв '!K139</f>
        <v>0</v>
      </c>
      <c r="L139" s="306">
        <f>O6</f>
        <v>16</v>
      </c>
      <c r="M139" s="306">
        <f>'Перв. скв '!M139</f>
        <v>0</v>
      </c>
      <c r="N139" s="306">
        <f>'Перв. скв '!N139</f>
        <v>0</v>
      </c>
      <c r="O139" s="112">
        <f t="shared" si="95"/>
        <v>0</v>
      </c>
      <c r="P139" s="112">
        <f t="shared" si="96"/>
        <v>0</v>
      </c>
      <c r="Q139" s="112">
        <f t="shared" si="97"/>
        <v>0</v>
      </c>
      <c r="R139" s="112">
        <f t="shared" si="98"/>
        <v>0</v>
      </c>
      <c r="S139" s="112">
        <f t="shared" si="99"/>
        <v>290352</v>
      </c>
      <c r="T139" s="99">
        <f t="shared" si="100"/>
        <v>0</v>
      </c>
      <c r="U139" s="112">
        <f t="shared" si="101"/>
        <v>0</v>
      </c>
      <c r="V139" s="113">
        <f t="shared" si="102"/>
        <v>16</v>
      </c>
      <c r="W139" s="168">
        <f t="shared" si="103"/>
        <v>290352</v>
      </c>
      <c r="X139" s="190"/>
    </row>
    <row r="140" spans="1:40" outlineLevel="1">
      <c r="A140" s="336"/>
      <c r="B140" s="323"/>
      <c r="C140" s="335"/>
      <c r="D140" s="102" t="str">
        <f>'Перв. скв '!D140</f>
        <v>Супервайзер по бурению на скважинах с отходом более 2200 м.</v>
      </c>
      <c r="E140" s="332">
        <f t="shared" si="94"/>
        <v>0</v>
      </c>
      <c r="F140" s="332" t="str">
        <f>'Перв. скв '!F140</f>
        <v>скв.</v>
      </c>
      <c r="G140" s="349">
        <f>'Перв. скв '!G140</f>
        <v>18147</v>
      </c>
      <c r="H140" s="306">
        <f>'Перв. скв '!H140</f>
        <v>0</v>
      </c>
      <c r="I140" s="306">
        <f>'Перв. скв '!I140</f>
        <v>0</v>
      </c>
      <c r="J140" s="306">
        <f>'Перв. скв '!J140</f>
        <v>0</v>
      </c>
      <c r="K140" s="306">
        <f>'Перв. скв '!K140</f>
        <v>0</v>
      </c>
      <c r="L140" s="306">
        <f>$L$49</f>
        <v>0</v>
      </c>
      <c r="M140" s="306">
        <f>'Перв. скв '!M140</f>
        <v>0</v>
      </c>
      <c r="N140" s="306">
        <f>'Перв. скв '!N140</f>
        <v>0</v>
      </c>
      <c r="O140" s="112">
        <f t="shared" si="95"/>
        <v>0</v>
      </c>
      <c r="P140" s="112">
        <f t="shared" si="96"/>
        <v>0</v>
      </c>
      <c r="Q140" s="112">
        <f t="shared" si="97"/>
        <v>0</v>
      </c>
      <c r="R140" s="112">
        <f t="shared" si="98"/>
        <v>0</v>
      </c>
      <c r="S140" s="112">
        <f t="shared" si="99"/>
        <v>0</v>
      </c>
      <c r="T140" s="99">
        <f t="shared" si="100"/>
        <v>0</v>
      </c>
      <c r="U140" s="112">
        <f t="shared" si="101"/>
        <v>0</v>
      </c>
      <c r="V140" s="113">
        <f t="shared" si="102"/>
        <v>0</v>
      </c>
      <c r="W140" s="168">
        <f t="shared" si="103"/>
        <v>0</v>
      </c>
      <c r="X140" s="190"/>
      <c r="AN140" s="273">
        <f>AL140+AJ140+AH140+AF140+AD140+AB140+Z140+X140+V140+T140+R140+N140+P140+L140+J140+H140</f>
        <v>0</v>
      </c>
    </row>
    <row r="141" spans="1:40" ht="15.75" outlineLevel="1" thickBot="1">
      <c r="A141" s="336"/>
      <c r="B141" s="323"/>
      <c r="C141" s="335"/>
      <c r="D141" s="102" t="str">
        <f>'Перв. скв '!D141</f>
        <v>Супервайзер по бурению на горизонтальных скважинах</v>
      </c>
      <c r="E141" s="332">
        <f t="shared" si="94"/>
        <v>0</v>
      </c>
      <c r="F141" s="332" t="str">
        <f>'Перв. скв '!F141</f>
        <v>скв.</v>
      </c>
      <c r="G141" s="349">
        <f>'Перв. скв '!G141</f>
        <v>18147</v>
      </c>
      <c r="H141" s="306">
        <f>'Перв. скв '!H141</f>
        <v>0</v>
      </c>
      <c r="I141" s="306">
        <f>'Перв. скв '!I141</f>
        <v>0</v>
      </c>
      <c r="J141" s="306">
        <f>'Перв. скв '!J141</f>
        <v>0</v>
      </c>
      <c r="K141" s="306">
        <f>'Перв. скв '!K141</f>
        <v>0</v>
      </c>
      <c r="L141" s="306">
        <f>$L$50</f>
        <v>1</v>
      </c>
      <c r="M141" s="306">
        <f>'Перв. скв '!M141</f>
        <v>0</v>
      </c>
      <c r="N141" s="306">
        <f>'Перв. скв '!N141</f>
        <v>0</v>
      </c>
      <c r="O141" s="112">
        <f t="shared" si="95"/>
        <v>0</v>
      </c>
      <c r="P141" s="112">
        <f t="shared" si="96"/>
        <v>0</v>
      </c>
      <c r="Q141" s="112">
        <f t="shared" si="97"/>
        <v>0</v>
      </c>
      <c r="R141" s="112">
        <f t="shared" si="98"/>
        <v>0</v>
      </c>
      <c r="S141" s="112">
        <f t="shared" si="99"/>
        <v>18147</v>
      </c>
      <c r="T141" s="99">
        <f t="shared" si="100"/>
        <v>0</v>
      </c>
      <c r="U141" s="112">
        <f t="shared" si="101"/>
        <v>0</v>
      </c>
      <c r="V141" s="113">
        <f t="shared" si="102"/>
        <v>1</v>
      </c>
      <c r="W141" s="168">
        <f t="shared" si="103"/>
        <v>18147</v>
      </c>
      <c r="X141" s="190"/>
    </row>
    <row r="142" spans="1:40" ht="15.75" hidden="1" customHeight="1" thickBot="1">
      <c r="A142" s="45"/>
      <c r="B142" s="48"/>
      <c r="C142" s="446" t="s">
        <v>36</v>
      </c>
      <c r="D142" s="447"/>
      <c r="E142" s="447"/>
      <c r="F142" s="447"/>
      <c r="G142" s="447"/>
      <c r="H142" s="447"/>
      <c r="I142" s="447"/>
      <c r="J142" s="447"/>
      <c r="K142" s="447"/>
      <c r="L142" s="447"/>
      <c r="M142" s="447"/>
      <c r="N142" s="447"/>
      <c r="O142" s="447"/>
      <c r="P142" s="447"/>
      <c r="Q142" s="447"/>
      <c r="R142" s="447"/>
      <c r="S142" s="447"/>
      <c r="T142" s="447"/>
      <c r="U142" s="447"/>
      <c r="V142" s="447"/>
      <c r="W142" s="473"/>
      <c r="X142" s="192">
        <f>SUM(W143:W162)</f>
        <v>0</v>
      </c>
    </row>
    <row r="143" spans="1:40" ht="15" hidden="1" customHeight="1" outlineLevel="1" collapsed="1">
      <c r="A143" s="327"/>
      <c r="B143" s="323"/>
      <c r="C143" s="182">
        <f>'Перв. скв '!C143</f>
        <v>0</v>
      </c>
      <c r="D143" s="100" t="s">
        <v>120</v>
      </c>
      <c r="E143" s="50"/>
      <c r="F143" s="50"/>
      <c r="G143" s="38"/>
      <c r="H143" s="295"/>
      <c r="I143" s="295"/>
      <c r="J143" s="295"/>
      <c r="K143" s="295"/>
      <c r="L143" s="295"/>
      <c r="M143" s="295"/>
      <c r="N143" s="295"/>
      <c r="O143" s="52"/>
      <c r="P143" s="52"/>
      <c r="Q143" s="52"/>
      <c r="R143" s="52"/>
      <c r="S143" s="52"/>
      <c r="T143" s="52"/>
      <c r="U143" s="52"/>
      <c r="V143" s="53"/>
      <c r="W143" s="172"/>
      <c r="X143" s="190"/>
    </row>
    <row r="144" spans="1:40" ht="15" hidden="1" customHeight="1" outlineLevel="1">
      <c r="A144" s="327"/>
      <c r="B144" s="323"/>
      <c r="C144" s="335"/>
      <c r="D144" s="102" t="str">
        <f>'Перв. скв '!D144</f>
        <v>Противофонтанный лифт</v>
      </c>
      <c r="E144" s="332"/>
      <c r="F144" s="332" t="str">
        <f>'Перв. скв '!F144</f>
        <v>операция</v>
      </c>
      <c r="G144" s="349">
        <f>'Перв. скв '!G144</f>
        <v>0</v>
      </c>
      <c r="H144" s="306">
        <f>'Перв. скв '!H144</f>
        <v>0</v>
      </c>
      <c r="I144" s="306">
        <f>'Перв. скв '!I144</f>
        <v>0</v>
      </c>
      <c r="J144" s="306">
        <f>'Перв. скв '!J144</f>
        <v>0</v>
      </c>
      <c r="K144" s="306">
        <f>'Перв. скв '!K144</f>
        <v>0</v>
      </c>
      <c r="L144" s="306">
        <f>'Перв. скв '!L144</f>
        <v>0</v>
      </c>
      <c r="M144" s="306">
        <f>'Перв. скв '!M144</f>
        <v>0</v>
      </c>
      <c r="N144" s="306">
        <f>'Перв. скв '!N144</f>
        <v>0</v>
      </c>
      <c r="O144" s="99">
        <f t="shared" ref="O144:O154" si="104">H144*G144</f>
        <v>0</v>
      </c>
      <c r="P144" s="99">
        <f t="shared" ref="P144:P154" si="105">I144*G144</f>
        <v>0</v>
      </c>
      <c r="Q144" s="99">
        <f t="shared" ref="Q144:Q154" si="106">J144*G144</f>
        <v>0</v>
      </c>
      <c r="R144" s="99">
        <f t="shared" ref="R144:R154" si="107">K144*G144</f>
        <v>0</v>
      </c>
      <c r="S144" s="99">
        <f t="shared" ref="S144:S154" si="108">L144*G144</f>
        <v>0</v>
      </c>
      <c r="T144" s="99">
        <f t="shared" ref="T144:T154" si="109">M144*G144</f>
        <v>0</v>
      </c>
      <c r="U144" s="99">
        <f t="shared" ref="U144:U154" si="110">N144*G144</f>
        <v>0</v>
      </c>
      <c r="V144" s="98">
        <f t="shared" ref="V144:V154" si="111">SUM(H144:N144)</f>
        <v>0</v>
      </c>
      <c r="W144" s="171">
        <f t="shared" ref="W144:W154" si="112">SUM(O144:U144)</f>
        <v>0</v>
      </c>
      <c r="X144" s="190"/>
    </row>
    <row r="145" spans="1:24" ht="15" hidden="1" customHeight="1" outlineLevel="1">
      <c r="A145" s="327"/>
      <c r="B145" s="323"/>
      <c r="C145" s="335"/>
      <c r="D145" s="102" t="str">
        <f>'Перв. скв '!D145</f>
        <v>Прочие</v>
      </c>
      <c r="E145" s="332"/>
      <c r="F145" s="332">
        <f>'Перв. скв '!F145</f>
        <v>0</v>
      </c>
      <c r="G145" s="349">
        <f>'Перв. скв '!G145</f>
        <v>0</v>
      </c>
      <c r="H145" s="306">
        <f>'Перв. скв '!H145</f>
        <v>0</v>
      </c>
      <c r="I145" s="306">
        <f>'Перв. скв '!I145</f>
        <v>0</v>
      </c>
      <c r="J145" s="306">
        <f>'Перв. скв '!J145</f>
        <v>0</v>
      </c>
      <c r="K145" s="306">
        <f>'Перв. скв '!K145</f>
        <v>0</v>
      </c>
      <c r="L145" s="306">
        <f>'Перв. скв '!L145</f>
        <v>0</v>
      </c>
      <c r="M145" s="306">
        <f>'Перв. скв '!M145</f>
        <v>0</v>
      </c>
      <c r="N145" s="306">
        <f>'Перв. скв '!N145</f>
        <v>0</v>
      </c>
      <c r="O145" s="99">
        <f t="shared" si="104"/>
        <v>0</v>
      </c>
      <c r="P145" s="99">
        <f t="shared" si="105"/>
        <v>0</v>
      </c>
      <c r="Q145" s="99">
        <f t="shared" si="106"/>
        <v>0</v>
      </c>
      <c r="R145" s="99">
        <f t="shared" si="107"/>
        <v>0</v>
      </c>
      <c r="S145" s="99">
        <f t="shared" si="108"/>
        <v>0</v>
      </c>
      <c r="T145" s="99">
        <f t="shared" si="109"/>
        <v>0</v>
      </c>
      <c r="U145" s="99">
        <f t="shared" si="110"/>
        <v>0</v>
      </c>
      <c r="V145" s="98">
        <f t="shared" si="111"/>
        <v>0</v>
      </c>
      <c r="W145" s="171">
        <f t="shared" si="112"/>
        <v>0</v>
      </c>
      <c r="X145" s="190"/>
    </row>
    <row r="146" spans="1:24" ht="15" hidden="1" customHeight="1" outlineLevel="1">
      <c r="A146" s="327"/>
      <c r="B146" s="323"/>
      <c r="C146" s="335"/>
      <c r="D146" s="102" t="str">
        <f>'Перв. скв '!D146</f>
        <v>Прочие</v>
      </c>
      <c r="E146" s="332"/>
      <c r="F146" s="332">
        <f>'Перв. скв '!F146</f>
        <v>0</v>
      </c>
      <c r="G146" s="349">
        <f>'Перв. скв '!G146</f>
        <v>0</v>
      </c>
      <c r="H146" s="306">
        <f>'Перв. скв '!H146</f>
        <v>0</v>
      </c>
      <c r="I146" s="306">
        <f>'Перв. скв '!I146</f>
        <v>0</v>
      </c>
      <c r="J146" s="306">
        <f>'Перв. скв '!J146</f>
        <v>0</v>
      </c>
      <c r="K146" s="306">
        <f>'Перв. скв '!K146</f>
        <v>0</v>
      </c>
      <c r="L146" s="306">
        <f>'Перв. скв '!L146</f>
        <v>0</v>
      </c>
      <c r="M146" s="306">
        <f>'Перв. скв '!M146</f>
        <v>0</v>
      </c>
      <c r="N146" s="306">
        <f>'Перв. скв '!N146</f>
        <v>0</v>
      </c>
      <c r="O146" s="99">
        <f t="shared" si="104"/>
        <v>0</v>
      </c>
      <c r="P146" s="99">
        <f t="shared" si="105"/>
        <v>0</v>
      </c>
      <c r="Q146" s="99">
        <f t="shared" si="106"/>
        <v>0</v>
      </c>
      <c r="R146" s="99">
        <f t="shared" si="107"/>
        <v>0</v>
      </c>
      <c r="S146" s="99">
        <f t="shared" si="108"/>
        <v>0</v>
      </c>
      <c r="T146" s="99">
        <f t="shared" si="109"/>
        <v>0</v>
      </c>
      <c r="U146" s="99">
        <f t="shared" si="110"/>
        <v>0</v>
      </c>
      <c r="V146" s="98">
        <f t="shared" si="111"/>
        <v>0</v>
      </c>
      <c r="W146" s="171">
        <f t="shared" si="112"/>
        <v>0</v>
      </c>
      <c r="X146" s="190"/>
    </row>
    <row r="147" spans="1:24" ht="15" hidden="1" customHeight="1" outlineLevel="1">
      <c r="A147" s="327"/>
      <c r="B147" s="323"/>
      <c r="C147" s="335"/>
      <c r="D147" s="102" t="str">
        <f>'Перв. скв '!D147</f>
        <v>Прочие</v>
      </c>
      <c r="E147" s="332"/>
      <c r="F147" s="332">
        <f>'Перв. скв '!F147</f>
        <v>0</v>
      </c>
      <c r="G147" s="349">
        <f>'Перв. скв '!G147</f>
        <v>0</v>
      </c>
      <c r="H147" s="306">
        <f>'Перв. скв '!H147</f>
        <v>0</v>
      </c>
      <c r="I147" s="306">
        <f>'Перв. скв '!I147</f>
        <v>0</v>
      </c>
      <c r="J147" s="306">
        <f>'Перв. скв '!J147</f>
        <v>0</v>
      </c>
      <c r="K147" s="306">
        <f>'Перв. скв '!K147</f>
        <v>0</v>
      </c>
      <c r="L147" s="306">
        <f>'Перв. скв '!L147</f>
        <v>0</v>
      </c>
      <c r="M147" s="306">
        <f>'Перв. скв '!M147</f>
        <v>0</v>
      </c>
      <c r="N147" s="306">
        <f>'Перв. скв '!N147</f>
        <v>0</v>
      </c>
      <c r="O147" s="99">
        <f t="shared" si="104"/>
        <v>0</v>
      </c>
      <c r="P147" s="99">
        <f t="shared" si="105"/>
        <v>0</v>
      </c>
      <c r="Q147" s="99">
        <f t="shared" si="106"/>
        <v>0</v>
      </c>
      <c r="R147" s="99">
        <f t="shared" si="107"/>
        <v>0</v>
      </c>
      <c r="S147" s="99">
        <f t="shared" si="108"/>
        <v>0</v>
      </c>
      <c r="T147" s="99">
        <f t="shared" si="109"/>
        <v>0</v>
      </c>
      <c r="U147" s="99">
        <f t="shared" si="110"/>
        <v>0</v>
      </c>
      <c r="V147" s="98">
        <f t="shared" si="111"/>
        <v>0</v>
      </c>
      <c r="W147" s="171">
        <f t="shared" si="112"/>
        <v>0</v>
      </c>
      <c r="X147" s="190"/>
    </row>
    <row r="148" spans="1:24" ht="15" hidden="1" customHeight="1" outlineLevel="1">
      <c r="A148" s="327"/>
      <c r="B148" s="323"/>
      <c r="C148" s="335"/>
      <c r="D148" s="102" t="str">
        <f>'Перв. скв '!D148</f>
        <v>Прочие</v>
      </c>
      <c r="E148" s="332"/>
      <c r="F148" s="332">
        <f>'Перв. скв '!F148</f>
        <v>0</v>
      </c>
      <c r="G148" s="349">
        <f>'Перв. скв '!G148</f>
        <v>0</v>
      </c>
      <c r="H148" s="306">
        <f>'Перв. скв '!H148</f>
        <v>0</v>
      </c>
      <c r="I148" s="306">
        <f>'Перв. скв '!I148</f>
        <v>0</v>
      </c>
      <c r="J148" s="306">
        <f>'Перв. скв '!J148</f>
        <v>0</v>
      </c>
      <c r="K148" s="306">
        <f>'Перв. скв '!K148</f>
        <v>0</v>
      </c>
      <c r="L148" s="306">
        <f>'Перв. скв '!L148</f>
        <v>0</v>
      </c>
      <c r="M148" s="306">
        <f>'Перв. скв '!M148</f>
        <v>0</v>
      </c>
      <c r="N148" s="306">
        <f>'Перв. скв '!N148</f>
        <v>0</v>
      </c>
      <c r="O148" s="99">
        <f t="shared" si="104"/>
        <v>0</v>
      </c>
      <c r="P148" s="99">
        <f t="shared" si="105"/>
        <v>0</v>
      </c>
      <c r="Q148" s="99">
        <f t="shared" si="106"/>
        <v>0</v>
      </c>
      <c r="R148" s="99">
        <f t="shared" si="107"/>
        <v>0</v>
      </c>
      <c r="S148" s="99">
        <f t="shared" si="108"/>
        <v>0</v>
      </c>
      <c r="T148" s="99">
        <f t="shared" si="109"/>
        <v>0</v>
      </c>
      <c r="U148" s="99">
        <f t="shared" si="110"/>
        <v>0</v>
      </c>
      <c r="V148" s="98">
        <f t="shared" si="111"/>
        <v>0</v>
      </c>
      <c r="W148" s="171">
        <f t="shared" si="112"/>
        <v>0</v>
      </c>
      <c r="X148" s="190"/>
    </row>
    <row r="149" spans="1:24" ht="15" hidden="1" customHeight="1" outlineLevel="1">
      <c r="A149" s="327"/>
      <c r="B149" s="323"/>
      <c r="C149" s="335"/>
      <c r="D149" s="102" t="str">
        <f>'Перв. скв '!D149</f>
        <v>Прочие</v>
      </c>
      <c r="E149" s="332"/>
      <c r="F149" s="332">
        <f>'Перв. скв '!F149</f>
        <v>0</v>
      </c>
      <c r="G149" s="349">
        <f>'Перв. скв '!G149</f>
        <v>0</v>
      </c>
      <c r="H149" s="306">
        <f>'Перв. скв '!H149</f>
        <v>0</v>
      </c>
      <c r="I149" s="306">
        <f>'Перв. скв '!I149</f>
        <v>0</v>
      </c>
      <c r="J149" s="306">
        <f>'Перв. скв '!J149</f>
        <v>0</v>
      </c>
      <c r="K149" s="306">
        <f>'Перв. скв '!K149</f>
        <v>0</v>
      </c>
      <c r="L149" s="306">
        <f>'Перв. скв '!L149</f>
        <v>0</v>
      </c>
      <c r="M149" s="306">
        <f>'Перв. скв '!M149</f>
        <v>0</v>
      </c>
      <c r="N149" s="306">
        <f>'Перв. скв '!N149</f>
        <v>0</v>
      </c>
      <c r="O149" s="99">
        <f t="shared" si="104"/>
        <v>0</v>
      </c>
      <c r="P149" s="99">
        <f t="shared" si="105"/>
        <v>0</v>
      </c>
      <c r="Q149" s="99">
        <f t="shared" si="106"/>
        <v>0</v>
      </c>
      <c r="R149" s="99">
        <f t="shared" si="107"/>
        <v>0</v>
      </c>
      <c r="S149" s="99">
        <f t="shared" si="108"/>
        <v>0</v>
      </c>
      <c r="T149" s="99">
        <f t="shared" si="109"/>
        <v>0</v>
      </c>
      <c r="U149" s="99">
        <f t="shared" si="110"/>
        <v>0</v>
      </c>
      <c r="V149" s="98">
        <f t="shared" si="111"/>
        <v>0</v>
      </c>
      <c r="W149" s="171">
        <f t="shared" si="112"/>
        <v>0</v>
      </c>
      <c r="X149" s="190"/>
    </row>
    <row r="150" spans="1:24" ht="15" hidden="1" customHeight="1" outlineLevel="1">
      <c r="A150" s="327"/>
      <c r="B150" s="323"/>
      <c r="C150" s="335"/>
      <c r="D150" s="102" t="str">
        <f>'Перв. скв '!D150</f>
        <v>Прочие</v>
      </c>
      <c r="E150" s="332"/>
      <c r="F150" s="332">
        <f>'Перв. скв '!F150</f>
        <v>0</v>
      </c>
      <c r="G150" s="349">
        <f>'Перв. скв '!G150</f>
        <v>0</v>
      </c>
      <c r="H150" s="306">
        <f>'Перв. скв '!H150</f>
        <v>0</v>
      </c>
      <c r="I150" s="306">
        <f>'Перв. скв '!I150</f>
        <v>0</v>
      </c>
      <c r="J150" s="306">
        <f>'Перв. скв '!J150</f>
        <v>0</v>
      </c>
      <c r="K150" s="306">
        <f>'Перв. скв '!K150</f>
        <v>0</v>
      </c>
      <c r="L150" s="306">
        <f>'Перв. скв '!L150</f>
        <v>0</v>
      </c>
      <c r="M150" s="306">
        <f>'Перв. скв '!M150</f>
        <v>0</v>
      </c>
      <c r="N150" s="306">
        <f>'Перв. скв '!N150</f>
        <v>0</v>
      </c>
      <c r="O150" s="99">
        <f t="shared" si="104"/>
        <v>0</v>
      </c>
      <c r="P150" s="99">
        <f t="shared" si="105"/>
        <v>0</v>
      </c>
      <c r="Q150" s="99">
        <f t="shared" si="106"/>
        <v>0</v>
      </c>
      <c r="R150" s="99">
        <f t="shared" si="107"/>
        <v>0</v>
      </c>
      <c r="S150" s="99">
        <f t="shared" si="108"/>
        <v>0</v>
      </c>
      <c r="T150" s="99">
        <f t="shared" si="109"/>
        <v>0</v>
      </c>
      <c r="U150" s="99">
        <f t="shared" si="110"/>
        <v>0</v>
      </c>
      <c r="V150" s="98">
        <f t="shared" si="111"/>
        <v>0</v>
      </c>
      <c r="W150" s="171">
        <f t="shared" si="112"/>
        <v>0</v>
      </c>
      <c r="X150" s="190"/>
    </row>
    <row r="151" spans="1:24" ht="15" hidden="1" customHeight="1" outlineLevel="1">
      <c r="A151" s="327"/>
      <c r="B151" s="323"/>
      <c r="C151" s="335"/>
      <c r="D151" s="102" t="str">
        <f>'Перв. скв '!D151</f>
        <v>Прочие</v>
      </c>
      <c r="E151" s="332"/>
      <c r="F151" s="332">
        <f>'Перв. скв '!F151</f>
        <v>0</v>
      </c>
      <c r="G151" s="349">
        <f>'Перв. скв '!G151</f>
        <v>0</v>
      </c>
      <c r="H151" s="306">
        <f>'Перв. скв '!H151</f>
        <v>0</v>
      </c>
      <c r="I151" s="306">
        <f>'Перв. скв '!I151</f>
        <v>0</v>
      </c>
      <c r="J151" s="306">
        <f>'Перв. скв '!J151</f>
        <v>0</v>
      </c>
      <c r="K151" s="306">
        <f>'Перв. скв '!K151</f>
        <v>0</v>
      </c>
      <c r="L151" s="306">
        <f>'Перв. скв '!L151</f>
        <v>0</v>
      </c>
      <c r="M151" s="306">
        <f>'Перв. скв '!M151</f>
        <v>0</v>
      </c>
      <c r="N151" s="306">
        <f>'Перв. скв '!N151</f>
        <v>0</v>
      </c>
      <c r="O151" s="99">
        <f t="shared" si="104"/>
        <v>0</v>
      </c>
      <c r="P151" s="99">
        <f t="shared" si="105"/>
        <v>0</v>
      </c>
      <c r="Q151" s="99">
        <f t="shared" si="106"/>
        <v>0</v>
      </c>
      <c r="R151" s="99">
        <f t="shared" si="107"/>
        <v>0</v>
      </c>
      <c r="S151" s="99">
        <f t="shared" si="108"/>
        <v>0</v>
      </c>
      <c r="T151" s="99">
        <f t="shared" si="109"/>
        <v>0</v>
      </c>
      <c r="U151" s="99">
        <f t="shared" si="110"/>
        <v>0</v>
      </c>
      <c r="V151" s="98">
        <f t="shared" si="111"/>
        <v>0</v>
      </c>
      <c r="W151" s="171">
        <f t="shared" si="112"/>
        <v>0</v>
      </c>
      <c r="X151" s="190"/>
    </row>
    <row r="152" spans="1:24" ht="15" hidden="1" customHeight="1" outlineLevel="1">
      <c r="A152" s="327"/>
      <c r="B152" s="323"/>
      <c r="C152" s="335"/>
      <c r="D152" s="102" t="str">
        <f>'Перв. скв '!D152</f>
        <v>Прочие</v>
      </c>
      <c r="E152" s="332"/>
      <c r="F152" s="332">
        <f>'Перв. скв '!F152</f>
        <v>0</v>
      </c>
      <c r="G152" s="349">
        <f>'Перв. скв '!G152</f>
        <v>0</v>
      </c>
      <c r="H152" s="306">
        <f>'Перв. скв '!H152</f>
        <v>0</v>
      </c>
      <c r="I152" s="306">
        <f>'Перв. скв '!I152</f>
        <v>0</v>
      </c>
      <c r="J152" s="306">
        <f>'Перв. скв '!J152</f>
        <v>0</v>
      </c>
      <c r="K152" s="306">
        <f>'Перв. скв '!K152</f>
        <v>0</v>
      </c>
      <c r="L152" s="306">
        <f>'Перв. скв '!L152</f>
        <v>0</v>
      </c>
      <c r="M152" s="306">
        <f>'Перв. скв '!M152</f>
        <v>0</v>
      </c>
      <c r="N152" s="306">
        <f>'Перв. скв '!N152</f>
        <v>0</v>
      </c>
      <c r="O152" s="99">
        <f>H152*G152</f>
        <v>0</v>
      </c>
      <c r="P152" s="99">
        <f>I152*G152</f>
        <v>0</v>
      </c>
      <c r="Q152" s="99">
        <f>J152*G152</f>
        <v>0</v>
      </c>
      <c r="R152" s="99">
        <f>K152*G152</f>
        <v>0</v>
      </c>
      <c r="S152" s="99">
        <f>L152*G152</f>
        <v>0</v>
      </c>
      <c r="T152" s="99">
        <f t="shared" si="109"/>
        <v>0</v>
      </c>
      <c r="U152" s="99">
        <f>N152*G152</f>
        <v>0</v>
      </c>
      <c r="V152" s="98">
        <f>SUM(H152:N152)</f>
        <v>0</v>
      </c>
      <c r="W152" s="171">
        <f>SUM(O152:U152)</f>
        <v>0</v>
      </c>
      <c r="X152" s="190"/>
    </row>
    <row r="153" spans="1:24" ht="15" hidden="1" customHeight="1" outlineLevel="1">
      <c r="A153" s="327"/>
      <c r="B153" s="323"/>
      <c r="C153" s="335"/>
      <c r="D153" s="102" t="str">
        <f>'Перв. скв '!D153</f>
        <v>Прочие</v>
      </c>
      <c r="E153" s="332"/>
      <c r="F153" s="332">
        <f>'Перв. скв '!F153</f>
        <v>0</v>
      </c>
      <c r="G153" s="349">
        <f>'Перв. скв '!G153</f>
        <v>0</v>
      </c>
      <c r="H153" s="306">
        <f>'Перв. скв '!H153</f>
        <v>0</v>
      </c>
      <c r="I153" s="306">
        <f>'Перв. скв '!I153</f>
        <v>0</v>
      </c>
      <c r="J153" s="306">
        <f>'Перв. скв '!J153</f>
        <v>0</v>
      </c>
      <c r="K153" s="306">
        <f>'Перв. скв '!K153</f>
        <v>0</v>
      </c>
      <c r="L153" s="306">
        <f>'Перв. скв '!L153</f>
        <v>0</v>
      </c>
      <c r="M153" s="306">
        <f>'Перв. скв '!M153</f>
        <v>0</v>
      </c>
      <c r="N153" s="306">
        <f>'Перв. скв '!N153</f>
        <v>0</v>
      </c>
      <c r="O153" s="99">
        <f>H153*G153</f>
        <v>0</v>
      </c>
      <c r="P153" s="99">
        <f>I153*G153</f>
        <v>0</v>
      </c>
      <c r="Q153" s="99">
        <f>J153*G153</f>
        <v>0</v>
      </c>
      <c r="R153" s="99">
        <f>K153*G153</f>
        <v>0</v>
      </c>
      <c r="S153" s="99">
        <f>L153*G153</f>
        <v>0</v>
      </c>
      <c r="T153" s="99">
        <f t="shared" si="109"/>
        <v>0</v>
      </c>
      <c r="U153" s="99">
        <f>N153*G153</f>
        <v>0</v>
      </c>
      <c r="V153" s="98">
        <f>SUM(H153:N153)</f>
        <v>0</v>
      </c>
      <c r="W153" s="171">
        <f>SUM(O153:U153)</f>
        <v>0</v>
      </c>
      <c r="X153" s="190"/>
    </row>
    <row r="154" spans="1:24" ht="15" hidden="1" customHeight="1" outlineLevel="1">
      <c r="A154" s="327"/>
      <c r="B154" s="323"/>
      <c r="C154" s="335"/>
      <c r="D154" s="102" t="str">
        <f>'Перв. скв '!D154</f>
        <v>Прочие</v>
      </c>
      <c r="E154" s="332"/>
      <c r="F154" s="332">
        <f>'Перв. скв '!F154</f>
        <v>0</v>
      </c>
      <c r="G154" s="349">
        <f>'Перв. скв '!G154</f>
        <v>0</v>
      </c>
      <c r="H154" s="306">
        <f>'Перв. скв '!H154</f>
        <v>0</v>
      </c>
      <c r="I154" s="306">
        <f>'Перв. скв '!I154</f>
        <v>0</v>
      </c>
      <c r="J154" s="306">
        <f>'Перв. скв '!J154</f>
        <v>0</v>
      </c>
      <c r="K154" s="306">
        <f>'Перв. скв '!K154</f>
        <v>0</v>
      </c>
      <c r="L154" s="306">
        <f>'Перв. скв '!L154</f>
        <v>0</v>
      </c>
      <c r="M154" s="306">
        <f>'Перв. скв '!M154</f>
        <v>0</v>
      </c>
      <c r="N154" s="306">
        <f>'Перв. скв '!N154</f>
        <v>0</v>
      </c>
      <c r="O154" s="99">
        <f t="shared" si="104"/>
        <v>0</v>
      </c>
      <c r="P154" s="99">
        <f t="shared" si="105"/>
        <v>0</v>
      </c>
      <c r="Q154" s="99">
        <f t="shared" si="106"/>
        <v>0</v>
      </c>
      <c r="R154" s="99">
        <f t="shared" si="107"/>
        <v>0</v>
      </c>
      <c r="S154" s="99">
        <f t="shared" si="108"/>
        <v>0</v>
      </c>
      <c r="T154" s="99">
        <f t="shared" si="109"/>
        <v>0</v>
      </c>
      <c r="U154" s="99">
        <f t="shared" si="110"/>
        <v>0</v>
      </c>
      <c r="V154" s="98">
        <f t="shared" si="111"/>
        <v>0</v>
      </c>
      <c r="W154" s="171">
        <f t="shared" si="112"/>
        <v>0</v>
      </c>
      <c r="X154" s="190"/>
    </row>
    <row r="155" spans="1:24" ht="15" hidden="1" customHeight="1" outlineLevel="1">
      <c r="A155" s="327"/>
      <c r="B155" s="323"/>
      <c r="C155" s="54" t="s">
        <v>121</v>
      </c>
      <c r="D155" s="100"/>
      <c r="E155" s="50"/>
      <c r="F155" s="50"/>
      <c r="G155" s="38"/>
      <c r="H155" s="295"/>
      <c r="I155" s="295"/>
      <c r="J155" s="295"/>
      <c r="K155" s="295"/>
      <c r="L155" s="295"/>
      <c r="M155" s="295"/>
      <c r="N155" s="295"/>
      <c r="O155" s="121"/>
      <c r="P155" s="121"/>
      <c r="Q155" s="121"/>
      <c r="R155" s="121"/>
      <c r="S155" s="121"/>
      <c r="T155" s="121"/>
      <c r="U155" s="121"/>
      <c r="V155" s="120"/>
      <c r="W155" s="173"/>
      <c r="X155" s="190"/>
    </row>
    <row r="156" spans="1:24" ht="15" hidden="1" customHeight="1" outlineLevel="1" collapsed="1">
      <c r="A156" s="327"/>
      <c r="B156" s="323"/>
      <c r="C156" s="182">
        <f>'Перв. скв '!C156</f>
        <v>0</v>
      </c>
      <c r="D156" s="100" t="s">
        <v>120</v>
      </c>
      <c r="E156" s="50"/>
      <c r="F156" s="50"/>
      <c r="G156" s="38"/>
      <c r="H156" s="295"/>
      <c r="I156" s="295"/>
      <c r="J156" s="295"/>
      <c r="K156" s="295"/>
      <c r="L156" s="295"/>
      <c r="M156" s="295"/>
      <c r="N156" s="295"/>
      <c r="O156" s="121"/>
      <c r="P156" s="121"/>
      <c r="Q156" s="121"/>
      <c r="R156" s="121"/>
      <c r="S156" s="121"/>
      <c r="T156" s="121"/>
      <c r="U156" s="121"/>
      <c r="V156" s="120"/>
      <c r="W156" s="173"/>
      <c r="X156" s="190"/>
    </row>
    <row r="157" spans="1:24" ht="15" hidden="1" customHeight="1" outlineLevel="1">
      <c r="A157" s="327"/>
      <c r="B157" s="323"/>
      <c r="C157" s="335"/>
      <c r="D157" s="102" t="str">
        <f>'Перв. скв '!D157</f>
        <v>нецементируемые хвостовики 114 мм.</v>
      </c>
      <c r="E157" s="332">
        <f>C$156</f>
        <v>0</v>
      </c>
      <c r="F157" s="332" t="str">
        <f>'Перв. скв '!F157</f>
        <v>операция</v>
      </c>
      <c r="G157" s="349">
        <f>'Перв. скв '!G157</f>
        <v>0</v>
      </c>
      <c r="H157" s="306">
        <f>'Перв. скв '!H157</f>
        <v>0</v>
      </c>
      <c r="I157" s="306">
        <f>'Перв. скв '!I157</f>
        <v>0</v>
      </c>
      <c r="J157" s="306">
        <f>'Перв. скв '!J157</f>
        <v>0</v>
      </c>
      <c r="K157" s="306">
        <f>'Перв. скв '!K157</f>
        <v>0</v>
      </c>
      <c r="L157" s="306">
        <f>'Перв. скв '!L157</f>
        <v>0</v>
      </c>
      <c r="M157" s="306">
        <f>'Перв. скв '!M157</f>
        <v>0</v>
      </c>
      <c r="N157" s="306">
        <f>'Перв. скв '!N157</f>
        <v>0</v>
      </c>
      <c r="O157" s="99">
        <f>H157*G157</f>
        <v>0</v>
      </c>
      <c r="P157" s="99">
        <f>I157*G157</f>
        <v>0</v>
      </c>
      <c r="Q157" s="99">
        <f>J157*G157</f>
        <v>0</v>
      </c>
      <c r="R157" s="99">
        <f>K157*G157</f>
        <v>0</v>
      </c>
      <c r="S157" s="99">
        <f>L157*G157</f>
        <v>0</v>
      </c>
      <c r="T157" s="99">
        <f>M157*G157</f>
        <v>0</v>
      </c>
      <c r="U157" s="99">
        <f>N157*G157</f>
        <v>0</v>
      </c>
      <c r="V157" s="98">
        <f>SUM(H157:N157)</f>
        <v>0</v>
      </c>
      <c r="W157" s="171">
        <f>SUM(O157:U157)</f>
        <v>0</v>
      </c>
      <c r="X157" s="190"/>
    </row>
    <row r="158" spans="1:24" ht="15" hidden="1" customHeight="1" outlineLevel="1">
      <c r="A158" s="327"/>
      <c r="B158" s="323"/>
      <c r="C158" s="182">
        <f>'Перв. скв '!C158</f>
        <v>0</v>
      </c>
      <c r="D158" s="100" t="s">
        <v>120</v>
      </c>
      <c r="E158" s="93"/>
      <c r="F158" s="57"/>
      <c r="G158" s="57"/>
      <c r="H158" s="295"/>
      <c r="I158" s="295"/>
      <c r="J158" s="295"/>
      <c r="K158" s="295"/>
      <c r="L158" s="295"/>
      <c r="M158" s="295"/>
      <c r="N158" s="295"/>
      <c r="O158" s="121"/>
      <c r="P158" s="121"/>
      <c r="Q158" s="121"/>
      <c r="R158" s="121"/>
      <c r="S158" s="121"/>
      <c r="T158" s="121"/>
      <c r="U158" s="121"/>
      <c r="V158" s="120"/>
      <c r="W158" s="173"/>
      <c r="X158" s="190"/>
    </row>
    <row r="159" spans="1:24" ht="15" hidden="1" customHeight="1" outlineLevel="1">
      <c r="A159" s="327"/>
      <c r="B159" s="323"/>
      <c r="C159" s="335"/>
      <c r="D159" s="102" t="str">
        <f>'Перв. скв '!D159</f>
        <v>хвостовик 102, 114 мм. С прямым цементированием</v>
      </c>
      <c r="E159" s="332">
        <f>C$158</f>
        <v>0</v>
      </c>
      <c r="F159" s="332" t="str">
        <f>'Перв. скв '!F159</f>
        <v>операция</v>
      </c>
      <c r="G159" s="349">
        <f>'Перв. скв '!G159</f>
        <v>0</v>
      </c>
      <c r="H159" s="306">
        <f>'Перв. скв '!H159</f>
        <v>0</v>
      </c>
      <c r="I159" s="306">
        <f>'Перв. скв '!I159</f>
        <v>0</v>
      </c>
      <c r="J159" s="306">
        <f>'Перв. скв '!J159</f>
        <v>0</v>
      </c>
      <c r="K159" s="306">
        <f>'Перв. скв '!K159</f>
        <v>0</v>
      </c>
      <c r="L159" s="306">
        <f>'Перв. скв '!L159</f>
        <v>0</v>
      </c>
      <c r="M159" s="306">
        <f>'Перв. скв '!M159</f>
        <v>0</v>
      </c>
      <c r="N159" s="306">
        <f>'Перв. скв '!N159</f>
        <v>0</v>
      </c>
      <c r="O159" s="99">
        <f>H159*G159</f>
        <v>0</v>
      </c>
      <c r="P159" s="99">
        <f>I159*G159</f>
        <v>0</v>
      </c>
      <c r="Q159" s="99">
        <f>J159*G159</f>
        <v>0</v>
      </c>
      <c r="R159" s="99">
        <f>K159*G159</f>
        <v>0</v>
      </c>
      <c r="S159" s="99">
        <f>L159*G159</f>
        <v>0</v>
      </c>
      <c r="T159" s="99">
        <f>M159*G159</f>
        <v>0</v>
      </c>
      <c r="U159" s="99">
        <f>N159*G159</f>
        <v>0</v>
      </c>
      <c r="V159" s="98">
        <f>SUM(H159:N159)</f>
        <v>0</v>
      </c>
      <c r="W159" s="171">
        <f>SUM(O159:U159)</f>
        <v>0</v>
      </c>
      <c r="X159" s="190"/>
    </row>
    <row r="160" spans="1:24" ht="15" hidden="1" customHeight="1" outlineLevel="1">
      <c r="A160" s="327"/>
      <c r="B160" s="323"/>
      <c r="C160" s="335"/>
      <c r="D160" s="102" t="str">
        <f>'Перв. скв '!D160</f>
        <v>хвостовик 127 мм. С прямым цементированием</v>
      </c>
      <c r="E160" s="332">
        <f>C$158</f>
        <v>0</v>
      </c>
      <c r="F160" s="332" t="str">
        <f>'Перв. скв '!F160</f>
        <v>операция</v>
      </c>
      <c r="G160" s="349">
        <f>'Перв. скв '!G160</f>
        <v>0</v>
      </c>
      <c r="H160" s="306">
        <f>'Перв. скв '!H160</f>
        <v>0</v>
      </c>
      <c r="I160" s="306">
        <f>'Перв. скв '!I160</f>
        <v>0</v>
      </c>
      <c r="J160" s="306">
        <f>'Перв. скв '!J160</f>
        <v>0</v>
      </c>
      <c r="K160" s="306">
        <f>'Перв. скв '!K160</f>
        <v>0</v>
      </c>
      <c r="L160" s="306">
        <f>'Перв. скв '!L160</f>
        <v>0</v>
      </c>
      <c r="M160" s="306">
        <f>'Перв. скв '!M160</f>
        <v>0</v>
      </c>
      <c r="N160" s="306">
        <f>'Перв. скв '!N160</f>
        <v>0</v>
      </c>
      <c r="O160" s="99">
        <f>H160*G160</f>
        <v>0</v>
      </c>
      <c r="P160" s="99">
        <f>I160*G160</f>
        <v>0</v>
      </c>
      <c r="Q160" s="99">
        <f>J160*G160</f>
        <v>0</v>
      </c>
      <c r="R160" s="99">
        <f>K160*G160</f>
        <v>0</v>
      </c>
      <c r="S160" s="99">
        <f>L160*G160</f>
        <v>0</v>
      </c>
      <c r="T160" s="99">
        <f>M160*G160</f>
        <v>0</v>
      </c>
      <c r="U160" s="99">
        <f>N160*G160</f>
        <v>0</v>
      </c>
      <c r="V160" s="98">
        <f>SUM(H160:N160)</f>
        <v>0</v>
      </c>
      <c r="W160" s="171">
        <f>SUM(O160:U160)</f>
        <v>0</v>
      </c>
      <c r="X160" s="190"/>
    </row>
    <row r="161" spans="1:26" ht="15" hidden="1" customHeight="1" outlineLevel="1">
      <c r="A161" s="327"/>
      <c r="B161" s="323"/>
      <c r="C161" s="335"/>
      <c r="D161" s="102" t="str">
        <f>'Перв. скв '!D161</f>
        <v>хвостовик 114 мм. Не цементируемый</v>
      </c>
      <c r="E161" s="332">
        <f>C$158</f>
        <v>0</v>
      </c>
      <c r="F161" s="332" t="str">
        <f>'Перв. скв '!F161</f>
        <v>операция</v>
      </c>
      <c r="G161" s="349">
        <f>'Перв. скв '!G161</f>
        <v>0</v>
      </c>
      <c r="H161" s="306">
        <f>'Перв. скв '!H161</f>
        <v>0</v>
      </c>
      <c r="I161" s="306">
        <f>'Перв. скв '!I161</f>
        <v>0</v>
      </c>
      <c r="J161" s="306">
        <f>'Перв. скв '!J161</f>
        <v>0</v>
      </c>
      <c r="K161" s="306">
        <f>'Перв. скв '!K161</f>
        <v>0</v>
      </c>
      <c r="L161" s="306">
        <f>'Перв. скв '!L161</f>
        <v>0</v>
      </c>
      <c r="M161" s="306">
        <f>'Перв. скв '!M161</f>
        <v>0</v>
      </c>
      <c r="N161" s="306">
        <f>'Перв. скв '!N161</f>
        <v>0</v>
      </c>
      <c r="O161" s="99">
        <f>H161*G161</f>
        <v>0</v>
      </c>
      <c r="P161" s="99">
        <f>I161*G161</f>
        <v>0</v>
      </c>
      <c r="Q161" s="99">
        <f>J161*G161</f>
        <v>0</v>
      </c>
      <c r="R161" s="99">
        <f>K161*G161</f>
        <v>0</v>
      </c>
      <c r="S161" s="99">
        <f>L161*G161</f>
        <v>0</v>
      </c>
      <c r="T161" s="99">
        <f>M161*G161</f>
        <v>0</v>
      </c>
      <c r="U161" s="99">
        <f>N161*G161</f>
        <v>0</v>
      </c>
      <c r="V161" s="98">
        <f>SUM(H161:N161)</f>
        <v>0</v>
      </c>
      <c r="W161" s="171">
        <f>SUM(O161:U161)</f>
        <v>0</v>
      </c>
      <c r="X161" s="190"/>
    </row>
    <row r="162" spans="1:26" ht="15.75" hidden="1" customHeight="1" outlineLevel="1" thickBot="1">
      <c r="A162" s="327"/>
      <c r="B162" s="323"/>
      <c r="C162" s="335"/>
      <c r="D162" s="102" t="str">
        <f>'Перв. скв '!D162</f>
        <v>Хвостовик 114, 102 с ступенчатым цементированием</v>
      </c>
      <c r="E162" s="332">
        <f>C$158</f>
        <v>0</v>
      </c>
      <c r="F162" s="332" t="str">
        <f>'Перв. скв '!F162</f>
        <v>операция</v>
      </c>
      <c r="G162" s="349">
        <f>'Перв. скв '!G162</f>
        <v>0</v>
      </c>
      <c r="H162" s="306">
        <f>'Перв. скв '!H162</f>
        <v>0</v>
      </c>
      <c r="I162" s="306">
        <f>'Перв. скв '!I162</f>
        <v>0</v>
      </c>
      <c r="J162" s="306">
        <f>'Перв. скв '!J162</f>
        <v>0</v>
      </c>
      <c r="K162" s="306">
        <f>'Перв. скв '!K162</f>
        <v>0</v>
      </c>
      <c r="L162" s="306">
        <f>'Перв. скв '!L162</f>
        <v>0</v>
      </c>
      <c r="M162" s="306">
        <f>'Перв. скв '!M162</f>
        <v>0</v>
      </c>
      <c r="N162" s="306">
        <f>'Перв. скв '!N162</f>
        <v>0</v>
      </c>
      <c r="O162" s="99">
        <f>H162*G162</f>
        <v>0</v>
      </c>
      <c r="P162" s="99">
        <f>I162*G162</f>
        <v>0</v>
      </c>
      <c r="Q162" s="99">
        <f>J162*G162</f>
        <v>0</v>
      </c>
      <c r="R162" s="99">
        <f>K162*G162</f>
        <v>0</v>
      </c>
      <c r="S162" s="99">
        <f>L162*G162</f>
        <v>0</v>
      </c>
      <c r="T162" s="99">
        <f>M162*G162</f>
        <v>0</v>
      </c>
      <c r="U162" s="99">
        <f>N162*G162</f>
        <v>0</v>
      </c>
      <c r="V162" s="98">
        <f>SUM(H162:N162)</f>
        <v>0</v>
      </c>
      <c r="W162" s="171">
        <f>SUM(O162:U162)</f>
        <v>0</v>
      </c>
      <c r="X162" s="190"/>
    </row>
    <row r="163" spans="1:26" ht="15.75" customHeight="1" collapsed="1" thickBot="1">
      <c r="A163" s="36"/>
      <c r="B163" s="48"/>
      <c r="C163" s="446" t="s">
        <v>32</v>
      </c>
      <c r="D163" s="447"/>
      <c r="E163" s="447"/>
      <c r="F163" s="447"/>
      <c r="G163" s="447"/>
      <c r="H163" s="447"/>
      <c r="I163" s="447"/>
      <c r="J163" s="447"/>
      <c r="K163" s="447"/>
      <c r="L163" s="447"/>
      <c r="M163" s="447"/>
      <c r="N163" s="447"/>
      <c r="O163" s="447"/>
      <c r="P163" s="447"/>
      <c r="Q163" s="447"/>
      <c r="R163" s="447"/>
      <c r="S163" s="447"/>
      <c r="T163" s="447"/>
      <c r="U163" s="447"/>
      <c r="V163" s="447"/>
      <c r="W163" s="473"/>
      <c r="X163" s="192">
        <f>SUM(W164:W179)</f>
        <v>7467014.699899218</v>
      </c>
      <c r="Z163" s="1">
        <v>9500000</v>
      </c>
    </row>
    <row r="164" spans="1:26" ht="15" hidden="1" customHeight="1" outlineLevel="1">
      <c r="A164" s="327"/>
      <c r="B164" s="323"/>
      <c r="C164" s="335"/>
      <c r="D164" s="102" t="str">
        <f>'Перв. скв '!D164</f>
        <v>Обсадные трубы 426х11 Д НОРМКБ</v>
      </c>
      <c r="E164" s="332"/>
      <c r="F164" s="332" t="str">
        <f>'Перв. скв '!F164</f>
        <v>м</v>
      </c>
      <c r="G164" s="349">
        <f>'Перв. скв '!G164</f>
        <v>0</v>
      </c>
      <c r="H164" s="306">
        <f>'Перв. скв '!H164</f>
        <v>0</v>
      </c>
      <c r="I164" s="306">
        <f>'Перв. скв '!I164</f>
        <v>0</v>
      </c>
      <c r="J164" s="306">
        <f>'Перв. скв '!J164</f>
        <v>0</v>
      </c>
      <c r="K164" s="306">
        <f>'Перв. скв '!K164</f>
        <v>0</v>
      </c>
      <c r="L164" s="306">
        <f>'Перв. скв '!L164</f>
        <v>0</v>
      </c>
      <c r="M164" s="306">
        <f>'Перв. скв '!M164</f>
        <v>0</v>
      </c>
      <c r="N164" s="306">
        <f>'Перв. скв '!N164</f>
        <v>0</v>
      </c>
      <c r="O164" s="112">
        <f>H164*G164</f>
        <v>0</v>
      </c>
      <c r="P164" s="112">
        <f>I164*G164</f>
        <v>0</v>
      </c>
      <c r="Q164" s="112">
        <f>J164*G164</f>
        <v>0</v>
      </c>
      <c r="R164" s="112">
        <f>K164*G164</f>
        <v>0</v>
      </c>
      <c r="S164" s="112">
        <f>L164*G164</f>
        <v>0</v>
      </c>
      <c r="T164" s="99">
        <f t="shared" ref="T164:T178" si="113">M164*G164</f>
        <v>0</v>
      </c>
      <c r="U164" s="112">
        <f>N164*G164</f>
        <v>0</v>
      </c>
      <c r="V164" s="113">
        <f>SUM(H164:N164)</f>
        <v>0</v>
      </c>
      <c r="W164" s="168">
        <f>SUM(O164:U164)</f>
        <v>0</v>
      </c>
      <c r="X164" s="190"/>
    </row>
    <row r="165" spans="1:26" outlineLevel="1">
      <c r="A165" s="327"/>
      <c r="B165" s="323"/>
      <c r="C165" s="335"/>
      <c r="D165" s="102" t="str">
        <f>'Перв. скв '!D165</f>
        <v>Обсадные трубы 324х9,5 Д ОТТМ</v>
      </c>
      <c r="E165" s="332"/>
      <c r="F165" s="332" t="str">
        <f>'Перв. скв '!F165</f>
        <v>м</v>
      </c>
      <c r="G165" s="349">
        <f>'Перв. скв '!G165</f>
        <v>3239</v>
      </c>
      <c r="H165" s="306">
        <f>'Перв. скв '!H165</f>
        <v>0</v>
      </c>
      <c r="I165" s="306">
        <v>0</v>
      </c>
      <c r="J165" s="306">
        <v>120</v>
      </c>
      <c r="K165" s="306">
        <v>0</v>
      </c>
      <c r="L165" s="306">
        <v>0</v>
      </c>
      <c r="M165" s="306">
        <v>0</v>
      </c>
      <c r="N165" s="306">
        <v>0</v>
      </c>
      <c r="O165" s="112">
        <f t="shared" ref="O165:O178" si="114">H165*G165</f>
        <v>0</v>
      </c>
      <c r="P165" s="112">
        <f t="shared" ref="P165:P178" si="115">I165*G165</f>
        <v>0</v>
      </c>
      <c r="Q165" s="112">
        <f t="shared" ref="Q165:Q178" si="116">J165*G165</f>
        <v>388680</v>
      </c>
      <c r="R165" s="112">
        <f t="shared" ref="R165:R178" si="117">K165*G165</f>
        <v>0</v>
      </c>
      <c r="S165" s="112">
        <f t="shared" ref="S165:S178" si="118">L165*G165</f>
        <v>0</v>
      </c>
      <c r="T165" s="99">
        <f t="shared" si="113"/>
        <v>0</v>
      </c>
      <c r="U165" s="112">
        <f t="shared" ref="U165:U178" si="119">N165*G165</f>
        <v>0</v>
      </c>
      <c r="V165" s="113">
        <f t="shared" ref="V165:V178" si="120">SUM(H165:N165)</f>
        <v>120</v>
      </c>
      <c r="W165" s="168">
        <f t="shared" ref="W165:W178" si="121">SUM(O165:U165)</f>
        <v>388680</v>
      </c>
      <c r="X165" s="190"/>
    </row>
    <row r="166" spans="1:26" ht="15" customHeight="1" outlineLevel="1">
      <c r="A166" s="327"/>
      <c r="B166" s="323"/>
      <c r="C166" s="335"/>
      <c r="D166" s="102" t="str">
        <f>'Перв. скв '!D166</f>
        <v>Обсадные трубы 245х8,9 Е ОТТГ</v>
      </c>
      <c r="E166" s="332"/>
      <c r="F166" s="332" t="str">
        <f>'Перв. скв '!F166</f>
        <v>м</v>
      </c>
      <c r="G166" s="349">
        <f>'Перв. скв '!G166</f>
        <v>2050</v>
      </c>
      <c r="H166" s="306">
        <f>'Перв. скв '!H166</f>
        <v>0</v>
      </c>
      <c r="I166" s="306">
        <v>0</v>
      </c>
      <c r="J166" s="306">
        <v>0</v>
      </c>
      <c r="K166" s="306">
        <v>0</v>
      </c>
      <c r="L166" s="306">
        <v>0</v>
      </c>
      <c r="M166" s="306">
        <v>0</v>
      </c>
      <c r="N166" s="306">
        <v>0</v>
      </c>
      <c r="O166" s="112">
        <f t="shared" si="114"/>
        <v>0</v>
      </c>
      <c r="P166" s="112">
        <f t="shared" si="115"/>
        <v>0</v>
      </c>
      <c r="Q166" s="112">
        <f t="shared" si="116"/>
        <v>0</v>
      </c>
      <c r="R166" s="112">
        <f t="shared" si="117"/>
        <v>0</v>
      </c>
      <c r="S166" s="112">
        <f t="shared" si="118"/>
        <v>0</v>
      </c>
      <c r="T166" s="99">
        <f t="shared" si="113"/>
        <v>0</v>
      </c>
      <c r="U166" s="112">
        <f t="shared" si="119"/>
        <v>0</v>
      </c>
      <c r="V166" s="113">
        <f t="shared" si="120"/>
        <v>0</v>
      </c>
      <c r="W166" s="168">
        <f t="shared" si="121"/>
        <v>0</v>
      </c>
      <c r="X166" s="190"/>
    </row>
    <row r="167" spans="1:26" outlineLevel="1">
      <c r="A167" s="327"/>
      <c r="B167" s="323"/>
      <c r="C167" s="335"/>
      <c r="D167" s="102" t="str">
        <f>'Перв. скв '!D167</f>
        <v>Обсадные трубы 245х7,9 Д ОТТМ</v>
      </c>
      <c r="E167" s="332"/>
      <c r="F167" s="332" t="str">
        <f>'Перв. скв '!F167</f>
        <v>м</v>
      </c>
      <c r="G167" s="349">
        <f>'Перв. скв '!G167</f>
        <v>0</v>
      </c>
      <c r="H167" s="306">
        <f>'Перв. скв '!H167</f>
        <v>0</v>
      </c>
      <c r="I167" s="306">
        <v>0</v>
      </c>
      <c r="J167" s="306">
        <v>0</v>
      </c>
      <c r="K167" s="306">
        <v>1485</v>
      </c>
      <c r="L167" s="306">
        <v>0</v>
      </c>
      <c r="M167" s="306">
        <v>0</v>
      </c>
      <c r="N167" s="306">
        <v>0</v>
      </c>
      <c r="O167" s="112">
        <f t="shared" si="114"/>
        <v>0</v>
      </c>
      <c r="P167" s="112">
        <f t="shared" si="115"/>
        <v>0</v>
      </c>
      <c r="Q167" s="112">
        <f t="shared" si="116"/>
        <v>0</v>
      </c>
      <c r="R167" s="112">
        <f t="shared" si="117"/>
        <v>0</v>
      </c>
      <c r="S167" s="112">
        <f t="shared" si="118"/>
        <v>0</v>
      </c>
      <c r="T167" s="99">
        <f t="shared" si="113"/>
        <v>0</v>
      </c>
      <c r="U167" s="112">
        <f t="shared" si="119"/>
        <v>0</v>
      </c>
      <c r="V167" s="113">
        <f t="shared" si="120"/>
        <v>1485</v>
      </c>
      <c r="W167" s="168">
        <f t="shared" si="121"/>
        <v>0</v>
      </c>
      <c r="X167" s="190"/>
    </row>
    <row r="168" spans="1:26" ht="15" customHeight="1" outlineLevel="1">
      <c r="A168" s="327"/>
      <c r="B168" s="323"/>
      <c r="C168" s="335"/>
      <c r="D168" s="102" t="str">
        <f>'Перв. скв '!D168</f>
        <v>Обсадные трубы 178х9,2 Е ОТТГ</v>
      </c>
      <c r="E168" s="332"/>
      <c r="F168" s="332" t="str">
        <f>'Перв. скв '!F168</f>
        <v>м</v>
      </c>
      <c r="G168" s="349">
        <f>'Перв. скв '!G168</f>
        <v>1870</v>
      </c>
      <c r="H168" s="306">
        <f>'Перв. скв '!H168</f>
        <v>0</v>
      </c>
      <c r="I168" s="306">
        <v>0</v>
      </c>
      <c r="J168" s="306">
        <v>0</v>
      </c>
      <c r="K168" s="306">
        <v>0</v>
      </c>
      <c r="L168" s="306">
        <v>0</v>
      </c>
      <c r="M168" s="306">
        <v>0</v>
      </c>
      <c r="N168" s="306">
        <v>0</v>
      </c>
      <c r="O168" s="112">
        <f t="shared" si="114"/>
        <v>0</v>
      </c>
      <c r="P168" s="112">
        <f t="shared" si="115"/>
        <v>0</v>
      </c>
      <c r="Q168" s="112">
        <f t="shared" si="116"/>
        <v>0</v>
      </c>
      <c r="R168" s="112">
        <f t="shared" si="117"/>
        <v>0</v>
      </c>
      <c r="S168" s="112">
        <f t="shared" si="118"/>
        <v>0</v>
      </c>
      <c r="T168" s="99">
        <f t="shared" si="113"/>
        <v>0</v>
      </c>
      <c r="U168" s="112">
        <f t="shared" si="119"/>
        <v>0</v>
      </c>
      <c r="V168" s="113">
        <f t="shared" si="120"/>
        <v>0</v>
      </c>
      <c r="W168" s="168">
        <f t="shared" si="121"/>
        <v>0</v>
      </c>
      <c r="X168" s="190"/>
    </row>
    <row r="169" spans="1:26" ht="15" customHeight="1" outlineLevel="1">
      <c r="A169" s="327"/>
      <c r="B169" s="323"/>
      <c r="C169" s="335"/>
      <c r="D169" s="102" t="str">
        <f>'Перв. скв '!D169</f>
        <v>Обсадные трубы 178х9,2 Д ОТТМ</v>
      </c>
      <c r="E169" s="332"/>
      <c r="F169" s="332" t="str">
        <f>'Перв. скв '!F169</f>
        <v>м</v>
      </c>
      <c r="G169" s="349">
        <f>'Перв. скв '!G169</f>
        <v>1532</v>
      </c>
      <c r="H169" s="306">
        <f>'Перв. скв '!H169</f>
        <v>0</v>
      </c>
      <c r="I169" s="306">
        <v>0</v>
      </c>
      <c r="J169" s="306">
        <v>0</v>
      </c>
      <c r="K169" s="306">
        <v>0</v>
      </c>
      <c r="L169" s="306">
        <v>0</v>
      </c>
      <c r="M169" s="306">
        <v>0</v>
      </c>
      <c r="N169" s="306">
        <v>0</v>
      </c>
      <c r="O169" s="112">
        <f t="shared" si="114"/>
        <v>0</v>
      </c>
      <c r="P169" s="112">
        <f t="shared" si="115"/>
        <v>0</v>
      </c>
      <c r="Q169" s="112">
        <f t="shared" si="116"/>
        <v>0</v>
      </c>
      <c r="R169" s="112">
        <f t="shared" si="117"/>
        <v>0</v>
      </c>
      <c r="S169" s="112">
        <f t="shared" si="118"/>
        <v>0</v>
      </c>
      <c r="T169" s="99">
        <f t="shared" si="113"/>
        <v>0</v>
      </c>
      <c r="U169" s="112">
        <f t="shared" si="119"/>
        <v>0</v>
      </c>
      <c r="V169" s="113">
        <f t="shared" si="120"/>
        <v>0</v>
      </c>
      <c r="W169" s="168">
        <f t="shared" si="121"/>
        <v>0</v>
      </c>
      <c r="X169" s="190"/>
    </row>
    <row r="170" spans="1:26" ht="15" customHeight="1" outlineLevel="1">
      <c r="A170" s="327"/>
      <c r="B170" s="323"/>
      <c r="C170" s="335"/>
      <c r="D170" s="102" t="str">
        <f>'Перв. скв '!D170</f>
        <v>Обсадные трубы 178х9,2 Е ОТТМ</v>
      </c>
      <c r="E170" s="332"/>
      <c r="F170" s="332" t="str">
        <f>'Перв. скв '!F170</f>
        <v>м</v>
      </c>
      <c r="G170" s="349">
        <f>'Перв. скв '!G170</f>
        <v>1811</v>
      </c>
      <c r="H170" s="306">
        <f>'Перв. скв '!H170</f>
        <v>0</v>
      </c>
      <c r="I170" s="306">
        <v>0</v>
      </c>
      <c r="J170" s="306">
        <v>0</v>
      </c>
      <c r="K170" s="306">
        <v>0</v>
      </c>
      <c r="L170" s="306">
        <v>0</v>
      </c>
      <c r="M170" s="306">
        <v>0</v>
      </c>
      <c r="N170" s="306">
        <v>0</v>
      </c>
      <c r="O170" s="112">
        <f t="shared" si="114"/>
        <v>0</v>
      </c>
      <c r="P170" s="112">
        <f t="shared" si="115"/>
        <v>0</v>
      </c>
      <c r="Q170" s="112">
        <f t="shared" si="116"/>
        <v>0</v>
      </c>
      <c r="R170" s="112">
        <f t="shared" si="117"/>
        <v>0</v>
      </c>
      <c r="S170" s="112">
        <f t="shared" si="118"/>
        <v>0</v>
      </c>
      <c r="T170" s="99">
        <f t="shared" si="113"/>
        <v>0</v>
      </c>
      <c r="U170" s="112">
        <f t="shared" si="119"/>
        <v>0</v>
      </c>
      <c r="V170" s="113">
        <f t="shared" si="120"/>
        <v>0</v>
      </c>
      <c r="W170" s="168">
        <f t="shared" si="121"/>
        <v>0</v>
      </c>
      <c r="X170" s="190"/>
    </row>
    <row r="171" spans="1:26" outlineLevel="1">
      <c r="A171" s="327"/>
      <c r="B171" s="323"/>
      <c r="C171" s="335"/>
      <c r="D171" s="102" t="str">
        <f>'Перв. скв '!D171</f>
        <v>Обсадные трубы 168х8,9 Д ОТТМ</v>
      </c>
      <c r="E171" s="332"/>
      <c r="F171" s="332" t="str">
        <f>'Перв. скв '!F171</f>
        <v>м</v>
      </c>
      <c r="G171" s="349">
        <f>'Перв. скв '!G171</f>
        <v>1480</v>
      </c>
      <c r="H171" s="306">
        <f>'Перв. скв '!H171</f>
        <v>0</v>
      </c>
      <c r="I171" s="306">
        <v>0</v>
      </c>
      <c r="J171" s="306">
        <v>0</v>
      </c>
      <c r="K171" s="306">
        <v>0</v>
      </c>
      <c r="L171" s="306">
        <v>3000</v>
      </c>
      <c r="M171" s="306">
        <v>0</v>
      </c>
      <c r="N171" s="306">
        <v>0</v>
      </c>
      <c r="O171" s="112">
        <f t="shared" si="114"/>
        <v>0</v>
      </c>
      <c r="P171" s="112">
        <f t="shared" si="115"/>
        <v>0</v>
      </c>
      <c r="Q171" s="112">
        <f t="shared" si="116"/>
        <v>0</v>
      </c>
      <c r="R171" s="112">
        <f t="shared" si="117"/>
        <v>0</v>
      </c>
      <c r="S171" s="112">
        <f t="shared" si="118"/>
        <v>4440000</v>
      </c>
      <c r="T171" s="99">
        <f t="shared" si="113"/>
        <v>0</v>
      </c>
      <c r="U171" s="112">
        <f t="shared" si="119"/>
        <v>0</v>
      </c>
      <c r="V171" s="113">
        <f t="shared" si="120"/>
        <v>3000</v>
      </c>
      <c r="W171" s="168">
        <f t="shared" si="121"/>
        <v>4440000</v>
      </c>
      <c r="X171" s="190"/>
    </row>
    <row r="172" spans="1:26" ht="15" customHeight="1" outlineLevel="1">
      <c r="A172" s="327"/>
      <c r="B172" s="323"/>
      <c r="C172" s="335"/>
      <c r="D172" s="102" t="str">
        <f>'Перв. скв '!D172</f>
        <v>Обсадные трубы 127х9,2 Е ОТТМ</v>
      </c>
      <c r="E172" s="332"/>
      <c r="F172" s="332" t="str">
        <f>'Перв. скв '!F172</f>
        <v>шт.</v>
      </c>
      <c r="G172" s="349">
        <f>'Перв. скв '!G172</f>
        <v>1383</v>
      </c>
      <c r="H172" s="306">
        <f>'Перв. скв '!H172</f>
        <v>0</v>
      </c>
      <c r="I172" s="306">
        <v>0</v>
      </c>
      <c r="J172" s="306">
        <v>0</v>
      </c>
      <c r="K172" s="306">
        <v>0</v>
      </c>
      <c r="L172" s="306">
        <v>0</v>
      </c>
      <c r="M172" s="306">
        <v>0</v>
      </c>
      <c r="N172" s="306">
        <v>0</v>
      </c>
      <c r="O172" s="112">
        <f t="shared" si="114"/>
        <v>0</v>
      </c>
      <c r="P172" s="112">
        <f t="shared" si="115"/>
        <v>0</v>
      </c>
      <c r="Q172" s="112">
        <f t="shared" si="116"/>
        <v>0</v>
      </c>
      <c r="R172" s="112">
        <f t="shared" si="117"/>
        <v>0</v>
      </c>
      <c r="S172" s="112">
        <f t="shared" si="118"/>
        <v>0</v>
      </c>
      <c r="T172" s="99">
        <f t="shared" si="113"/>
        <v>0</v>
      </c>
      <c r="U172" s="112">
        <f t="shared" si="119"/>
        <v>0</v>
      </c>
      <c r="V172" s="113">
        <f t="shared" si="120"/>
        <v>0</v>
      </c>
      <c r="W172" s="168">
        <f t="shared" si="121"/>
        <v>0</v>
      </c>
      <c r="X172" s="190"/>
    </row>
    <row r="173" spans="1:26" ht="15" customHeight="1" outlineLevel="1">
      <c r="A173" s="327"/>
      <c r="B173" s="323"/>
      <c r="C173" s="335"/>
      <c r="D173" s="102" t="str">
        <f>'Перв. скв '!D173</f>
        <v>Труба ОТТМ-114х7,4 Е ОТТМ</v>
      </c>
      <c r="E173" s="332"/>
      <c r="F173" s="332" t="str">
        <f>'Перв. скв '!F173</f>
        <v>шт.</v>
      </c>
      <c r="G173" s="349">
        <f>'Перв. скв '!G173</f>
        <v>903</v>
      </c>
      <c r="H173" s="306">
        <f>'Перв. скв '!H173</f>
        <v>0</v>
      </c>
      <c r="I173" s="306">
        <v>0</v>
      </c>
      <c r="J173" s="306">
        <v>0</v>
      </c>
      <c r="K173" s="306">
        <v>0</v>
      </c>
      <c r="L173" s="306">
        <v>0</v>
      </c>
      <c r="M173" s="306">
        <v>0</v>
      </c>
      <c r="N173" s="306">
        <v>0</v>
      </c>
      <c r="O173" s="112">
        <f t="shared" si="114"/>
        <v>0</v>
      </c>
      <c r="P173" s="112">
        <f t="shared" si="115"/>
        <v>0</v>
      </c>
      <c r="Q173" s="112">
        <f t="shared" si="116"/>
        <v>0</v>
      </c>
      <c r="R173" s="112">
        <f t="shared" si="117"/>
        <v>0</v>
      </c>
      <c r="S173" s="112">
        <f t="shared" si="118"/>
        <v>0</v>
      </c>
      <c r="T173" s="99">
        <f t="shared" si="113"/>
        <v>0</v>
      </c>
      <c r="U173" s="112">
        <f t="shared" si="119"/>
        <v>0</v>
      </c>
      <c r="V173" s="113">
        <f t="shared" si="120"/>
        <v>0</v>
      </c>
      <c r="W173" s="168">
        <f t="shared" si="121"/>
        <v>0</v>
      </c>
      <c r="X173" s="190"/>
    </row>
    <row r="174" spans="1:26" ht="15" customHeight="1" outlineLevel="1">
      <c r="A174" s="327"/>
      <c r="B174" s="323"/>
      <c r="C174" s="335"/>
      <c r="D174" s="102" t="str">
        <f>'Перв. скв '!D174</f>
        <v>Обсадные трубы 168х10,6 Д ОТТМ</v>
      </c>
      <c r="E174" s="332"/>
      <c r="F174" s="332" t="str">
        <f>'Перв. скв '!F174</f>
        <v>шт.</v>
      </c>
      <c r="G174" s="349">
        <f>'Перв. скв '!G174</f>
        <v>2245</v>
      </c>
      <c r="H174" s="306">
        <f>'Перв. скв '!H174</f>
        <v>0</v>
      </c>
      <c r="I174" s="306">
        <v>0</v>
      </c>
      <c r="J174" s="306">
        <v>0</v>
      </c>
      <c r="K174" s="306">
        <v>0</v>
      </c>
      <c r="L174" s="306">
        <v>580</v>
      </c>
      <c r="M174" s="306">
        <v>0</v>
      </c>
      <c r="N174" s="306">
        <v>0</v>
      </c>
      <c r="O174" s="112">
        <f t="shared" si="114"/>
        <v>0</v>
      </c>
      <c r="P174" s="112">
        <f t="shared" si="115"/>
        <v>0</v>
      </c>
      <c r="Q174" s="112">
        <f t="shared" si="116"/>
        <v>0</v>
      </c>
      <c r="R174" s="112">
        <f t="shared" si="117"/>
        <v>0</v>
      </c>
      <c r="S174" s="112">
        <f t="shared" si="118"/>
        <v>1302100</v>
      </c>
      <c r="T174" s="99">
        <f t="shared" si="113"/>
        <v>0</v>
      </c>
      <c r="U174" s="112">
        <f t="shared" si="119"/>
        <v>0</v>
      </c>
      <c r="V174" s="113">
        <f t="shared" si="120"/>
        <v>580</v>
      </c>
      <c r="W174" s="168">
        <f t="shared" si="121"/>
        <v>1302100</v>
      </c>
      <c r="X174" s="190"/>
    </row>
    <row r="175" spans="1:26" outlineLevel="1">
      <c r="A175" s="327"/>
      <c r="B175" s="323"/>
      <c r="C175" s="335"/>
      <c r="D175" s="102" t="str">
        <f>'Перв. скв '!D175</f>
        <v>Цемент G</v>
      </c>
      <c r="E175" s="332"/>
      <c r="F175" s="332" t="str">
        <f>'Перв. скв '!F175</f>
        <v>т</v>
      </c>
      <c r="G175" s="349">
        <f>'Перв. скв '!G175</f>
        <v>5138</v>
      </c>
      <c r="H175" s="306">
        <f>'Перв. скв '!H175</f>
        <v>0</v>
      </c>
      <c r="I175" s="306">
        <v>0</v>
      </c>
      <c r="J175" s="306">
        <v>0</v>
      </c>
      <c r="K175" s="306">
        <v>0</v>
      </c>
      <c r="L175" s="306">
        <v>92.3</v>
      </c>
      <c r="M175" s="306">
        <v>0</v>
      </c>
      <c r="N175" s="306">
        <v>0</v>
      </c>
      <c r="O175" s="112">
        <f t="shared" si="114"/>
        <v>0</v>
      </c>
      <c r="P175" s="112">
        <f t="shared" si="115"/>
        <v>0</v>
      </c>
      <c r="Q175" s="112">
        <f t="shared" si="116"/>
        <v>0</v>
      </c>
      <c r="R175" s="112">
        <f t="shared" si="117"/>
        <v>0</v>
      </c>
      <c r="S175" s="112">
        <f t="shared" si="118"/>
        <v>474237.39999999997</v>
      </c>
      <c r="T175" s="99">
        <f t="shared" si="113"/>
        <v>0</v>
      </c>
      <c r="U175" s="112">
        <f t="shared" si="119"/>
        <v>0</v>
      </c>
      <c r="V175" s="113">
        <f t="shared" si="120"/>
        <v>92.3</v>
      </c>
      <c r="W175" s="168">
        <f t="shared" si="121"/>
        <v>474237.39999999997</v>
      </c>
      <c r="X175" s="190"/>
    </row>
    <row r="176" spans="1:26" hidden="1" outlineLevel="1">
      <c r="A176" s="327"/>
      <c r="B176" s="323"/>
      <c r="C176" s="335"/>
      <c r="D176" s="102">
        <f>'Перв. скв '!D176</f>
        <v>0</v>
      </c>
      <c r="E176" s="332"/>
      <c r="F176" s="332" t="str">
        <f>'Перв. скв '!F176</f>
        <v>скв.</v>
      </c>
      <c r="G176" s="349">
        <f>'Перв. скв '!G176</f>
        <v>0</v>
      </c>
      <c r="H176" s="306">
        <f>'Перв. скв '!H176</f>
        <v>0</v>
      </c>
      <c r="I176" s="306">
        <v>0</v>
      </c>
      <c r="J176" s="306">
        <v>0</v>
      </c>
      <c r="K176" s="306">
        <v>0</v>
      </c>
      <c r="L176" s="306">
        <v>1</v>
      </c>
      <c r="M176" s="306">
        <v>0</v>
      </c>
      <c r="N176" s="306">
        <v>0</v>
      </c>
      <c r="O176" s="112">
        <f t="shared" si="114"/>
        <v>0</v>
      </c>
      <c r="P176" s="112">
        <f t="shared" si="115"/>
        <v>0</v>
      </c>
      <c r="Q176" s="112">
        <f t="shared" si="116"/>
        <v>0</v>
      </c>
      <c r="R176" s="112">
        <f t="shared" si="117"/>
        <v>0</v>
      </c>
      <c r="S176" s="112">
        <f t="shared" si="118"/>
        <v>0</v>
      </c>
      <c r="T176" s="99">
        <f t="shared" si="113"/>
        <v>0</v>
      </c>
      <c r="U176" s="112">
        <f t="shared" si="119"/>
        <v>0</v>
      </c>
      <c r="V176" s="113">
        <f t="shared" si="120"/>
        <v>1</v>
      </c>
      <c r="W176" s="168">
        <f t="shared" si="121"/>
        <v>0</v>
      </c>
      <c r="X176" s="190"/>
    </row>
    <row r="177" spans="1:24" hidden="1" outlineLevel="1">
      <c r="A177" s="327"/>
      <c r="B177" s="323"/>
      <c r="C177" s="335"/>
      <c r="D177" s="102">
        <f>'Перв. скв '!D177</f>
        <v>0</v>
      </c>
      <c r="E177" s="332"/>
      <c r="F177" s="332" t="str">
        <f>'Перв. скв '!F177</f>
        <v>скв.</v>
      </c>
      <c r="G177" s="349">
        <f>'Перв. скв '!G177</f>
        <v>0</v>
      </c>
      <c r="H177" s="306">
        <f>'Перв. скв '!H177</f>
        <v>0</v>
      </c>
      <c r="I177" s="306">
        <v>0</v>
      </c>
      <c r="J177" s="306">
        <v>0</v>
      </c>
      <c r="K177" s="306">
        <v>0</v>
      </c>
      <c r="L177" s="306">
        <v>0</v>
      </c>
      <c r="M177" s="306">
        <v>0</v>
      </c>
      <c r="N177" s="306">
        <v>0</v>
      </c>
      <c r="O177" s="112">
        <f t="shared" si="114"/>
        <v>0</v>
      </c>
      <c r="P177" s="112">
        <f t="shared" si="115"/>
        <v>0</v>
      </c>
      <c r="Q177" s="112">
        <f t="shared" si="116"/>
        <v>0</v>
      </c>
      <c r="R177" s="112">
        <f t="shared" si="117"/>
        <v>0</v>
      </c>
      <c r="S177" s="112">
        <f t="shared" si="118"/>
        <v>0</v>
      </c>
      <c r="T177" s="99">
        <f t="shared" si="113"/>
        <v>0</v>
      </c>
      <c r="U177" s="112">
        <f t="shared" si="119"/>
        <v>0</v>
      </c>
      <c r="V177" s="113">
        <f t="shared" si="120"/>
        <v>0</v>
      </c>
      <c r="W177" s="168">
        <f t="shared" si="121"/>
        <v>0</v>
      </c>
      <c r="X177" s="190"/>
    </row>
    <row r="178" spans="1:24" ht="15" hidden="1" customHeight="1" outlineLevel="1">
      <c r="A178" s="327"/>
      <c r="B178" s="323"/>
      <c r="C178" s="335"/>
      <c r="D178" s="102">
        <f>'Перв. скв '!D178</f>
        <v>0</v>
      </c>
      <c r="E178" s="332"/>
      <c r="F178" s="332" t="str">
        <f>'Перв. скв '!F178</f>
        <v>скв.</v>
      </c>
      <c r="G178" s="349">
        <f>'Перв. скв '!G178</f>
        <v>0</v>
      </c>
      <c r="H178" s="306">
        <f>'Перв. скв '!H178</f>
        <v>0</v>
      </c>
      <c r="I178" s="306">
        <v>0</v>
      </c>
      <c r="J178" s="306">
        <v>0</v>
      </c>
      <c r="K178" s="306">
        <v>0</v>
      </c>
      <c r="L178" s="306">
        <v>0</v>
      </c>
      <c r="M178" s="306">
        <v>0</v>
      </c>
      <c r="N178" s="306">
        <v>0</v>
      </c>
      <c r="O178" s="112">
        <f t="shared" si="114"/>
        <v>0</v>
      </c>
      <c r="P178" s="112">
        <f t="shared" si="115"/>
        <v>0</v>
      </c>
      <c r="Q178" s="112">
        <f t="shared" si="116"/>
        <v>0</v>
      </c>
      <c r="R178" s="112">
        <f t="shared" si="117"/>
        <v>0</v>
      </c>
      <c r="S178" s="112">
        <f t="shared" si="118"/>
        <v>0</v>
      </c>
      <c r="T178" s="99">
        <f t="shared" si="113"/>
        <v>0</v>
      </c>
      <c r="U178" s="112">
        <f t="shared" si="119"/>
        <v>0</v>
      </c>
      <c r="V178" s="113">
        <f t="shared" si="120"/>
        <v>0</v>
      </c>
      <c r="W178" s="168">
        <f t="shared" si="121"/>
        <v>0</v>
      </c>
      <c r="X178" s="190"/>
    </row>
    <row r="179" spans="1:24" outlineLevel="1">
      <c r="A179" s="327"/>
      <c r="B179" s="323"/>
      <c r="C179" s="335"/>
      <c r="D179" s="102" t="str">
        <f>'Перв. скв '!D179</f>
        <v>Прочие (Наценка УМТС)</v>
      </c>
      <c r="E179" s="332"/>
      <c r="F179" s="332" t="str">
        <f>'Перв. скв '!F179</f>
        <v>опер</v>
      </c>
      <c r="G179" s="349">
        <f>'Перв. скв '!G179</f>
        <v>861997.29989921732</v>
      </c>
      <c r="H179" s="306">
        <f>'Перв. скв '!H179</f>
        <v>1</v>
      </c>
      <c r="I179" s="306">
        <v>0</v>
      </c>
      <c r="J179" s="306">
        <v>0</v>
      </c>
      <c r="K179" s="306">
        <v>0</v>
      </c>
      <c r="L179" s="306">
        <v>0</v>
      </c>
      <c r="M179" s="306">
        <v>0</v>
      </c>
      <c r="N179" s="306">
        <v>0</v>
      </c>
      <c r="O179" s="112">
        <f>H179*G179</f>
        <v>861997.29989921732</v>
      </c>
      <c r="P179" s="112">
        <f>I179*G179</f>
        <v>0</v>
      </c>
      <c r="Q179" s="112">
        <f>J179*G179</f>
        <v>0</v>
      </c>
      <c r="R179" s="112">
        <f>K179*G179</f>
        <v>0</v>
      </c>
      <c r="S179" s="112">
        <f>L179*G179</f>
        <v>0</v>
      </c>
      <c r="T179" s="99">
        <f>M179*G179</f>
        <v>0</v>
      </c>
      <c r="U179" s="112">
        <f>N179*G179</f>
        <v>0</v>
      </c>
      <c r="V179" s="113">
        <f>SUM(H179:N179)</f>
        <v>1</v>
      </c>
      <c r="W179" s="168">
        <f>SUM(O179:U179)</f>
        <v>861997.29989921732</v>
      </c>
      <c r="X179" s="190"/>
    </row>
    <row r="180" spans="1:24" ht="15.75" customHeight="1" outlineLevel="1" thickBot="1">
      <c r="A180" s="327"/>
      <c r="B180" s="323"/>
      <c r="C180" s="122"/>
      <c r="D180" s="123"/>
      <c r="E180" s="124"/>
      <c r="F180" s="124"/>
      <c r="G180" s="125"/>
      <c r="H180" s="296"/>
      <c r="I180" s="296"/>
      <c r="J180" s="296"/>
      <c r="K180" s="296"/>
      <c r="L180" s="296"/>
      <c r="M180" s="296"/>
      <c r="N180" s="296"/>
      <c r="O180" s="127"/>
      <c r="P180" s="127"/>
      <c r="Q180" s="127"/>
      <c r="R180" s="127"/>
      <c r="S180" s="127"/>
      <c r="T180" s="127"/>
      <c r="U180" s="127"/>
      <c r="V180" s="126"/>
      <c r="W180" s="126"/>
      <c r="X180" s="190"/>
    </row>
    <row r="181" spans="1:24" ht="15.75" thickBot="1">
      <c r="A181" s="45"/>
      <c r="B181" s="48"/>
      <c r="C181" s="446" t="s">
        <v>45</v>
      </c>
      <c r="D181" s="447"/>
      <c r="E181" s="447"/>
      <c r="F181" s="447"/>
      <c r="G181" s="447"/>
      <c r="H181" s="447"/>
      <c r="I181" s="447"/>
      <c r="J181" s="447"/>
      <c r="K181" s="447"/>
      <c r="L181" s="447"/>
      <c r="M181" s="447"/>
      <c r="N181" s="447"/>
      <c r="O181" s="447"/>
      <c r="P181" s="447"/>
      <c r="Q181" s="447"/>
      <c r="R181" s="447"/>
      <c r="S181" s="447"/>
      <c r="T181" s="447"/>
      <c r="U181" s="447"/>
      <c r="V181" s="447"/>
      <c r="W181" s="473"/>
      <c r="X181" s="192">
        <f>SUM(W183:W188)</f>
        <v>379392.394347728</v>
      </c>
    </row>
    <row r="182" spans="1:24" ht="15.75" outlineLevel="1" thickBot="1">
      <c r="A182" s="334"/>
      <c r="B182" s="331"/>
      <c r="C182" s="54"/>
      <c r="D182" s="100" t="s">
        <v>120</v>
      </c>
      <c r="E182" s="50"/>
      <c r="F182" s="50"/>
      <c r="G182" s="38"/>
      <c r="H182" s="295"/>
      <c r="I182" s="295"/>
      <c r="J182" s="295"/>
      <c r="K182" s="295"/>
      <c r="L182" s="295"/>
      <c r="M182" s="295"/>
      <c r="N182" s="295"/>
      <c r="O182" s="51"/>
      <c r="P182" s="51"/>
      <c r="Q182" s="51"/>
      <c r="R182" s="51"/>
      <c r="S182" s="51"/>
      <c r="T182" s="51"/>
      <c r="U182" s="51"/>
      <c r="V182" s="51"/>
      <c r="W182" s="174"/>
      <c r="X182" s="190"/>
    </row>
    <row r="183" spans="1:24" outlineLevel="1">
      <c r="A183" s="334"/>
      <c r="B183" s="331"/>
      <c r="C183" s="335"/>
      <c r="D183" s="102" t="str">
        <f>'Перв. скв '!D183</f>
        <v>Услуги НТЦ (лаб.анализ растворов, авторский надзор и пр.)</v>
      </c>
      <c r="E183" s="332"/>
      <c r="F183" s="332" t="str">
        <f>'Перв. скв '!F183</f>
        <v>скв.</v>
      </c>
      <c r="G183" s="349">
        <f>'Перв. скв '!G183</f>
        <v>379392.394347728</v>
      </c>
      <c r="H183" s="306">
        <f>'Перв. скв '!H183</f>
        <v>1</v>
      </c>
      <c r="I183" s="306">
        <f>'Перв. скв '!I183</f>
        <v>0</v>
      </c>
      <c r="J183" s="306">
        <f>'Перв. скв '!J183</f>
        <v>0</v>
      </c>
      <c r="K183" s="306">
        <f>'Перв. скв '!K183</f>
        <v>0</v>
      </c>
      <c r="L183" s="306">
        <f>'Перв. скв '!L183</f>
        <v>0</v>
      </c>
      <c r="M183" s="306">
        <f>'Перв. скв '!M183</f>
        <v>0</v>
      </c>
      <c r="N183" s="306">
        <f>'Перв. скв '!N183</f>
        <v>0</v>
      </c>
      <c r="O183" s="99">
        <f t="shared" ref="O183:O188" si="122">H183*G183</f>
        <v>379392.394347728</v>
      </c>
      <c r="P183" s="99">
        <f t="shared" ref="P183:P188" si="123">I183*G183</f>
        <v>0</v>
      </c>
      <c r="Q183" s="99">
        <f t="shared" ref="Q183:Q188" si="124">J183*G183</f>
        <v>0</v>
      </c>
      <c r="R183" s="99">
        <f t="shared" ref="R183:R188" si="125">K183*G183</f>
        <v>0</v>
      </c>
      <c r="S183" s="99">
        <f t="shared" ref="S183:S188" si="126">L183*G183</f>
        <v>0</v>
      </c>
      <c r="T183" s="99">
        <f t="shared" ref="T183:T188" si="127">M183*G183</f>
        <v>0</v>
      </c>
      <c r="U183" s="99">
        <f t="shared" ref="U183:U188" si="128">N183*G183</f>
        <v>0</v>
      </c>
      <c r="V183" s="98">
        <f t="shared" ref="V183:V188" si="129">SUM(H183:N183)</f>
        <v>1</v>
      </c>
      <c r="W183" s="171">
        <f t="shared" ref="W183:W188" si="130">SUM(O183:U183)</f>
        <v>379392.394347728</v>
      </c>
      <c r="X183" s="190"/>
    </row>
    <row r="184" spans="1:24" outlineLevel="1">
      <c r="A184" s="327"/>
      <c r="B184" s="323"/>
      <c r="C184" s="335"/>
      <c r="D184" s="102" t="str">
        <f>'Перв. скв '!D184</f>
        <v>ПИР + гос.экспертиза</v>
      </c>
      <c r="E184" s="332"/>
      <c r="F184" s="332" t="str">
        <f>'Перв. скв '!F184</f>
        <v>К-т</v>
      </c>
      <c r="G184" s="349">
        <f>'Перв. скв '!G184</f>
        <v>0</v>
      </c>
      <c r="H184" s="306">
        <v>0</v>
      </c>
      <c r="I184" s="306">
        <f>'Перв. скв '!I184</f>
        <v>0</v>
      </c>
      <c r="J184" s="306">
        <f>'Перв. скв '!J184</f>
        <v>0</v>
      </c>
      <c r="K184" s="306">
        <f>'Перв. скв '!K184</f>
        <v>0</v>
      </c>
      <c r="L184" s="306">
        <f>'Перв. скв '!L184</f>
        <v>0</v>
      </c>
      <c r="M184" s="306">
        <f>'Перв. скв '!M184</f>
        <v>0</v>
      </c>
      <c r="N184" s="306">
        <f>'Перв. скв '!N184</f>
        <v>0</v>
      </c>
      <c r="O184" s="99">
        <f t="shared" si="122"/>
        <v>0</v>
      </c>
      <c r="P184" s="99">
        <f t="shared" si="123"/>
        <v>0</v>
      </c>
      <c r="Q184" s="99">
        <f t="shared" si="124"/>
        <v>0</v>
      </c>
      <c r="R184" s="99">
        <f t="shared" si="125"/>
        <v>0</v>
      </c>
      <c r="S184" s="99">
        <f t="shared" si="126"/>
        <v>0</v>
      </c>
      <c r="T184" s="99">
        <f t="shared" si="127"/>
        <v>0</v>
      </c>
      <c r="U184" s="99">
        <f t="shared" si="128"/>
        <v>0</v>
      </c>
      <c r="V184" s="98">
        <f t="shared" si="129"/>
        <v>0</v>
      </c>
      <c r="W184" s="171">
        <f t="shared" si="130"/>
        <v>0</v>
      </c>
      <c r="X184" s="190"/>
    </row>
    <row r="185" spans="1:24" hidden="1" outlineLevel="1">
      <c r="A185" s="327"/>
      <c r="B185" s="323"/>
      <c r="C185" s="335"/>
      <c r="D185" s="102" t="str">
        <f>'Перв. скв '!D185</f>
        <v>Услуги УМТС (10,45% от ТМЦ, включая опрессовку труб)</v>
      </c>
      <c r="E185" s="332"/>
      <c r="F185" s="332" t="str">
        <f>'Перв. скв '!F185</f>
        <v>скв.</v>
      </c>
      <c r="G185" s="349">
        <f>'Перв. скв '!G185</f>
        <v>0</v>
      </c>
      <c r="H185" s="306">
        <f>'Перв. скв '!H185</f>
        <v>0</v>
      </c>
      <c r="I185" s="306">
        <f>'Перв. скв '!I185</f>
        <v>0</v>
      </c>
      <c r="J185" s="306">
        <f>'Перв. скв '!J185</f>
        <v>0</v>
      </c>
      <c r="K185" s="306">
        <f>'Перв. скв '!K185</f>
        <v>0</v>
      </c>
      <c r="L185" s="306">
        <f>'Перв. скв '!L185</f>
        <v>0</v>
      </c>
      <c r="M185" s="306">
        <f>'Перв. скв '!M185</f>
        <v>0</v>
      </c>
      <c r="N185" s="306">
        <f>'Перв. скв '!N185</f>
        <v>0</v>
      </c>
      <c r="O185" s="99">
        <f t="shared" si="122"/>
        <v>0</v>
      </c>
      <c r="P185" s="99">
        <f t="shared" si="123"/>
        <v>0</v>
      </c>
      <c r="Q185" s="99">
        <f t="shared" si="124"/>
        <v>0</v>
      </c>
      <c r="R185" s="99">
        <f t="shared" si="125"/>
        <v>0</v>
      </c>
      <c r="S185" s="99">
        <f t="shared" si="126"/>
        <v>0</v>
      </c>
      <c r="T185" s="99">
        <f t="shared" si="127"/>
        <v>0</v>
      </c>
      <c r="U185" s="99">
        <f t="shared" si="128"/>
        <v>0</v>
      </c>
      <c r="V185" s="98">
        <f t="shared" si="129"/>
        <v>0</v>
      </c>
      <c r="W185" s="171">
        <f t="shared" si="130"/>
        <v>0</v>
      </c>
      <c r="X185" s="190"/>
    </row>
    <row r="186" spans="1:24" outlineLevel="1">
      <c r="A186" s="327"/>
      <c r="B186" s="323"/>
      <c r="C186" s="335"/>
      <c r="D186" s="102" t="str">
        <f>'Перв. скв '!D186</f>
        <v>Выработка электроэнергии</v>
      </c>
      <c r="E186" s="332"/>
      <c r="F186" s="332" t="str">
        <f>'Перв. скв '!F186</f>
        <v>скв.</v>
      </c>
      <c r="G186" s="349">
        <f>'Перв. скв '!G186</f>
        <v>0</v>
      </c>
      <c r="H186" s="306">
        <f>'Перв. скв '!H186</f>
        <v>1</v>
      </c>
      <c r="I186" s="306">
        <f>'Перв. скв '!I186</f>
        <v>0</v>
      </c>
      <c r="J186" s="306">
        <f>'Перв. скв '!J186</f>
        <v>0</v>
      </c>
      <c r="K186" s="306">
        <f>'Перв. скв '!K186</f>
        <v>0</v>
      </c>
      <c r="L186" s="306">
        <f>'Перв. скв '!L186</f>
        <v>0</v>
      </c>
      <c r="M186" s="306">
        <f>'Перв. скв '!M186</f>
        <v>0</v>
      </c>
      <c r="N186" s="306">
        <f>'Перв. скв '!N186</f>
        <v>0</v>
      </c>
      <c r="O186" s="99">
        <f t="shared" si="122"/>
        <v>0</v>
      </c>
      <c r="P186" s="99">
        <f t="shared" si="123"/>
        <v>0</v>
      </c>
      <c r="Q186" s="99">
        <f t="shared" si="124"/>
        <v>0</v>
      </c>
      <c r="R186" s="99">
        <f t="shared" si="125"/>
        <v>0</v>
      </c>
      <c r="S186" s="99">
        <f t="shared" si="126"/>
        <v>0</v>
      </c>
      <c r="T186" s="99">
        <f t="shared" si="127"/>
        <v>0</v>
      </c>
      <c r="U186" s="99">
        <f t="shared" si="128"/>
        <v>0</v>
      </c>
      <c r="V186" s="98">
        <f t="shared" si="129"/>
        <v>1</v>
      </c>
      <c r="W186" s="171">
        <f t="shared" si="130"/>
        <v>0</v>
      </c>
      <c r="X186" s="190"/>
    </row>
    <row r="187" spans="1:24" ht="15.75" outlineLevel="1" thickBot="1">
      <c r="A187" s="327"/>
      <c r="B187" s="323"/>
      <c r="C187" s="335"/>
      <c r="D187" s="102" t="str">
        <f>'Перв. скв '!D187</f>
        <v>Прочее (Регистрация, инвентаризация, индексация)</v>
      </c>
      <c r="E187" s="332"/>
      <c r="F187" s="332" t="str">
        <f>'Перв. скв '!F187</f>
        <v>скв.</v>
      </c>
      <c r="G187" s="349">
        <f>'Перв. скв '!G187</f>
        <v>0</v>
      </c>
      <c r="H187" s="306">
        <f>'Перв. скв '!H187</f>
        <v>1</v>
      </c>
      <c r="I187" s="306">
        <f>'Перв. скв '!I187</f>
        <v>0</v>
      </c>
      <c r="J187" s="306">
        <f>'Перв. скв '!J187</f>
        <v>0</v>
      </c>
      <c r="K187" s="306">
        <f>'Перв. скв '!K187</f>
        <v>0</v>
      </c>
      <c r="L187" s="306">
        <f>'Перв. скв '!L187</f>
        <v>0</v>
      </c>
      <c r="M187" s="306">
        <f>'Перв. скв '!M187</f>
        <v>0</v>
      </c>
      <c r="N187" s="306">
        <f>'Перв. скв '!N187</f>
        <v>0</v>
      </c>
      <c r="O187" s="99">
        <f t="shared" si="122"/>
        <v>0</v>
      </c>
      <c r="P187" s="99">
        <f t="shared" si="123"/>
        <v>0</v>
      </c>
      <c r="Q187" s="99">
        <f t="shared" si="124"/>
        <v>0</v>
      </c>
      <c r="R187" s="99">
        <f t="shared" si="125"/>
        <v>0</v>
      </c>
      <c r="S187" s="99">
        <f t="shared" si="126"/>
        <v>0</v>
      </c>
      <c r="T187" s="99">
        <f t="shared" si="127"/>
        <v>0</v>
      </c>
      <c r="U187" s="99">
        <f t="shared" si="128"/>
        <v>0</v>
      </c>
      <c r="V187" s="98">
        <f t="shared" si="129"/>
        <v>1</v>
      </c>
      <c r="W187" s="171">
        <f t="shared" si="130"/>
        <v>0</v>
      </c>
      <c r="X187" s="190"/>
    </row>
    <row r="188" spans="1:24" ht="15.75" hidden="1" outlineLevel="1" thickBot="1">
      <c r="A188" s="327"/>
      <c r="B188" s="336"/>
      <c r="C188" s="335"/>
      <c r="D188" s="102" t="str">
        <f>'Перв. скв '!D188</f>
        <v>Прочие (ТЖГ)</v>
      </c>
      <c r="E188" s="332"/>
      <c r="F188" s="332" t="str">
        <f>'Перв. скв '!F188</f>
        <v>скв.</v>
      </c>
      <c r="G188" s="349">
        <f>'Перв. скв '!G188</f>
        <v>0</v>
      </c>
      <c r="H188" s="306">
        <f>'Перв. скв '!H188</f>
        <v>1</v>
      </c>
      <c r="I188" s="306">
        <f>'Перв. скв '!I188</f>
        <v>0</v>
      </c>
      <c r="J188" s="306">
        <f>'Перв. скв '!J188</f>
        <v>0</v>
      </c>
      <c r="K188" s="306">
        <f>'Перв. скв '!K188</f>
        <v>0</v>
      </c>
      <c r="L188" s="306">
        <f>'Перв. скв '!L188</f>
        <v>0</v>
      </c>
      <c r="M188" s="306">
        <f>'Перв. скв '!M188</f>
        <v>0</v>
      </c>
      <c r="N188" s="306">
        <f>'Перв. скв '!N188</f>
        <v>0</v>
      </c>
      <c r="O188" s="99">
        <f t="shared" si="122"/>
        <v>0</v>
      </c>
      <c r="P188" s="99">
        <f t="shared" si="123"/>
        <v>0</v>
      </c>
      <c r="Q188" s="99">
        <f t="shared" si="124"/>
        <v>0</v>
      </c>
      <c r="R188" s="99">
        <f t="shared" si="125"/>
        <v>0</v>
      </c>
      <c r="S188" s="99">
        <f t="shared" si="126"/>
        <v>0</v>
      </c>
      <c r="T188" s="99">
        <f t="shared" si="127"/>
        <v>0</v>
      </c>
      <c r="U188" s="99">
        <f t="shared" si="128"/>
        <v>0</v>
      </c>
      <c r="V188" s="98">
        <f t="shared" si="129"/>
        <v>1</v>
      </c>
      <c r="W188" s="171">
        <f t="shared" si="130"/>
        <v>0</v>
      </c>
      <c r="X188" s="190"/>
    </row>
    <row r="189" spans="1:24" s="68" customFormat="1" ht="15.75" hidden="1" customHeight="1" outlineLevel="1" thickBot="1">
      <c r="A189" s="340"/>
      <c r="B189" s="341"/>
      <c r="C189" s="97"/>
      <c r="D189" s="86"/>
      <c r="E189" s="87"/>
      <c r="F189" s="87"/>
      <c r="G189" s="88"/>
      <c r="H189" s="289"/>
      <c r="I189" s="289"/>
      <c r="J189" s="289"/>
      <c r="K189" s="289"/>
      <c r="L189" s="289"/>
      <c r="M189" s="289"/>
      <c r="N189" s="289"/>
      <c r="O189" s="118"/>
      <c r="P189" s="118"/>
      <c r="Q189" s="118"/>
      <c r="R189" s="118"/>
      <c r="S189" s="118"/>
      <c r="T189" s="118"/>
      <c r="U189" s="118"/>
      <c r="V189" s="119"/>
      <c r="W189" s="175"/>
      <c r="X189" s="190"/>
    </row>
    <row r="190" spans="1:24" s="109" customFormat="1" collapsed="1">
      <c r="A190" s="107"/>
      <c r="B190" s="108"/>
      <c r="C190" s="56" t="s">
        <v>77</v>
      </c>
      <c r="D190" s="69">
        <f>W190</f>
        <v>75472271.240746945</v>
      </c>
      <c r="E190" s="450"/>
      <c r="F190" s="500"/>
      <c r="G190" s="500"/>
      <c r="H190" s="500"/>
      <c r="I190" s="500"/>
      <c r="J190" s="500"/>
      <c r="K190" s="500"/>
      <c r="L190" s="500"/>
      <c r="M190" s="500"/>
      <c r="N190" s="451"/>
      <c r="O190" s="116">
        <f>SUM(O45:O188)</f>
        <v>1685999.6942469452</v>
      </c>
      <c r="P190" s="116">
        <f t="shared" ref="P190:W190" si="131">SUM(P45:P188)</f>
        <v>0</v>
      </c>
      <c r="Q190" s="116">
        <f t="shared" si="131"/>
        <v>388680</v>
      </c>
      <c r="R190" s="116">
        <f t="shared" si="131"/>
        <v>0</v>
      </c>
      <c r="S190" s="116">
        <f t="shared" si="131"/>
        <v>73397591.546499997</v>
      </c>
      <c r="T190" s="116">
        <f t="shared" si="131"/>
        <v>0</v>
      </c>
      <c r="U190" s="116">
        <f t="shared" si="131"/>
        <v>0</v>
      </c>
      <c r="V190" s="116">
        <f t="shared" si="131"/>
        <v>9496.7199999999993</v>
      </c>
      <c r="W190" s="164">
        <f t="shared" si="131"/>
        <v>75472271.240746945</v>
      </c>
      <c r="X190" s="191"/>
    </row>
    <row r="191" spans="1:24" ht="15.75" thickBot="1">
      <c r="A191" s="3"/>
      <c r="B191" s="3"/>
      <c r="H191" s="280"/>
      <c r="I191" s="280"/>
      <c r="J191" s="280"/>
      <c r="K191" s="280"/>
      <c r="L191" s="280"/>
      <c r="M191" s="280"/>
      <c r="N191" s="280"/>
      <c r="O191" s="23"/>
      <c r="P191" s="23"/>
      <c r="Q191" s="23"/>
      <c r="R191" s="23"/>
      <c r="S191" s="23"/>
      <c r="T191" s="23"/>
      <c r="U191" s="23"/>
      <c r="X191" s="191"/>
    </row>
    <row r="192" spans="1:24" ht="15.75" thickBot="1">
      <c r="A192" s="45"/>
      <c r="B192" s="48"/>
      <c r="C192" s="446" t="s">
        <v>124</v>
      </c>
      <c r="D192" s="447"/>
      <c r="E192" s="447"/>
      <c r="F192" s="447"/>
      <c r="G192" s="447"/>
      <c r="H192" s="447"/>
      <c r="I192" s="447"/>
      <c r="J192" s="447"/>
      <c r="K192" s="447"/>
      <c r="L192" s="447"/>
      <c r="M192" s="447"/>
      <c r="N192" s="447"/>
      <c r="O192" s="447"/>
      <c r="P192" s="447"/>
      <c r="Q192" s="447"/>
      <c r="R192" s="447"/>
      <c r="S192" s="447"/>
      <c r="T192" s="447"/>
      <c r="U192" s="447"/>
      <c r="V192" s="447"/>
      <c r="W192" s="473"/>
      <c r="X192" s="192">
        <f>SUM(W194:W204)</f>
        <v>36904486.671455629</v>
      </c>
    </row>
    <row r="193" spans="1:24" ht="15.75" outlineLevel="1" thickBot="1">
      <c r="A193" s="334"/>
      <c r="B193" s="331"/>
      <c r="C193" s="54"/>
      <c r="D193" s="100" t="s">
        <v>120</v>
      </c>
      <c r="E193" s="50"/>
      <c r="F193" s="50"/>
      <c r="G193" s="38"/>
      <c r="H193" s="295"/>
      <c r="I193" s="295"/>
      <c r="J193" s="295"/>
      <c r="K193" s="295"/>
      <c r="L193" s="295"/>
      <c r="M193" s="295"/>
      <c r="N193" s="295"/>
      <c r="O193" s="51"/>
      <c r="P193" s="51"/>
      <c r="Q193" s="51"/>
      <c r="R193" s="51"/>
      <c r="S193" s="51"/>
      <c r="T193" s="51"/>
      <c r="U193" s="51"/>
      <c r="V193" s="51"/>
      <c r="W193" s="174"/>
      <c r="X193" s="190"/>
    </row>
    <row r="194" spans="1:24" outlineLevel="1">
      <c r="A194" s="334"/>
      <c r="B194" s="331"/>
      <c r="C194" s="335"/>
      <c r="D194" s="102" t="str">
        <f>'Перв. скв '!D194</f>
        <v>Услуги по гидроразрыву пластов</v>
      </c>
      <c r="E194" s="332"/>
      <c r="F194" s="332" t="str">
        <f>'Перв. скв '!F194</f>
        <v>опер</v>
      </c>
      <c r="G194" s="349">
        <f>'Перв. скв '!G194</f>
        <v>2694720.9499999997</v>
      </c>
      <c r="H194" s="306">
        <f>'Перв. скв '!H194</f>
        <v>6</v>
      </c>
      <c r="I194" s="307">
        <f>'Перв. скв '!I194</f>
        <v>0</v>
      </c>
      <c r="J194" s="307">
        <f>'Перв. скв '!J194</f>
        <v>0</v>
      </c>
      <c r="K194" s="307">
        <f>'Перв. скв '!K194</f>
        <v>0</v>
      </c>
      <c r="L194" s="307">
        <f>'Перв. скв '!L194</f>
        <v>0</v>
      </c>
      <c r="M194" s="307">
        <f>'Перв. скв '!M194</f>
        <v>0</v>
      </c>
      <c r="N194" s="297"/>
      <c r="O194" s="99">
        <f t="shared" ref="O194:O204" si="132">H194*G194</f>
        <v>16168325.699999999</v>
      </c>
      <c r="P194" s="99"/>
      <c r="Q194" s="99"/>
      <c r="R194" s="99"/>
      <c r="S194" s="99"/>
      <c r="T194" s="99"/>
      <c r="U194" s="99"/>
      <c r="V194" s="98">
        <f t="shared" ref="V194:V204" si="133">SUM(H194:N194)</f>
        <v>6</v>
      </c>
      <c r="W194" s="171">
        <f>SUM(O194:U194)</f>
        <v>16168325.699999999</v>
      </c>
      <c r="X194" s="190"/>
    </row>
    <row r="195" spans="1:24" outlineLevel="1">
      <c r="A195" s="327"/>
      <c r="B195" s="323"/>
      <c r="C195" s="335"/>
      <c r="D195" s="102" t="str">
        <f>'Перв. скв '!D195</f>
        <v>Услуги колтюбинга и азотной установки</v>
      </c>
      <c r="E195" s="332"/>
      <c r="F195" s="332" t="str">
        <f>'Перв. скв '!F195</f>
        <v>опер</v>
      </c>
      <c r="G195" s="349">
        <f>'Перв. скв '!G195</f>
        <v>4225000</v>
      </c>
      <c r="H195" s="306">
        <f>'Перв. скв '!H195</f>
        <v>1</v>
      </c>
      <c r="I195" s="307">
        <f>'Перв. скв '!I195</f>
        <v>0</v>
      </c>
      <c r="J195" s="307">
        <f>'Перв. скв '!J195</f>
        <v>0</v>
      </c>
      <c r="K195" s="307">
        <f>'Перв. скв '!K195</f>
        <v>0</v>
      </c>
      <c r="L195" s="307">
        <f>'Перв. скв '!L195</f>
        <v>0</v>
      </c>
      <c r="M195" s="307">
        <f>'Перв. скв '!M195</f>
        <v>0</v>
      </c>
      <c r="N195" s="297"/>
      <c r="O195" s="99">
        <f t="shared" si="132"/>
        <v>4225000</v>
      </c>
      <c r="P195" s="99"/>
      <c r="Q195" s="99"/>
      <c r="R195" s="99"/>
      <c r="S195" s="99"/>
      <c r="T195" s="99"/>
      <c r="U195" s="99"/>
      <c r="V195" s="98">
        <f t="shared" si="133"/>
        <v>1</v>
      </c>
      <c r="W195" s="171">
        <f t="shared" ref="W195:W204" si="134">SUM(O195:U195)</f>
        <v>4225000</v>
      </c>
      <c r="X195" s="190"/>
    </row>
    <row r="196" spans="1:24" outlineLevel="1">
      <c r="A196" s="327"/>
      <c r="B196" s="323"/>
      <c r="C196" s="335"/>
      <c r="D196" s="102" t="str">
        <f>'Перв. скв '!D196</f>
        <v>Услуги бригад по капитальному ремонту скважин</v>
      </c>
      <c r="E196" s="332"/>
      <c r="F196" s="332" t="str">
        <f>'Перв. скв '!F196</f>
        <v>бр.час.</v>
      </c>
      <c r="G196" s="349">
        <f>'Перв. скв '!G196</f>
        <v>5700</v>
      </c>
      <c r="H196" s="306">
        <f>'Перв. скв '!H196</f>
        <v>236.47807017543863</v>
      </c>
      <c r="I196" s="307">
        <f>'Перв. скв '!I196</f>
        <v>0</v>
      </c>
      <c r="J196" s="307">
        <f>'Перв. скв '!J196</f>
        <v>0</v>
      </c>
      <c r="K196" s="307">
        <f>'Перв. скв '!K196</f>
        <v>0</v>
      </c>
      <c r="L196" s="307">
        <f>'Перв. скв '!L196</f>
        <v>0</v>
      </c>
      <c r="M196" s="307">
        <f>'Перв. скв '!M196</f>
        <v>0</v>
      </c>
      <c r="N196" s="297"/>
      <c r="O196" s="99">
        <f t="shared" si="132"/>
        <v>1347925.0000000002</v>
      </c>
      <c r="P196" s="99"/>
      <c r="Q196" s="99"/>
      <c r="R196" s="99"/>
      <c r="S196" s="99"/>
      <c r="T196" s="99"/>
      <c r="U196" s="99"/>
      <c r="V196" s="98">
        <f t="shared" si="133"/>
        <v>236.47807017543863</v>
      </c>
      <c r="W196" s="171">
        <f t="shared" si="134"/>
        <v>1347925.0000000002</v>
      </c>
      <c r="X196" s="190"/>
    </row>
    <row r="197" spans="1:24" outlineLevel="1">
      <c r="A197" s="327"/>
      <c r="B197" s="323"/>
      <c r="C197" s="335"/>
      <c r="D197" s="102" t="str">
        <f>'Перв. скв '!D197</f>
        <v>Супервайзинг при КРС</v>
      </c>
      <c r="E197" s="332"/>
      <c r="F197" s="332" t="str">
        <f>'Перв. скв '!F197</f>
        <v>опер</v>
      </c>
      <c r="G197" s="349">
        <f>'Перв. скв '!G197</f>
        <v>61808.600000000013</v>
      </c>
      <c r="H197" s="306">
        <f>'Перв. скв '!H197</f>
        <v>1</v>
      </c>
      <c r="I197" s="307">
        <f>'Перв. скв '!I197</f>
        <v>0</v>
      </c>
      <c r="J197" s="307">
        <f>'Перв. скв '!J197</f>
        <v>0</v>
      </c>
      <c r="K197" s="307">
        <f>'Перв. скв '!K197</f>
        <v>0</v>
      </c>
      <c r="L197" s="307">
        <f>'Перв. скв '!L197</f>
        <v>0</v>
      </c>
      <c r="M197" s="307">
        <f>'Перв. скв '!M197</f>
        <v>0</v>
      </c>
      <c r="N197" s="297"/>
      <c r="O197" s="99">
        <f t="shared" si="132"/>
        <v>61808.600000000013</v>
      </c>
      <c r="P197" s="99"/>
      <c r="Q197" s="99"/>
      <c r="R197" s="99"/>
      <c r="S197" s="99"/>
      <c r="T197" s="99"/>
      <c r="U197" s="99"/>
      <c r="V197" s="98">
        <f t="shared" si="133"/>
        <v>1</v>
      </c>
      <c r="W197" s="171">
        <f t="shared" si="134"/>
        <v>61808.600000000013</v>
      </c>
      <c r="X197" s="190"/>
    </row>
    <row r="198" spans="1:24" outlineLevel="1">
      <c r="A198" s="327"/>
      <c r="B198" s="323"/>
      <c r="C198" s="335"/>
      <c r="D198" s="102" t="str">
        <f>'Перв. скв '!D198</f>
        <v>ТЖГ</v>
      </c>
      <c r="E198" s="332"/>
      <c r="F198" s="332" t="str">
        <f>'Перв. скв '!F198</f>
        <v>опер</v>
      </c>
      <c r="G198" s="349">
        <f>'Перв. скв '!G198</f>
        <v>0</v>
      </c>
      <c r="H198" s="306">
        <f>'Перв. скв '!H198</f>
        <v>1</v>
      </c>
      <c r="I198" s="307">
        <f>'Перв. скв '!I198</f>
        <v>0</v>
      </c>
      <c r="J198" s="307">
        <f>'Перв. скв '!J198</f>
        <v>0</v>
      </c>
      <c r="K198" s="307">
        <f>'Перв. скв '!K198</f>
        <v>0</v>
      </c>
      <c r="L198" s="307">
        <f>'Перв. скв '!L198</f>
        <v>0</v>
      </c>
      <c r="M198" s="307">
        <f>'Перв. скв '!M198</f>
        <v>0</v>
      </c>
      <c r="N198" s="297"/>
      <c r="O198" s="99">
        <f t="shared" si="132"/>
        <v>0</v>
      </c>
      <c r="P198" s="99"/>
      <c r="Q198" s="99"/>
      <c r="R198" s="99"/>
      <c r="S198" s="99"/>
      <c r="T198" s="99"/>
      <c r="U198" s="99"/>
      <c r="V198" s="98">
        <f t="shared" si="133"/>
        <v>1</v>
      </c>
      <c r="W198" s="171">
        <f t="shared" si="134"/>
        <v>0</v>
      </c>
      <c r="X198" s="190"/>
    </row>
    <row r="199" spans="1:24" outlineLevel="1">
      <c r="A199" s="327"/>
      <c r="B199" s="323"/>
      <c r="C199" s="335"/>
      <c r="D199" s="102" t="str">
        <f>'Перв. скв '!D199</f>
        <v>Проппант</v>
      </c>
      <c r="E199" s="332"/>
      <c r="F199" s="332" t="str">
        <f>'Перв. скв '!F199</f>
        <v>м3</v>
      </c>
      <c r="G199" s="349">
        <f>'Перв. скв '!G199</f>
        <v>17500</v>
      </c>
      <c r="H199" s="306">
        <f>'Перв. скв '!H199</f>
        <v>600</v>
      </c>
      <c r="I199" s="307">
        <f>'Перв. скв '!I199</f>
        <v>0</v>
      </c>
      <c r="J199" s="307">
        <f>'Перв. скв '!J199</f>
        <v>0</v>
      </c>
      <c r="K199" s="307">
        <f>'Перв. скв '!K199</f>
        <v>0</v>
      </c>
      <c r="L199" s="307">
        <f>'Перв. скв '!L199</f>
        <v>0</v>
      </c>
      <c r="M199" s="307">
        <f>'Перв. скв '!M199</f>
        <v>0</v>
      </c>
      <c r="N199" s="297"/>
      <c r="O199" s="99">
        <f t="shared" si="132"/>
        <v>10500000</v>
      </c>
      <c r="P199" s="99"/>
      <c r="Q199" s="99"/>
      <c r="R199" s="99"/>
      <c r="S199" s="99"/>
      <c r="T199" s="99"/>
      <c r="U199" s="99"/>
      <c r="V199" s="98">
        <f t="shared" si="133"/>
        <v>600</v>
      </c>
      <c r="W199" s="171">
        <f t="shared" si="134"/>
        <v>10500000</v>
      </c>
      <c r="X199" s="190"/>
    </row>
    <row r="200" spans="1:24" outlineLevel="1">
      <c r="A200" s="327"/>
      <c r="B200" s="323"/>
      <c r="C200" s="335"/>
      <c r="D200" s="102" t="str">
        <f>'Перв. скв '!D200</f>
        <v>Распределение расходов УМТС</v>
      </c>
      <c r="E200" s="332"/>
      <c r="F200" s="332">
        <f>'Перв. скв '!F200</f>
        <v>0</v>
      </c>
      <c r="G200" s="349">
        <f>'Перв. скв '!G200</f>
        <v>865747.37145562703</v>
      </c>
      <c r="H200" s="306">
        <f>'Перв. скв '!H200</f>
        <v>1</v>
      </c>
      <c r="I200" s="307">
        <f>'Перв. скв '!I200</f>
        <v>0</v>
      </c>
      <c r="J200" s="307">
        <f>'Перв. скв '!J200</f>
        <v>0</v>
      </c>
      <c r="K200" s="307">
        <f>'Перв. скв '!K200</f>
        <v>0</v>
      </c>
      <c r="L200" s="307">
        <f>'Перв. скв '!L200</f>
        <v>0</v>
      </c>
      <c r="M200" s="307">
        <f>'Перв. скв '!M200</f>
        <v>0</v>
      </c>
      <c r="N200" s="297"/>
      <c r="O200" s="99">
        <f t="shared" si="132"/>
        <v>865747.37145562703</v>
      </c>
      <c r="P200" s="99"/>
      <c r="Q200" s="99"/>
      <c r="R200" s="99"/>
      <c r="S200" s="99"/>
      <c r="T200" s="99"/>
      <c r="U200" s="99"/>
      <c r="V200" s="98">
        <f t="shared" si="133"/>
        <v>1</v>
      </c>
      <c r="W200" s="171">
        <f t="shared" si="134"/>
        <v>865747.37145562703</v>
      </c>
      <c r="X200" s="190"/>
    </row>
    <row r="201" spans="1:24" outlineLevel="1">
      <c r="A201" s="327"/>
      <c r="B201" s="323"/>
      <c r="C201" s="335"/>
      <c r="D201" s="102" t="str">
        <f>'Перв. скв '!D201</f>
        <v>ПВР</v>
      </c>
      <c r="E201" s="332"/>
      <c r="F201" s="332" t="str">
        <f>'Перв. скв '!F201</f>
        <v>опер</v>
      </c>
      <c r="G201" s="349">
        <f>'Перв. скв '!G201</f>
        <v>0</v>
      </c>
      <c r="H201" s="306">
        <f>'Перв. скв '!H201</f>
        <v>0</v>
      </c>
      <c r="I201" s="307">
        <f>'Перв. скв '!I201</f>
        <v>0</v>
      </c>
      <c r="J201" s="307">
        <f>'Перв. скв '!J201</f>
        <v>0</v>
      </c>
      <c r="K201" s="307">
        <f>'Перв. скв '!K201</f>
        <v>0</v>
      </c>
      <c r="L201" s="307">
        <f>'Перв. скв '!L201</f>
        <v>0</v>
      </c>
      <c r="M201" s="307">
        <f>'Перв. скв '!M201</f>
        <v>0</v>
      </c>
      <c r="N201" s="297"/>
      <c r="O201" s="99">
        <f t="shared" si="132"/>
        <v>0</v>
      </c>
      <c r="P201" s="99"/>
      <c r="Q201" s="99"/>
      <c r="R201" s="99"/>
      <c r="S201" s="99"/>
      <c r="T201" s="99"/>
      <c r="U201" s="99"/>
      <c r="V201" s="98">
        <f t="shared" si="133"/>
        <v>0</v>
      </c>
      <c r="W201" s="171">
        <f t="shared" si="134"/>
        <v>0</v>
      </c>
      <c r="X201" s="190"/>
    </row>
    <row r="202" spans="1:24" outlineLevel="1">
      <c r="A202" s="327"/>
      <c r="B202" s="323"/>
      <c r="C202" s="335"/>
      <c r="D202" s="102" t="str">
        <f>'Перв. скв '!D202</f>
        <v>МГРП</v>
      </c>
      <c r="E202" s="332"/>
      <c r="F202" s="332" t="str">
        <f>'Перв. скв '!F202</f>
        <v>скв/опер</v>
      </c>
      <c r="G202" s="349">
        <f>'Перв. скв '!G202</f>
        <v>3650000</v>
      </c>
      <c r="H202" s="306">
        <f>'Перв. скв '!H202</f>
        <v>1</v>
      </c>
      <c r="I202" s="307">
        <f>'Перв. скв '!I202</f>
        <v>0</v>
      </c>
      <c r="J202" s="307">
        <f>'Перв. скв '!J202</f>
        <v>0</v>
      </c>
      <c r="K202" s="307">
        <f>'Перв. скв '!K202</f>
        <v>0</v>
      </c>
      <c r="L202" s="307">
        <f>'Перв. скв '!L202</f>
        <v>0</v>
      </c>
      <c r="M202" s="307">
        <f>'Перв. скв '!M202</f>
        <v>0</v>
      </c>
      <c r="N202" s="297"/>
      <c r="O202" s="99">
        <f t="shared" si="132"/>
        <v>3650000</v>
      </c>
      <c r="P202" s="99"/>
      <c r="Q202" s="99"/>
      <c r="R202" s="99"/>
      <c r="S202" s="99"/>
      <c r="T202" s="99"/>
      <c r="U202" s="99"/>
      <c r="V202" s="98">
        <f t="shared" si="133"/>
        <v>1</v>
      </c>
      <c r="W202" s="171">
        <f t="shared" si="134"/>
        <v>3650000</v>
      </c>
      <c r="X202" s="190"/>
    </row>
    <row r="203" spans="1:24" ht="15.75" outlineLevel="1" thickBot="1">
      <c r="A203" s="327"/>
      <c r="B203" s="323"/>
      <c r="C203" s="335"/>
      <c r="D203" s="102" t="str">
        <f>'Перв. скв '!D203</f>
        <v>Супервайзинг при ГРП</v>
      </c>
      <c r="E203" s="332"/>
      <c r="F203" s="332" t="str">
        <f>'Перв. скв '!F203</f>
        <v>бр.час.</v>
      </c>
      <c r="G203" s="349">
        <f>'Перв. скв '!G203</f>
        <v>85680</v>
      </c>
      <c r="H203" s="306">
        <f>'Перв. скв '!H203</f>
        <v>1</v>
      </c>
      <c r="I203" s="307">
        <f>'Перв. скв '!I203</f>
        <v>0</v>
      </c>
      <c r="J203" s="307">
        <f>'Перв. скв '!J203</f>
        <v>0</v>
      </c>
      <c r="K203" s="307">
        <f>'Перв. скв '!K203</f>
        <v>0</v>
      </c>
      <c r="L203" s="307">
        <f>'Перв. скв '!L203</f>
        <v>0</v>
      </c>
      <c r="M203" s="307">
        <f>'Перв. скв '!M203</f>
        <v>0</v>
      </c>
      <c r="N203" s="297"/>
      <c r="O203" s="99">
        <f t="shared" si="132"/>
        <v>85680</v>
      </c>
      <c r="P203" s="99"/>
      <c r="Q203" s="99"/>
      <c r="R203" s="99"/>
      <c r="S203" s="99"/>
      <c r="T203" s="99"/>
      <c r="U203" s="99"/>
      <c r="V203" s="98">
        <f t="shared" si="133"/>
        <v>1</v>
      </c>
      <c r="W203" s="171">
        <f t="shared" si="134"/>
        <v>85680</v>
      </c>
      <c r="X203" s="190"/>
    </row>
    <row r="204" spans="1:24" hidden="1" outlineLevel="1">
      <c r="A204" s="327"/>
      <c r="B204" s="323"/>
      <c r="C204" s="335"/>
      <c r="D204" s="102">
        <f>'Перв. скв '!D204</f>
        <v>0</v>
      </c>
      <c r="E204" s="332"/>
      <c r="F204" s="332">
        <f>'Перв. скв '!F204</f>
        <v>0</v>
      </c>
      <c r="G204" s="349">
        <f>'Перв. скв '!G204</f>
        <v>0</v>
      </c>
      <c r="H204" s="306">
        <f>'Перв. скв '!H204</f>
        <v>0</v>
      </c>
      <c r="I204" s="307">
        <f>'Перв. скв '!I204</f>
        <v>0</v>
      </c>
      <c r="J204" s="307">
        <f>'Перв. скв '!J204</f>
        <v>0</v>
      </c>
      <c r="K204" s="307">
        <f>'Перв. скв '!K204</f>
        <v>0</v>
      </c>
      <c r="L204" s="307">
        <f>'Перв. скв '!L204</f>
        <v>0</v>
      </c>
      <c r="M204" s="307">
        <f>'Перв. скв '!M204</f>
        <v>0</v>
      </c>
      <c r="N204" s="297"/>
      <c r="O204" s="99">
        <f t="shared" si="132"/>
        <v>0</v>
      </c>
      <c r="P204" s="99"/>
      <c r="Q204" s="99"/>
      <c r="R204" s="99"/>
      <c r="S204" s="99"/>
      <c r="T204" s="99"/>
      <c r="U204" s="99"/>
      <c r="V204" s="98">
        <f t="shared" si="133"/>
        <v>0</v>
      </c>
      <c r="W204" s="171">
        <f t="shared" si="134"/>
        <v>0</v>
      </c>
      <c r="X204" s="190"/>
    </row>
    <row r="205" spans="1:24" s="68" customFormat="1" ht="15.75" hidden="1" outlineLevel="1" thickBot="1">
      <c r="A205" s="340"/>
      <c r="B205" s="341"/>
      <c r="C205" s="97"/>
      <c r="D205" s="97"/>
      <c r="E205" s="75"/>
      <c r="F205" s="75"/>
      <c r="G205" s="65"/>
      <c r="H205" s="289"/>
      <c r="I205" s="289"/>
      <c r="J205" s="289"/>
      <c r="K205" s="289"/>
      <c r="L205" s="289"/>
      <c r="M205" s="289"/>
      <c r="N205" s="289"/>
      <c r="O205" s="78"/>
      <c r="P205" s="78"/>
      <c r="Q205" s="78"/>
      <c r="R205" s="78"/>
      <c r="S205" s="78"/>
      <c r="T205" s="78"/>
      <c r="U205" s="78"/>
      <c r="V205" s="79"/>
      <c r="W205" s="166"/>
      <c r="X205" s="190"/>
    </row>
    <row r="206" spans="1:24" s="109" customFormat="1" collapsed="1">
      <c r="A206" s="107"/>
      <c r="B206" s="108"/>
      <c r="C206" s="56" t="s">
        <v>83</v>
      </c>
      <c r="D206" s="69">
        <f>W206</f>
        <v>36904486.671455629</v>
      </c>
      <c r="E206" s="450"/>
      <c r="F206" s="500"/>
      <c r="G206" s="500"/>
      <c r="H206" s="500"/>
      <c r="I206" s="500"/>
      <c r="J206" s="500"/>
      <c r="K206" s="500"/>
      <c r="L206" s="500"/>
      <c r="M206" s="500"/>
      <c r="N206" s="451"/>
      <c r="O206" s="116">
        <f>SUM(O194:O204)</f>
        <v>36904486.671455629</v>
      </c>
      <c r="P206" s="116"/>
      <c r="Q206" s="116"/>
      <c r="R206" s="116"/>
      <c r="S206" s="116"/>
      <c r="T206" s="116"/>
      <c r="U206" s="116"/>
      <c r="V206" s="116"/>
      <c r="W206" s="164">
        <f>SUM(W194:W204)</f>
        <v>36904486.671455629</v>
      </c>
      <c r="X206" s="191"/>
    </row>
    <row r="207" spans="1:24" ht="15.75" thickBot="1">
      <c r="H207" s="280"/>
      <c r="I207" s="280"/>
      <c r="J207" s="280"/>
      <c r="K207" s="280"/>
      <c r="L207" s="280"/>
      <c r="M207" s="280"/>
      <c r="N207" s="280"/>
      <c r="O207" s="117"/>
      <c r="P207" s="117"/>
      <c r="Q207" s="117"/>
      <c r="R207" s="117"/>
      <c r="S207" s="117"/>
      <c r="T207" s="117"/>
      <c r="U207" s="117"/>
      <c r="V207" s="117"/>
      <c r="W207" s="117"/>
      <c r="X207" s="191"/>
    </row>
    <row r="208" spans="1:24" ht="15.75" thickBot="1">
      <c r="A208" s="336"/>
      <c r="B208" s="336"/>
      <c r="C208" s="446" t="s">
        <v>126</v>
      </c>
      <c r="D208" s="447"/>
      <c r="E208" s="447"/>
      <c r="F208" s="447"/>
      <c r="G208" s="447"/>
      <c r="H208" s="447"/>
      <c r="I208" s="447"/>
      <c r="J208" s="447"/>
      <c r="K208" s="447"/>
      <c r="L208" s="447"/>
      <c r="M208" s="447"/>
      <c r="N208" s="447"/>
      <c r="O208" s="447"/>
      <c r="P208" s="447"/>
      <c r="Q208" s="447"/>
      <c r="R208" s="447"/>
      <c r="S208" s="447"/>
      <c r="T208" s="447"/>
      <c r="U208" s="447"/>
      <c r="V208" s="447"/>
      <c r="W208" s="473"/>
      <c r="X208" s="192">
        <f>SUM(W209:W211)</f>
        <v>0</v>
      </c>
    </row>
    <row r="209" spans="1:24" outlineLevel="1">
      <c r="A209" s="336"/>
      <c r="B209" s="336"/>
      <c r="C209" s="335"/>
      <c r="D209" s="102">
        <f>'Перв. скв '!D209</f>
        <v>0</v>
      </c>
      <c r="E209" s="332"/>
      <c r="F209" s="332" t="str">
        <f>'Перв. скв '!F209</f>
        <v>шт</v>
      </c>
      <c r="G209" s="349">
        <f>'Перв. скв '!G209</f>
        <v>0</v>
      </c>
      <c r="H209" s="279"/>
      <c r="I209" s="297"/>
      <c r="J209" s="297"/>
      <c r="K209" s="297"/>
      <c r="L209" s="297"/>
      <c r="M209" s="297"/>
      <c r="N209" s="297"/>
      <c r="O209" s="112">
        <f>H209*G209</f>
        <v>0</v>
      </c>
      <c r="P209" s="112"/>
      <c r="Q209" s="112"/>
      <c r="R209" s="112"/>
      <c r="S209" s="112"/>
      <c r="T209" s="99"/>
      <c r="U209" s="112"/>
      <c r="V209" s="113">
        <f>SUM(H209:N209)</f>
        <v>0</v>
      </c>
      <c r="W209" s="168">
        <f>SUM(O209:U209)</f>
        <v>0</v>
      </c>
      <c r="X209" s="190"/>
    </row>
    <row r="210" spans="1:24" outlineLevel="1">
      <c r="A210" s="336"/>
      <c r="B210" s="336"/>
      <c r="C210" s="335"/>
      <c r="D210" s="102"/>
      <c r="E210" s="332"/>
      <c r="F210" s="332" t="str">
        <f>'Перв. скв '!F210</f>
        <v>скв.</v>
      </c>
      <c r="G210" s="349"/>
      <c r="H210" s="279"/>
      <c r="I210" s="297"/>
      <c r="J210" s="297"/>
      <c r="K210" s="297"/>
      <c r="L210" s="297"/>
      <c r="M210" s="297"/>
      <c r="N210" s="297"/>
      <c r="O210" s="112">
        <f>H210*G210</f>
        <v>0</v>
      </c>
      <c r="P210" s="112"/>
      <c r="Q210" s="112"/>
      <c r="R210" s="112"/>
      <c r="S210" s="112"/>
      <c r="T210" s="99"/>
      <c r="U210" s="112"/>
      <c r="V210" s="113">
        <f>SUM(H210:N210)</f>
        <v>0</v>
      </c>
      <c r="W210" s="168">
        <f>SUM(O210:U210)</f>
        <v>0</v>
      </c>
      <c r="X210" s="190"/>
    </row>
    <row r="211" spans="1:24" outlineLevel="1">
      <c r="A211" s="336"/>
      <c r="B211" s="336"/>
      <c r="C211" s="335"/>
      <c r="D211" s="102"/>
      <c r="E211" s="332"/>
      <c r="F211" s="332" t="str">
        <f>'Перв. скв '!F211</f>
        <v>скв.</v>
      </c>
      <c r="G211" s="349"/>
      <c r="H211" s="279"/>
      <c r="I211" s="297"/>
      <c r="J211" s="297"/>
      <c r="K211" s="297"/>
      <c r="L211" s="297"/>
      <c r="M211" s="297"/>
      <c r="N211" s="297"/>
      <c r="O211" s="112">
        <f>H211*G211</f>
        <v>0</v>
      </c>
      <c r="P211" s="112"/>
      <c r="Q211" s="112"/>
      <c r="R211" s="112"/>
      <c r="S211" s="112"/>
      <c r="T211" s="99"/>
      <c r="U211" s="112"/>
      <c r="V211" s="113">
        <f>SUM(H211:N211)</f>
        <v>0</v>
      </c>
      <c r="W211" s="168">
        <f>SUM(O211:U211)</f>
        <v>0</v>
      </c>
      <c r="X211" s="190"/>
    </row>
    <row r="212" spans="1:24" s="109" customFormat="1">
      <c r="A212" s="343"/>
      <c r="B212" s="343"/>
      <c r="C212" s="56" t="s">
        <v>127</v>
      </c>
      <c r="D212" s="69">
        <f>W212</f>
        <v>0</v>
      </c>
      <c r="E212" s="450"/>
      <c r="F212" s="500"/>
      <c r="G212" s="500"/>
      <c r="H212" s="500"/>
      <c r="I212" s="500"/>
      <c r="J212" s="500"/>
      <c r="K212" s="500"/>
      <c r="L212" s="500"/>
      <c r="M212" s="500"/>
      <c r="N212" s="451"/>
      <c r="O212" s="116">
        <f>SUM(O209:O211)</f>
        <v>0</v>
      </c>
      <c r="P212" s="116"/>
      <c r="Q212" s="116"/>
      <c r="R212" s="116"/>
      <c r="S212" s="116"/>
      <c r="T212" s="116"/>
      <c r="U212" s="116"/>
      <c r="V212" s="116"/>
      <c r="W212" s="164">
        <f>SUM(W209:W211)</f>
        <v>0</v>
      </c>
      <c r="X212" s="190"/>
    </row>
    <row r="213" spans="1:24" ht="15.75" thickBot="1">
      <c r="H213" s="280"/>
      <c r="I213" s="280"/>
      <c r="J213" s="280"/>
      <c r="K213" s="280"/>
      <c r="L213" s="280"/>
      <c r="M213" s="280"/>
      <c r="N213" s="280"/>
      <c r="O213" s="117"/>
      <c r="P213" s="117"/>
      <c r="Q213" s="117"/>
      <c r="R213" s="117"/>
      <c r="S213" s="117"/>
      <c r="T213" s="117"/>
      <c r="U213" s="117"/>
      <c r="V213" s="117"/>
      <c r="W213" s="117"/>
      <c r="X213" s="191"/>
    </row>
    <row r="214" spans="1:24" s="109" customFormat="1" ht="15.75" thickBot="1">
      <c r="A214" s="107"/>
      <c r="B214" s="108"/>
      <c r="C214" s="56" t="s">
        <v>84</v>
      </c>
      <c r="D214" s="69">
        <f>W214</f>
        <v>112848060.03720257</v>
      </c>
      <c r="E214" s="450"/>
      <c r="F214" s="500"/>
      <c r="G214" s="500"/>
      <c r="H214" s="500"/>
      <c r="I214" s="500"/>
      <c r="J214" s="500"/>
      <c r="K214" s="500"/>
      <c r="L214" s="500"/>
      <c r="M214" s="500"/>
      <c r="N214" s="451"/>
      <c r="O214" s="116">
        <f t="shared" ref="O214:U214" si="135">O190+O206+O41+O212</f>
        <v>39061788.490702577</v>
      </c>
      <c r="P214" s="116">
        <f t="shared" si="135"/>
        <v>0</v>
      </c>
      <c r="Q214" s="116">
        <f t="shared" si="135"/>
        <v>388680</v>
      </c>
      <c r="R214" s="116">
        <f t="shared" si="135"/>
        <v>0</v>
      </c>
      <c r="S214" s="116">
        <f t="shared" si="135"/>
        <v>73397591.546499997</v>
      </c>
      <c r="T214" s="116">
        <f t="shared" si="135"/>
        <v>0</v>
      </c>
      <c r="U214" s="116">
        <f t="shared" si="135"/>
        <v>0</v>
      </c>
      <c r="V214" s="116"/>
      <c r="W214" s="164">
        <f>W190+W206+W41+W212</f>
        <v>112848060.03720257</v>
      </c>
      <c r="X214" s="192">
        <f>X18+X43+X56+X65+X86+X94+X112+X120+X129+X134+X142+X163+X181+X192+X208</f>
        <v>112848060.03720257</v>
      </c>
    </row>
  </sheetData>
  <mergeCells count="58">
    <mergeCell ref="A2:W2"/>
    <mergeCell ref="F4:G5"/>
    <mergeCell ref="H4:H5"/>
    <mergeCell ref="I4:I5"/>
    <mergeCell ref="J4:J5"/>
    <mergeCell ref="K4:K5"/>
    <mergeCell ref="L4:L5"/>
    <mergeCell ref="M4:M5"/>
    <mergeCell ref="N4:N5"/>
    <mergeCell ref="O4:O5"/>
    <mergeCell ref="P4:Q5"/>
    <mergeCell ref="R4:R5"/>
    <mergeCell ref="A6:B6"/>
    <mergeCell ref="F6:G6"/>
    <mergeCell ref="P6:Q6"/>
    <mergeCell ref="A7:B7"/>
    <mergeCell ref="F7:G7"/>
    <mergeCell ref="O7:O8"/>
    <mergeCell ref="P7:Q7"/>
    <mergeCell ref="A8:B8"/>
    <mergeCell ref="F8:G8"/>
    <mergeCell ref="P8:Q8"/>
    <mergeCell ref="A9:B9"/>
    <mergeCell ref="F9:G9"/>
    <mergeCell ref="P9:Q9"/>
    <mergeCell ref="F10:G10"/>
    <mergeCell ref="O10:O11"/>
    <mergeCell ref="P10:Q10"/>
    <mergeCell ref="F11:G11"/>
    <mergeCell ref="P11:Q11"/>
    <mergeCell ref="F12:G13"/>
    <mergeCell ref="Q12:R13"/>
    <mergeCell ref="A13:B13"/>
    <mergeCell ref="A15:G15"/>
    <mergeCell ref="H15:N15"/>
    <mergeCell ref="O15:U15"/>
    <mergeCell ref="O12:O13"/>
    <mergeCell ref="P12:P13"/>
    <mergeCell ref="V15:W15"/>
    <mergeCell ref="C18:W18"/>
    <mergeCell ref="C43:W43"/>
    <mergeCell ref="C56:W56"/>
    <mergeCell ref="C65:W65"/>
    <mergeCell ref="C86:W86"/>
    <mergeCell ref="C94:W94"/>
    <mergeCell ref="C112:W112"/>
    <mergeCell ref="C120:W120"/>
    <mergeCell ref="C129:W129"/>
    <mergeCell ref="C134:W134"/>
    <mergeCell ref="C142:W142"/>
    <mergeCell ref="E212:N212"/>
    <mergeCell ref="E214:N214"/>
    <mergeCell ref="C163:W163"/>
    <mergeCell ref="C181:W181"/>
    <mergeCell ref="E190:N190"/>
    <mergeCell ref="C192:W192"/>
    <mergeCell ref="E206:N206"/>
    <mergeCell ref="C208:W208"/>
  </mergeCells>
  <conditionalFormatting sqref="R6 R11 H6:O6 H8:N8 H9:O9 H7:K7 M7:N7">
    <cfRule type="cellIs" dxfId="15" priority="4" stopIfTrue="1" operator="equal">
      <formula>0</formula>
    </cfRule>
  </conditionalFormatting>
  <conditionalFormatting sqref="R8:R10">
    <cfRule type="cellIs" dxfId="14" priority="1" stopIfTrue="1" operator="equal">
      <formula>0</formula>
    </cfRule>
  </conditionalFormatting>
  <pageMargins left="0.25" right="0.25" top="0.75" bottom="0.75" header="0.3" footer="0.3"/>
  <pageSetup paperSize="8" scale="35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9.9978637043366805E-2"/>
    <pageSetUpPr fitToPage="1"/>
  </sheetPr>
  <dimension ref="A1:AN214"/>
  <sheetViews>
    <sheetView topLeftCell="A22" zoomScale="80" zoomScaleNormal="80" workbookViewId="0">
      <selection activeCell="L55" sqref="L55"/>
    </sheetView>
  </sheetViews>
  <sheetFormatPr defaultRowHeight="15" outlineLevelRow="1"/>
  <cols>
    <col min="1" max="1" width="1.5703125" style="1" customWidth="1"/>
    <col min="2" max="2" width="1.7109375" style="1" customWidth="1"/>
    <col min="3" max="3" width="44.85546875" style="1" customWidth="1"/>
    <col min="4" max="4" width="72.5703125" style="1" customWidth="1"/>
    <col min="5" max="5" width="16.42578125" style="89" customWidth="1"/>
    <col min="6" max="6" width="14" style="1" customWidth="1"/>
    <col min="7" max="7" width="13.42578125" style="1" customWidth="1"/>
    <col min="8" max="8" width="9.5703125" style="1" customWidth="1"/>
    <col min="9" max="10" width="11" style="1" customWidth="1"/>
    <col min="11" max="11" width="12.28515625" style="1" customWidth="1"/>
    <col min="12" max="13" width="12" style="1" customWidth="1"/>
    <col min="14" max="14" width="11.85546875" style="1" customWidth="1"/>
    <col min="15" max="15" width="13.42578125" style="1" customWidth="1"/>
    <col min="16" max="16" width="15.42578125" style="1" customWidth="1"/>
    <col min="17" max="17" width="15" style="1" customWidth="1"/>
    <col min="18" max="18" width="15.5703125" style="1" customWidth="1"/>
    <col min="19" max="20" width="15.140625" style="1" customWidth="1"/>
    <col min="21" max="21" width="12.28515625" style="1" customWidth="1"/>
    <col min="22" max="22" width="12.5703125" style="1" customWidth="1"/>
    <col min="23" max="23" width="13.85546875" style="1" customWidth="1"/>
    <col min="24" max="24" width="14.7109375" style="185" customWidth="1"/>
    <col min="25" max="40" width="9.140625" style="1"/>
    <col min="41" max="43" width="0" style="1" hidden="1" customWidth="1"/>
    <col min="44" max="16384" width="9.140625" style="1"/>
  </cols>
  <sheetData>
    <row r="1" spans="1:25" ht="5.25" customHeight="1" thickBot="1"/>
    <row r="2" spans="1:25" ht="50.25" customHeight="1" thickBot="1">
      <c r="A2" s="460" t="s">
        <v>10</v>
      </c>
      <c r="B2" s="461"/>
      <c r="C2" s="461"/>
      <c r="D2" s="461"/>
      <c r="E2" s="461"/>
      <c r="F2" s="461"/>
      <c r="G2" s="461"/>
      <c r="H2" s="461"/>
      <c r="I2" s="461"/>
      <c r="J2" s="461"/>
      <c r="K2" s="461"/>
      <c r="L2" s="461"/>
      <c r="M2" s="461"/>
      <c r="N2" s="461"/>
      <c r="O2" s="461"/>
      <c r="P2" s="461"/>
      <c r="Q2" s="461"/>
      <c r="R2" s="461"/>
      <c r="S2" s="461"/>
      <c r="T2" s="461"/>
      <c r="U2" s="461"/>
      <c r="V2" s="461"/>
      <c r="W2" s="465"/>
    </row>
    <row r="3" spans="1:25" ht="4.5" customHeight="1">
      <c r="A3" s="6"/>
      <c r="B3" s="6"/>
      <c r="C3" s="6"/>
      <c r="D3" s="6"/>
      <c r="E3" s="90"/>
      <c r="F3" s="6"/>
      <c r="G3" s="6"/>
      <c r="H3" s="9"/>
      <c r="I3" s="9"/>
      <c r="J3" s="9"/>
      <c r="K3" s="9"/>
      <c r="L3" s="9"/>
      <c r="M3" s="9"/>
      <c r="N3" s="9"/>
      <c r="O3" s="6"/>
      <c r="P3" s="5"/>
      <c r="Q3" s="7"/>
      <c r="R3" s="7"/>
      <c r="S3" s="7"/>
      <c r="T3" s="7"/>
      <c r="U3" s="7"/>
      <c r="V3" s="7"/>
      <c r="W3" s="7"/>
    </row>
    <row r="4" spans="1:25" ht="14.25" customHeight="1">
      <c r="A4" s="10"/>
      <c r="B4" s="10"/>
      <c r="C4" s="129" t="s">
        <v>144</v>
      </c>
      <c r="D4" s="163" t="str">
        <f>'Титул '!G5</f>
        <v xml:space="preserve">куст №21б Приобского месторождения </v>
      </c>
      <c r="E4" s="318" t="s">
        <v>104</v>
      </c>
      <c r="F4" s="466" t="s">
        <v>42</v>
      </c>
      <c r="G4" s="467"/>
      <c r="H4" s="464" t="s">
        <v>11</v>
      </c>
      <c r="I4" s="464" t="s">
        <v>12</v>
      </c>
      <c r="J4" s="464" t="s">
        <v>4</v>
      </c>
      <c r="K4" s="464" t="s">
        <v>110</v>
      </c>
      <c r="L4" s="464" t="s">
        <v>111</v>
      </c>
      <c r="M4" s="464" t="s">
        <v>150</v>
      </c>
      <c r="N4" s="464" t="s">
        <v>13</v>
      </c>
      <c r="O4" s="463" t="s">
        <v>107</v>
      </c>
      <c r="P4" s="470" t="s">
        <v>42</v>
      </c>
      <c r="Q4" s="470"/>
      <c r="R4" s="463" t="s">
        <v>108</v>
      </c>
    </row>
    <row r="5" spans="1:25">
      <c r="A5" s="10"/>
      <c r="B5" s="10"/>
      <c r="C5" s="129" t="s">
        <v>145</v>
      </c>
      <c r="D5" s="81" t="str">
        <f>'Титул '!C11</f>
        <v>не определен</v>
      </c>
      <c r="E5" s="319">
        <f>IF(($L$45+$L$46+$L$47+$L$48+$L$49+$L$50)&gt;0,$D$214,0)</f>
        <v>67583404.800702572</v>
      </c>
      <c r="F5" s="468"/>
      <c r="G5" s="469"/>
      <c r="H5" s="464"/>
      <c r="I5" s="464"/>
      <c r="J5" s="464"/>
      <c r="K5" s="464"/>
      <c r="L5" s="464"/>
      <c r="M5" s="464"/>
      <c r="N5" s="464"/>
      <c r="O5" s="463"/>
      <c r="P5" s="471"/>
      <c r="Q5" s="471"/>
      <c r="R5" s="463"/>
    </row>
    <row r="6" spans="1:25" ht="15" customHeight="1">
      <c r="A6" s="455"/>
      <c r="B6" s="456"/>
      <c r="C6" s="129" t="s">
        <v>146</v>
      </c>
      <c r="D6" s="81" t="str">
        <f>'Титул '!C12</f>
        <v>БУ-3000 ЭУК</v>
      </c>
      <c r="E6" s="73" t="s">
        <v>89</v>
      </c>
      <c r="F6" s="462" t="s">
        <v>38</v>
      </c>
      <c r="G6" s="462"/>
      <c r="H6" s="80"/>
      <c r="I6" s="80">
        <v>1</v>
      </c>
      <c r="J6" s="80">
        <v>4</v>
      </c>
      <c r="K6" s="80"/>
      <c r="L6" s="80">
        <v>10</v>
      </c>
      <c r="M6" s="80">
        <v>3</v>
      </c>
      <c r="N6" s="80">
        <v>0</v>
      </c>
      <c r="O6" s="178">
        <f>IF(($L$45+$L$46+$L$47+$L$48+$L$49+$L$50)&gt;0,SUM(I6:N6),0)</f>
        <v>18</v>
      </c>
      <c r="P6" s="462" t="s">
        <v>87</v>
      </c>
      <c r="Q6" s="462"/>
      <c r="R6" s="277">
        <f>IF(($L$45+$L$46+$L$47+$L$48+$L$49+$L$50)&gt;0,SUM(R8:R10),0)</f>
        <v>17</v>
      </c>
    </row>
    <row r="7" spans="1:25" ht="15" customHeight="1">
      <c r="A7" s="455"/>
      <c r="B7" s="456"/>
      <c r="C7" s="129" t="s">
        <v>14</v>
      </c>
      <c r="D7" s="80" t="s">
        <v>237</v>
      </c>
      <c r="E7" s="179">
        <f>IF(($L$45+$L$46+$L$47+$L$48+$L$49+$L$50)&gt;0,$W$41,0)</f>
        <v>471302.125</v>
      </c>
      <c r="F7" s="462" t="s">
        <v>105</v>
      </c>
      <c r="G7" s="462"/>
      <c r="H7" s="80"/>
      <c r="I7" s="84">
        <v>120</v>
      </c>
      <c r="J7" s="84">
        <v>1550</v>
      </c>
      <c r="K7" s="81"/>
      <c r="L7" s="81">
        <v>3700</v>
      </c>
      <c r="M7" s="81"/>
      <c r="N7" s="81"/>
      <c r="O7" s="463" t="s">
        <v>109</v>
      </c>
      <c r="P7" s="462" t="s">
        <v>88</v>
      </c>
      <c r="Q7" s="462"/>
      <c r="R7" s="278"/>
    </row>
    <row r="8" spans="1:25" ht="15" customHeight="1">
      <c r="A8" s="455"/>
      <c r="B8" s="456"/>
      <c r="C8" s="11" t="s">
        <v>98</v>
      </c>
      <c r="D8" s="80">
        <v>3700</v>
      </c>
      <c r="E8" s="73" t="s">
        <v>90</v>
      </c>
      <c r="F8" s="462" t="s">
        <v>39</v>
      </c>
      <c r="G8" s="462"/>
      <c r="H8" s="80"/>
      <c r="I8" s="80">
        <v>393</v>
      </c>
      <c r="J8" s="80">
        <v>300</v>
      </c>
      <c r="K8" s="80"/>
      <c r="L8" s="80">
        <v>220</v>
      </c>
      <c r="M8" s="80"/>
      <c r="N8" s="80"/>
      <c r="O8" s="463"/>
      <c r="P8" s="462" t="s">
        <v>113</v>
      </c>
      <c r="Q8" s="462"/>
      <c r="R8" s="277">
        <v>13</v>
      </c>
    </row>
    <row r="9" spans="1:25" ht="15.75" customHeight="1">
      <c r="A9" s="455"/>
      <c r="B9" s="456"/>
      <c r="C9" s="129" t="s">
        <v>95</v>
      </c>
      <c r="D9" s="81" t="str">
        <f>'Титул '!C13</f>
        <v>да</v>
      </c>
      <c r="E9" s="179">
        <f>IF(($L$45+$L$46+$L$47+$L$48+$L$49+$L$50)&gt;0,$W$190,0)</f>
        <v>30207616.004246943</v>
      </c>
      <c r="F9" s="462" t="s">
        <v>40</v>
      </c>
      <c r="G9" s="462"/>
      <c r="H9" s="80"/>
      <c r="I9" s="80">
        <v>324</v>
      </c>
      <c r="J9" s="80">
        <v>245</v>
      </c>
      <c r="K9" s="80"/>
      <c r="L9" s="80">
        <v>168</v>
      </c>
      <c r="M9" s="80"/>
      <c r="N9" s="80"/>
      <c r="O9" s="178">
        <f>D8</f>
        <v>3700</v>
      </c>
      <c r="P9" s="462" t="s">
        <v>114</v>
      </c>
      <c r="Q9" s="462"/>
      <c r="R9" s="277">
        <v>1</v>
      </c>
      <c r="S9" s="3"/>
      <c r="T9" s="3"/>
      <c r="U9" s="3"/>
      <c r="V9" s="3"/>
      <c r="W9" s="3"/>
      <c r="X9" s="186"/>
      <c r="Y9" s="3"/>
    </row>
    <row r="10" spans="1:25" ht="15" customHeight="1">
      <c r="A10" s="313"/>
      <c r="B10" s="314"/>
      <c r="C10" s="129" t="s">
        <v>96</v>
      </c>
      <c r="D10" s="81" t="str">
        <f>'Титул '!C14</f>
        <v>нет</v>
      </c>
      <c r="E10" s="73" t="s">
        <v>91</v>
      </c>
      <c r="F10" s="464" t="s">
        <v>42</v>
      </c>
      <c r="G10" s="464"/>
      <c r="H10" s="130" t="s">
        <v>92</v>
      </c>
      <c r="I10" s="130" t="s">
        <v>151</v>
      </c>
      <c r="J10" s="130" t="s">
        <v>103</v>
      </c>
      <c r="K10" s="130" t="s">
        <v>93</v>
      </c>
      <c r="L10" s="130" t="s">
        <v>94</v>
      </c>
      <c r="M10" s="130" t="s">
        <v>99</v>
      </c>
      <c r="N10" s="130"/>
      <c r="O10" s="463" t="s">
        <v>112</v>
      </c>
      <c r="P10" s="462" t="s">
        <v>115</v>
      </c>
      <c r="Q10" s="462"/>
      <c r="R10" s="277">
        <v>3</v>
      </c>
      <c r="S10" s="3"/>
      <c r="T10" s="3"/>
      <c r="U10" s="3"/>
      <c r="V10" s="3"/>
      <c r="W10" s="3"/>
      <c r="X10" s="186"/>
      <c r="Y10" s="3"/>
    </row>
    <row r="11" spans="1:25" ht="17.25" customHeight="1">
      <c r="A11" s="313"/>
      <c r="B11" s="314"/>
      <c r="C11" s="129" t="s">
        <v>97</v>
      </c>
      <c r="D11" s="81" t="str">
        <f>'Титул '!C15</f>
        <v>нет</v>
      </c>
      <c r="E11" s="179">
        <f>IF(($L$45+$L$46+$L$47+$L$48+$L$49+$L$50)&gt;0,$W$206,0)</f>
        <v>36904486.671455629</v>
      </c>
      <c r="F11" s="462" t="s">
        <v>106</v>
      </c>
      <c r="G11" s="462"/>
      <c r="H11" s="351"/>
      <c r="I11" s="351"/>
      <c r="J11" s="351"/>
      <c r="K11" s="351"/>
      <c r="L11" s="351"/>
      <c r="M11" s="351"/>
      <c r="N11" s="351"/>
      <c r="O11" s="463"/>
      <c r="P11" s="462" t="s">
        <v>116</v>
      </c>
      <c r="Q11" s="462"/>
      <c r="R11" s="277">
        <v>2</v>
      </c>
      <c r="S11" s="3"/>
      <c r="T11" s="3"/>
      <c r="U11" s="3"/>
      <c r="V11" s="3"/>
      <c r="W11" s="3"/>
      <c r="X11" s="186"/>
      <c r="Y11" s="3"/>
    </row>
    <row r="12" spans="1:25" ht="17.25" customHeight="1">
      <c r="A12" s="313"/>
      <c r="B12" s="314"/>
      <c r="C12" s="129" t="s">
        <v>125</v>
      </c>
      <c r="D12" s="80">
        <v>3</v>
      </c>
      <c r="E12" s="73" t="s">
        <v>129</v>
      </c>
      <c r="F12" s="488" t="s">
        <v>41</v>
      </c>
      <c r="G12" s="489"/>
      <c r="H12" s="352"/>
      <c r="I12" s="353"/>
      <c r="J12" s="353"/>
      <c r="K12" s="353"/>
      <c r="L12" s="353"/>
      <c r="M12" s="353"/>
      <c r="N12" s="353"/>
      <c r="O12" s="474"/>
      <c r="P12" s="480" t="s">
        <v>41</v>
      </c>
      <c r="Q12" s="492"/>
      <c r="R12" s="493"/>
      <c r="S12" s="211"/>
      <c r="T12" s="3"/>
      <c r="U12" s="3"/>
      <c r="V12" s="3"/>
      <c r="W12" s="3"/>
      <c r="X12" s="186"/>
      <c r="Y12" s="3"/>
    </row>
    <row r="13" spans="1:25">
      <c r="A13" s="457"/>
      <c r="B13" s="456"/>
      <c r="C13" s="129" t="s">
        <v>102</v>
      </c>
      <c r="D13" s="131"/>
      <c r="E13" s="179">
        <f>IF(($L$45+$L$46+$L$47+$L$48+$L$49+$L$50)&gt;0,$W$212,0)</f>
        <v>0</v>
      </c>
      <c r="F13" s="490"/>
      <c r="G13" s="491"/>
      <c r="H13" s="354"/>
      <c r="I13" s="355"/>
      <c r="J13" s="355"/>
      <c r="K13" s="355"/>
      <c r="L13" s="355"/>
      <c r="M13" s="355"/>
      <c r="N13" s="355"/>
      <c r="O13" s="475"/>
      <c r="P13" s="481"/>
      <c r="Q13" s="494"/>
      <c r="R13" s="495"/>
      <c r="S13" s="211"/>
      <c r="T13" s="70"/>
      <c r="U13" s="70"/>
      <c r="V13" s="70"/>
      <c r="W13" s="70"/>
      <c r="X13" s="186"/>
      <c r="Y13" s="70"/>
    </row>
    <row r="14" spans="1:25" ht="3.75" customHeight="1" thickBot="1">
      <c r="A14" s="12"/>
      <c r="B14" s="12"/>
      <c r="C14" s="128"/>
      <c r="D14" s="12"/>
      <c r="E14" s="12"/>
      <c r="F14" s="12"/>
      <c r="G14" s="12"/>
      <c r="H14" s="12"/>
      <c r="I14" s="12"/>
      <c r="J14" s="12"/>
      <c r="K14" s="12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</row>
    <row r="15" spans="1:25">
      <c r="A15" s="458" t="s">
        <v>128</v>
      </c>
      <c r="B15" s="459"/>
      <c r="C15" s="459"/>
      <c r="D15" s="459"/>
      <c r="E15" s="459"/>
      <c r="F15" s="459"/>
      <c r="G15" s="479"/>
      <c r="H15" s="476" t="s">
        <v>15</v>
      </c>
      <c r="I15" s="477"/>
      <c r="J15" s="477"/>
      <c r="K15" s="477"/>
      <c r="L15" s="477"/>
      <c r="M15" s="477"/>
      <c r="N15" s="478"/>
      <c r="O15" s="476" t="s">
        <v>16</v>
      </c>
      <c r="P15" s="477"/>
      <c r="Q15" s="477"/>
      <c r="R15" s="477"/>
      <c r="S15" s="477"/>
      <c r="T15" s="477"/>
      <c r="U15" s="478"/>
      <c r="V15" s="458" t="s">
        <v>17</v>
      </c>
      <c r="W15" s="459"/>
      <c r="X15" s="187"/>
    </row>
    <row r="16" spans="1:25" ht="45.75" customHeight="1" thickBot="1">
      <c r="A16" s="13" t="s">
        <v>18</v>
      </c>
      <c r="B16" s="14" t="s">
        <v>19</v>
      </c>
      <c r="C16" s="15" t="s">
        <v>5</v>
      </c>
      <c r="D16" s="16" t="s">
        <v>20</v>
      </c>
      <c r="E16" s="16" t="s">
        <v>21</v>
      </c>
      <c r="F16" s="16" t="s">
        <v>22</v>
      </c>
      <c r="G16" s="17" t="s">
        <v>23</v>
      </c>
      <c r="H16" s="18" t="s">
        <v>101</v>
      </c>
      <c r="I16" s="19" t="str">
        <f>+I4</f>
        <v xml:space="preserve">Направление </v>
      </c>
      <c r="J16" s="19" t="str">
        <f>+J4</f>
        <v>Кондуктор</v>
      </c>
      <c r="K16" s="19" t="str">
        <f>+K4</f>
        <v>Техническая колонна</v>
      </c>
      <c r="L16" s="19" t="str">
        <f>+L4</f>
        <v>Эксплуат-ая колонна</v>
      </c>
      <c r="M16" s="17" t="s">
        <v>150</v>
      </c>
      <c r="N16" s="49" t="str">
        <f>+N4</f>
        <v>Хвостовик</v>
      </c>
      <c r="O16" s="18" t="s">
        <v>101</v>
      </c>
      <c r="P16" s="20" t="str">
        <f>+I16</f>
        <v xml:space="preserve">Направление </v>
      </c>
      <c r="Q16" s="19" t="str">
        <f>+J16</f>
        <v>Кондуктор</v>
      </c>
      <c r="R16" s="19" t="str">
        <f>+K16</f>
        <v>Техническая колонна</v>
      </c>
      <c r="S16" s="19" t="str">
        <f>+L16</f>
        <v>Эксплуат-ая колонна</v>
      </c>
      <c r="T16" s="17" t="s">
        <v>150</v>
      </c>
      <c r="U16" s="17" t="str">
        <f>+N16</f>
        <v>Хвостовик</v>
      </c>
      <c r="V16" s="21" t="s">
        <v>24</v>
      </c>
      <c r="W16" s="165" t="s">
        <v>25</v>
      </c>
      <c r="X16" s="184" t="s">
        <v>149</v>
      </c>
    </row>
    <row r="17" spans="1:24" ht="15.75" thickBot="1">
      <c r="A17" s="33"/>
      <c r="B17" s="41"/>
      <c r="C17" s="74"/>
      <c r="D17" s="74"/>
      <c r="E17" s="75"/>
      <c r="F17" s="75"/>
      <c r="G17" s="76"/>
      <c r="H17" s="77"/>
      <c r="I17" s="77"/>
      <c r="J17" s="77"/>
      <c r="K17" s="77"/>
      <c r="L17" s="77"/>
      <c r="M17" s="77"/>
      <c r="N17" s="77"/>
      <c r="O17" s="78"/>
      <c r="P17" s="78"/>
      <c r="Q17" s="78"/>
      <c r="R17" s="78"/>
      <c r="S17" s="78"/>
      <c r="T17" s="78"/>
      <c r="U17" s="78"/>
      <c r="V17" s="79"/>
      <c r="W17" s="166"/>
      <c r="X17" s="188"/>
    </row>
    <row r="18" spans="1:24" ht="15.75" thickBot="1">
      <c r="A18" s="33" t="s">
        <v>55</v>
      </c>
      <c r="B18" s="41"/>
      <c r="C18" s="453" t="s">
        <v>122</v>
      </c>
      <c r="D18" s="454"/>
      <c r="E18" s="454"/>
      <c r="F18" s="454"/>
      <c r="G18" s="454"/>
      <c r="H18" s="454"/>
      <c r="I18" s="454"/>
      <c r="J18" s="454"/>
      <c r="K18" s="454"/>
      <c r="L18" s="454"/>
      <c r="M18" s="454"/>
      <c r="N18" s="454"/>
      <c r="O18" s="454"/>
      <c r="P18" s="454"/>
      <c r="Q18" s="454"/>
      <c r="R18" s="454"/>
      <c r="S18" s="454"/>
      <c r="T18" s="454"/>
      <c r="U18" s="454"/>
      <c r="V18" s="454"/>
      <c r="W18" s="487"/>
      <c r="X18" s="189">
        <f>SUM(W20:W40)</f>
        <v>471302.125</v>
      </c>
    </row>
    <row r="19" spans="1:24" outlineLevel="1">
      <c r="A19" s="28"/>
      <c r="B19" s="42"/>
      <c r="C19" s="182" t="str">
        <f>'Перв. скв '!C19</f>
        <v>не определен</v>
      </c>
      <c r="D19" s="100" t="s">
        <v>120</v>
      </c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167"/>
      <c r="X19" s="190"/>
    </row>
    <row r="20" spans="1:24" outlineLevel="1">
      <c r="A20" s="28"/>
      <c r="B20" s="42"/>
      <c r="C20" s="74"/>
      <c r="D20" s="102" t="str">
        <f>'Перв. скв '!D20</f>
        <v>Монтаж</v>
      </c>
      <c r="E20" s="332" t="str">
        <f>D$5</f>
        <v>не определен</v>
      </c>
      <c r="F20" s="332" t="str">
        <f>'Перв. скв '!F20</f>
        <v>опер.</v>
      </c>
      <c r="G20" s="349">
        <f>'Перв. скв '!G20</f>
        <v>9401938</v>
      </c>
      <c r="H20" s="291"/>
      <c r="I20" s="111"/>
      <c r="J20" s="111"/>
      <c r="K20" s="111"/>
      <c r="L20" s="111"/>
      <c r="M20" s="111"/>
      <c r="N20" s="111"/>
      <c r="O20" s="112">
        <f>H20*G20</f>
        <v>0</v>
      </c>
      <c r="P20" s="112"/>
      <c r="Q20" s="112"/>
      <c r="R20" s="112"/>
      <c r="S20" s="112"/>
      <c r="T20" s="112"/>
      <c r="U20" s="112"/>
      <c r="V20" s="113">
        <f>SUM(H20:N20)</f>
        <v>0</v>
      </c>
      <c r="W20" s="168">
        <f>SUM(O20:U20)</f>
        <v>0</v>
      </c>
      <c r="X20" s="190"/>
    </row>
    <row r="21" spans="1:24" outlineLevel="1">
      <c r="A21" s="28"/>
      <c r="B21" s="42"/>
      <c r="C21" s="97"/>
      <c r="D21" s="102" t="str">
        <f>'Перв. скв '!D21</f>
        <v>Демонтаж</v>
      </c>
      <c r="E21" s="332" t="str">
        <f t="shared" ref="E21:E39" si="0">D$5</f>
        <v>не определен</v>
      </c>
      <c r="F21" s="332" t="str">
        <f>'Перв. скв '!F21</f>
        <v>опер.</v>
      </c>
      <c r="G21" s="349">
        <f>'Перв. скв '!G21</f>
        <v>2344149</v>
      </c>
      <c r="H21" s="291"/>
      <c r="I21" s="111"/>
      <c r="J21" s="111"/>
      <c r="K21" s="111"/>
      <c r="L21" s="111"/>
      <c r="M21" s="111"/>
      <c r="N21" s="111"/>
      <c r="O21" s="112">
        <f t="shared" ref="O21:O39" si="1">H21*G21</f>
        <v>0</v>
      </c>
      <c r="P21" s="112"/>
      <c r="Q21" s="112"/>
      <c r="R21" s="112"/>
      <c r="S21" s="112"/>
      <c r="T21" s="112"/>
      <c r="U21" s="112"/>
      <c r="V21" s="113">
        <f t="shared" ref="V21:V39" si="2">SUM(H21:N21)</f>
        <v>0</v>
      </c>
      <c r="W21" s="168">
        <f t="shared" ref="W21:W39" si="3">SUM(O21:U21)</f>
        <v>0</v>
      </c>
      <c r="X21" s="190"/>
    </row>
    <row r="22" spans="1:24" outlineLevel="1">
      <c r="A22" s="28"/>
      <c r="B22" s="42"/>
      <c r="C22" s="97"/>
      <c r="D22" s="102" t="str">
        <f>'Перв. скв '!D22</f>
        <v>Эксплуатация АВЭС</v>
      </c>
      <c r="E22" s="332" t="str">
        <f t="shared" si="0"/>
        <v>не определен</v>
      </c>
      <c r="F22" s="332" t="str">
        <f>'Перв. скв '!F22</f>
        <v>опер.</v>
      </c>
      <c r="G22" s="349">
        <f>'Перв. скв '!G22</f>
        <v>0</v>
      </c>
      <c r="H22" s="291"/>
      <c r="I22" s="111"/>
      <c r="J22" s="111"/>
      <c r="K22" s="111"/>
      <c r="L22" s="111"/>
      <c r="M22" s="111"/>
      <c r="N22" s="111"/>
      <c r="O22" s="112">
        <f t="shared" si="1"/>
        <v>0</v>
      </c>
      <c r="P22" s="112"/>
      <c r="Q22" s="112"/>
      <c r="R22" s="112"/>
      <c r="S22" s="112"/>
      <c r="T22" s="112"/>
      <c r="U22" s="112"/>
      <c r="V22" s="113">
        <f t="shared" si="2"/>
        <v>0</v>
      </c>
      <c r="W22" s="168">
        <f t="shared" si="3"/>
        <v>0</v>
      </c>
      <c r="X22" s="190"/>
    </row>
    <row r="23" spans="1:24" outlineLevel="1">
      <c r="A23" s="28"/>
      <c r="B23" s="42"/>
      <c r="C23" s="97"/>
      <c r="D23" s="102" t="str">
        <f>'Перв. скв '!D23</f>
        <v>Передислокация БУ в пределах м-я</v>
      </c>
      <c r="E23" s="332" t="str">
        <f>D$5</f>
        <v>не определен</v>
      </c>
      <c r="F23" s="332" t="str">
        <f>'Перв. скв '!F23</f>
        <v>опер.</v>
      </c>
      <c r="G23" s="349">
        <f>'Перв. скв '!G23</f>
        <v>693236</v>
      </c>
      <c r="H23" s="291"/>
      <c r="I23" s="111"/>
      <c r="J23" s="111"/>
      <c r="K23" s="111"/>
      <c r="L23" s="111"/>
      <c r="M23" s="111"/>
      <c r="N23" s="111"/>
      <c r="O23" s="112">
        <f>H23*G23</f>
        <v>0</v>
      </c>
      <c r="P23" s="112"/>
      <c r="Q23" s="112"/>
      <c r="R23" s="112"/>
      <c r="S23" s="112"/>
      <c r="T23" s="112"/>
      <c r="U23" s="112"/>
      <c r="V23" s="113">
        <f>SUM(H23:N23)</f>
        <v>0</v>
      </c>
      <c r="W23" s="168">
        <f>SUM(O23:U23)</f>
        <v>0</v>
      </c>
      <c r="X23" s="190"/>
    </row>
    <row r="24" spans="1:24" outlineLevel="1">
      <c r="A24" s="28"/>
      <c r="B24" s="42"/>
      <c r="C24" s="97"/>
      <c r="D24" s="102" t="str">
        <f>'Перв. скв '!D24</f>
        <v>Передислокация БУ 250-500 км.</v>
      </c>
      <c r="E24" s="332" t="str">
        <f>D$5</f>
        <v>не определен</v>
      </c>
      <c r="F24" s="332" t="str">
        <f>'Перв. скв '!F24</f>
        <v>опер.</v>
      </c>
      <c r="G24" s="349">
        <f>'Перв. скв '!G24</f>
        <v>9837322</v>
      </c>
      <c r="H24" s="291"/>
      <c r="I24" s="111"/>
      <c r="J24" s="111"/>
      <c r="K24" s="111"/>
      <c r="L24" s="111"/>
      <c r="M24" s="111"/>
      <c r="N24" s="111"/>
      <c r="O24" s="112">
        <f>H24*G24</f>
        <v>0</v>
      </c>
      <c r="P24" s="112"/>
      <c r="Q24" s="112"/>
      <c r="R24" s="112"/>
      <c r="S24" s="112"/>
      <c r="T24" s="112"/>
      <c r="U24" s="112"/>
      <c r="V24" s="113">
        <f>SUM(H24:N24)</f>
        <v>0</v>
      </c>
      <c r="W24" s="168">
        <f>SUM(O24:U24)</f>
        <v>0</v>
      </c>
      <c r="X24" s="190"/>
    </row>
    <row r="25" spans="1:24" outlineLevel="1">
      <c r="A25" s="28"/>
      <c r="B25" s="42"/>
      <c r="C25" s="97"/>
      <c r="D25" s="102" t="str">
        <f>'Перв. скв '!D25</f>
        <v>Передислокация бр. бур в пределах м-я</v>
      </c>
      <c r="E25" s="332" t="str">
        <f>D$5</f>
        <v>не определен</v>
      </c>
      <c r="F25" s="332" t="str">
        <f>'Перв. скв '!F25</f>
        <v>опер.</v>
      </c>
      <c r="G25" s="349">
        <f>'Перв. скв '!G25</f>
        <v>130867</v>
      </c>
      <c r="H25" s="291"/>
      <c r="I25" s="111"/>
      <c r="J25" s="111"/>
      <c r="K25" s="111"/>
      <c r="L25" s="111"/>
      <c r="M25" s="111"/>
      <c r="N25" s="111"/>
      <c r="O25" s="112">
        <f>H25*G25</f>
        <v>0</v>
      </c>
      <c r="P25" s="112"/>
      <c r="Q25" s="112"/>
      <c r="R25" s="112"/>
      <c r="S25" s="112"/>
      <c r="T25" s="112"/>
      <c r="U25" s="112"/>
      <c r="V25" s="113">
        <f>SUM(H25:N25)</f>
        <v>0</v>
      </c>
      <c r="W25" s="168">
        <f>SUM(O25:U25)</f>
        <v>0</v>
      </c>
      <c r="X25" s="190"/>
    </row>
    <row r="26" spans="1:24" outlineLevel="1">
      <c r="A26" s="28"/>
      <c r="B26" s="42"/>
      <c r="C26" s="97"/>
      <c r="D26" s="103" t="str">
        <f>'Перв. скв '!D26</f>
        <v>Передислокация бр. бур 250-500 км.</v>
      </c>
      <c r="E26" s="332" t="str">
        <f t="shared" si="0"/>
        <v>не определен</v>
      </c>
      <c r="F26" s="332" t="str">
        <f>'Перв. скв '!F26</f>
        <v>опер.</v>
      </c>
      <c r="G26" s="349">
        <f>'Перв. скв '!G26</f>
        <v>1788526</v>
      </c>
      <c r="H26" s="291"/>
      <c r="I26" s="111"/>
      <c r="J26" s="111"/>
      <c r="K26" s="111"/>
      <c r="L26" s="111"/>
      <c r="M26" s="111"/>
      <c r="N26" s="111"/>
      <c r="O26" s="112">
        <f t="shared" si="1"/>
        <v>0</v>
      </c>
      <c r="P26" s="112"/>
      <c r="Q26" s="112"/>
      <c r="R26" s="112"/>
      <c r="S26" s="112"/>
      <c r="T26" s="112"/>
      <c r="U26" s="112"/>
      <c r="V26" s="113">
        <f t="shared" si="2"/>
        <v>0</v>
      </c>
      <c r="W26" s="168">
        <f t="shared" si="3"/>
        <v>0</v>
      </c>
      <c r="X26" s="190"/>
    </row>
    <row r="27" spans="1:24" outlineLevel="1">
      <c r="A27" s="28"/>
      <c r="B27" s="42"/>
      <c r="C27" s="97"/>
      <c r="D27" s="103" t="str">
        <f>'Перв. скв '!D27</f>
        <v>Передислокация бригады ВМР в пределах м-я</v>
      </c>
      <c r="E27" s="332" t="str">
        <f t="shared" si="0"/>
        <v>не определен</v>
      </c>
      <c r="F27" s="332" t="str">
        <f>'Перв. скв '!F27</f>
        <v>опер.</v>
      </c>
      <c r="G27" s="349">
        <f>'Перв. скв '!G27</f>
        <v>130867</v>
      </c>
      <c r="H27" s="291"/>
      <c r="I27" s="111"/>
      <c r="J27" s="111"/>
      <c r="K27" s="111"/>
      <c r="L27" s="111"/>
      <c r="M27" s="111"/>
      <c r="N27" s="111"/>
      <c r="O27" s="112">
        <f t="shared" si="1"/>
        <v>0</v>
      </c>
      <c r="P27" s="112"/>
      <c r="Q27" s="112"/>
      <c r="R27" s="112"/>
      <c r="S27" s="112"/>
      <c r="T27" s="112"/>
      <c r="U27" s="112"/>
      <c r="V27" s="113">
        <f t="shared" si="2"/>
        <v>0</v>
      </c>
      <c r="W27" s="168">
        <f t="shared" si="3"/>
        <v>0</v>
      </c>
      <c r="X27" s="190"/>
    </row>
    <row r="28" spans="1:24" outlineLevel="1">
      <c r="A28" s="28"/>
      <c r="B28" s="42"/>
      <c r="C28" s="97"/>
      <c r="D28" s="103" t="str">
        <f>'Перв. скв '!D28</f>
        <v>Передислокация бригады ВМР 250-500 км.</v>
      </c>
      <c r="E28" s="332" t="str">
        <f t="shared" si="0"/>
        <v>не определен</v>
      </c>
      <c r="F28" s="332" t="str">
        <f>'Перв. скв '!F28</f>
        <v>опер.</v>
      </c>
      <c r="G28" s="349">
        <f>'Перв. скв '!G28</f>
        <v>1788526</v>
      </c>
      <c r="H28" s="291"/>
      <c r="I28" s="111"/>
      <c r="J28" s="111"/>
      <c r="K28" s="111"/>
      <c r="L28" s="111"/>
      <c r="M28" s="111"/>
      <c r="N28" s="111"/>
      <c r="O28" s="112">
        <f t="shared" si="1"/>
        <v>0</v>
      </c>
      <c r="P28" s="112"/>
      <c r="Q28" s="112"/>
      <c r="R28" s="112"/>
      <c r="S28" s="112"/>
      <c r="T28" s="112"/>
      <c r="U28" s="112"/>
      <c r="V28" s="113">
        <f t="shared" si="2"/>
        <v>0</v>
      </c>
      <c r="W28" s="168">
        <f t="shared" si="3"/>
        <v>0</v>
      </c>
      <c r="X28" s="190"/>
    </row>
    <row r="29" spans="1:24" outlineLevel="1">
      <c r="A29" s="28"/>
      <c r="B29" s="42"/>
      <c r="C29" s="97"/>
      <c r="D29" s="103" t="str">
        <f>'Перв. скв '!D29</f>
        <v>Передвижка 5 м.</v>
      </c>
      <c r="E29" s="332" t="str">
        <f t="shared" si="0"/>
        <v>не определен</v>
      </c>
      <c r="F29" s="332" t="str">
        <f>'Перв. скв '!F29</f>
        <v>опер.</v>
      </c>
      <c r="G29" s="349">
        <f>'Перв. скв '!G29</f>
        <v>244497</v>
      </c>
      <c r="H29" s="291"/>
      <c r="I29" s="111"/>
      <c r="J29" s="111"/>
      <c r="K29" s="111"/>
      <c r="L29" s="111"/>
      <c r="M29" s="111"/>
      <c r="N29" s="111"/>
      <c r="O29" s="112">
        <f t="shared" si="1"/>
        <v>0</v>
      </c>
      <c r="P29" s="112"/>
      <c r="Q29" s="112"/>
      <c r="R29" s="112"/>
      <c r="S29" s="112"/>
      <c r="T29" s="112"/>
      <c r="U29" s="112"/>
      <c r="V29" s="113">
        <f>SUM(H29:N29)</f>
        <v>0</v>
      </c>
      <c r="W29" s="168">
        <f t="shared" si="3"/>
        <v>0</v>
      </c>
      <c r="X29" s="190"/>
    </row>
    <row r="30" spans="1:24" outlineLevel="1">
      <c r="A30" s="28"/>
      <c r="B30" s="42"/>
      <c r="C30" s="97"/>
      <c r="D30" s="103" t="str">
        <f>'Перв. скв '!D30</f>
        <v>Передвижка 9 м.</v>
      </c>
      <c r="E30" s="332" t="str">
        <f t="shared" si="0"/>
        <v>не определен</v>
      </c>
      <c r="F30" s="332" t="str">
        <f>'Перв. скв '!F30</f>
        <v>опер.</v>
      </c>
      <c r="G30" s="349">
        <f>'Перв. скв '!G30</f>
        <v>265365</v>
      </c>
      <c r="H30" s="291">
        <v>1</v>
      </c>
      <c r="I30" s="111"/>
      <c r="J30" s="111"/>
      <c r="K30" s="111"/>
      <c r="L30" s="111"/>
      <c r="M30" s="111"/>
      <c r="N30" s="111"/>
      <c r="O30" s="112">
        <f t="shared" si="1"/>
        <v>265365</v>
      </c>
      <c r="P30" s="112"/>
      <c r="Q30" s="112"/>
      <c r="R30" s="112"/>
      <c r="S30" s="112"/>
      <c r="T30" s="112"/>
      <c r="U30" s="112"/>
      <c r="V30" s="113">
        <f t="shared" si="2"/>
        <v>1</v>
      </c>
      <c r="W30" s="168">
        <f t="shared" si="3"/>
        <v>265365</v>
      </c>
      <c r="X30" s="190"/>
    </row>
    <row r="31" spans="1:24" outlineLevel="1">
      <c r="A31" s="28"/>
      <c r="B31" s="42"/>
      <c r="C31" s="97"/>
      <c r="D31" s="103" t="str">
        <f>'Перв. скв '!D31</f>
        <v>Передвижка 18 м.</v>
      </c>
      <c r="E31" s="332" t="str">
        <f t="shared" si="0"/>
        <v>не определен</v>
      </c>
      <c r="F31" s="332" t="str">
        <f>'Перв. скв '!F31</f>
        <v>опер.</v>
      </c>
      <c r="G31" s="349">
        <f>'Перв. скв '!G31</f>
        <v>406328</v>
      </c>
      <c r="H31" s="291"/>
      <c r="I31" s="111"/>
      <c r="J31" s="111"/>
      <c r="K31" s="111"/>
      <c r="L31" s="111"/>
      <c r="M31" s="111"/>
      <c r="N31" s="111"/>
      <c r="O31" s="112">
        <f t="shared" si="1"/>
        <v>0</v>
      </c>
      <c r="P31" s="112"/>
      <c r="Q31" s="112"/>
      <c r="R31" s="112"/>
      <c r="S31" s="112"/>
      <c r="T31" s="112"/>
      <c r="U31" s="112"/>
      <c r="V31" s="113">
        <f t="shared" si="2"/>
        <v>0</v>
      </c>
      <c r="W31" s="168">
        <f t="shared" si="3"/>
        <v>0</v>
      </c>
      <c r="X31" s="190"/>
    </row>
    <row r="32" spans="1:24" outlineLevel="1">
      <c r="A32" s="28"/>
      <c r="B32" s="42"/>
      <c r="C32" s="97"/>
      <c r="D32" s="103" t="str">
        <f>'Перв. скв '!D32</f>
        <v>Передвижка 25 м.</v>
      </c>
      <c r="E32" s="332" t="str">
        <f t="shared" si="0"/>
        <v>не определен</v>
      </c>
      <c r="F32" s="332" t="str">
        <f>'Перв. скв '!F32</f>
        <v>опер.</v>
      </c>
      <c r="G32" s="349">
        <f>'Перв. скв '!G32</f>
        <v>462462</v>
      </c>
      <c r="H32" s="291"/>
      <c r="I32" s="111"/>
      <c r="J32" s="111"/>
      <c r="K32" s="111"/>
      <c r="L32" s="111"/>
      <c r="M32" s="111"/>
      <c r="N32" s="111"/>
      <c r="O32" s="112">
        <f t="shared" si="1"/>
        <v>0</v>
      </c>
      <c r="P32" s="112"/>
      <c r="Q32" s="112"/>
      <c r="R32" s="112"/>
      <c r="S32" s="112"/>
      <c r="T32" s="112"/>
      <c r="U32" s="112"/>
      <c r="V32" s="113">
        <f t="shared" si="2"/>
        <v>0</v>
      </c>
      <c r="W32" s="168">
        <f t="shared" si="3"/>
        <v>0</v>
      </c>
      <c r="X32" s="190"/>
    </row>
    <row r="33" spans="1:40" outlineLevel="1">
      <c r="A33" s="28"/>
      <c r="B33" s="42"/>
      <c r="C33" s="97"/>
      <c r="D33" s="103" t="str">
        <f>'Перв. скв '!D33</f>
        <v>Передвижка 50 м.</v>
      </c>
      <c r="E33" s="332" t="str">
        <f t="shared" si="0"/>
        <v>не определен</v>
      </c>
      <c r="F33" s="332" t="str">
        <f>'Перв. скв '!F33</f>
        <v>опер.</v>
      </c>
      <c r="G33" s="349">
        <f>'Перв. скв '!G33</f>
        <v>889289</v>
      </c>
      <c r="H33" s="291"/>
      <c r="I33" s="111"/>
      <c r="J33" s="111"/>
      <c r="K33" s="111"/>
      <c r="L33" s="111"/>
      <c r="M33" s="111"/>
      <c r="N33" s="111"/>
      <c r="O33" s="112">
        <f t="shared" si="1"/>
        <v>0</v>
      </c>
      <c r="P33" s="112"/>
      <c r="Q33" s="112"/>
      <c r="R33" s="112"/>
      <c r="S33" s="112"/>
      <c r="T33" s="112"/>
      <c r="U33" s="112"/>
      <c r="V33" s="113">
        <f t="shared" si="2"/>
        <v>0</v>
      </c>
      <c r="W33" s="168">
        <f t="shared" si="3"/>
        <v>0</v>
      </c>
      <c r="X33" s="190"/>
    </row>
    <row r="34" spans="1:40" outlineLevel="1">
      <c r="A34" s="28"/>
      <c r="B34" s="42"/>
      <c r="C34" s="97"/>
      <c r="D34" s="103" t="str">
        <f>'Перв. скв '!D34</f>
        <v>Сдвижка 25 м.</v>
      </c>
      <c r="E34" s="332" t="str">
        <f t="shared" si="0"/>
        <v>не определен</v>
      </c>
      <c r="F34" s="332" t="str">
        <f>'Перв. скв '!F34</f>
        <v>опер.</v>
      </c>
      <c r="G34" s="349">
        <f>'Перв. скв '!G34</f>
        <v>291019</v>
      </c>
      <c r="H34" s="291"/>
      <c r="I34" s="111"/>
      <c r="J34" s="111"/>
      <c r="K34" s="111"/>
      <c r="L34" s="111"/>
      <c r="M34" s="111"/>
      <c r="N34" s="111"/>
      <c r="O34" s="112">
        <f t="shared" si="1"/>
        <v>0</v>
      </c>
      <c r="P34" s="112"/>
      <c r="Q34" s="112"/>
      <c r="R34" s="112"/>
      <c r="S34" s="112"/>
      <c r="T34" s="112"/>
      <c r="U34" s="112"/>
      <c r="V34" s="113">
        <f t="shared" si="2"/>
        <v>0</v>
      </c>
      <c r="W34" s="168">
        <f t="shared" si="3"/>
        <v>0</v>
      </c>
      <c r="X34" s="190"/>
    </row>
    <row r="35" spans="1:40" outlineLevel="1">
      <c r="A35" s="28"/>
      <c r="B35" s="42"/>
      <c r="C35" s="97"/>
      <c r="D35" s="103" t="str">
        <f>'Перв. скв '!D35</f>
        <v>Пуско-наладочные работы</v>
      </c>
      <c r="E35" s="332" t="str">
        <f t="shared" si="0"/>
        <v>не определен</v>
      </c>
      <c r="F35" s="332" t="str">
        <f>'Перв. скв '!F35</f>
        <v>опер.</v>
      </c>
      <c r="G35" s="349">
        <f>'Перв. скв '!G35</f>
        <v>633406</v>
      </c>
      <c r="H35" s="291"/>
      <c r="I35" s="111"/>
      <c r="J35" s="111"/>
      <c r="K35" s="111"/>
      <c r="L35" s="111"/>
      <c r="M35" s="111"/>
      <c r="N35" s="111"/>
      <c r="O35" s="112">
        <f t="shared" si="1"/>
        <v>0</v>
      </c>
      <c r="P35" s="112"/>
      <c r="Q35" s="112"/>
      <c r="R35" s="112"/>
      <c r="S35" s="112"/>
      <c r="T35" s="112"/>
      <c r="U35" s="112"/>
      <c r="V35" s="113">
        <f t="shared" si="2"/>
        <v>0</v>
      </c>
      <c r="W35" s="168">
        <f t="shared" si="3"/>
        <v>0</v>
      </c>
      <c r="X35" s="190"/>
    </row>
    <row r="36" spans="1:40" outlineLevel="1">
      <c r="A36" s="28"/>
      <c r="B36" s="42"/>
      <c r="C36" s="97"/>
      <c r="D36" s="103" t="str">
        <f>'Перв. скв '!D36</f>
        <v>Артезианская скважина</v>
      </c>
      <c r="E36" s="332" t="str">
        <f>D$5</f>
        <v>не определен</v>
      </c>
      <c r="F36" s="332" t="str">
        <f>'Перв. скв '!F36</f>
        <v>опер.</v>
      </c>
      <c r="G36" s="349">
        <f>'Перв. скв '!G36</f>
        <v>475880</v>
      </c>
      <c r="H36" s="291"/>
      <c r="I36" s="111"/>
      <c r="J36" s="111"/>
      <c r="K36" s="111"/>
      <c r="L36" s="111"/>
      <c r="M36" s="111"/>
      <c r="N36" s="111"/>
      <c r="O36" s="112">
        <f>H36*G36</f>
        <v>0</v>
      </c>
      <c r="P36" s="112"/>
      <c r="Q36" s="112"/>
      <c r="R36" s="112"/>
      <c r="S36" s="112"/>
      <c r="T36" s="112"/>
      <c r="U36" s="112"/>
      <c r="V36" s="113">
        <f>SUM(H36:N36)</f>
        <v>0</v>
      </c>
      <c r="W36" s="168">
        <f>SUM(O36:U36)</f>
        <v>0</v>
      </c>
      <c r="X36" s="190"/>
    </row>
    <row r="37" spans="1:40" outlineLevel="1">
      <c r="A37" s="28"/>
      <c r="B37" s="42"/>
      <c r="C37" s="97"/>
      <c r="D37" s="103" t="str">
        <f>'Перв. скв '!D37</f>
        <v>Авиапревозки</v>
      </c>
      <c r="E37" s="332" t="str">
        <f t="shared" si="0"/>
        <v>не определен</v>
      </c>
      <c r="F37" s="332" t="str">
        <f>'Перв. скв '!F37</f>
        <v>опер.</v>
      </c>
      <c r="G37" s="349">
        <f>'Перв. скв '!G37</f>
        <v>205937.125</v>
      </c>
      <c r="H37" s="291">
        <v>1</v>
      </c>
      <c r="I37" s="111"/>
      <c r="J37" s="111"/>
      <c r="K37" s="111"/>
      <c r="L37" s="111"/>
      <c r="M37" s="111"/>
      <c r="N37" s="111"/>
      <c r="O37" s="112">
        <f t="shared" si="1"/>
        <v>205937.125</v>
      </c>
      <c r="P37" s="112"/>
      <c r="Q37" s="112"/>
      <c r="R37" s="112"/>
      <c r="S37" s="112"/>
      <c r="T37" s="112"/>
      <c r="U37" s="112"/>
      <c r="V37" s="113">
        <f t="shared" si="2"/>
        <v>1</v>
      </c>
      <c r="W37" s="168">
        <f t="shared" si="3"/>
        <v>205937.125</v>
      </c>
      <c r="X37" s="190"/>
    </row>
    <row r="38" spans="1:40" outlineLevel="1">
      <c r="A38" s="28"/>
      <c r="B38" s="42"/>
      <c r="C38" s="97"/>
      <c r="D38" s="103" t="str">
        <f>'Перв. скв '!D38</f>
        <v>Мобилизация и монтаж энергокомплекса</v>
      </c>
      <c r="E38" s="332" t="str">
        <f t="shared" si="0"/>
        <v>не определен</v>
      </c>
      <c r="F38" s="332" t="str">
        <f>'Перв. скв '!F38</f>
        <v>опер.</v>
      </c>
      <c r="G38" s="349">
        <f>'Перв. скв '!G38</f>
        <v>0</v>
      </c>
      <c r="H38" s="291"/>
      <c r="I38" s="111"/>
      <c r="J38" s="111"/>
      <c r="K38" s="111"/>
      <c r="L38" s="111"/>
      <c r="M38" s="111"/>
      <c r="N38" s="111"/>
      <c r="O38" s="112">
        <f t="shared" si="1"/>
        <v>0</v>
      </c>
      <c r="P38" s="112"/>
      <c r="Q38" s="112"/>
      <c r="R38" s="112"/>
      <c r="S38" s="112"/>
      <c r="T38" s="112"/>
      <c r="U38" s="112"/>
      <c r="V38" s="113">
        <f t="shared" si="2"/>
        <v>0</v>
      </c>
      <c r="W38" s="168">
        <f t="shared" si="3"/>
        <v>0</v>
      </c>
      <c r="X38" s="190"/>
    </row>
    <row r="39" spans="1:40" ht="14.25" customHeight="1" outlineLevel="1">
      <c r="A39" s="322"/>
      <c r="B39" s="323"/>
      <c r="C39" s="97"/>
      <c r="D39" s="103" t="str">
        <f>'Перв. скв '!D39</f>
        <v>Завоз и монтаж верхнего силового привода</v>
      </c>
      <c r="E39" s="332" t="str">
        <f t="shared" si="0"/>
        <v>не определен</v>
      </c>
      <c r="F39" s="332" t="str">
        <f>'Перв. скв '!F39</f>
        <v>опер.</v>
      </c>
      <c r="G39" s="349">
        <f>'Перв. скв '!G39</f>
        <v>2078246</v>
      </c>
      <c r="H39" s="291"/>
      <c r="I39" s="111"/>
      <c r="J39" s="111"/>
      <c r="K39" s="111"/>
      <c r="L39" s="111"/>
      <c r="M39" s="111"/>
      <c r="N39" s="111"/>
      <c r="O39" s="112">
        <f t="shared" si="1"/>
        <v>0</v>
      </c>
      <c r="P39" s="112"/>
      <c r="Q39" s="112"/>
      <c r="R39" s="112"/>
      <c r="S39" s="112"/>
      <c r="T39" s="112"/>
      <c r="U39" s="112"/>
      <c r="V39" s="113">
        <f t="shared" si="2"/>
        <v>0</v>
      </c>
      <c r="W39" s="168">
        <f t="shared" si="3"/>
        <v>0</v>
      </c>
      <c r="X39" s="190"/>
    </row>
    <row r="40" spans="1:40" ht="15.75" outlineLevel="1" thickBot="1">
      <c r="A40" s="324"/>
      <c r="B40" s="325"/>
      <c r="C40" s="104"/>
      <c r="D40" s="103" t="str">
        <f>'Перв. скв '!D40</f>
        <v>Завоз и монтаж новой насосной группы</v>
      </c>
      <c r="E40" s="332" t="str">
        <f>D$5</f>
        <v>не определен</v>
      </c>
      <c r="F40" s="332" t="str">
        <f>'Перв. скв '!F40</f>
        <v>опер.</v>
      </c>
      <c r="G40" s="349">
        <f>'Перв. скв '!G40</f>
        <v>899742</v>
      </c>
      <c r="H40" s="291"/>
      <c r="I40" s="111"/>
      <c r="J40" s="111"/>
      <c r="K40" s="111"/>
      <c r="L40" s="111"/>
      <c r="M40" s="111"/>
      <c r="N40" s="111"/>
      <c r="O40" s="112">
        <f>H40*G40</f>
        <v>0</v>
      </c>
      <c r="P40" s="112"/>
      <c r="Q40" s="112"/>
      <c r="R40" s="112"/>
      <c r="S40" s="112"/>
      <c r="T40" s="112"/>
      <c r="U40" s="112"/>
      <c r="V40" s="113">
        <f>SUM(H40:N40)</f>
        <v>0</v>
      </c>
      <c r="W40" s="168">
        <f>SUM(O40:U40)</f>
        <v>0</v>
      </c>
      <c r="X40" s="190"/>
    </row>
    <row r="41" spans="1:40" ht="15.75" thickBot="1">
      <c r="A41" s="8"/>
      <c r="B41" s="4"/>
      <c r="C41" s="56" t="s">
        <v>82</v>
      </c>
      <c r="D41" s="69">
        <f>W41</f>
        <v>471302.125</v>
      </c>
      <c r="E41" s="110"/>
      <c r="F41" s="110"/>
      <c r="G41" s="110"/>
      <c r="H41" s="114"/>
      <c r="I41" s="114"/>
      <c r="J41" s="114"/>
      <c r="K41" s="114"/>
      <c r="L41" s="114"/>
      <c r="M41" s="114"/>
      <c r="N41" s="114"/>
      <c r="O41" s="116">
        <f>SUM(O20:O40)</f>
        <v>471302.125</v>
      </c>
      <c r="P41" s="116"/>
      <c r="Q41" s="116"/>
      <c r="R41" s="116"/>
      <c r="S41" s="116"/>
      <c r="T41" s="116"/>
      <c r="U41" s="116"/>
      <c r="V41" s="116"/>
      <c r="W41" s="164">
        <f>SUM(W20:W40)</f>
        <v>471302.125</v>
      </c>
      <c r="X41" s="191"/>
    </row>
    <row r="42" spans="1:40" s="68" customFormat="1" ht="15.75" thickBot="1">
      <c r="A42" s="62"/>
      <c r="B42" s="63"/>
      <c r="C42" s="64"/>
      <c r="D42" s="65"/>
      <c r="E42" s="91"/>
      <c r="F42" s="317"/>
      <c r="G42" s="317"/>
      <c r="H42" s="317"/>
      <c r="I42" s="317"/>
      <c r="J42" s="317"/>
      <c r="K42" s="317"/>
      <c r="L42" s="317"/>
      <c r="M42" s="317"/>
      <c r="N42" s="317"/>
      <c r="O42" s="67"/>
      <c r="P42" s="67"/>
      <c r="Q42" s="67"/>
      <c r="R42" s="67"/>
      <c r="S42" s="67"/>
      <c r="T42" s="67"/>
      <c r="U42" s="67"/>
      <c r="V42" s="67"/>
      <c r="W42" s="169"/>
      <c r="X42" s="191"/>
    </row>
    <row r="43" spans="1:40" ht="15" customHeight="1" thickBot="1">
      <c r="A43" s="24"/>
      <c r="B43" s="45"/>
      <c r="C43" s="446" t="s">
        <v>123</v>
      </c>
      <c r="D43" s="447"/>
      <c r="E43" s="447"/>
      <c r="F43" s="447"/>
      <c r="G43" s="447"/>
      <c r="H43" s="447"/>
      <c r="I43" s="447"/>
      <c r="J43" s="447"/>
      <c r="K43" s="447"/>
      <c r="L43" s="447"/>
      <c r="M43" s="447"/>
      <c r="N43" s="447"/>
      <c r="O43" s="447"/>
      <c r="P43" s="447"/>
      <c r="Q43" s="447"/>
      <c r="R43" s="447"/>
      <c r="S43" s="447"/>
      <c r="T43" s="447"/>
      <c r="U43" s="447"/>
      <c r="V43" s="447"/>
      <c r="W43" s="473"/>
      <c r="X43" s="192">
        <f>SUM(W45:W55)</f>
        <v>13956828.98</v>
      </c>
    </row>
    <row r="44" spans="1:40" ht="15" customHeight="1" outlineLevel="1">
      <c r="A44" s="71"/>
      <c r="B44" s="94"/>
      <c r="C44" s="182" t="str">
        <f>'Перв. скв '!C44</f>
        <v>не определен</v>
      </c>
      <c r="D44" s="100" t="s">
        <v>120</v>
      </c>
      <c r="E44" s="101"/>
      <c r="F44" s="54"/>
      <c r="G44" s="54"/>
      <c r="H44" s="294"/>
      <c r="I44" s="294"/>
      <c r="J44" s="294"/>
      <c r="K44" s="294"/>
      <c r="L44" s="294"/>
      <c r="M44" s="294"/>
      <c r="N44" s="294"/>
      <c r="O44" s="54"/>
      <c r="P44" s="54"/>
      <c r="Q44" s="54"/>
      <c r="R44" s="54"/>
      <c r="S44" s="54"/>
      <c r="T44" s="54"/>
      <c r="U44" s="54"/>
      <c r="V44" s="54"/>
      <c r="W44" s="170"/>
      <c r="X44" s="191"/>
    </row>
    <row r="45" spans="1:40" ht="14.25" customHeight="1" outlineLevel="1">
      <c r="A45" s="327"/>
      <c r="B45" s="328"/>
      <c r="C45" s="103" t="s">
        <v>148</v>
      </c>
      <c r="D45" s="102" t="str">
        <f>'Перв. скв '!D45</f>
        <v>Фиксированная ставка за скважину с отходом до 1300 м.</v>
      </c>
      <c r="E45" s="332" t="str">
        <f t="shared" ref="E45:E55" si="4">D$5</f>
        <v>не определен</v>
      </c>
      <c r="F45" s="332" t="str">
        <f>'Перв. скв '!F45</f>
        <v>скв.</v>
      </c>
      <c r="G45" s="349">
        <f>'Перв. скв '!G45</f>
        <v>6559232</v>
      </c>
      <c r="H45" s="305">
        <f>'Перв. скв '!H45</f>
        <v>0</v>
      </c>
      <c r="I45" s="305">
        <f>'Перв. скв '!I45</f>
        <v>0</v>
      </c>
      <c r="J45" s="305">
        <f>'Перв. скв '!J45</f>
        <v>0</v>
      </c>
      <c r="K45" s="305">
        <f>'Перв. скв '!K45</f>
        <v>0</v>
      </c>
      <c r="L45" s="305">
        <v>0</v>
      </c>
      <c r="M45" s="305">
        <f>'Перв. скв '!M45</f>
        <v>0</v>
      </c>
      <c r="N45" s="305">
        <f>'Перв. скв '!N45</f>
        <v>0</v>
      </c>
      <c r="O45" s="99">
        <f t="shared" ref="O45:O55" si="5">H45*G45</f>
        <v>0</v>
      </c>
      <c r="P45" s="99">
        <f t="shared" ref="P45:P55" si="6">I45*G45</f>
        <v>0</v>
      </c>
      <c r="Q45" s="99">
        <f t="shared" ref="Q45:Q55" si="7">J45*G45</f>
        <v>0</v>
      </c>
      <c r="R45" s="99">
        <f t="shared" ref="R45:R55" si="8">K45*G45</f>
        <v>0</v>
      </c>
      <c r="S45" s="99">
        <f t="shared" ref="S45:S55" si="9">L45*G45</f>
        <v>0</v>
      </c>
      <c r="T45" s="99">
        <f t="shared" ref="T45:T55" si="10">M45*G45</f>
        <v>0</v>
      </c>
      <c r="U45" s="99">
        <f t="shared" ref="U45:U55" si="11">N45*G45</f>
        <v>0</v>
      </c>
      <c r="V45" s="98">
        <f t="shared" ref="V45:V55" si="12">SUM(H45:N45)</f>
        <v>0</v>
      </c>
      <c r="W45" s="171">
        <f t="shared" ref="W45:W55" si="13">SUM(O45:U45)</f>
        <v>0</v>
      </c>
      <c r="X45" s="190"/>
    </row>
    <row r="46" spans="1:40" ht="14.25" customHeight="1" outlineLevel="1">
      <c r="A46" s="327"/>
      <c r="B46" s="328"/>
      <c r="C46" s="103"/>
      <c r="D46" s="102" t="str">
        <f>'Перв. скв '!D46</f>
        <v>Фиксированная ставка за скважину с отходом от 1300 до 1500 м.</v>
      </c>
      <c r="E46" s="332" t="str">
        <f t="shared" si="4"/>
        <v>не определен</v>
      </c>
      <c r="F46" s="332" t="str">
        <f>'Перв. скв '!F46</f>
        <v>скв.</v>
      </c>
      <c r="G46" s="349">
        <f>'Перв. скв '!G46</f>
        <v>8212084</v>
      </c>
      <c r="H46" s="305">
        <f>'Перв. скв '!H46</f>
        <v>0</v>
      </c>
      <c r="I46" s="305">
        <f>'Перв. скв '!I46</f>
        <v>0</v>
      </c>
      <c r="J46" s="305">
        <f>'Перв. скв '!J46</f>
        <v>0</v>
      </c>
      <c r="K46" s="305">
        <f>'Перв. скв '!K46</f>
        <v>0</v>
      </c>
      <c r="L46" s="305">
        <f>'Перв. скв '!L46</f>
        <v>0</v>
      </c>
      <c r="M46" s="305">
        <f>'Перв. скв '!M46</f>
        <v>0</v>
      </c>
      <c r="N46" s="305">
        <f>'Перв. скв '!N46</f>
        <v>0</v>
      </c>
      <c r="O46" s="99">
        <f t="shared" si="5"/>
        <v>0</v>
      </c>
      <c r="P46" s="99">
        <f t="shared" si="6"/>
        <v>0</v>
      </c>
      <c r="Q46" s="99">
        <f t="shared" si="7"/>
        <v>0</v>
      </c>
      <c r="R46" s="99">
        <f t="shared" si="8"/>
        <v>0</v>
      </c>
      <c r="S46" s="99">
        <f t="shared" si="9"/>
        <v>0</v>
      </c>
      <c r="T46" s="99">
        <f t="shared" si="10"/>
        <v>0</v>
      </c>
      <c r="U46" s="99">
        <f t="shared" si="11"/>
        <v>0</v>
      </c>
      <c r="V46" s="98">
        <f t="shared" si="12"/>
        <v>0</v>
      </c>
      <c r="W46" s="171">
        <f t="shared" si="13"/>
        <v>0</v>
      </c>
      <c r="X46" s="190"/>
      <c r="AN46" s="273">
        <f>AL46+AJ46+AH46+AF46+AD46+AB46+Z46+X46++V46+T46+R46+N46+P46+L46+J46+H46</f>
        <v>0</v>
      </c>
    </row>
    <row r="47" spans="1:40" ht="14.25" customHeight="1" outlineLevel="1">
      <c r="A47" s="327"/>
      <c r="B47" s="328"/>
      <c r="C47" s="103"/>
      <c r="D47" s="102" t="str">
        <f>'Перв. скв '!D47</f>
        <v>Фиксированная ставка за скважину с отходом от 1500 до 2000 м.</v>
      </c>
      <c r="E47" s="332" t="str">
        <f t="shared" si="4"/>
        <v>не определен</v>
      </c>
      <c r="F47" s="332" t="str">
        <f>'Перв. скв '!F47</f>
        <v>скв.</v>
      </c>
      <c r="G47" s="349">
        <f>'Перв. скв '!G47</f>
        <v>9493878</v>
      </c>
      <c r="H47" s="305">
        <f>'Перв. скв '!H47</f>
        <v>0</v>
      </c>
      <c r="I47" s="305">
        <f>'Перв. скв '!I47</f>
        <v>0</v>
      </c>
      <c r="J47" s="305">
        <f>'Перв. скв '!J47</f>
        <v>0</v>
      </c>
      <c r="K47" s="305">
        <f>'Перв. скв '!K47</f>
        <v>0</v>
      </c>
      <c r="L47" s="305">
        <f>'Перв. скв '!L47</f>
        <v>0</v>
      </c>
      <c r="M47" s="305">
        <f>'Перв. скв '!M47</f>
        <v>0</v>
      </c>
      <c r="N47" s="305">
        <f>'Перв. скв '!N47</f>
        <v>0</v>
      </c>
      <c r="O47" s="99">
        <f t="shared" si="5"/>
        <v>0</v>
      </c>
      <c r="P47" s="99">
        <f t="shared" si="6"/>
        <v>0</v>
      </c>
      <c r="Q47" s="99">
        <f t="shared" si="7"/>
        <v>0</v>
      </c>
      <c r="R47" s="99">
        <f t="shared" si="8"/>
        <v>0</v>
      </c>
      <c r="S47" s="99">
        <f t="shared" si="9"/>
        <v>0</v>
      </c>
      <c r="T47" s="99">
        <f t="shared" si="10"/>
        <v>0</v>
      </c>
      <c r="U47" s="99">
        <f t="shared" si="11"/>
        <v>0</v>
      </c>
      <c r="V47" s="98">
        <f t="shared" si="12"/>
        <v>0</v>
      </c>
      <c r="W47" s="171">
        <f t="shared" si="13"/>
        <v>0</v>
      </c>
      <c r="X47" s="190"/>
    </row>
    <row r="48" spans="1:40" ht="14.25" customHeight="1" outlineLevel="1">
      <c r="A48" s="327"/>
      <c r="B48" s="328"/>
      <c r="C48" s="103"/>
      <c r="D48" s="102" t="str">
        <f>'Перв. скв '!D48</f>
        <v>Фиксированная ставка за скважину с отходом от 2000 до 2200 м.</v>
      </c>
      <c r="E48" s="332" t="str">
        <f t="shared" si="4"/>
        <v>не определен</v>
      </c>
      <c r="F48" s="332" t="str">
        <f>'Перв. скв '!F48</f>
        <v>скв.</v>
      </c>
      <c r="G48" s="349">
        <f>'Перв. скв '!G48</f>
        <v>10414909</v>
      </c>
      <c r="H48" s="305">
        <f>'Перв. скв '!H48</f>
        <v>0</v>
      </c>
      <c r="I48" s="305">
        <f>'Перв. скв '!I48</f>
        <v>0</v>
      </c>
      <c r="J48" s="305">
        <f>'Перв. скв '!J48</f>
        <v>0</v>
      </c>
      <c r="K48" s="305">
        <f>'Перв. скв '!K48</f>
        <v>0</v>
      </c>
      <c r="L48" s="305">
        <f>'Перв. скв '!L48</f>
        <v>0</v>
      </c>
      <c r="M48" s="305">
        <f>'Перв. скв '!M48</f>
        <v>0</v>
      </c>
      <c r="N48" s="305">
        <f>'Перв. скв '!N48</f>
        <v>0</v>
      </c>
      <c r="O48" s="99">
        <f t="shared" si="5"/>
        <v>0</v>
      </c>
      <c r="P48" s="99">
        <f t="shared" si="6"/>
        <v>0</v>
      </c>
      <c r="Q48" s="99">
        <f t="shared" si="7"/>
        <v>0</v>
      </c>
      <c r="R48" s="99">
        <f t="shared" si="8"/>
        <v>0</v>
      </c>
      <c r="S48" s="99">
        <f t="shared" si="9"/>
        <v>0</v>
      </c>
      <c r="T48" s="99">
        <f t="shared" si="10"/>
        <v>0</v>
      </c>
      <c r="U48" s="99">
        <f t="shared" si="11"/>
        <v>0</v>
      </c>
      <c r="V48" s="98">
        <f t="shared" si="12"/>
        <v>0</v>
      </c>
      <c r="W48" s="171">
        <f t="shared" si="13"/>
        <v>0</v>
      </c>
      <c r="X48" s="190"/>
    </row>
    <row r="49" spans="1:24" ht="14.25" customHeight="1" outlineLevel="1">
      <c r="A49" s="327"/>
      <c r="B49" s="328"/>
      <c r="C49" s="103"/>
      <c r="D49" s="102" t="str">
        <f>'Перв. скв '!D49</f>
        <v>Фиксированная ставка за скважину с отходом более 2200 м.</v>
      </c>
      <c r="E49" s="332" t="str">
        <f t="shared" si="4"/>
        <v>не определен</v>
      </c>
      <c r="F49" s="332" t="str">
        <f>'Перв. скв '!F49</f>
        <v>скв.</v>
      </c>
      <c r="G49" s="349">
        <f>'Перв. скв '!G49</f>
        <v>10993516</v>
      </c>
      <c r="H49" s="305">
        <f>'Перв. скв '!H49</f>
        <v>0</v>
      </c>
      <c r="I49" s="305">
        <f>'Перв. скв '!I49</f>
        <v>0</v>
      </c>
      <c r="J49" s="305">
        <f>'Перв. скв '!J49</f>
        <v>0</v>
      </c>
      <c r="K49" s="305">
        <f>'Перв. скв '!K49</f>
        <v>0</v>
      </c>
      <c r="L49" s="305">
        <v>1</v>
      </c>
      <c r="M49" s="305">
        <f>'Перв. скв '!M49</f>
        <v>0</v>
      </c>
      <c r="N49" s="305">
        <f>'Перв. скв '!N49</f>
        <v>0</v>
      </c>
      <c r="O49" s="99">
        <f t="shared" si="5"/>
        <v>0</v>
      </c>
      <c r="P49" s="274">
        <f t="shared" si="6"/>
        <v>0</v>
      </c>
      <c r="Q49" s="99">
        <f t="shared" si="7"/>
        <v>0</v>
      </c>
      <c r="R49" s="99">
        <f t="shared" si="8"/>
        <v>0</v>
      </c>
      <c r="S49" s="99">
        <f t="shared" si="9"/>
        <v>10993516</v>
      </c>
      <c r="T49" s="99">
        <f t="shared" si="10"/>
        <v>0</v>
      </c>
      <c r="U49" s="99">
        <f t="shared" si="11"/>
        <v>0</v>
      </c>
      <c r="V49" s="98">
        <f t="shared" si="12"/>
        <v>1</v>
      </c>
      <c r="W49" s="171">
        <f>SUM(O49:U49)</f>
        <v>10993516</v>
      </c>
      <c r="X49" s="190"/>
    </row>
    <row r="50" spans="1:24" ht="14.25" customHeight="1" outlineLevel="1">
      <c r="A50" s="327"/>
      <c r="B50" s="328"/>
      <c r="C50" s="97"/>
      <c r="D50" s="102" t="str">
        <f>'Перв. скв '!D50</f>
        <v>Расчет объема капитальных вложений по ГС</v>
      </c>
      <c r="E50" s="332" t="str">
        <f t="shared" si="4"/>
        <v>не определен</v>
      </c>
      <c r="F50" s="332" t="str">
        <f>'Перв. скв '!F50</f>
        <v>сут.</v>
      </c>
      <c r="G50" s="349">
        <f>'Перв. скв '!G50</f>
        <v>31646673.313999999</v>
      </c>
      <c r="H50" s="305">
        <f>'Перв. скв '!H50</f>
        <v>0</v>
      </c>
      <c r="I50" s="306">
        <f>'Перв. скв '!I50</f>
        <v>0</v>
      </c>
      <c r="J50" s="306">
        <f>'Перв. скв '!J50</f>
        <v>0</v>
      </c>
      <c r="K50" s="306">
        <f>'Перв. скв '!K50</f>
        <v>0</v>
      </c>
      <c r="L50" s="306">
        <v>0</v>
      </c>
      <c r="M50" s="306">
        <f>'Перв. скв '!M50</f>
        <v>0</v>
      </c>
      <c r="N50" s="306">
        <f>'Перв. скв '!N50</f>
        <v>0</v>
      </c>
      <c r="O50" s="99">
        <f t="shared" si="5"/>
        <v>0</v>
      </c>
      <c r="P50" s="99">
        <f t="shared" si="6"/>
        <v>0</v>
      </c>
      <c r="Q50" s="99">
        <f t="shared" si="7"/>
        <v>0</v>
      </c>
      <c r="R50" s="99">
        <f t="shared" si="8"/>
        <v>0</v>
      </c>
      <c r="S50" s="99">
        <f t="shared" si="9"/>
        <v>0</v>
      </c>
      <c r="T50" s="99">
        <f t="shared" si="10"/>
        <v>0</v>
      </c>
      <c r="U50" s="99">
        <f t="shared" si="11"/>
        <v>0</v>
      </c>
      <c r="V50" s="98">
        <f t="shared" si="12"/>
        <v>0</v>
      </c>
      <c r="W50" s="171">
        <f t="shared" si="13"/>
        <v>0</v>
      </c>
      <c r="X50" s="190"/>
    </row>
    <row r="51" spans="1:24" ht="13.5" customHeight="1" outlineLevel="1">
      <c r="A51" s="327"/>
      <c r="B51" s="328"/>
      <c r="C51" s="72"/>
      <c r="D51" s="102" t="str">
        <f>'Перв. скв '!D51</f>
        <v>Переработка бурового шлама</v>
      </c>
      <c r="E51" s="332" t="str">
        <f t="shared" si="4"/>
        <v>не определен</v>
      </c>
      <c r="F51" s="332" t="str">
        <f>'Перв. скв '!F51</f>
        <v>скв.</v>
      </c>
      <c r="G51" s="349">
        <f>'Перв. скв '!G51</f>
        <v>2869</v>
      </c>
      <c r="H51" s="305">
        <f>'Перв. скв '!H51</f>
        <v>0</v>
      </c>
      <c r="I51" s="306">
        <f>'Перв. скв '!I51</f>
        <v>0</v>
      </c>
      <c r="J51" s="306">
        <f>'Перв. скв '!J51</f>
        <v>0</v>
      </c>
      <c r="K51" s="306">
        <f>'Перв. скв '!K51</f>
        <v>0</v>
      </c>
      <c r="L51" s="306">
        <v>524.41999999999996</v>
      </c>
      <c r="M51" s="306">
        <f>'Перв. скв '!M51</f>
        <v>0</v>
      </c>
      <c r="N51" s="306">
        <f>'Перв. скв '!N51</f>
        <v>0</v>
      </c>
      <c r="O51" s="99">
        <f t="shared" si="5"/>
        <v>0</v>
      </c>
      <c r="P51" s="99">
        <f t="shared" si="6"/>
        <v>0</v>
      </c>
      <c r="Q51" s="99">
        <f t="shared" si="7"/>
        <v>0</v>
      </c>
      <c r="R51" s="99">
        <f t="shared" si="8"/>
        <v>0</v>
      </c>
      <c r="S51" s="99">
        <f t="shared" si="9"/>
        <v>1504560.98</v>
      </c>
      <c r="T51" s="99">
        <f t="shared" si="10"/>
        <v>0</v>
      </c>
      <c r="U51" s="99">
        <f t="shared" si="11"/>
        <v>0</v>
      </c>
      <c r="V51" s="98">
        <f t="shared" si="12"/>
        <v>524.41999999999996</v>
      </c>
      <c r="W51" s="171">
        <f t="shared" si="13"/>
        <v>1504560.98</v>
      </c>
      <c r="X51" s="190"/>
    </row>
    <row r="52" spans="1:24" ht="13.5" customHeight="1" outlineLevel="1">
      <c r="A52" s="327"/>
      <c r="B52" s="328"/>
      <c r="C52" s="72"/>
      <c r="D52" s="102" t="str">
        <f>'Перв. скв '!D52</f>
        <v>Нефть</v>
      </c>
      <c r="E52" s="332" t="str">
        <f t="shared" si="4"/>
        <v>не определен</v>
      </c>
      <c r="F52" s="332" t="str">
        <f>'Перв. скв '!F52</f>
        <v>шт.</v>
      </c>
      <c r="G52" s="349">
        <f>'Перв. скв '!G52</f>
        <v>166946</v>
      </c>
      <c r="H52" s="305">
        <f>'Перв. скв '!H52</f>
        <v>0</v>
      </c>
      <c r="I52" s="305">
        <f>'Перв. скв '!I52</f>
        <v>0</v>
      </c>
      <c r="J52" s="305">
        <f>'Перв. скв '!J52</f>
        <v>0</v>
      </c>
      <c r="K52" s="305">
        <f>'Перв. скв '!K52</f>
        <v>0</v>
      </c>
      <c r="L52" s="306">
        <v>1</v>
      </c>
      <c r="M52" s="305">
        <f>'Перв. скв '!M52</f>
        <v>0</v>
      </c>
      <c r="N52" s="305">
        <f>'Перв. скв '!N52</f>
        <v>0</v>
      </c>
      <c r="O52" s="99">
        <f t="shared" si="5"/>
        <v>0</v>
      </c>
      <c r="P52" s="99">
        <f t="shared" si="6"/>
        <v>0</v>
      </c>
      <c r="Q52" s="99">
        <f t="shared" si="7"/>
        <v>0</v>
      </c>
      <c r="R52" s="99">
        <f t="shared" si="8"/>
        <v>0</v>
      </c>
      <c r="S52" s="99">
        <f t="shared" si="9"/>
        <v>166946</v>
      </c>
      <c r="T52" s="99">
        <f t="shared" si="10"/>
        <v>0</v>
      </c>
      <c r="U52" s="99">
        <f t="shared" si="11"/>
        <v>0</v>
      </c>
      <c r="V52" s="98">
        <f t="shared" si="12"/>
        <v>1</v>
      </c>
      <c r="W52" s="171">
        <f t="shared" si="13"/>
        <v>166946</v>
      </c>
      <c r="X52" s="190"/>
    </row>
    <row r="53" spans="1:24" ht="13.5" customHeight="1" outlineLevel="1">
      <c r="A53" s="327"/>
      <c r="B53" s="328"/>
      <c r="C53" s="72"/>
      <c r="D53" s="102" t="s">
        <v>309</v>
      </c>
      <c r="E53" s="332" t="str">
        <f t="shared" si="4"/>
        <v>не определен</v>
      </c>
      <c r="F53" s="332"/>
      <c r="G53" s="349">
        <f>'Перв. скв '!G53</f>
        <v>73942</v>
      </c>
      <c r="H53" s="305">
        <f>'Перв. скв '!H53</f>
        <v>0</v>
      </c>
      <c r="I53" s="305">
        <f>'Перв. скв '!I53</f>
        <v>0</v>
      </c>
      <c r="J53" s="305">
        <f>'Перв. скв '!J53</f>
        <v>0</v>
      </c>
      <c r="K53" s="305">
        <f>'Перв. скв '!K53</f>
        <v>0</v>
      </c>
      <c r="L53" s="306">
        <f>O6/2</f>
        <v>9</v>
      </c>
      <c r="M53" s="305">
        <f>'Перв. скв '!M53</f>
        <v>0</v>
      </c>
      <c r="N53" s="305">
        <f>'Перв. скв '!N53</f>
        <v>0</v>
      </c>
      <c r="O53" s="99">
        <f>H53*G53</f>
        <v>0</v>
      </c>
      <c r="P53" s="99">
        <f>I53*G53</f>
        <v>0</v>
      </c>
      <c r="Q53" s="99">
        <f>J53*G53</f>
        <v>0</v>
      </c>
      <c r="R53" s="99">
        <f>K53*G53</f>
        <v>0</v>
      </c>
      <c r="S53" s="99">
        <f>L53*G53</f>
        <v>665478</v>
      </c>
      <c r="T53" s="99">
        <f>M53*G53</f>
        <v>0</v>
      </c>
      <c r="U53" s="99">
        <f>N53*G53</f>
        <v>0</v>
      </c>
      <c r="V53" s="98">
        <f>SUM(H53:N53)</f>
        <v>9</v>
      </c>
      <c r="W53" s="171">
        <f>SUM(O53:U53)</f>
        <v>665478</v>
      </c>
      <c r="X53" s="190"/>
    </row>
    <row r="54" spans="1:24" ht="13.5" customHeight="1" outlineLevel="1">
      <c r="A54" s="327"/>
      <c r="B54" s="328"/>
      <c r="C54" s="72"/>
      <c r="D54" s="102" t="s">
        <v>310</v>
      </c>
      <c r="E54" s="332" t="str">
        <f t="shared" si="4"/>
        <v>не определен</v>
      </c>
      <c r="F54" s="332"/>
      <c r="G54" s="349">
        <f>'Перв. скв '!G54</f>
        <v>34796</v>
      </c>
      <c r="H54" s="305">
        <f>'Перв. скв '!H54</f>
        <v>0</v>
      </c>
      <c r="I54" s="305">
        <f>'Перв. скв '!I54</f>
        <v>0</v>
      </c>
      <c r="J54" s="305">
        <f>'Перв. скв '!J54</f>
        <v>0</v>
      </c>
      <c r="K54" s="305">
        <f>'Перв. скв '!K54</f>
        <v>0</v>
      </c>
      <c r="L54" s="306">
        <f>O6</f>
        <v>18</v>
      </c>
      <c r="M54" s="305">
        <f>'Перв. скв '!M54</f>
        <v>0</v>
      </c>
      <c r="N54" s="305">
        <f>'Перв. скв '!N54</f>
        <v>0</v>
      </c>
      <c r="O54" s="99">
        <f>H54*G54</f>
        <v>0</v>
      </c>
      <c r="P54" s="99">
        <f>I54*G54</f>
        <v>0</v>
      </c>
      <c r="Q54" s="99">
        <f>J54*G54</f>
        <v>0</v>
      </c>
      <c r="R54" s="99">
        <f>K54*G54</f>
        <v>0</v>
      </c>
      <c r="S54" s="99">
        <f>L54*G54</f>
        <v>626328</v>
      </c>
      <c r="T54" s="99">
        <f>M54*G54</f>
        <v>0</v>
      </c>
      <c r="U54" s="99">
        <f>N54*G54</f>
        <v>0</v>
      </c>
      <c r="V54" s="98">
        <f>SUM(H54:N54)</f>
        <v>18</v>
      </c>
      <c r="W54" s="171">
        <f>SUM(O54:U54)</f>
        <v>626328</v>
      </c>
      <c r="X54" s="190"/>
    </row>
    <row r="55" spans="1:24" ht="15" customHeight="1" outlineLevel="1" thickBot="1">
      <c r="A55" s="327"/>
      <c r="B55" s="329"/>
      <c r="C55" s="72"/>
      <c r="D55" s="102" t="str">
        <f>'Перв. скв '!D55</f>
        <v>Бурение по суточной ставке (геологическая нагрузка)</v>
      </c>
      <c r="E55" s="332" t="str">
        <f t="shared" si="4"/>
        <v>не определен</v>
      </c>
      <c r="F55" s="332" t="str">
        <f>'Перв. скв '!F55</f>
        <v>опер.</v>
      </c>
      <c r="G55" s="349">
        <f>'Перв. скв '!G55</f>
        <v>703259.4</v>
      </c>
      <c r="H55" s="306">
        <f>'Перв. скв '!H55</f>
        <v>0</v>
      </c>
      <c r="I55" s="306">
        <f>'Перв. скв '!I55</f>
        <v>0</v>
      </c>
      <c r="J55" s="306">
        <f>'Перв. скв '!J55</f>
        <v>0</v>
      </c>
      <c r="K55" s="306">
        <f>'Перв. скв '!K55</f>
        <v>0</v>
      </c>
      <c r="L55" s="306">
        <v>0</v>
      </c>
      <c r="M55" s="306">
        <f>'Перв. скв '!M55</f>
        <v>0</v>
      </c>
      <c r="N55" s="306">
        <f>'Перв. скв '!N55</f>
        <v>0</v>
      </c>
      <c r="O55" s="99">
        <f t="shared" si="5"/>
        <v>0</v>
      </c>
      <c r="P55" s="99">
        <f t="shared" si="6"/>
        <v>0</v>
      </c>
      <c r="Q55" s="99">
        <f t="shared" si="7"/>
        <v>0</v>
      </c>
      <c r="R55" s="99">
        <f t="shared" si="8"/>
        <v>0</v>
      </c>
      <c r="S55" s="99">
        <f t="shared" si="9"/>
        <v>0</v>
      </c>
      <c r="T55" s="99">
        <f t="shared" si="10"/>
        <v>0</v>
      </c>
      <c r="U55" s="99">
        <f t="shared" si="11"/>
        <v>0</v>
      </c>
      <c r="V55" s="98">
        <f t="shared" si="12"/>
        <v>0</v>
      </c>
      <c r="W55" s="171">
        <f t="shared" si="13"/>
        <v>0</v>
      </c>
      <c r="X55" s="190"/>
    </row>
    <row r="56" spans="1:24" ht="14.25" customHeight="1" thickBot="1">
      <c r="A56" s="330"/>
      <c r="B56" s="331"/>
      <c r="C56" s="446" t="s">
        <v>31</v>
      </c>
      <c r="D56" s="447"/>
      <c r="E56" s="447"/>
      <c r="F56" s="447"/>
      <c r="G56" s="447"/>
      <c r="H56" s="447"/>
      <c r="I56" s="447"/>
      <c r="J56" s="447"/>
      <c r="K56" s="447"/>
      <c r="L56" s="447"/>
      <c r="M56" s="447"/>
      <c r="N56" s="447"/>
      <c r="O56" s="447"/>
      <c r="P56" s="447"/>
      <c r="Q56" s="447"/>
      <c r="R56" s="447"/>
      <c r="S56" s="447"/>
      <c r="T56" s="447"/>
      <c r="U56" s="447"/>
      <c r="V56" s="447"/>
      <c r="W56" s="473"/>
      <c r="X56" s="192">
        <f>SUM(W58:W64)</f>
        <v>333000</v>
      </c>
    </row>
    <row r="57" spans="1:24" ht="13.5" customHeight="1" outlineLevel="1">
      <c r="A57" s="330"/>
      <c r="B57" s="331"/>
      <c r="C57" s="182">
        <f>'Перв. скв '!C57</f>
        <v>0</v>
      </c>
      <c r="D57" s="100" t="s">
        <v>120</v>
      </c>
      <c r="E57" s="92"/>
      <c r="F57" s="50"/>
      <c r="G57" s="39"/>
      <c r="H57" s="295"/>
      <c r="I57" s="295"/>
      <c r="J57" s="295"/>
      <c r="K57" s="295"/>
      <c r="L57" s="295"/>
      <c r="M57" s="295"/>
      <c r="N57" s="295"/>
      <c r="O57" s="52"/>
      <c r="P57" s="52"/>
      <c r="Q57" s="52"/>
      <c r="R57" s="52"/>
      <c r="S57" s="52"/>
      <c r="T57" s="52"/>
      <c r="U57" s="52"/>
      <c r="V57" s="53"/>
      <c r="W57" s="172"/>
      <c r="X57" s="191"/>
    </row>
    <row r="58" spans="1:24" ht="13.5" customHeight="1" outlineLevel="1">
      <c r="A58" s="322"/>
      <c r="B58" s="323"/>
      <c r="C58" s="332" t="s">
        <v>148</v>
      </c>
      <c r="D58" s="102" t="str">
        <f>'Перв. скв '!D58</f>
        <v>550 мм долото для бурения под направление (долото+сервис)</v>
      </c>
      <c r="E58" s="332">
        <f>C$57</f>
        <v>0</v>
      </c>
      <c r="F58" s="332" t="str">
        <f>'Перв. скв '!F58</f>
        <v xml:space="preserve">м </v>
      </c>
      <c r="G58" s="349">
        <f>'Перв. скв '!G58</f>
        <v>90</v>
      </c>
      <c r="H58" s="306">
        <f>'Перв. скв '!H58</f>
        <v>0</v>
      </c>
      <c r="I58" s="306">
        <f>'Перв. скв '!I58</f>
        <v>0</v>
      </c>
      <c r="J58" s="306">
        <f>'Перв. скв '!J58</f>
        <v>0</v>
      </c>
      <c r="K58" s="306">
        <f>'Перв. скв '!K58</f>
        <v>0</v>
      </c>
      <c r="L58" s="306">
        <f>O9</f>
        <v>3700</v>
      </c>
      <c r="M58" s="306">
        <f>'Перв. скв '!M58</f>
        <v>0</v>
      </c>
      <c r="N58" s="306">
        <f>'Перв. скв '!N58</f>
        <v>0</v>
      </c>
      <c r="O58" s="112">
        <f t="shared" ref="O58:O64" si="14">H58*G58</f>
        <v>0</v>
      </c>
      <c r="P58" s="112">
        <f t="shared" ref="P58:P64" si="15">I58*G58</f>
        <v>0</v>
      </c>
      <c r="Q58" s="112">
        <f t="shared" ref="Q58:Q64" si="16">J58*G58</f>
        <v>0</v>
      </c>
      <c r="R58" s="112">
        <f t="shared" ref="R58:R64" si="17">K58*G58</f>
        <v>0</v>
      </c>
      <c r="S58" s="112">
        <f t="shared" ref="S58:S64" si="18">L58*G58</f>
        <v>333000</v>
      </c>
      <c r="T58" s="99">
        <f>M58*G58</f>
        <v>0</v>
      </c>
      <c r="U58" s="112">
        <f t="shared" ref="U58:U64" si="19">N58*G58</f>
        <v>0</v>
      </c>
      <c r="V58" s="113">
        <f t="shared" ref="V58:V64" si="20">SUM(H58:N58)</f>
        <v>3700</v>
      </c>
      <c r="W58" s="168">
        <f t="shared" ref="W58:W64" si="21">SUM(O58:U58)</f>
        <v>333000</v>
      </c>
      <c r="X58" s="190"/>
    </row>
    <row r="59" spans="1:24" ht="13.5" customHeight="1" outlineLevel="1">
      <c r="A59" s="322"/>
      <c r="B59" s="323"/>
      <c r="C59" s="332"/>
      <c r="D59" s="102" t="str">
        <f>'Перв. скв '!D59</f>
        <v>393,7 мм долото для бурения под направление (долото+сервис)</v>
      </c>
      <c r="E59" s="332">
        <f t="shared" ref="E59:E64" si="22">C$57</f>
        <v>0</v>
      </c>
      <c r="F59" s="332" t="str">
        <f>'Перв. скв '!F59</f>
        <v xml:space="preserve">м </v>
      </c>
      <c r="G59" s="349">
        <f>'Перв. скв '!G59</f>
        <v>90</v>
      </c>
      <c r="H59" s="306">
        <f>'Перв. скв '!H59</f>
        <v>0</v>
      </c>
      <c r="I59" s="306">
        <f>'Перв. скв '!I59</f>
        <v>0</v>
      </c>
      <c r="J59" s="306">
        <f>'Перв. скв '!J59</f>
        <v>0</v>
      </c>
      <c r="K59" s="306">
        <f>'Перв. скв '!K59</f>
        <v>0</v>
      </c>
      <c r="L59" s="306">
        <f>'Перв. скв '!L59</f>
        <v>0</v>
      </c>
      <c r="M59" s="306">
        <f>'Перв. скв '!M59</f>
        <v>0</v>
      </c>
      <c r="N59" s="306">
        <f>'Перв. скв '!N59</f>
        <v>0</v>
      </c>
      <c r="O59" s="112">
        <f>H59*G59</f>
        <v>0</v>
      </c>
      <c r="P59" s="112">
        <f>I59*G59</f>
        <v>0</v>
      </c>
      <c r="Q59" s="112">
        <f>J59*G59</f>
        <v>0</v>
      </c>
      <c r="R59" s="112">
        <f>K59*G59</f>
        <v>0</v>
      </c>
      <c r="S59" s="112">
        <f>L59*G59</f>
        <v>0</v>
      </c>
      <c r="T59" s="99">
        <f t="shared" ref="T59:T64" si="23">M59*G59</f>
        <v>0</v>
      </c>
      <c r="U59" s="112">
        <f>N59*G59</f>
        <v>0</v>
      </c>
      <c r="V59" s="113">
        <f>SUM(H59:N59)</f>
        <v>0</v>
      </c>
      <c r="W59" s="168">
        <f>SUM(O59:U59)</f>
        <v>0</v>
      </c>
      <c r="X59" s="190"/>
    </row>
    <row r="60" spans="1:24" ht="13.5" customHeight="1" outlineLevel="1">
      <c r="A60" s="322"/>
      <c r="B60" s="323"/>
      <c r="C60" s="332"/>
      <c r="D60" s="102" t="str">
        <f>'Перв. скв '!D60</f>
        <v>295,3 мм долото для бурения под кондуктор (долото+сервис)</v>
      </c>
      <c r="E60" s="332">
        <f t="shared" si="22"/>
        <v>0</v>
      </c>
      <c r="F60" s="332" t="str">
        <f>'Перв. скв '!F60</f>
        <v xml:space="preserve">м </v>
      </c>
      <c r="G60" s="349">
        <f>'Перв. скв '!G60</f>
        <v>90</v>
      </c>
      <c r="H60" s="306">
        <f>'Перв. скв '!H60</f>
        <v>0</v>
      </c>
      <c r="I60" s="306">
        <f>'Перв. скв '!I60</f>
        <v>0</v>
      </c>
      <c r="J60" s="306">
        <f>'Перв. скв '!J60</f>
        <v>0</v>
      </c>
      <c r="K60" s="306">
        <f>'Перв. скв '!K60</f>
        <v>0</v>
      </c>
      <c r="L60" s="306">
        <f>'Перв. скв '!L60</f>
        <v>0</v>
      </c>
      <c r="M60" s="306">
        <f>'Перв. скв '!M60</f>
        <v>0</v>
      </c>
      <c r="N60" s="306">
        <f>'Перв. скв '!N60</f>
        <v>0</v>
      </c>
      <c r="O60" s="112">
        <f t="shared" si="14"/>
        <v>0</v>
      </c>
      <c r="P60" s="112">
        <f t="shared" si="15"/>
        <v>0</v>
      </c>
      <c r="Q60" s="112">
        <f t="shared" si="16"/>
        <v>0</v>
      </c>
      <c r="R60" s="112">
        <f t="shared" si="17"/>
        <v>0</v>
      </c>
      <c r="S60" s="112">
        <f t="shared" si="18"/>
        <v>0</v>
      </c>
      <c r="T60" s="99">
        <f t="shared" si="23"/>
        <v>0</v>
      </c>
      <c r="U60" s="112">
        <f t="shared" si="19"/>
        <v>0</v>
      </c>
      <c r="V60" s="113">
        <f t="shared" si="20"/>
        <v>0</v>
      </c>
      <c r="W60" s="168">
        <f t="shared" si="21"/>
        <v>0</v>
      </c>
      <c r="X60" s="190"/>
    </row>
    <row r="61" spans="1:24" ht="13.5" customHeight="1" outlineLevel="1">
      <c r="A61" s="322"/>
      <c r="B61" s="323"/>
      <c r="C61" s="332"/>
      <c r="D61" s="102" t="str">
        <f>'Перв. скв '!D61</f>
        <v>220,7 мм долото для бурения эксплуатационную колонну (долото+сервис)</v>
      </c>
      <c r="E61" s="332">
        <f t="shared" si="22"/>
        <v>0</v>
      </c>
      <c r="F61" s="332" t="str">
        <f>'Перв. скв '!F61</f>
        <v xml:space="preserve">м </v>
      </c>
      <c r="G61" s="349">
        <f>'Перв. скв '!G61</f>
        <v>90</v>
      </c>
      <c r="H61" s="306">
        <f>'Перв. скв '!H61</f>
        <v>0</v>
      </c>
      <c r="I61" s="306">
        <f>'Перв. скв '!I61</f>
        <v>0</v>
      </c>
      <c r="J61" s="306">
        <f>'Перв. скв '!J61</f>
        <v>0</v>
      </c>
      <c r="K61" s="306">
        <f>'Перв. скв '!K61</f>
        <v>0</v>
      </c>
      <c r="L61" s="306">
        <f>'Перв. скв '!L61</f>
        <v>0</v>
      </c>
      <c r="M61" s="306">
        <f>'Перв. скв '!M61</f>
        <v>0</v>
      </c>
      <c r="N61" s="306">
        <f>'Перв. скв '!N61</f>
        <v>0</v>
      </c>
      <c r="O61" s="112">
        <f t="shared" si="14"/>
        <v>0</v>
      </c>
      <c r="P61" s="112">
        <f t="shared" si="15"/>
        <v>0</v>
      </c>
      <c r="Q61" s="112">
        <f t="shared" si="16"/>
        <v>0</v>
      </c>
      <c r="R61" s="112">
        <f t="shared" si="17"/>
        <v>0</v>
      </c>
      <c r="S61" s="112">
        <f t="shared" si="18"/>
        <v>0</v>
      </c>
      <c r="T61" s="99">
        <f t="shared" si="23"/>
        <v>0</v>
      </c>
      <c r="U61" s="112">
        <f t="shared" si="19"/>
        <v>0</v>
      </c>
      <c r="V61" s="113">
        <f t="shared" si="20"/>
        <v>0</v>
      </c>
      <c r="W61" s="168">
        <f t="shared" si="21"/>
        <v>0</v>
      </c>
      <c r="X61" s="190"/>
    </row>
    <row r="62" spans="1:24" ht="13.5" customHeight="1" outlineLevel="1" thickBot="1">
      <c r="A62" s="322"/>
      <c r="B62" s="323"/>
      <c r="C62" s="332"/>
      <c r="D62" s="102" t="str">
        <f>'Перв. скв '!D62</f>
        <v>155,6 мм долото для бурения под хвостовик (долото+сервис)</v>
      </c>
      <c r="E62" s="332">
        <f t="shared" si="22"/>
        <v>0</v>
      </c>
      <c r="F62" s="332" t="str">
        <f>'Перв. скв '!F62</f>
        <v xml:space="preserve">м </v>
      </c>
      <c r="G62" s="349">
        <f>'Перв. скв '!G62</f>
        <v>90</v>
      </c>
      <c r="H62" s="306">
        <f>'Перв. скв '!H62</f>
        <v>0</v>
      </c>
      <c r="I62" s="306">
        <f>'Перв. скв '!I62</f>
        <v>0</v>
      </c>
      <c r="J62" s="306">
        <f>'Перв. скв '!J62</f>
        <v>0</v>
      </c>
      <c r="K62" s="306">
        <f>'Перв. скв '!K62</f>
        <v>0</v>
      </c>
      <c r="L62" s="306">
        <f>'Перв. скв '!L62</f>
        <v>0</v>
      </c>
      <c r="M62" s="306">
        <f>'Перв. скв '!M62</f>
        <v>0</v>
      </c>
      <c r="N62" s="306">
        <f>'Перв. скв '!N62</f>
        <v>0</v>
      </c>
      <c r="O62" s="112">
        <f t="shared" si="14"/>
        <v>0</v>
      </c>
      <c r="P62" s="112">
        <f t="shared" si="15"/>
        <v>0</v>
      </c>
      <c r="Q62" s="112">
        <f t="shared" si="16"/>
        <v>0</v>
      </c>
      <c r="R62" s="112">
        <f t="shared" si="17"/>
        <v>0</v>
      </c>
      <c r="S62" s="112">
        <f t="shared" si="18"/>
        <v>0</v>
      </c>
      <c r="T62" s="99">
        <f t="shared" si="23"/>
        <v>0</v>
      </c>
      <c r="U62" s="112">
        <f t="shared" si="19"/>
        <v>0</v>
      </c>
      <c r="V62" s="113">
        <f t="shared" si="20"/>
        <v>0</v>
      </c>
      <c r="W62" s="168">
        <f t="shared" si="21"/>
        <v>0</v>
      </c>
      <c r="X62" s="190"/>
    </row>
    <row r="63" spans="1:24" ht="13.5" hidden="1" customHeight="1" outlineLevel="1">
      <c r="A63" s="322"/>
      <c r="B63" s="323"/>
      <c r="C63" s="332"/>
      <c r="D63" s="102" t="str">
        <f>'Перв. скв '!D63</f>
        <v>_________  мм долото для бурения (долото+сервис)</v>
      </c>
      <c r="E63" s="332">
        <f t="shared" si="22"/>
        <v>0</v>
      </c>
      <c r="F63" s="332" t="str">
        <f>'Перв. скв '!F63</f>
        <v xml:space="preserve">м </v>
      </c>
      <c r="G63" s="349">
        <f>'Перв. скв '!G63</f>
        <v>0</v>
      </c>
      <c r="H63" s="306">
        <f>'Перв. скв '!H63</f>
        <v>0</v>
      </c>
      <c r="I63" s="306">
        <f>'Перв. скв '!I63</f>
        <v>0</v>
      </c>
      <c r="J63" s="306">
        <f>'Перв. скв '!J63</f>
        <v>0</v>
      </c>
      <c r="K63" s="306">
        <f>'Перв. скв '!K63</f>
        <v>0</v>
      </c>
      <c r="L63" s="306">
        <f>'Перв. скв '!L63</f>
        <v>0</v>
      </c>
      <c r="M63" s="306">
        <f>'Перв. скв '!M63</f>
        <v>0</v>
      </c>
      <c r="N63" s="306">
        <f>'Перв. скв '!N63</f>
        <v>0</v>
      </c>
      <c r="O63" s="112">
        <f t="shared" si="14"/>
        <v>0</v>
      </c>
      <c r="P63" s="112">
        <f t="shared" si="15"/>
        <v>0</v>
      </c>
      <c r="Q63" s="112">
        <f t="shared" si="16"/>
        <v>0</v>
      </c>
      <c r="R63" s="112">
        <f t="shared" si="17"/>
        <v>0</v>
      </c>
      <c r="S63" s="112">
        <f t="shared" si="18"/>
        <v>0</v>
      </c>
      <c r="T63" s="99">
        <f t="shared" si="23"/>
        <v>0</v>
      </c>
      <c r="U63" s="112">
        <f t="shared" si="19"/>
        <v>0</v>
      </c>
      <c r="V63" s="113">
        <f t="shared" si="20"/>
        <v>0</v>
      </c>
      <c r="W63" s="168">
        <f t="shared" si="21"/>
        <v>0</v>
      </c>
      <c r="X63" s="190"/>
    </row>
    <row r="64" spans="1:24" ht="13.5" hidden="1" customHeight="1" outlineLevel="1" thickBot="1">
      <c r="A64" s="333"/>
      <c r="B64" s="325"/>
      <c r="C64" s="332"/>
      <c r="D64" s="102" t="str">
        <f>'Перв. скв '!D64</f>
        <v>Расширитель раздвижной</v>
      </c>
      <c r="E64" s="332">
        <f t="shared" si="22"/>
        <v>0</v>
      </c>
      <c r="F64" s="332" t="str">
        <f>'Перв. скв '!F64</f>
        <v xml:space="preserve">м </v>
      </c>
      <c r="G64" s="349">
        <f>'Перв. скв '!G64</f>
        <v>0</v>
      </c>
      <c r="H64" s="306">
        <f>'Перв. скв '!H64</f>
        <v>0</v>
      </c>
      <c r="I64" s="306">
        <f>'Перв. скв '!I64</f>
        <v>0</v>
      </c>
      <c r="J64" s="306">
        <f>'Перв. скв '!J64</f>
        <v>0</v>
      </c>
      <c r="K64" s="306">
        <f>'Перв. скв '!K64</f>
        <v>0</v>
      </c>
      <c r="L64" s="306">
        <f>'Перв. скв '!L64</f>
        <v>0</v>
      </c>
      <c r="M64" s="306">
        <f>'Перв. скв '!M64</f>
        <v>0</v>
      </c>
      <c r="N64" s="306">
        <f>'Перв. скв '!N64</f>
        <v>0</v>
      </c>
      <c r="O64" s="112">
        <f t="shared" si="14"/>
        <v>0</v>
      </c>
      <c r="P64" s="112">
        <f t="shared" si="15"/>
        <v>0</v>
      </c>
      <c r="Q64" s="112">
        <f t="shared" si="16"/>
        <v>0</v>
      </c>
      <c r="R64" s="112">
        <f t="shared" si="17"/>
        <v>0</v>
      </c>
      <c r="S64" s="112">
        <f t="shared" si="18"/>
        <v>0</v>
      </c>
      <c r="T64" s="99">
        <f t="shared" si="23"/>
        <v>0</v>
      </c>
      <c r="U64" s="112">
        <f t="shared" si="19"/>
        <v>0</v>
      </c>
      <c r="V64" s="113">
        <f t="shared" si="20"/>
        <v>0</v>
      </c>
      <c r="W64" s="168">
        <f t="shared" si="21"/>
        <v>0</v>
      </c>
      <c r="X64" s="190"/>
    </row>
    <row r="65" spans="1:24" ht="15.75" customHeight="1" collapsed="1" thickBot="1">
      <c r="A65" s="45"/>
      <c r="B65" s="48"/>
      <c r="C65" s="446" t="s">
        <v>147</v>
      </c>
      <c r="D65" s="447"/>
      <c r="E65" s="447"/>
      <c r="F65" s="447"/>
      <c r="G65" s="447"/>
      <c r="H65" s="447"/>
      <c r="I65" s="447"/>
      <c r="J65" s="447"/>
      <c r="K65" s="447"/>
      <c r="L65" s="447"/>
      <c r="M65" s="447"/>
      <c r="N65" s="447"/>
      <c r="O65" s="447"/>
      <c r="P65" s="447"/>
      <c r="Q65" s="447"/>
      <c r="R65" s="447"/>
      <c r="S65" s="447"/>
      <c r="T65" s="447"/>
      <c r="U65" s="447"/>
      <c r="V65" s="447"/>
      <c r="W65" s="473"/>
      <c r="X65" s="192">
        <f>SUM(W67:W85)</f>
        <v>2903714.73</v>
      </c>
    </row>
    <row r="66" spans="1:24" outlineLevel="1">
      <c r="A66" s="334"/>
      <c r="B66" s="331"/>
      <c r="C66" s="182">
        <f>'Перв. скв '!C66</f>
        <v>0</v>
      </c>
      <c r="D66" s="100" t="s">
        <v>120</v>
      </c>
      <c r="E66" s="50"/>
      <c r="F66" s="50"/>
      <c r="G66" s="38"/>
      <c r="H66" s="295"/>
      <c r="I66" s="295"/>
      <c r="J66" s="295"/>
      <c r="K66" s="295"/>
      <c r="L66" s="295"/>
      <c r="M66" s="295"/>
      <c r="N66" s="295"/>
      <c r="O66" s="52"/>
      <c r="P66" s="52"/>
      <c r="Q66" s="52"/>
      <c r="R66" s="52"/>
      <c r="S66" s="52"/>
      <c r="T66" s="52"/>
      <c r="U66" s="52"/>
      <c r="V66" s="53"/>
      <c r="W66" s="172"/>
      <c r="X66" s="190"/>
    </row>
    <row r="67" spans="1:24" outlineLevel="1">
      <c r="A67" s="327"/>
      <c r="B67" s="323"/>
      <c r="C67" s="335" t="s">
        <v>148</v>
      </c>
      <c r="D67" s="102" t="str">
        <f>'Перв. скв '!D67</f>
        <v>Фиксированная ставка за скважину с отходом до 1300 м.</v>
      </c>
      <c r="E67" s="332">
        <f>C$66</f>
        <v>0</v>
      </c>
      <c r="F67" s="332" t="str">
        <f>'Перв. скв '!F67</f>
        <v>скв.</v>
      </c>
      <c r="G67" s="349">
        <f>'Перв. скв '!G67</f>
        <v>1974979.56</v>
      </c>
      <c r="H67" s="306">
        <f>'Перв. скв '!H67</f>
        <v>0</v>
      </c>
      <c r="I67" s="306">
        <f>'Перв. скв '!I67</f>
        <v>0</v>
      </c>
      <c r="J67" s="306">
        <f>'Перв. скв '!J67</f>
        <v>0</v>
      </c>
      <c r="K67" s="306">
        <f>'Перв. скв '!K67</f>
        <v>0</v>
      </c>
      <c r="L67" s="306">
        <f>$L$45</f>
        <v>0</v>
      </c>
      <c r="M67" s="306">
        <f>'Перв. скв '!M67</f>
        <v>0</v>
      </c>
      <c r="N67" s="306">
        <f>'Перв. скв '!N67</f>
        <v>0</v>
      </c>
      <c r="O67" s="112">
        <f t="shared" ref="O67:O72" si="24">H67*G67</f>
        <v>0</v>
      </c>
      <c r="P67" s="112">
        <f t="shared" ref="P67:P72" si="25">I67*G67</f>
        <v>0</v>
      </c>
      <c r="Q67" s="112">
        <f t="shared" ref="Q67:Q72" si="26">J67*G67</f>
        <v>0</v>
      </c>
      <c r="R67" s="112">
        <f t="shared" ref="R67:R72" si="27">K67*G67</f>
        <v>0</v>
      </c>
      <c r="S67" s="112">
        <f t="shared" ref="S67:S72" si="28">L67*G67</f>
        <v>0</v>
      </c>
      <c r="T67" s="99">
        <f t="shared" ref="T67:T72" si="29">M67*G67</f>
        <v>0</v>
      </c>
      <c r="U67" s="112">
        <f t="shared" ref="U67:U72" si="30">N67*G67</f>
        <v>0</v>
      </c>
      <c r="V67" s="113">
        <f t="shared" ref="V67:V72" si="31">SUM(H67:N67)</f>
        <v>0</v>
      </c>
      <c r="W67" s="168">
        <f t="shared" ref="W67:W72" si="32">SUM(O67:U67)</f>
        <v>0</v>
      </c>
      <c r="X67" s="190"/>
    </row>
    <row r="68" spans="1:24" outlineLevel="1">
      <c r="A68" s="327"/>
      <c r="B68" s="323"/>
      <c r="C68" s="335"/>
      <c r="D68" s="102" t="str">
        <f>'Перв. скв '!D68</f>
        <v>Фиксированная ставка за скважину с отходом от 1300 до 1500 м.</v>
      </c>
      <c r="E68" s="332">
        <f t="shared" ref="E68:E77" si="33">C$66</f>
        <v>0</v>
      </c>
      <c r="F68" s="332" t="str">
        <f>'Перв. скв '!F68</f>
        <v>скв.</v>
      </c>
      <c r="G68" s="349">
        <f>'Перв. скв '!G68</f>
        <v>2121689.52</v>
      </c>
      <c r="H68" s="306">
        <f>'Перв. скв '!H68</f>
        <v>0</v>
      </c>
      <c r="I68" s="306">
        <f>'Перв. скв '!I68</f>
        <v>0</v>
      </c>
      <c r="J68" s="306">
        <f>'Перв. скв '!J68</f>
        <v>0</v>
      </c>
      <c r="K68" s="306">
        <f>'Перв. скв '!K68</f>
        <v>0</v>
      </c>
      <c r="L68" s="306">
        <f>$L$46</f>
        <v>0</v>
      </c>
      <c r="M68" s="306">
        <f>'Перв. скв '!M68</f>
        <v>0</v>
      </c>
      <c r="N68" s="306">
        <f>'Перв. скв '!N68</f>
        <v>0</v>
      </c>
      <c r="O68" s="112">
        <f t="shared" si="24"/>
        <v>0</v>
      </c>
      <c r="P68" s="112">
        <f t="shared" si="25"/>
        <v>0</v>
      </c>
      <c r="Q68" s="112">
        <f t="shared" si="26"/>
        <v>0</v>
      </c>
      <c r="R68" s="112">
        <f t="shared" si="27"/>
        <v>0</v>
      </c>
      <c r="S68" s="112">
        <f t="shared" si="28"/>
        <v>0</v>
      </c>
      <c r="T68" s="99">
        <f t="shared" si="29"/>
        <v>0</v>
      </c>
      <c r="U68" s="112">
        <f t="shared" si="30"/>
        <v>0</v>
      </c>
      <c r="V68" s="113">
        <f t="shared" si="31"/>
        <v>0</v>
      </c>
      <c r="W68" s="168">
        <f t="shared" si="32"/>
        <v>0</v>
      </c>
      <c r="X68" s="190"/>
    </row>
    <row r="69" spans="1:24" outlineLevel="1">
      <c r="A69" s="327"/>
      <c r="B69" s="323"/>
      <c r="C69" s="335"/>
      <c r="D69" s="102" t="str">
        <f>'Перв. скв '!D69</f>
        <v>Фиксированная ставка за скважину с отходом от 1500 до 2000 м.</v>
      </c>
      <c r="E69" s="332">
        <f t="shared" si="33"/>
        <v>0</v>
      </c>
      <c r="F69" s="332" t="str">
        <f>'Перв. скв '!F69</f>
        <v>скв.</v>
      </c>
      <c r="G69" s="349">
        <f>'Перв. скв '!G69</f>
        <v>2436096.73</v>
      </c>
      <c r="H69" s="306">
        <f>'Перв. скв '!H69</f>
        <v>0</v>
      </c>
      <c r="I69" s="306">
        <f>'Перв. скв '!I69</f>
        <v>0</v>
      </c>
      <c r="J69" s="306">
        <f>'Перв. скв '!J69</f>
        <v>0</v>
      </c>
      <c r="K69" s="306">
        <f>'Перв. скв '!K69</f>
        <v>0</v>
      </c>
      <c r="L69" s="306">
        <f>$L$47</f>
        <v>0</v>
      </c>
      <c r="M69" s="306">
        <f>'Перв. скв '!M69</f>
        <v>0</v>
      </c>
      <c r="N69" s="306">
        <f>'Перв. скв '!N69</f>
        <v>0</v>
      </c>
      <c r="O69" s="112">
        <f t="shared" si="24"/>
        <v>0</v>
      </c>
      <c r="P69" s="112">
        <f t="shared" si="25"/>
        <v>0</v>
      </c>
      <c r="Q69" s="112">
        <f t="shared" si="26"/>
        <v>0</v>
      </c>
      <c r="R69" s="112">
        <f t="shared" si="27"/>
        <v>0</v>
      </c>
      <c r="S69" s="112">
        <f t="shared" si="28"/>
        <v>0</v>
      </c>
      <c r="T69" s="99">
        <f t="shared" si="29"/>
        <v>0</v>
      </c>
      <c r="U69" s="112">
        <f t="shared" si="30"/>
        <v>0</v>
      </c>
      <c r="V69" s="113">
        <f t="shared" si="31"/>
        <v>0</v>
      </c>
      <c r="W69" s="168">
        <f t="shared" si="32"/>
        <v>0</v>
      </c>
      <c r="X69" s="190"/>
    </row>
    <row r="70" spans="1:24" outlineLevel="1">
      <c r="A70" s="327"/>
      <c r="B70" s="323"/>
      <c r="C70" s="335"/>
      <c r="D70" s="102" t="str">
        <f>'Перв. скв '!D70</f>
        <v>Фиксированная ставка за скважину с отходом от 2000 до 2200 м.</v>
      </c>
      <c r="E70" s="332">
        <f t="shared" si="33"/>
        <v>0</v>
      </c>
      <c r="F70" s="332" t="str">
        <f>'Перв. скв '!F70</f>
        <v>скв.</v>
      </c>
      <c r="G70" s="349">
        <f>'Перв. скв '!G70</f>
        <v>2743673.15</v>
      </c>
      <c r="H70" s="306">
        <f>'Перв. скв '!H70</f>
        <v>0</v>
      </c>
      <c r="I70" s="306">
        <f>'Перв. скв '!I70</f>
        <v>0</v>
      </c>
      <c r="J70" s="306">
        <f>'Перв. скв '!J70</f>
        <v>0</v>
      </c>
      <c r="K70" s="306">
        <f>'Перв. скв '!K70</f>
        <v>0</v>
      </c>
      <c r="L70" s="306">
        <f>$L$48</f>
        <v>0</v>
      </c>
      <c r="M70" s="306">
        <f>'Перв. скв '!M70</f>
        <v>0</v>
      </c>
      <c r="N70" s="306">
        <f>'Перв. скв '!N70</f>
        <v>0</v>
      </c>
      <c r="O70" s="112">
        <f t="shared" si="24"/>
        <v>0</v>
      </c>
      <c r="P70" s="112">
        <f t="shared" si="25"/>
        <v>0</v>
      </c>
      <c r="Q70" s="112">
        <f t="shared" si="26"/>
        <v>0</v>
      </c>
      <c r="R70" s="112">
        <f t="shared" si="27"/>
        <v>0</v>
      </c>
      <c r="S70" s="112">
        <f t="shared" si="28"/>
        <v>0</v>
      </c>
      <c r="T70" s="99">
        <f t="shared" si="29"/>
        <v>0</v>
      </c>
      <c r="U70" s="112">
        <f t="shared" si="30"/>
        <v>0</v>
      </c>
      <c r="V70" s="113">
        <f t="shared" si="31"/>
        <v>0</v>
      </c>
      <c r="W70" s="168">
        <f t="shared" si="32"/>
        <v>0</v>
      </c>
      <c r="X70" s="190"/>
    </row>
    <row r="71" spans="1:24" outlineLevel="1">
      <c r="A71" s="327"/>
      <c r="B71" s="323"/>
      <c r="C71" s="335"/>
      <c r="D71" s="102" t="str">
        <f>'Перв. скв '!D71</f>
        <v>Фиксированная ставка за скважину с отходом более 2200 м.</v>
      </c>
      <c r="E71" s="332">
        <f t="shared" si="33"/>
        <v>0</v>
      </c>
      <c r="F71" s="332" t="str">
        <f>'Перв. скв '!F71</f>
        <v>скв.</v>
      </c>
      <c r="G71" s="349">
        <f>'Перв. скв '!G71</f>
        <v>2903714.73</v>
      </c>
      <c r="H71" s="306">
        <f>'Перв. скв '!H71</f>
        <v>0</v>
      </c>
      <c r="I71" s="306">
        <f>'Перв. скв '!I71</f>
        <v>0</v>
      </c>
      <c r="J71" s="306">
        <f>'Перв. скв '!J71</f>
        <v>0</v>
      </c>
      <c r="K71" s="306">
        <f>'Перв. скв '!K71</f>
        <v>0</v>
      </c>
      <c r="L71" s="306">
        <f>$L$49</f>
        <v>1</v>
      </c>
      <c r="M71" s="306">
        <f>'Перв. скв '!M71</f>
        <v>0</v>
      </c>
      <c r="N71" s="306">
        <f>'Перв. скв '!N71</f>
        <v>0</v>
      </c>
      <c r="O71" s="112">
        <f t="shared" si="24"/>
        <v>0</v>
      </c>
      <c r="P71" s="112">
        <f t="shared" si="25"/>
        <v>0</v>
      </c>
      <c r="Q71" s="112">
        <f t="shared" si="26"/>
        <v>0</v>
      </c>
      <c r="R71" s="112">
        <f t="shared" si="27"/>
        <v>0</v>
      </c>
      <c r="S71" s="112">
        <f t="shared" si="28"/>
        <v>2903714.73</v>
      </c>
      <c r="T71" s="99">
        <f t="shared" si="29"/>
        <v>0</v>
      </c>
      <c r="U71" s="112">
        <f t="shared" si="30"/>
        <v>0</v>
      </c>
      <c r="V71" s="113">
        <f t="shared" si="31"/>
        <v>1</v>
      </c>
      <c r="W71" s="168">
        <f t="shared" si="32"/>
        <v>2903714.73</v>
      </c>
      <c r="X71" s="190"/>
    </row>
    <row r="72" spans="1:24" ht="15.75" outlineLevel="1" thickBot="1">
      <c r="A72" s="327"/>
      <c r="B72" s="323"/>
      <c r="C72" s="335"/>
      <c r="D72" s="102" t="str">
        <f>'Перв. скв '!D72</f>
        <v>Фиксированная ставка за горизонтальную скважину</v>
      </c>
      <c r="E72" s="332">
        <f t="shared" si="33"/>
        <v>0</v>
      </c>
      <c r="F72" s="332" t="str">
        <f>'Перв. скв '!F72</f>
        <v>скв.</v>
      </c>
      <c r="G72" s="349">
        <f>'Перв. скв '!G72</f>
        <v>8986126</v>
      </c>
      <c r="H72" s="306">
        <f>'Перв. скв '!H72</f>
        <v>0</v>
      </c>
      <c r="I72" s="306">
        <f>'Перв. скв '!I72</f>
        <v>0</v>
      </c>
      <c r="J72" s="306">
        <f>'Перв. скв '!J72</f>
        <v>0</v>
      </c>
      <c r="K72" s="306">
        <f>'Перв. скв '!K72</f>
        <v>0</v>
      </c>
      <c r="L72" s="306">
        <f>$L$50</f>
        <v>0</v>
      </c>
      <c r="M72" s="306">
        <f>'Перв. скв '!M72</f>
        <v>0</v>
      </c>
      <c r="N72" s="306">
        <f>'Перв. скв '!N72</f>
        <v>0</v>
      </c>
      <c r="O72" s="112">
        <f t="shared" si="24"/>
        <v>0</v>
      </c>
      <c r="P72" s="112">
        <f t="shared" si="25"/>
        <v>0</v>
      </c>
      <c r="Q72" s="112">
        <f t="shared" si="26"/>
        <v>0</v>
      </c>
      <c r="R72" s="112">
        <f t="shared" si="27"/>
        <v>0</v>
      </c>
      <c r="S72" s="112">
        <f t="shared" si="28"/>
        <v>0</v>
      </c>
      <c r="T72" s="99">
        <f t="shared" si="29"/>
        <v>0</v>
      </c>
      <c r="U72" s="112">
        <f t="shared" si="30"/>
        <v>0</v>
      </c>
      <c r="V72" s="113">
        <f t="shared" si="31"/>
        <v>0</v>
      </c>
      <c r="W72" s="168">
        <f t="shared" si="32"/>
        <v>0</v>
      </c>
      <c r="X72" s="190"/>
    </row>
    <row r="73" spans="1:24" ht="15" hidden="1" customHeight="1" outlineLevel="1">
      <c r="A73" s="327"/>
      <c r="B73" s="323"/>
      <c r="C73" s="335"/>
      <c r="D73" s="102">
        <f>'Перв. скв '!D73</f>
        <v>0</v>
      </c>
      <c r="E73" s="332">
        <f t="shared" si="33"/>
        <v>0</v>
      </c>
      <c r="F73" s="332" t="str">
        <f>'Перв. скв '!F73</f>
        <v>сут</v>
      </c>
      <c r="G73" s="349">
        <f>'Перв. скв '!G73</f>
        <v>0</v>
      </c>
      <c r="H73" s="279"/>
      <c r="I73" s="279"/>
      <c r="J73" s="279"/>
      <c r="K73" s="279"/>
      <c r="L73" s="279"/>
      <c r="M73" s="279"/>
      <c r="N73" s="279"/>
      <c r="O73" s="99">
        <f>H73*G73</f>
        <v>0</v>
      </c>
      <c r="P73" s="99">
        <f>I73*G73</f>
        <v>0</v>
      </c>
      <c r="Q73" s="99">
        <f>J73*G73</f>
        <v>0</v>
      </c>
      <c r="R73" s="99">
        <f>K73*G73</f>
        <v>0</v>
      </c>
      <c r="S73" s="99">
        <f>L73*G73</f>
        <v>0</v>
      </c>
      <c r="T73" s="99">
        <f>M73*G73</f>
        <v>0</v>
      </c>
      <c r="U73" s="99">
        <f>N73*G73</f>
        <v>0</v>
      </c>
      <c r="V73" s="98">
        <f>SUM(H73:N73)</f>
        <v>0</v>
      </c>
      <c r="W73" s="171">
        <f>SUM(O73:U73)</f>
        <v>0</v>
      </c>
      <c r="X73" s="190"/>
    </row>
    <row r="74" spans="1:24" ht="15" hidden="1" customHeight="1" outlineLevel="1">
      <c r="A74" s="327"/>
      <c r="B74" s="323"/>
      <c r="C74" s="335"/>
      <c r="D74" s="102">
        <f>'Перв. скв '!D74</f>
        <v>0</v>
      </c>
      <c r="E74" s="332">
        <f t="shared" si="33"/>
        <v>0</v>
      </c>
      <c r="F74" s="332" t="str">
        <f>'Перв. скв '!F74</f>
        <v>сут</v>
      </c>
      <c r="G74" s="349">
        <f>'Перв. скв '!G74</f>
        <v>0</v>
      </c>
      <c r="H74" s="279"/>
      <c r="I74" s="279"/>
      <c r="J74" s="279"/>
      <c r="K74" s="279"/>
      <c r="L74" s="279"/>
      <c r="M74" s="279"/>
      <c r="N74" s="279"/>
      <c r="O74" s="99">
        <f>H74*G74</f>
        <v>0</v>
      </c>
      <c r="P74" s="99">
        <f>I74*G74</f>
        <v>0</v>
      </c>
      <c r="Q74" s="99">
        <f>J74*G74</f>
        <v>0</v>
      </c>
      <c r="R74" s="99">
        <f>K74*G74</f>
        <v>0</v>
      </c>
      <c r="S74" s="99">
        <f>L74*G74</f>
        <v>0</v>
      </c>
      <c r="T74" s="99">
        <f>M74*G74</f>
        <v>0</v>
      </c>
      <c r="U74" s="99">
        <f>N74*G74</f>
        <v>0</v>
      </c>
      <c r="V74" s="98">
        <f>SUM(H74:N74)</f>
        <v>0</v>
      </c>
      <c r="W74" s="171">
        <f>SUM(O74:U74)</f>
        <v>0</v>
      </c>
      <c r="X74" s="190"/>
    </row>
    <row r="75" spans="1:24" ht="15" hidden="1" customHeight="1" outlineLevel="1">
      <c r="A75" s="327"/>
      <c r="B75" s="323"/>
      <c r="C75" s="335"/>
      <c r="D75" s="102">
        <f>'Перв. скв '!D75</f>
        <v>0</v>
      </c>
      <c r="E75" s="332">
        <f t="shared" si="33"/>
        <v>0</v>
      </c>
      <c r="F75" s="332" t="str">
        <f>'Перв. скв '!F75</f>
        <v>сут</v>
      </c>
      <c r="G75" s="349">
        <f>'Перв. скв '!G75</f>
        <v>0</v>
      </c>
      <c r="H75" s="279"/>
      <c r="I75" s="279"/>
      <c r="J75" s="279"/>
      <c r="K75" s="279"/>
      <c r="L75" s="279"/>
      <c r="M75" s="279"/>
      <c r="N75" s="279"/>
      <c r="O75" s="99">
        <f>H75*G75</f>
        <v>0</v>
      </c>
      <c r="P75" s="99">
        <f>I75*G75</f>
        <v>0</v>
      </c>
      <c r="Q75" s="99">
        <f>J75*G75</f>
        <v>0</v>
      </c>
      <c r="R75" s="99">
        <f>K75*G75</f>
        <v>0</v>
      </c>
      <c r="S75" s="99">
        <f>L75*G75</f>
        <v>0</v>
      </c>
      <c r="T75" s="99">
        <f>M75*G75</f>
        <v>0</v>
      </c>
      <c r="U75" s="99">
        <f>N75*G75</f>
        <v>0</v>
      </c>
      <c r="V75" s="98">
        <f>SUM(H75:N75)</f>
        <v>0</v>
      </c>
      <c r="W75" s="171">
        <f>SUM(O75:U75)</f>
        <v>0</v>
      </c>
      <c r="X75" s="190"/>
    </row>
    <row r="76" spans="1:24" ht="15" hidden="1" customHeight="1" outlineLevel="1">
      <c r="A76" s="327"/>
      <c r="B76" s="323"/>
      <c r="C76" s="335"/>
      <c r="D76" s="102" t="str">
        <f>'Перв. скв '!D76</f>
        <v xml:space="preserve">Мобилизация на объект работ </v>
      </c>
      <c r="E76" s="332">
        <f t="shared" si="33"/>
        <v>0</v>
      </c>
      <c r="F76" s="332" t="str">
        <f>'Перв. скв '!F76</f>
        <v>опер.</v>
      </c>
      <c r="G76" s="349">
        <f>'Перв. скв '!G76</f>
        <v>0</v>
      </c>
      <c r="H76" s="279"/>
      <c r="I76" s="279"/>
      <c r="J76" s="279"/>
      <c r="K76" s="279"/>
      <c r="L76" s="279"/>
      <c r="M76" s="279"/>
      <c r="N76" s="279"/>
      <c r="O76" s="99">
        <f>H76*G76</f>
        <v>0</v>
      </c>
      <c r="P76" s="99">
        <f>I76*G76</f>
        <v>0</v>
      </c>
      <c r="Q76" s="99">
        <f>J76*G76</f>
        <v>0</v>
      </c>
      <c r="R76" s="99">
        <f>K76*G76</f>
        <v>0</v>
      </c>
      <c r="S76" s="99">
        <f>L76*G76</f>
        <v>0</v>
      </c>
      <c r="T76" s="99">
        <f>M76*G76</f>
        <v>0</v>
      </c>
      <c r="U76" s="99">
        <f>N76*G76</f>
        <v>0</v>
      </c>
      <c r="V76" s="98">
        <f>SUM(H76:N76)</f>
        <v>0</v>
      </c>
      <c r="W76" s="171">
        <f>SUM(O76:U76)</f>
        <v>0</v>
      </c>
      <c r="X76" s="190"/>
    </row>
    <row r="77" spans="1:24" ht="15.75" hidden="1" customHeight="1" outlineLevel="1" thickBot="1">
      <c r="A77" s="327"/>
      <c r="B77" s="323"/>
      <c r="C77" s="335"/>
      <c r="D77" s="102" t="str">
        <f>'Перв. скв '!D77</f>
        <v xml:space="preserve">Демобилизация </v>
      </c>
      <c r="E77" s="332">
        <f t="shared" si="33"/>
        <v>0</v>
      </c>
      <c r="F77" s="332" t="str">
        <f>'Перв. скв '!F77</f>
        <v>опер.</v>
      </c>
      <c r="G77" s="349">
        <f>'Перв. скв '!G77</f>
        <v>0</v>
      </c>
      <c r="H77" s="279"/>
      <c r="I77" s="279"/>
      <c r="J77" s="279"/>
      <c r="K77" s="279"/>
      <c r="L77" s="279"/>
      <c r="M77" s="279"/>
      <c r="N77" s="279"/>
      <c r="O77" s="99">
        <f>H77*G77</f>
        <v>0</v>
      </c>
      <c r="P77" s="99">
        <f>I77*G77</f>
        <v>0</v>
      </c>
      <c r="Q77" s="99">
        <f>J77*G77</f>
        <v>0</v>
      </c>
      <c r="R77" s="99">
        <f>K77*G77</f>
        <v>0</v>
      </c>
      <c r="S77" s="99">
        <f>L77*G77</f>
        <v>0</v>
      </c>
      <c r="T77" s="99">
        <f>M77*G77</f>
        <v>0</v>
      </c>
      <c r="U77" s="99">
        <f>N77*G77</f>
        <v>0</v>
      </c>
      <c r="V77" s="98">
        <f>SUM(H77:N77)</f>
        <v>0</v>
      </c>
      <c r="W77" s="171">
        <f>SUM(O77:U77)</f>
        <v>0</v>
      </c>
      <c r="X77" s="190"/>
    </row>
    <row r="78" spans="1:24" ht="15" hidden="1" customHeight="1" outlineLevel="1">
      <c r="A78" s="334"/>
      <c r="B78" s="331"/>
      <c r="C78" s="182">
        <f>'Перв. скв '!C78</f>
        <v>0</v>
      </c>
      <c r="D78" s="100" t="s">
        <v>120</v>
      </c>
      <c r="E78" s="50"/>
      <c r="F78" s="50"/>
      <c r="G78" s="38"/>
      <c r="H78" s="295"/>
      <c r="I78" s="295"/>
      <c r="J78" s="295"/>
      <c r="K78" s="295"/>
      <c r="L78" s="295"/>
      <c r="M78" s="295"/>
      <c r="N78" s="295"/>
      <c r="O78" s="52"/>
      <c r="P78" s="52"/>
      <c r="Q78" s="52"/>
      <c r="R78" s="52"/>
      <c r="S78" s="52"/>
      <c r="T78" s="52"/>
      <c r="U78" s="52"/>
      <c r="V78" s="53"/>
      <c r="W78" s="172"/>
      <c r="X78" s="190"/>
    </row>
    <row r="79" spans="1:24" ht="15" hidden="1" customHeight="1" outlineLevel="1">
      <c r="A79" s="327"/>
      <c r="B79" s="323"/>
      <c r="C79" s="335" t="s">
        <v>148</v>
      </c>
      <c r="D79" s="102" t="str">
        <f>'Перв. скв '!D79</f>
        <v>Операционная ставка в режиме работы</v>
      </c>
      <c r="E79" s="332">
        <f>C$78</f>
        <v>0</v>
      </c>
      <c r="F79" s="332" t="str">
        <f>'Перв. скв '!F79</f>
        <v>сут</v>
      </c>
      <c r="G79" s="349">
        <f>'Перв. скв '!G79</f>
        <v>0</v>
      </c>
      <c r="H79" s="279">
        <f>H6</f>
        <v>0</v>
      </c>
      <c r="I79" s="279">
        <f t="shared" ref="I79:N79" si="34">I6-I80</f>
        <v>0</v>
      </c>
      <c r="J79" s="279">
        <f t="shared" si="34"/>
        <v>2.5</v>
      </c>
      <c r="K79" s="279">
        <f t="shared" si="34"/>
        <v>0</v>
      </c>
      <c r="L79" s="279">
        <f t="shared" si="34"/>
        <v>8</v>
      </c>
      <c r="M79" s="279">
        <f t="shared" si="34"/>
        <v>3</v>
      </c>
      <c r="N79" s="279">
        <f t="shared" si="34"/>
        <v>0</v>
      </c>
      <c r="O79" s="99">
        <f t="shared" ref="O79:O85" si="35">H79*G79</f>
        <v>0</v>
      </c>
      <c r="P79" s="99">
        <f t="shared" ref="P79:P85" si="36">I79*G79</f>
        <v>0</v>
      </c>
      <c r="Q79" s="99">
        <f t="shared" ref="Q79:Q85" si="37">J79*G79</f>
        <v>0</v>
      </c>
      <c r="R79" s="99">
        <f t="shared" ref="R79:R85" si="38">K79*G79</f>
        <v>0</v>
      </c>
      <c r="S79" s="99">
        <f t="shared" ref="S79:S85" si="39">L79*G79</f>
        <v>0</v>
      </c>
      <c r="T79" s="99">
        <f t="shared" ref="T79:T85" si="40">M79*G79</f>
        <v>0</v>
      </c>
      <c r="U79" s="99">
        <f t="shared" ref="U79:U85" si="41">N79*G79</f>
        <v>0</v>
      </c>
      <c r="V79" s="98">
        <f t="shared" ref="V79:V85" si="42">SUM(H79:N79)</f>
        <v>13.5</v>
      </c>
      <c r="W79" s="171">
        <f t="shared" ref="W79:W85" si="43">SUM(O79:U79)</f>
        <v>0</v>
      </c>
      <c r="X79" s="190"/>
    </row>
    <row r="80" spans="1:24" ht="15" hidden="1" customHeight="1" outlineLevel="1">
      <c r="A80" s="327"/>
      <c r="B80" s="323"/>
      <c r="C80" s="332"/>
      <c r="D80" s="102" t="str">
        <f>'Перв. скв '!D80</f>
        <v>Операционная ставка в режиме ожидания</v>
      </c>
      <c r="E80" s="332">
        <f t="shared" ref="E80:E85" si="44">C$78</f>
        <v>0</v>
      </c>
      <c r="F80" s="332" t="str">
        <f>'Перв. скв '!F80</f>
        <v>сут</v>
      </c>
      <c r="G80" s="349">
        <f>'Перв. скв '!G80</f>
        <v>0</v>
      </c>
      <c r="H80" s="279"/>
      <c r="I80" s="279">
        <v>1</v>
      </c>
      <c r="J80" s="279">
        <v>1.5</v>
      </c>
      <c r="K80" s="279"/>
      <c r="L80" s="279">
        <v>2</v>
      </c>
      <c r="M80" s="279"/>
      <c r="N80" s="279"/>
      <c r="O80" s="99">
        <f t="shared" si="35"/>
        <v>0</v>
      </c>
      <c r="P80" s="99">
        <f t="shared" si="36"/>
        <v>0</v>
      </c>
      <c r="Q80" s="99">
        <f t="shared" si="37"/>
        <v>0</v>
      </c>
      <c r="R80" s="99">
        <f t="shared" si="38"/>
        <v>0</v>
      </c>
      <c r="S80" s="99">
        <f t="shared" si="39"/>
        <v>0</v>
      </c>
      <c r="T80" s="99">
        <f t="shared" si="40"/>
        <v>0</v>
      </c>
      <c r="U80" s="99">
        <f t="shared" si="41"/>
        <v>0</v>
      </c>
      <c r="V80" s="98">
        <f t="shared" si="42"/>
        <v>4.5</v>
      </c>
      <c r="W80" s="171">
        <f t="shared" si="43"/>
        <v>0</v>
      </c>
      <c r="X80" s="190"/>
    </row>
    <row r="81" spans="1:24" ht="15" hidden="1" customHeight="1" outlineLevel="1">
      <c r="A81" s="327"/>
      <c r="B81" s="323"/>
      <c r="C81" s="332"/>
      <c r="D81" s="102" t="str">
        <f>'Перв. скв '!D81</f>
        <v>Гамма -каротаж и сопротивление в режиме записи</v>
      </c>
      <c r="E81" s="332">
        <f t="shared" si="44"/>
        <v>0</v>
      </c>
      <c r="F81" s="332" t="str">
        <f>'Перв. скв '!F81</f>
        <v>сут</v>
      </c>
      <c r="G81" s="349">
        <f>'Перв. скв '!G81</f>
        <v>0</v>
      </c>
      <c r="H81" s="279"/>
      <c r="I81" s="279"/>
      <c r="J81" s="279"/>
      <c r="K81" s="279"/>
      <c r="L81" s="279"/>
      <c r="M81" s="279"/>
      <c r="N81" s="279"/>
      <c r="O81" s="99">
        <f t="shared" si="35"/>
        <v>0</v>
      </c>
      <c r="P81" s="99">
        <f t="shared" si="36"/>
        <v>0</v>
      </c>
      <c r="Q81" s="99">
        <f t="shared" si="37"/>
        <v>0</v>
      </c>
      <c r="R81" s="99">
        <f t="shared" si="38"/>
        <v>0</v>
      </c>
      <c r="S81" s="99">
        <f t="shared" si="39"/>
        <v>0</v>
      </c>
      <c r="T81" s="99">
        <f t="shared" si="40"/>
        <v>0</v>
      </c>
      <c r="U81" s="99">
        <f t="shared" si="41"/>
        <v>0</v>
      </c>
      <c r="V81" s="98">
        <f t="shared" si="42"/>
        <v>0</v>
      </c>
      <c r="W81" s="171">
        <f t="shared" si="43"/>
        <v>0</v>
      </c>
      <c r="X81" s="190"/>
    </row>
    <row r="82" spans="1:24" ht="15" hidden="1" customHeight="1" outlineLevel="1">
      <c r="A82" s="327"/>
      <c r="B82" s="323"/>
      <c r="C82" s="332"/>
      <c r="D82" s="102" t="str">
        <f>'Перв. скв '!D82</f>
        <v>Гамма -каротаж и сопротивление в режиме реального времени</v>
      </c>
      <c r="E82" s="332">
        <f t="shared" si="44"/>
        <v>0</v>
      </c>
      <c r="F82" s="332" t="str">
        <f>'Перв. скв '!F82</f>
        <v>сут</v>
      </c>
      <c r="G82" s="349">
        <f>'Перв. скв '!G82</f>
        <v>0</v>
      </c>
      <c r="H82" s="279"/>
      <c r="I82" s="279"/>
      <c r="J82" s="279"/>
      <c r="K82" s="279"/>
      <c r="L82" s="279"/>
      <c r="M82" s="279"/>
      <c r="N82" s="279"/>
      <c r="O82" s="99">
        <f t="shared" si="35"/>
        <v>0</v>
      </c>
      <c r="P82" s="99">
        <f t="shared" si="36"/>
        <v>0</v>
      </c>
      <c r="Q82" s="99">
        <f t="shared" si="37"/>
        <v>0</v>
      </c>
      <c r="R82" s="99">
        <f t="shared" si="38"/>
        <v>0</v>
      </c>
      <c r="S82" s="99">
        <f t="shared" si="39"/>
        <v>0</v>
      </c>
      <c r="T82" s="99">
        <f t="shared" si="40"/>
        <v>0</v>
      </c>
      <c r="U82" s="99">
        <f t="shared" si="41"/>
        <v>0</v>
      </c>
      <c r="V82" s="98">
        <f t="shared" si="42"/>
        <v>0</v>
      </c>
      <c r="W82" s="171">
        <f t="shared" si="43"/>
        <v>0</v>
      </c>
      <c r="X82" s="190"/>
    </row>
    <row r="83" spans="1:24" ht="15" hidden="1" customHeight="1" outlineLevel="1">
      <c r="A83" s="327"/>
      <c r="B83" s="323"/>
      <c r="C83" s="332"/>
      <c r="D83" s="102" t="str">
        <f>'Перв. скв '!D83</f>
        <v>Гамма -каротаж в режиме записи</v>
      </c>
      <c r="E83" s="332">
        <f t="shared" si="44"/>
        <v>0</v>
      </c>
      <c r="F83" s="332" t="str">
        <f>'Перв. скв '!F83</f>
        <v>сут</v>
      </c>
      <c r="G83" s="349">
        <f>'Перв. скв '!G83</f>
        <v>0</v>
      </c>
      <c r="H83" s="279"/>
      <c r="I83" s="279"/>
      <c r="J83" s="279"/>
      <c r="K83" s="279"/>
      <c r="L83" s="279"/>
      <c r="M83" s="279"/>
      <c r="N83" s="279"/>
      <c r="O83" s="99">
        <f t="shared" si="35"/>
        <v>0</v>
      </c>
      <c r="P83" s="99">
        <f t="shared" si="36"/>
        <v>0</v>
      </c>
      <c r="Q83" s="99">
        <f t="shared" si="37"/>
        <v>0</v>
      </c>
      <c r="R83" s="99">
        <f t="shared" si="38"/>
        <v>0</v>
      </c>
      <c r="S83" s="99">
        <f t="shared" si="39"/>
        <v>0</v>
      </c>
      <c r="T83" s="99">
        <f t="shared" si="40"/>
        <v>0</v>
      </c>
      <c r="U83" s="99">
        <f t="shared" si="41"/>
        <v>0</v>
      </c>
      <c r="V83" s="98">
        <f t="shared" si="42"/>
        <v>0</v>
      </c>
      <c r="W83" s="171">
        <f t="shared" si="43"/>
        <v>0</v>
      </c>
      <c r="X83" s="190"/>
    </row>
    <row r="84" spans="1:24" ht="15" hidden="1" customHeight="1" outlineLevel="1">
      <c r="A84" s="327"/>
      <c r="B84" s="323"/>
      <c r="C84" s="332"/>
      <c r="D84" s="102" t="str">
        <f>'Перв. скв '!D84</f>
        <v>Гамма -каротаж в режиме реального времени</v>
      </c>
      <c r="E84" s="332">
        <f t="shared" si="44"/>
        <v>0</v>
      </c>
      <c r="F84" s="332" t="str">
        <f>'Перв. скв '!F84</f>
        <v>сут</v>
      </c>
      <c r="G84" s="349">
        <f>'Перв. скв '!G84</f>
        <v>0</v>
      </c>
      <c r="H84" s="279"/>
      <c r="I84" s="279"/>
      <c r="J84" s="279"/>
      <c r="K84" s="279"/>
      <c r="L84" s="279"/>
      <c r="M84" s="279"/>
      <c r="N84" s="279"/>
      <c r="O84" s="99">
        <f t="shared" si="35"/>
        <v>0</v>
      </c>
      <c r="P84" s="99">
        <f t="shared" si="36"/>
        <v>0</v>
      </c>
      <c r="Q84" s="99">
        <f t="shared" si="37"/>
        <v>0</v>
      </c>
      <c r="R84" s="99">
        <f t="shared" si="38"/>
        <v>0</v>
      </c>
      <c r="S84" s="99">
        <f t="shared" si="39"/>
        <v>0</v>
      </c>
      <c r="T84" s="99">
        <f t="shared" si="40"/>
        <v>0</v>
      </c>
      <c r="U84" s="99">
        <f t="shared" si="41"/>
        <v>0</v>
      </c>
      <c r="V84" s="98">
        <f t="shared" si="42"/>
        <v>0</v>
      </c>
      <c r="W84" s="171">
        <f t="shared" si="43"/>
        <v>0</v>
      </c>
      <c r="X84" s="190"/>
    </row>
    <row r="85" spans="1:24" ht="15.75" hidden="1" customHeight="1" outlineLevel="1" thickBot="1">
      <c r="A85" s="327"/>
      <c r="B85" s="323"/>
      <c r="C85" s="332"/>
      <c r="D85" s="102" t="str">
        <f>'Перв. скв '!D85</f>
        <v>Услуги персонала телеметрического и технологического сопровождения</v>
      </c>
      <c r="E85" s="332">
        <f t="shared" si="44"/>
        <v>0</v>
      </c>
      <c r="F85" s="332" t="str">
        <f>'Перв. скв '!F85</f>
        <v>сут</v>
      </c>
      <c r="G85" s="349">
        <f>'Перв. скв '!G85</f>
        <v>0</v>
      </c>
      <c r="H85" s="279"/>
      <c r="I85" s="279"/>
      <c r="J85" s="279"/>
      <c r="K85" s="279"/>
      <c r="L85" s="279"/>
      <c r="M85" s="279"/>
      <c r="N85" s="279"/>
      <c r="O85" s="99">
        <f t="shared" si="35"/>
        <v>0</v>
      </c>
      <c r="P85" s="99">
        <f t="shared" si="36"/>
        <v>0</v>
      </c>
      <c r="Q85" s="99">
        <f t="shared" si="37"/>
        <v>0</v>
      </c>
      <c r="R85" s="99">
        <f t="shared" si="38"/>
        <v>0</v>
      </c>
      <c r="S85" s="99">
        <f t="shared" si="39"/>
        <v>0</v>
      </c>
      <c r="T85" s="99">
        <f t="shared" si="40"/>
        <v>0</v>
      </c>
      <c r="U85" s="99">
        <f t="shared" si="41"/>
        <v>0</v>
      </c>
      <c r="V85" s="98">
        <f t="shared" si="42"/>
        <v>0</v>
      </c>
      <c r="W85" s="171">
        <f t="shared" si="43"/>
        <v>0</v>
      </c>
      <c r="X85" s="190"/>
    </row>
    <row r="86" spans="1:24" ht="15.75" collapsed="1" thickBot="1">
      <c r="A86" s="333"/>
      <c r="B86" s="325"/>
      <c r="C86" s="446" t="s">
        <v>30</v>
      </c>
      <c r="D86" s="447"/>
      <c r="E86" s="447"/>
      <c r="F86" s="447"/>
      <c r="G86" s="447"/>
      <c r="H86" s="447"/>
      <c r="I86" s="447"/>
      <c r="J86" s="447"/>
      <c r="K86" s="447"/>
      <c r="L86" s="447"/>
      <c r="M86" s="447"/>
      <c r="N86" s="447"/>
      <c r="O86" s="447"/>
      <c r="P86" s="447"/>
      <c r="Q86" s="447"/>
      <c r="R86" s="447"/>
      <c r="S86" s="447"/>
      <c r="T86" s="447"/>
      <c r="U86" s="447"/>
      <c r="V86" s="447"/>
      <c r="W86" s="473"/>
      <c r="X86" s="192">
        <f>SUM(W88:W93)</f>
        <v>1381613.2</v>
      </c>
    </row>
    <row r="87" spans="1:24" outlineLevel="1">
      <c r="A87" s="330"/>
      <c r="B87" s="331"/>
      <c r="C87" s="182">
        <f>'Перв. скв '!C87</f>
        <v>0</v>
      </c>
      <c r="D87" s="100" t="s">
        <v>120</v>
      </c>
      <c r="E87" s="50"/>
      <c r="F87" s="50"/>
      <c r="G87" s="38"/>
      <c r="H87" s="295"/>
      <c r="I87" s="295"/>
      <c r="J87" s="295"/>
      <c r="K87" s="295"/>
      <c r="L87" s="295"/>
      <c r="M87" s="295"/>
      <c r="N87" s="295"/>
      <c r="O87" s="52"/>
      <c r="P87" s="52"/>
      <c r="Q87" s="52"/>
      <c r="R87" s="52"/>
      <c r="S87" s="52"/>
      <c r="T87" s="52"/>
      <c r="U87" s="52"/>
      <c r="V87" s="53"/>
      <c r="W87" s="172"/>
      <c r="X87" s="190"/>
    </row>
    <row r="88" spans="1:24" outlineLevel="1">
      <c r="A88" s="322"/>
      <c r="B88" s="323"/>
      <c r="C88" s="335" t="s">
        <v>148</v>
      </c>
      <c r="D88" s="102" t="str">
        <f>'Перв. скв '!D88</f>
        <v>Фиксированная ставка за скважину с отходом до 1300 м.</v>
      </c>
      <c r="E88" s="332">
        <f t="shared" ref="E88:E93" si="45">C$87</f>
        <v>0</v>
      </c>
      <c r="F88" s="332" t="str">
        <f>'Перв. скв '!F88</f>
        <v>скв.</v>
      </c>
      <c r="G88" s="349">
        <f>'Перв. скв '!G88</f>
        <v>807557.8</v>
      </c>
      <c r="H88" s="306">
        <f>'Перв. скв '!H88</f>
        <v>0</v>
      </c>
      <c r="I88" s="306">
        <f>'Перв. скв '!I88</f>
        <v>0</v>
      </c>
      <c r="J88" s="306">
        <f>'Перв. скв '!J88</f>
        <v>0</v>
      </c>
      <c r="K88" s="306">
        <f>'Перв. скв '!K88</f>
        <v>0</v>
      </c>
      <c r="L88" s="306">
        <f>$L$45</f>
        <v>0</v>
      </c>
      <c r="M88" s="306">
        <f>'Перв. скв '!M88</f>
        <v>0</v>
      </c>
      <c r="N88" s="306">
        <f>'Перв. скв '!N88</f>
        <v>0</v>
      </c>
      <c r="O88" s="112">
        <f t="shared" ref="O88:O93" si="46">H88*G88</f>
        <v>0</v>
      </c>
      <c r="P88" s="112">
        <f t="shared" ref="P88:P93" si="47">I88*G88</f>
        <v>0</v>
      </c>
      <c r="Q88" s="112">
        <f t="shared" ref="Q88:Q93" si="48">J88*G88</f>
        <v>0</v>
      </c>
      <c r="R88" s="112">
        <f t="shared" ref="R88:R93" si="49">K88*G88</f>
        <v>0</v>
      </c>
      <c r="S88" s="112">
        <f t="shared" ref="S88:S93" si="50">L88*G88</f>
        <v>0</v>
      </c>
      <c r="T88" s="99">
        <f t="shared" ref="T88:T93" si="51">M88*G88</f>
        <v>0</v>
      </c>
      <c r="U88" s="112">
        <f t="shared" ref="U88:U93" si="52">N88*G88</f>
        <v>0</v>
      </c>
      <c r="V88" s="113">
        <f t="shared" ref="V88:V93" si="53">SUM(H88:N88)</f>
        <v>0</v>
      </c>
      <c r="W88" s="168">
        <f t="shared" ref="W88:W93" si="54">SUM(O88:U88)</f>
        <v>0</v>
      </c>
      <c r="X88" s="190"/>
    </row>
    <row r="89" spans="1:24" outlineLevel="1">
      <c r="A89" s="322"/>
      <c r="B89" s="323"/>
      <c r="C89" s="335"/>
      <c r="D89" s="102" t="str">
        <f>'Перв. скв '!D89</f>
        <v>Фиксированная ставка за скважину с отходом от 1300 до 1500 м.</v>
      </c>
      <c r="E89" s="332">
        <f t="shared" si="45"/>
        <v>0</v>
      </c>
      <c r="F89" s="332" t="str">
        <f>'Перв. скв '!F89</f>
        <v>скв.</v>
      </c>
      <c r="G89" s="349">
        <f>'Перв. скв '!G89</f>
        <v>883911</v>
      </c>
      <c r="H89" s="306">
        <f>'Перв. скв '!H89</f>
        <v>0</v>
      </c>
      <c r="I89" s="306">
        <f>'Перв. скв '!I89</f>
        <v>0</v>
      </c>
      <c r="J89" s="306">
        <f>'Перв. скв '!J89</f>
        <v>0</v>
      </c>
      <c r="K89" s="306">
        <f>'Перв. скв '!K89</f>
        <v>0</v>
      </c>
      <c r="L89" s="306">
        <f>$L$46</f>
        <v>0</v>
      </c>
      <c r="M89" s="306">
        <f>'Перв. скв '!M89</f>
        <v>0</v>
      </c>
      <c r="N89" s="306">
        <f>'Перв. скв '!N89</f>
        <v>0</v>
      </c>
      <c r="O89" s="112">
        <f t="shared" si="46"/>
        <v>0</v>
      </c>
      <c r="P89" s="112">
        <f t="shared" si="47"/>
        <v>0</v>
      </c>
      <c r="Q89" s="112">
        <f t="shared" si="48"/>
        <v>0</v>
      </c>
      <c r="R89" s="112">
        <f t="shared" si="49"/>
        <v>0</v>
      </c>
      <c r="S89" s="112">
        <f t="shared" si="50"/>
        <v>0</v>
      </c>
      <c r="T89" s="99">
        <f t="shared" si="51"/>
        <v>0</v>
      </c>
      <c r="U89" s="112">
        <f t="shared" si="52"/>
        <v>0</v>
      </c>
      <c r="V89" s="113">
        <f t="shared" si="53"/>
        <v>0</v>
      </c>
      <c r="W89" s="168">
        <f t="shared" si="54"/>
        <v>0</v>
      </c>
      <c r="X89" s="190"/>
    </row>
    <row r="90" spans="1:24" outlineLevel="1">
      <c r="A90" s="322"/>
      <c r="B90" s="323"/>
      <c r="C90" s="335"/>
      <c r="D90" s="102" t="str">
        <f>'Перв. скв '!D90</f>
        <v>Фиксированная ставка за скважину с отходом от 1500 до 2000 м.</v>
      </c>
      <c r="E90" s="332">
        <f t="shared" si="45"/>
        <v>0</v>
      </c>
      <c r="F90" s="332" t="str">
        <f>'Перв. скв '!F90</f>
        <v>скв.</v>
      </c>
      <c r="G90" s="349">
        <f>'Перв. скв '!G90</f>
        <v>883911</v>
      </c>
      <c r="H90" s="306">
        <f>'Перв. скв '!H90</f>
        <v>0</v>
      </c>
      <c r="I90" s="306">
        <f>'Перв. скв '!I90</f>
        <v>0</v>
      </c>
      <c r="J90" s="306">
        <f>'Перв. скв '!J90</f>
        <v>0</v>
      </c>
      <c r="K90" s="306">
        <f>'Перв. скв '!K90</f>
        <v>0</v>
      </c>
      <c r="L90" s="306">
        <f>$L$47</f>
        <v>0</v>
      </c>
      <c r="M90" s="306">
        <f>'Перв. скв '!M90</f>
        <v>0</v>
      </c>
      <c r="N90" s="306">
        <f>'Перв. скв '!N90</f>
        <v>0</v>
      </c>
      <c r="O90" s="112">
        <f t="shared" si="46"/>
        <v>0</v>
      </c>
      <c r="P90" s="112">
        <f t="shared" si="47"/>
        <v>0</v>
      </c>
      <c r="Q90" s="112">
        <f t="shared" si="48"/>
        <v>0</v>
      </c>
      <c r="R90" s="112">
        <f t="shared" si="49"/>
        <v>0</v>
      </c>
      <c r="S90" s="112">
        <f t="shared" si="50"/>
        <v>0</v>
      </c>
      <c r="T90" s="99">
        <f t="shared" si="51"/>
        <v>0</v>
      </c>
      <c r="U90" s="112">
        <f t="shared" si="52"/>
        <v>0</v>
      </c>
      <c r="V90" s="113">
        <f t="shared" si="53"/>
        <v>0</v>
      </c>
      <c r="W90" s="168">
        <f t="shared" si="54"/>
        <v>0</v>
      </c>
      <c r="X90" s="190"/>
    </row>
    <row r="91" spans="1:24" outlineLevel="1">
      <c r="A91" s="322"/>
      <c r="B91" s="323"/>
      <c r="C91" s="335"/>
      <c r="D91" s="102" t="str">
        <f>'Перв. скв '!D91</f>
        <v>Фиксированная ставка за скважину с отходом от 2000 до 2200 м.</v>
      </c>
      <c r="E91" s="332">
        <f t="shared" si="45"/>
        <v>0</v>
      </c>
      <c r="F91" s="332" t="str">
        <f>'Перв. скв '!F91</f>
        <v>скв.</v>
      </c>
      <c r="G91" s="349">
        <f>'Перв. скв '!G91</f>
        <v>1125552.98</v>
      </c>
      <c r="H91" s="306">
        <f>'Перв. скв '!H91</f>
        <v>0</v>
      </c>
      <c r="I91" s="306">
        <f>'Перв. скв '!I91</f>
        <v>0</v>
      </c>
      <c r="J91" s="306">
        <f>'Перв. скв '!J91</f>
        <v>0</v>
      </c>
      <c r="K91" s="306">
        <f>'Перв. скв '!K91</f>
        <v>0</v>
      </c>
      <c r="L91" s="306">
        <f>$L$48</f>
        <v>0</v>
      </c>
      <c r="M91" s="306">
        <f>'Перв. скв '!M91</f>
        <v>0</v>
      </c>
      <c r="N91" s="306">
        <f>'Перв. скв '!N91</f>
        <v>0</v>
      </c>
      <c r="O91" s="112">
        <f t="shared" si="46"/>
        <v>0</v>
      </c>
      <c r="P91" s="112">
        <f t="shared" si="47"/>
        <v>0</v>
      </c>
      <c r="Q91" s="112">
        <f t="shared" si="48"/>
        <v>0</v>
      </c>
      <c r="R91" s="112">
        <f t="shared" si="49"/>
        <v>0</v>
      </c>
      <c r="S91" s="112">
        <f t="shared" si="50"/>
        <v>0</v>
      </c>
      <c r="T91" s="99">
        <f t="shared" si="51"/>
        <v>0</v>
      </c>
      <c r="U91" s="112">
        <f t="shared" si="52"/>
        <v>0</v>
      </c>
      <c r="V91" s="113">
        <f t="shared" si="53"/>
        <v>0</v>
      </c>
      <c r="W91" s="168">
        <f t="shared" si="54"/>
        <v>0</v>
      </c>
      <c r="X91" s="190"/>
    </row>
    <row r="92" spans="1:24" outlineLevel="1">
      <c r="A92" s="322"/>
      <c r="B92" s="323"/>
      <c r="C92" s="335"/>
      <c r="D92" s="102" t="str">
        <f>'Перв. скв '!D92</f>
        <v>Фиксированная ставка за скважину с отходом более 2200 м.</v>
      </c>
      <c r="E92" s="332">
        <f t="shared" si="45"/>
        <v>0</v>
      </c>
      <c r="F92" s="332" t="str">
        <f>'Перв. скв '!F92</f>
        <v>сут.</v>
      </c>
      <c r="G92" s="349">
        <f>'Перв. скв '!G92</f>
        <v>1381613.2</v>
      </c>
      <c r="H92" s="306">
        <f>'Перв. скв '!H92</f>
        <v>0</v>
      </c>
      <c r="I92" s="306">
        <f>'Перв. скв '!I92</f>
        <v>0</v>
      </c>
      <c r="J92" s="306">
        <f>'Перв. скв '!J92</f>
        <v>0</v>
      </c>
      <c r="K92" s="306">
        <f>'Перв. скв '!K92</f>
        <v>0</v>
      </c>
      <c r="L92" s="306">
        <f>$L$49</f>
        <v>1</v>
      </c>
      <c r="M92" s="306">
        <f>'Перв. скв '!M92</f>
        <v>0</v>
      </c>
      <c r="N92" s="306">
        <f>'Перв. скв '!N92</f>
        <v>0</v>
      </c>
      <c r="O92" s="112">
        <f t="shared" si="46"/>
        <v>0</v>
      </c>
      <c r="P92" s="112">
        <f t="shared" si="47"/>
        <v>0</v>
      </c>
      <c r="Q92" s="112">
        <f t="shared" si="48"/>
        <v>0</v>
      </c>
      <c r="R92" s="112">
        <f t="shared" si="49"/>
        <v>0</v>
      </c>
      <c r="S92" s="112">
        <f t="shared" si="50"/>
        <v>1381613.2</v>
      </c>
      <c r="T92" s="99">
        <f t="shared" si="51"/>
        <v>0</v>
      </c>
      <c r="U92" s="112">
        <f t="shared" si="52"/>
        <v>0</v>
      </c>
      <c r="V92" s="113">
        <f t="shared" si="53"/>
        <v>1</v>
      </c>
      <c r="W92" s="168">
        <f t="shared" si="54"/>
        <v>1381613.2</v>
      </c>
      <c r="X92" s="190"/>
    </row>
    <row r="93" spans="1:24" ht="15.75" outlineLevel="1" thickBot="1">
      <c r="A93" s="322"/>
      <c r="B93" s="323"/>
      <c r="C93" s="335"/>
      <c r="D93" s="102" t="str">
        <f>'Перв. скв '!D93</f>
        <v>Фиксированная ставка за горизонтальную скважину</v>
      </c>
      <c r="E93" s="332">
        <f t="shared" si="45"/>
        <v>0</v>
      </c>
      <c r="F93" s="332" t="str">
        <f>'Перв. скв '!F93</f>
        <v>скв.</v>
      </c>
      <c r="G93" s="349">
        <f>'Перв. скв '!G93</f>
        <v>5521715.7225000001</v>
      </c>
      <c r="H93" s="306">
        <f>'Перв. скв '!H93</f>
        <v>0</v>
      </c>
      <c r="I93" s="306">
        <f>'Перв. скв '!I93</f>
        <v>0</v>
      </c>
      <c r="J93" s="306">
        <f>'Перв. скв '!J93</f>
        <v>0</v>
      </c>
      <c r="K93" s="306">
        <f>'Перв. скв '!K93</f>
        <v>0</v>
      </c>
      <c r="L93" s="306">
        <f>$L$50</f>
        <v>0</v>
      </c>
      <c r="M93" s="306">
        <f>'Перв. скв '!M93</f>
        <v>0</v>
      </c>
      <c r="N93" s="306">
        <f>'Перв. скв '!N93</f>
        <v>0</v>
      </c>
      <c r="O93" s="112">
        <f t="shared" si="46"/>
        <v>0</v>
      </c>
      <c r="P93" s="112">
        <f t="shared" si="47"/>
        <v>0</v>
      </c>
      <c r="Q93" s="112">
        <f t="shared" si="48"/>
        <v>0</v>
      </c>
      <c r="R93" s="112">
        <f t="shared" si="49"/>
        <v>0</v>
      </c>
      <c r="S93" s="112">
        <f t="shared" si="50"/>
        <v>0</v>
      </c>
      <c r="T93" s="99">
        <f t="shared" si="51"/>
        <v>0</v>
      </c>
      <c r="U93" s="112">
        <f t="shared" si="52"/>
        <v>0</v>
      </c>
      <c r="V93" s="113">
        <f t="shared" si="53"/>
        <v>0</v>
      </c>
      <c r="W93" s="168">
        <f t="shared" si="54"/>
        <v>0</v>
      </c>
      <c r="X93" s="190"/>
    </row>
    <row r="94" spans="1:24" ht="15.75" thickBot="1">
      <c r="A94" s="334"/>
      <c r="B94" s="331"/>
      <c r="C94" s="446" t="s">
        <v>29</v>
      </c>
      <c r="D94" s="447"/>
      <c r="E94" s="447"/>
      <c r="F94" s="447"/>
      <c r="G94" s="447"/>
      <c r="H94" s="447"/>
      <c r="I94" s="447"/>
      <c r="J94" s="447"/>
      <c r="K94" s="447"/>
      <c r="L94" s="447"/>
      <c r="M94" s="447"/>
      <c r="N94" s="447"/>
      <c r="O94" s="447"/>
      <c r="P94" s="447"/>
      <c r="Q94" s="447"/>
      <c r="R94" s="447"/>
      <c r="S94" s="447"/>
      <c r="T94" s="447"/>
      <c r="U94" s="447"/>
      <c r="V94" s="447"/>
      <c r="W94" s="473"/>
      <c r="X94" s="192">
        <f>SUM(W96:W111)</f>
        <v>2588946</v>
      </c>
    </row>
    <row r="95" spans="1:24" outlineLevel="1" collapsed="1">
      <c r="A95" s="334"/>
      <c r="B95" s="331"/>
      <c r="C95" s="182">
        <f>'Перв. скв '!C95</f>
        <v>0</v>
      </c>
      <c r="D95" s="100" t="s">
        <v>120</v>
      </c>
      <c r="E95" s="50"/>
      <c r="F95" s="50"/>
      <c r="G95" s="38"/>
      <c r="H95" s="295"/>
      <c r="I95" s="295"/>
      <c r="J95" s="295"/>
      <c r="K95" s="295"/>
      <c r="L95" s="295"/>
      <c r="M95" s="295"/>
      <c r="N95" s="295"/>
      <c r="O95" s="52"/>
      <c r="P95" s="52"/>
      <c r="Q95" s="52"/>
      <c r="R95" s="52"/>
      <c r="S95" s="52"/>
      <c r="T95" s="52"/>
      <c r="U95" s="52"/>
      <c r="V95" s="53"/>
      <c r="W95" s="172"/>
      <c r="X95" s="190"/>
    </row>
    <row r="96" spans="1:24" outlineLevel="1">
      <c r="A96" s="327"/>
      <c r="B96" s="323"/>
      <c r="C96" s="335">
        <v>324</v>
      </c>
      <c r="D96" s="102" t="str">
        <f>'Перв. скв '!D96</f>
        <v>Цементирование направления НН 426 мм (услуги, цемент, материалы)</v>
      </c>
      <c r="E96" s="332">
        <f>C$95</f>
        <v>0</v>
      </c>
      <c r="F96" s="332" t="str">
        <f>'Перв. скв '!F96</f>
        <v>опер</v>
      </c>
      <c r="G96" s="349">
        <f>'Перв. скв '!G96</f>
        <v>261088.00000000003</v>
      </c>
      <c r="H96" s="306">
        <f>'Перв. скв '!H96</f>
        <v>0</v>
      </c>
      <c r="I96" s="306">
        <f>'Перв. скв '!I96</f>
        <v>0</v>
      </c>
      <c r="J96" s="306">
        <f>'Перв. скв '!J96</f>
        <v>0</v>
      </c>
      <c r="K96" s="306">
        <f>'Перв. скв '!K96</f>
        <v>0</v>
      </c>
      <c r="L96" s="306">
        <f>'Перв. скв '!L96</f>
        <v>1</v>
      </c>
      <c r="M96" s="306">
        <f>'Перв. скв '!M96</f>
        <v>0</v>
      </c>
      <c r="N96" s="306">
        <f>'Перв. скв '!N96</f>
        <v>0</v>
      </c>
      <c r="O96" s="112">
        <f t="shared" ref="O96:O105" si="55">H96*G96</f>
        <v>0</v>
      </c>
      <c r="P96" s="112">
        <f t="shared" ref="P96:P105" si="56">I96*G96</f>
        <v>0</v>
      </c>
      <c r="Q96" s="112">
        <f t="shared" ref="Q96:Q105" si="57">J96*G96</f>
        <v>0</v>
      </c>
      <c r="R96" s="112">
        <f t="shared" ref="R96:R105" si="58">K96*G96</f>
        <v>0</v>
      </c>
      <c r="S96" s="112">
        <f t="shared" ref="S96:S105" si="59">L96*G96</f>
        <v>261088.00000000003</v>
      </c>
      <c r="T96" s="99">
        <f t="shared" ref="T96:T105" si="60">M96*G96</f>
        <v>0</v>
      </c>
      <c r="U96" s="112">
        <f t="shared" ref="U96:U105" si="61">N96*G96</f>
        <v>0</v>
      </c>
      <c r="V96" s="113">
        <f t="shared" ref="V96:V105" si="62">SUM(H96:N96)</f>
        <v>1</v>
      </c>
      <c r="W96" s="168">
        <f t="shared" ref="W96:W105" si="63">SUM(O96:U96)</f>
        <v>261088.00000000003</v>
      </c>
      <c r="X96" s="190"/>
    </row>
    <row r="97" spans="1:24" outlineLevel="1">
      <c r="A97" s="327"/>
      <c r="B97" s="323"/>
      <c r="C97" s="335">
        <v>245</v>
      </c>
      <c r="D97" s="102" t="str">
        <f>'Перв. скв '!D97</f>
        <v>Цементирование кондуктора НН 324 мм (услуги, цемент, материалы)</v>
      </c>
      <c r="E97" s="332">
        <f t="shared" ref="E97:E111" si="64">C$95</f>
        <v>0</v>
      </c>
      <c r="F97" s="332" t="str">
        <f>'Перв. скв '!F97</f>
        <v>опер</v>
      </c>
      <c r="G97" s="349">
        <f>'Перв. скв '!G97</f>
        <v>450018</v>
      </c>
      <c r="H97" s="306">
        <f>'Перв. скв '!H97</f>
        <v>0</v>
      </c>
      <c r="I97" s="306">
        <f>'Перв. скв '!I97</f>
        <v>0</v>
      </c>
      <c r="J97" s="306">
        <f>'Перв. скв '!J97</f>
        <v>0</v>
      </c>
      <c r="K97" s="306">
        <f>'Перв. скв '!K97</f>
        <v>0</v>
      </c>
      <c r="L97" s="306">
        <f>'Перв. скв '!L97</f>
        <v>1</v>
      </c>
      <c r="M97" s="306">
        <f>'Перв. скв '!M97</f>
        <v>0</v>
      </c>
      <c r="N97" s="306">
        <f>'Перв. скв '!N97</f>
        <v>0</v>
      </c>
      <c r="O97" s="112">
        <f t="shared" si="55"/>
        <v>0</v>
      </c>
      <c r="P97" s="112">
        <f t="shared" si="56"/>
        <v>0</v>
      </c>
      <c r="Q97" s="112">
        <f t="shared" si="57"/>
        <v>0</v>
      </c>
      <c r="R97" s="112">
        <f t="shared" si="58"/>
        <v>0</v>
      </c>
      <c r="S97" s="112">
        <f t="shared" si="59"/>
        <v>450018</v>
      </c>
      <c r="T97" s="99">
        <f t="shared" si="60"/>
        <v>0</v>
      </c>
      <c r="U97" s="112">
        <f t="shared" si="61"/>
        <v>0</v>
      </c>
      <c r="V97" s="113">
        <f t="shared" si="62"/>
        <v>1</v>
      </c>
      <c r="W97" s="168">
        <f t="shared" si="63"/>
        <v>450018</v>
      </c>
      <c r="X97" s="190"/>
    </row>
    <row r="98" spans="1:24" ht="15" hidden="1" customHeight="1" outlineLevel="1">
      <c r="A98" s="327"/>
      <c r="B98" s="323"/>
      <c r="C98" s="335">
        <v>178</v>
      </c>
      <c r="D98" s="102" t="str">
        <f>'Перв. скв '!D98</f>
        <v>Цементирование технической колонны Гор 245 мм (услуги, цемент, материалы)</v>
      </c>
      <c r="E98" s="332">
        <f t="shared" si="64"/>
        <v>0</v>
      </c>
      <c r="F98" s="332" t="str">
        <f>'Перв. скв '!F98</f>
        <v>опер</v>
      </c>
      <c r="G98" s="349">
        <f>'Перв. скв '!G98</f>
        <v>0</v>
      </c>
      <c r="H98" s="306">
        <f>'Перв. скв '!H98</f>
        <v>0</v>
      </c>
      <c r="I98" s="306">
        <f>'Перв. скв '!I98</f>
        <v>0</v>
      </c>
      <c r="J98" s="306">
        <f>'Перв. скв '!J98</f>
        <v>0</v>
      </c>
      <c r="K98" s="306">
        <f>'Перв. скв '!K98</f>
        <v>0</v>
      </c>
      <c r="L98" s="306">
        <f>'Перв. скв '!L98</f>
        <v>0</v>
      </c>
      <c r="M98" s="306">
        <f>'Перв. скв '!M98</f>
        <v>0</v>
      </c>
      <c r="N98" s="306">
        <f>'Перв. скв '!N98</f>
        <v>0</v>
      </c>
      <c r="O98" s="112">
        <f t="shared" si="55"/>
        <v>0</v>
      </c>
      <c r="P98" s="112">
        <f t="shared" si="56"/>
        <v>0</v>
      </c>
      <c r="Q98" s="112">
        <f t="shared" si="57"/>
        <v>0</v>
      </c>
      <c r="R98" s="112">
        <f t="shared" si="58"/>
        <v>0</v>
      </c>
      <c r="S98" s="112">
        <f t="shared" si="59"/>
        <v>0</v>
      </c>
      <c r="T98" s="99">
        <f t="shared" si="60"/>
        <v>0</v>
      </c>
      <c r="U98" s="112">
        <f t="shared" si="61"/>
        <v>0</v>
      </c>
      <c r="V98" s="113">
        <f t="shared" si="62"/>
        <v>0</v>
      </c>
      <c r="W98" s="168">
        <f t="shared" si="63"/>
        <v>0</v>
      </c>
      <c r="X98" s="190"/>
    </row>
    <row r="99" spans="1:24" outlineLevel="1">
      <c r="A99" s="327"/>
      <c r="B99" s="323"/>
      <c r="C99" s="335">
        <v>324</v>
      </c>
      <c r="D99" s="102" t="str">
        <f>'Перв. скв '!D99</f>
        <v>Цементирование эксплуатационной колонны 178мм (услуги, цемент, материалы)</v>
      </c>
      <c r="E99" s="332">
        <f t="shared" si="64"/>
        <v>0</v>
      </c>
      <c r="F99" s="332" t="str">
        <f>'Перв. скв '!F99</f>
        <v>опер</v>
      </c>
      <c r="G99" s="349">
        <f>'Перв. скв '!G99</f>
        <v>1433230</v>
      </c>
      <c r="H99" s="306">
        <f>'Перв. скв '!H99</f>
        <v>0</v>
      </c>
      <c r="I99" s="306">
        <f>'Перв. скв '!I99</f>
        <v>0</v>
      </c>
      <c r="J99" s="306">
        <f>'Перв. скв '!J99</f>
        <v>0</v>
      </c>
      <c r="K99" s="306">
        <f>'Перв. скв '!K99</f>
        <v>0</v>
      </c>
      <c r="L99" s="306">
        <f>'Перв. скв '!L99</f>
        <v>1</v>
      </c>
      <c r="M99" s="306">
        <f>'Перв. скв '!M99</f>
        <v>0</v>
      </c>
      <c r="N99" s="306">
        <f>'Перв. скв '!N99</f>
        <v>0</v>
      </c>
      <c r="O99" s="112">
        <f t="shared" si="55"/>
        <v>0</v>
      </c>
      <c r="P99" s="112">
        <f t="shared" si="56"/>
        <v>0</v>
      </c>
      <c r="Q99" s="112">
        <f t="shared" si="57"/>
        <v>0</v>
      </c>
      <c r="R99" s="112">
        <f t="shared" si="58"/>
        <v>0</v>
      </c>
      <c r="S99" s="112">
        <f t="shared" si="59"/>
        <v>1433230</v>
      </c>
      <c r="T99" s="99">
        <f t="shared" si="60"/>
        <v>0</v>
      </c>
      <c r="U99" s="112">
        <f t="shared" si="61"/>
        <v>0</v>
      </c>
      <c r="V99" s="113">
        <f t="shared" si="62"/>
        <v>1</v>
      </c>
      <c r="W99" s="168">
        <f t="shared" si="63"/>
        <v>1433230</v>
      </c>
      <c r="X99" s="190"/>
    </row>
    <row r="100" spans="1:24" ht="15" hidden="1" customHeight="1" outlineLevel="1">
      <c r="A100" s="327"/>
      <c r="B100" s="323"/>
      <c r="C100" s="335">
        <v>245</v>
      </c>
      <c r="D100" s="102" t="str">
        <f>'Перв. скв '!D100</f>
        <v>Цементирование направления НН 324 мм (услуги, цемент, материалы)</v>
      </c>
      <c r="E100" s="332">
        <f t="shared" si="64"/>
        <v>0</v>
      </c>
      <c r="F100" s="332" t="str">
        <f>'Перв. скв '!F100</f>
        <v>опер</v>
      </c>
      <c r="G100" s="349">
        <f>'Перв. скв '!G100</f>
        <v>0</v>
      </c>
      <c r="H100" s="306">
        <f>'Перв. скв '!H100</f>
        <v>0</v>
      </c>
      <c r="I100" s="306">
        <f>'Перв. скв '!I100</f>
        <v>0</v>
      </c>
      <c r="J100" s="306">
        <f>'Перв. скв '!J100</f>
        <v>0</v>
      </c>
      <c r="K100" s="306">
        <f>'Перв. скв '!K100</f>
        <v>0</v>
      </c>
      <c r="L100" s="306">
        <f>'Перв. скв '!L100</f>
        <v>0</v>
      </c>
      <c r="M100" s="306">
        <f>'Перв. скв '!M100</f>
        <v>0</v>
      </c>
      <c r="N100" s="306">
        <f>'Перв. скв '!N100</f>
        <v>0</v>
      </c>
      <c r="O100" s="112">
        <f t="shared" si="55"/>
        <v>0</v>
      </c>
      <c r="P100" s="112">
        <f t="shared" si="56"/>
        <v>0</v>
      </c>
      <c r="Q100" s="112">
        <f t="shared" si="57"/>
        <v>0</v>
      </c>
      <c r="R100" s="112">
        <f t="shared" si="58"/>
        <v>0</v>
      </c>
      <c r="S100" s="112">
        <f t="shared" si="59"/>
        <v>0</v>
      </c>
      <c r="T100" s="99">
        <f t="shared" si="60"/>
        <v>0</v>
      </c>
      <c r="U100" s="112">
        <f t="shared" si="61"/>
        <v>0</v>
      </c>
      <c r="V100" s="113">
        <f t="shared" si="62"/>
        <v>0</v>
      </c>
      <c r="W100" s="168">
        <f t="shared" si="63"/>
        <v>0</v>
      </c>
      <c r="X100" s="190"/>
    </row>
    <row r="101" spans="1:24" ht="15" hidden="1" customHeight="1" outlineLevel="1">
      <c r="A101" s="327"/>
      <c r="B101" s="323"/>
      <c r="C101" s="335">
        <v>178</v>
      </c>
      <c r="D101" s="102" t="str">
        <f>'Перв. скв '!D101</f>
        <v>Цементирование кондуктора НН 245 мм (услуги, цемент, материалы)</v>
      </c>
      <c r="E101" s="332">
        <f t="shared" si="64"/>
        <v>0</v>
      </c>
      <c r="F101" s="332" t="str">
        <f>'Перв. скв '!F101</f>
        <v>опер</v>
      </c>
      <c r="G101" s="349">
        <f>'Перв. скв '!G101</f>
        <v>0</v>
      </c>
      <c r="H101" s="306">
        <f>'Перв. скв '!H101</f>
        <v>0</v>
      </c>
      <c r="I101" s="306">
        <f>'Перв. скв '!I101</f>
        <v>0</v>
      </c>
      <c r="J101" s="306">
        <f>'Перв. скв '!J101</f>
        <v>0</v>
      </c>
      <c r="K101" s="306">
        <f>'Перв. скв '!K101</f>
        <v>0</v>
      </c>
      <c r="L101" s="306">
        <f>'Перв. скв '!L101</f>
        <v>0</v>
      </c>
      <c r="M101" s="306">
        <f>'Перв. скв '!M101</f>
        <v>0</v>
      </c>
      <c r="N101" s="306">
        <f>'Перв. скв '!N101</f>
        <v>0</v>
      </c>
      <c r="O101" s="112">
        <f t="shared" si="55"/>
        <v>0</v>
      </c>
      <c r="P101" s="112">
        <f t="shared" si="56"/>
        <v>0</v>
      </c>
      <c r="Q101" s="112">
        <f t="shared" si="57"/>
        <v>0</v>
      </c>
      <c r="R101" s="112">
        <f t="shared" si="58"/>
        <v>0</v>
      </c>
      <c r="S101" s="112">
        <f t="shared" si="59"/>
        <v>0</v>
      </c>
      <c r="T101" s="99">
        <f t="shared" si="60"/>
        <v>0</v>
      </c>
      <c r="U101" s="112">
        <f t="shared" si="61"/>
        <v>0</v>
      </c>
      <c r="V101" s="113">
        <f t="shared" si="62"/>
        <v>0</v>
      </c>
      <c r="W101" s="168">
        <f t="shared" si="63"/>
        <v>0</v>
      </c>
      <c r="X101" s="190"/>
    </row>
    <row r="102" spans="1:24" ht="15" hidden="1" customHeight="1" outlineLevel="1">
      <c r="A102" s="327"/>
      <c r="B102" s="323"/>
      <c r="C102" s="335">
        <v>324</v>
      </c>
      <c r="D102" s="102" t="str">
        <f>'Перв. скв '!D102</f>
        <v>Цементирование эксплуатационной колонны НН 178мм (услуги, цемент, материалы)</v>
      </c>
      <c r="E102" s="332">
        <f t="shared" si="64"/>
        <v>0</v>
      </c>
      <c r="F102" s="332" t="str">
        <f>'Перв. скв '!F102</f>
        <v>опер</v>
      </c>
      <c r="G102" s="349">
        <f>'Перв. скв '!G102</f>
        <v>0</v>
      </c>
      <c r="H102" s="306">
        <f>'Перв. скв '!H102</f>
        <v>0</v>
      </c>
      <c r="I102" s="306">
        <f>'Перв. скв '!I102</f>
        <v>0</v>
      </c>
      <c r="J102" s="306">
        <f>'Перв. скв '!J102</f>
        <v>0</v>
      </c>
      <c r="K102" s="306">
        <f>'Перв. скв '!K102</f>
        <v>0</v>
      </c>
      <c r="L102" s="306">
        <f>'Перв. скв '!L102</f>
        <v>0</v>
      </c>
      <c r="M102" s="306">
        <f>'Перв. скв '!M102</f>
        <v>0</v>
      </c>
      <c r="N102" s="306">
        <f>'Перв. скв '!N102</f>
        <v>0</v>
      </c>
      <c r="O102" s="112">
        <f t="shared" si="55"/>
        <v>0</v>
      </c>
      <c r="P102" s="112">
        <f t="shared" si="56"/>
        <v>0</v>
      </c>
      <c r="Q102" s="112">
        <f t="shared" si="57"/>
        <v>0</v>
      </c>
      <c r="R102" s="112">
        <f t="shared" si="58"/>
        <v>0</v>
      </c>
      <c r="S102" s="112">
        <f t="shared" si="59"/>
        <v>0</v>
      </c>
      <c r="T102" s="99">
        <f t="shared" si="60"/>
        <v>0</v>
      </c>
      <c r="U102" s="112">
        <f t="shared" si="61"/>
        <v>0</v>
      </c>
      <c r="V102" s="113">
        <f t="shared" si="62"/>
        <v>0</v>
      </c>
      <c r="W102" s="168">
        <f t="shared" si="63"/>
        <v>0</v>
      </c>
      <c r="X102" s="190"/>
    </row>
    <row r="103" spans="1:24" ht="15" hidden="1" customHeight="1" outlineLevel="1">
      <c r="A103" s="327"/>
      <c r="B103" s="323"/>
      <c r="C103" s="335"/>
      <c r="D103" s="102" t="str">
        <f>'Перв. скв '!D103</f>
        <v>Цементирование хвостовика НН 127мм (услуги, цемент, материалы)</v>
      </c>
      <c r="E103" s="332">
        <f t="shared" si="64"/>
        <v>0</v>
      </c>
      <c r="F103" s="332" t="str">
        <f>'Перв. скв '!F103</f>
        <v>опер</v>
      </c>
      <c r="G103" s="349">
        <f>'Перв. скв '!G103</f>
        <v>0</v>
      </c>
      <c r="H103" s="306">
        <f>'Перв. скв '!H103</f>
        <v>0</v>
      </c>
      <c r="I103" s="306">
        <f>'Перв. скв '!I103</f>
        <v>0</v>
      </c>
      <c r="J103" s="306">
        <f>'Перв. скв '!J103</f>
        <v>0</v>
      </c>
      <c r="K103" s="306">
        <f>'Перв. скв '!K103</f>
        <v>0</v>
      </c>
      <c r="L103" s="306">
        <f>'Перв. скв '!L103</f>
        <v>0</v>
      </c>
      <c r="M103" s="306">
        <f>'Перв. скв '!M103</f>
        <v>0</v>
      </c>
      <c r="N103" s="306">
        <f>'Перв. скв '!N103</f>
        <v>0</v>
      </c>
      <c r="O103" s="112">
        <f t="shared" si="55"/>
        <v>0</v>
      </c>
      <c r="P103" s="112">
        <f t="shared" si="56"/>
        <v>0</v>
      </c>
      <c r="Q103" s="112">
        <f t="shared" si="57"/>
        <v>0</v>
      </c>
      <c r="R103" s="112">
        <f t="shared" si="58"/>
        <v>0</v>
      </c>
      <c r="S103" s="112">
        <f t="shared" si="59"/>
        <v>0</v>
      </c>
      <c r="T103" s="99">
        <f t="shared" si="60"/>
        <v>0</v>
      </c>
      <c r="U103" s="112">
        <f t="shared" si="61"/>
        <v>0</v>
      </c>
      <c r="V103" s="113">
        <f t="shared" si="62"/>
        <v>0</v>
      </c>
      <c r="W103" s="168">
        <f t="shared" si="63"/>
        <v>0</v>
      </c>
      <c r="X103" s="190"/>
    </row>
    <row r="104" spans="1:24" ht="15" hidden="1" customHeight="1" outlineLevel="1">
      <c r="A104" s="327"/>
      <c r="B104" s="323"/>
      <c r="C104" s="335"/>
      <c r="D104" s="102" t="str">
        <f>'Перв. скв '!D104</f>
        <v>Цементирование технической колонны НН 245 мм (услуги, цемент, материалы)</v>
      </c>
      <c r="E104" s="332">
        <f t="shared" si="64"/>
        <v>0</v>
      </c>
      <c r="F104" s="332" t="str">
        <f>'Перв. скв '!F104</f>
        <v>опер</v>
      </c>
      <c r="G104" s="349">
        <f>'Перв. скв '!G104</f>
        <v>0</v>
      </c>
      <c r="H104" s="306">
        <f>'Перв. скв '!H104</f>
        <v>0</v>
      </c>
      <c r="I104" s="306">
        <f>'Перв. скв '!I104</f>
        <v>0</v>
      </c>
      <c r="J104" s="306">
        <f>'Перв. скв '!J104</f>
        <v>0</v>
      </c>
      <c r="K104" s="306">
        <f>'Перв. скв '!K104</f>
        <v>0</v>
      </c>
      <c r="L104" s="306">
        <f>'Перв. скв '!L104</f>
        <v>0</v>
      </c>
      <c r="M104" s="306">
        <f>'Перв. скв '!M104</f>
        <v>0</v>
      </c>
      <c r="N104" s="306">
        <f>'Перв. скв '!N104</f>
        <v>0</v>
      </c>
      <c r="O104" s="112">
        <f t="shared" si="55"/>
        <v>0</v>
      </c>
      <c r="P104" s="112">
        <f t="shared" si="56"/>
        <v>0</v>
      </c>
      <c r="Q104" s="112">
        <f t="shared" si="57"/>
        <v>0</v>
      </c>
      <c r="R104" s="112">
        <f t="shared" si="58"/>
        <v>0</v>
      </c>
      <c r="S104" s="112">
        <f t="shared" si="59"/>
        <v>0</v>
      </c>
      <c r="T104" s="99">
        <f t="shared" si="60"/>
        <v>0</v>
      </c>
      <c r="U104" s="112">
        <f t="shared" si="61"/>
        <v>0</v>
      </c>
      <c r="V104" s="113">
        <f t="shared" si="62"/>
        <v>0</v>
      </c>
      <c r="W104" s="168">
        <f t="shared" si="63"/>
        <v>0</v>
      </c>
      <c r="X104" s="190"/>
    </row>
    <row r="105" spans="1:24" outlineLevel="1">
      <c r="A105" s="327"/>
      <c r="B105" s="323"/>
      <c r="C105" s="335">
        <v>245</v>
      </c>
      <c r="D105" s="102" t="str">
        <f>'Перв. скв '!D105</f>
        <v>Транспортировка цемента</v>
      </c>
      <c r="E105" s="332">
        <f t="shared" si="64"/>
        <v>0</v>
      </c>
      <c r="F105" s="332" t="str">
        <f>'Перв. скв '!F105</f>
        <v>опер</v>
      </c>
      <c r="G105" s="349">
        <f>'Перв. скв '!G105</f>
        <v>0</v>
      </c>
      <c r="H105" s="306">
        <f>'Перв. скв '!H105</f>
        <v>0</v>
      </c>
      <c r="I105" s="306">
        <f>'Перв. скв '!I105</f>
        <v>0</v>
      </c>
      <c r="J105" s="306">
        <f>'Перв. скв '!J105</f>
        <v>0</v>
      </c>
      <c r="K105" s="306">
        <f>'Перв. скв '!K105</f>
        <v>0</v>
      </c>
      <c r="L105" s="306">
        <f>'Перв. скв '!L105</f>
        <v>0</v>
      </c>
      <c r="M105" s="306">
        <f>'Перв. скв '!M105</f>
        <v>0</v>
      </c>
      <c r="N105" s="306">
        <f>'Перв. скв '!N105</f>
        <v>0</v>
      </c>
      <c r="O105" s="112">
        <f t="shared" si="55"/>
        <v>0</v>
      </c>
      <c r="P105" s="112">
        <f t="shared" si="56"/>
        <v>0</v>
      </c>
      <c r="Q105" s="112">
        <f t="shared" si="57"/>
        <v>0</v>
      </c>
      <c r="R105" s="112">
        <f t="shared" si="58"/>
        <v>0</v>
      </c>
      <c r="S105" s="112">
        <f t="shared" si="59"/>
        <v>0</v>
      </c>
      <c r="T105" s="99">
        <f t="shared" si="60"/>
        <v>0</v>
      </c>
      <c r="U105" s="112">
        <f t="shared" si="61"/>
        <v>0</v>
      </c>
      <c r="V105" s="113">
        <f t="shared" si="62"/>
        <v>0</v>
      </c>
      <c r="W105" s="168">
        <f t="shared" si="63"/>
        <v>0</v>
      </c>
      <c r="X105" s="190"/>
    </row>
    <row r="106" spans="1:24" ht="15" customHeight="1" outlineLevel="1">
      <c r="A106" s="327"/>
      <c r="B106" s="323"/>
      <c r="C106" s="335"/>
      <c r="D106" s="102" t="str">
        <f>'Перв. скв '!D106</f>
        <v>Стоимость услуг цементировочного флота</v>
      </c>
      <c r="E106" s="332">
        <f t="shared" si="64"/>
        <v>0</v>
      </c>
      <c r="F106" s="332" t="str">
        <f>'Перв. скв '!F106</f>
        <v>опер</v>
      </c>
      <c r="G106" s="349">
        <f>'Перв. скв '!G106</f>
        <v>0</v>
      </c>
      <c r="H106" s="306">
        <f>'Перв. скв '!H106</f>
        <v>0</v>
      </c>
      <c r="I106" s="306">
        <f>'Перв. скв '!I106</f>
        <v>0</v>
      </c>
      <c r="J106" s="306">
        <f>'Перв. скв '!J106</f>
        <v>0</v>
      </c>
      <c r="K106" s="306">
        <f>'Перв. скв '!K106</f>
        <v>0</v>
      </c>
      <c r="L106" s="306">
        <f>'Перв. скв '!L106</f>
        <v>0</v>
      </c>
      <c r="M106" s="306">
        <f>'Перв. скв '!M106</f>
        <v>0</v>
      </c>
      <c r="N106" s="306">
        <f>'Перв. скв '!N106</f>
        <v>0</v>
      </c>
      <c r="O106" s="99">
        <f t="shared" ref="O106:O111" si="65">H106*G106</f>
        <v>0</v>
      </c>
      <c r="P106" s="99">
        <f t="shared" ref="P106:P111" si="66">I106*G106</f>
        <v>0</v>
      </c>
      <c r="Q106" s="99">
        <f t="shared" ref="Q106:Q111" si="67">J106*G106</f>
        <v>0</v>
      </c>
      <c r="R106" s="99">
        <f t="shared" ref="R106:R111" si="68">K106*G106</f>
        <v>0</v>
      </c>
      <c r="S106" s="99">
        <f t="shared" ref="S106:S111" si="69">L106*G106</f>
        <v>0</v>
      </c>
      <c r="T106" s="99">
        <f t="shared" ref="T106:T111" si="70">M106*G106</f>
        <v>0</v>
      </c>
      <c r="U106" s="99">
        <f t="shared" ref="U106:U111" si="71">N106*G106</f>
        <v>0</v>
      </c>
      <c r="V106" s="98">
        <f t="shared" ref="V106:V111" si="72">SUM(H106:N106)</f>
        <v>0</v>
      </c>
      <c r="W106" s="171">
        <f t="shared" ref="W106:W111" si="73">SUM(O106:U106)</f>
        <v>0</v>
      </c>
      <c r="X106" s="190"/>
    </row>
    <row r="107" spans="1:24" ht="15" hidden="1" customHeight="1" outlineLevel="1">
      <c r="A107" s="327"/>
      <c r="B107" s="323"/>
      <c r="C107" s="335"/>
      <c r="D107" s="102" t="str">
        <f>'Перв. скв '!D107</f>
        <v>Стоимость оснастки</v>
      </c>
      <c r="E107" s="332">
        <f t="shared" si="64"/>
        <v>0</v>
      </c>
      <c r="F107" s="332" t="str">
        <f>'Перв. скв '!F107</f>
        <v>опер</v>
      </c>
      <c r="G107" s="349">
        <f>'Перв. скв '!G107</f>
        <v>0</v>
      </c>
      <c r="H107" s="306">
        <f>'Перв. скв '!H107</f>
        <v>0</v>
      </c>
      <c r="I107" s="306">
        <f>'Перв. скв '!I107</f>
        <v>0</v>
      </c>
      <c r="J107" s="306">
        <f>'Перв. скв '!J107</f>
        <v>0</v>
      </c>
      <c r="K107" s="306">
        <f>'Перв. скв '!K107</f>
        <v>0</v>
      </c>
      <c r="L107" s="306">
        <f>'Перв. скв '!L107</f>
        <v>0</v>
      </c>
      <c r="M107" s="306">
        <f>'Перв. скв '!M107</f>
        <v>0</v>
      </c>
      <c r="N107" s="306">
        <f>'Перв. скв '!N107</f>
        <v>0</v>
      </c>
      <c r="O107" s="99">
        <f t="shared" si="65"/>
        <v>0</v>
      </c>
      <c r="P107" s="99">
        <f t="shared" si="66"/>
        <v>0</v>
      </c>
      <c r="Q107" s="99">
        <f t="shared" si="67"/>
        <v>0</v>
      </c>
      <c r="R107" s="99">
        <f t="shared" si="68"/>
        <v>0</v>
      </c>
      <c r="S107" s="99">
        <f t="shared" si="69"/>
        <v>0</v>
      </c>
      <c r="T107" s="99">
        <f t="shared" si="70"/>
        <v>0</v>
      </c>
      <c r="U107" s="99">
        <f t="shared" si="71"/>
        <v>0</v>
      </c>
      <c r="V107" s="98">
        <f t="shared" si="72"/>
        <v>0</v>
      </c>
      <c r="W107" s="171">
        <f t="shared" si="73"/>
        <v>0</v>
      </c>
      <c r="X107" s="190"/>
    </row>
    <row r="108" spans="1:24" ht="15" hidden="1" customHeight="1" outlineLevel="1">
      <c r="A108" s="327"/>
      <c r="B108" s="323"/>
      <c r="C108" s="335">
        <v>178</v>
      </c>
      <c r="D108" s="102" t="str">
        <f>'Перв. скв '!D108</f>
        <v>Стоимость услуг инженерного сопровождения</v>
      </c>
      <c r="E108" s="332">
        <f t="shared" si="64"/>
        <v>0</v>
      </c>
      <c r="F108" s="332" t="str">
        <f>'Перв. скв '!F108</f>
        <v>опер</v>
      </c>
      <c r="G108" s="349">
        <f>'Перв. скв '!G108</f>
        <v>0</v>
      </c>
      <c r="H108" s="306">
        <f>'Перв. скв '!H108</f>
        <v>0</v>
      </c>
      <c r="I108" s="306">
        <f>'Перв. скв '!I108</f>
        <v>0</v>
      </c>
      <c r="J108" s="306">
        <f>'Перв. скв '!J108</f>
        <v>0</v>
      </c>
      <c r="K108" s="306">
        <f>'Перв. скв '!K108</f>
        <v>0</v>
      </c>
      <c r="L108" s="306">
        <f>'Перв. скв '!L108</f>
        <v>0</v>
      </c>
      <c r="M108" s="306">
        <f>'Перв. скв '!M108</f>
        <v>0</v>
      </c>
      <c r="N108" s="306">
        <f>'Перв. скв '!N108</f>
        <v>0</v>
      </c>
      <c r="O108" s="99">
        <f t="shared" si="65"/>
        <v>0</v>
      </c>
      <c r="P108" s="99">
        <f t="shared" si="66"/>
        <v>0</v>
      </c>
      <c r="Q108" s="99">
        <f t="shared" si="67"/>
        <v>0</v>
      </c>
      <c r="R108" s="99">
        <f t="shared" si="68"/>
        <v>0</v>
      </c>
      <c r="S108" s="99">
        <f t="shared" si="69"/>
        <v>0</v>
      </c>
      <c r="T108" s="99">
        <f t="shared" si="70"/>
        <v>0</v>
      </c>
      <c r="U108" s="99">
        <f t="shared" si="71"/>
        <v>0</v>
      </c>
      <c r="V108" s="98">
        <f t="shared" si="72"/>
        <v>0</v>
      </c>
      <c r="W108" s="171">
        <f t="shared" si="73"/>
        <v>0</v>
      </c>
      <c r="X108" s="190"/>
    </row>
    <row r="109" spans="1:24" ht="15" hidden="1" customHeight="1" outlineLevel="1">
      <c r="A109" s="327"/>
      <c r="B109" s="323"/>
      <c r="C109" s="335"/>
      <c r="D109" s="102" t="str">
        <f>'Перв. скв '!D109</f>
        <v>Стоимость услуг цементировочного флота</v>
      </c>
      <c r="E109" s="332">
        <f t="shared" si="64"/>
        <v>0</v>
      </c>
      <c r="F109" s="332" t="str">
        <f>'Перв. скв '!F109</f>
        <v>опер</v>
      </c>
      <c r="G109" s="349">
        <f>'Перв. скв '!G109</f>
        <v>0</v>
      </c>
      <c r="H109" s="306">
        <f>'Перв. скв '!H109</f>
        <v>0</v>
      </c>
      <c r="I109" s="306">
        <f>'Перв. скв '!I109</f>
        <v>0</v>
      </c>
      <c r="J109" s="306">
        <f>'Перв. скв '!J109</f>
        <v>0</v>
      </c>
      <c r="K109" s="306">
        <f>'Перв. скв '!K109</f>
        <v>0</v>
      </c>
      <c r="L109" s="306">
        <f>'Перв. скв '!L109</f>
        <v>0</v>
      </c>
      <c r="M109" s="306">
        <f>'Перв. скв '!M109</f>
        <v>0</v>
      </c>
      <c r="N109" s="306">
        <f>'Перв. скв '!N109</f>
        <v>0</v>
      </c>
      <c r="O109" s="99">
        <f t="shared" si="65"/>
        <v>0</v>
      </c>
      <c r="P109" s="99">
        <f t="shared" si="66"/>
        <v>0</v>
      </c>
      <c r="Q109" s="99">
        <f t="shared" si="67"/>
        <v>0</v>
      </c>
      <c r="R109" s="99">
        <f t="shared" si="68"/>
        <v>0</v>
      </c>
      <c r="S109" s="99">
        <f t="shared" si="69"/>
        <v>0</v>
      </c>
      <c r="T109" s="99">
        <f t="shared" si="70"/>
        <v>0</v>
      </c>
      <c r="U109" s="99">
        <f t="shared" si="71"/>
        <v>0</v>
      </c>
      <c r="V109" s="98">
        <f t="shared" si="72"/>
        <v>0</v>
      </c>
      <c r="W109" s="171">
        <f t="shared" si="73"/>
        <v>0</v>
      </c>
      <c r="X109" s="190"/>
    </row>
    <row r="110" spans="1:24" ht="15" hidden="1" customHeight="1" outlineLevel="1">
      <c r="A110" s="327"/>
      <c r="B110" s="2"/>
      <c r="C110" s="335"/>
      <c r="D110" s="102" t="str">
        <f>'Перв. скв '!D110</f>
        <v>Стоимость оснастки</v>
      </c>
      <c r="E110" s="332">
        <f t="shared" si="64"/>
        <v>0</v>
      </c>
      <c r="F110" s="332" t="str">
        <f>'Перв. скв '!F110</f>
        <v>опер</v>
      </c>
      <c r="G110" s="349">
        <f>'Перв. скв '!G110</f>
        <v>0</v>
      </c>
      <c r="H110" s="306">
        <f>'Перв. скв '!H110</f>
        <v>0</v>
      </c>
      <c r="I110" s="306">
        <f>'Перв. скв '!I110</f>
        <v>0</v>
      </c>
      <c r="J110" s="306">
        <f>'Перв. скв '!J110</f>
        <v>0</v>
      </c>
      <c r="K110" s="306">
        <f>'Перв. скв '!K110</f>
        <v>0</v>
      </c>
      <c r="L110" s="306">
        <f>'Перв. скв '!L110</f>
        <v>0</v>
      </c>
      <c r="M110" s="306">
        <f>'Перв. скв '!M110</f>
        <v>0</v>
      </c>
      <c r="N110" s="306">
        <f>'Перв. скв '!N110</f>
        <v>0</v>
      </c>
      <c r="O110" s="99">
        <f t="shared" si="65"/>
        <v>0</v>
      </c>
      <c r="P110" s="99">
        <f t="shared" si="66"/>
        <v>0</v>
      </c>
      <c r="Q110" s="99">
        <f t="shared" si="67"/>
        <v>0</v>
      </c>
      <c r="R110" s="99">
        <f t="shared" si="68"/>
        <v>0</v>
      </c>
      <c r="S110" s="99">
        <f t="shared" si="69"/>
        <v>0</v>
      </c>
      <c r="T110" s="99">
        <f t="shared" si="70"/>
        <v>0</v>
      </c>
      <c r="U110" s="99">
        <f t="shared" si="71"/>
        <v>0</v>
      </c>
      <c r="V110" s="98">
        <f t="shared" si="72"/>
        <v>0</v>
      </c>
      <c r="W110" s="171">
        <f t="shared" si="73"/>
        <v>0</v>
      </c>
      <c r="X110" s="190"/>
    </row>
    <row r="111" spans="1:24" ht="15.75" customHeight="1" outlineLevel="1" thickBot="1">
      <c r="A111" s="327"/>
      <c r="B111" s="2"/>
      <c r="C111" s="335" t="s">
        <v>76</v>
      </c>
      <c r="D111" s="102" t="str">
        <f>'Перв. скв '!D111</f>
        <v>Установка цем моста</v>
      </c>
      <c r="E111" s="332">
        <f t="shared" si="64"/>
        <v>0</v>
      </c>
      <c r="F111" s="332" t="str">
        <f>'Перв. скв '!F111</f>
        <v>опер</v>
      </c>
      <c r="G111" s="349">
        <f>'Перв. скв '!G111</f>
        <v>444610</v>
      </c>
      <c r="H111" s="306">
        <f>'Перв. скв '!H111</f>
        <v>1</v>
      </c>
      <c r="I111" s="306">
        <f>'Перв. скв '!I111</f>
        <v>0</v>
      </c>
      <c r="J111" s="306">
        <f>'Перв. скв '!J111</f>
        <v>0</v>
      </c>
      <c r="K111" s="306">
        <f>'Перв. скв '!K111</f>
        <v>0</v>
      </c>
      <c r="L111" s="306">
        <f>'Перв. скв '!L111</f>
        <v>0</v>
      </c>
      <c r="M111" s="306">
        <f>'Перв. скв '!M111</f>
        <v>0</v>
      </c>
      <c r="N111" s="306">
        <f>'Перв. скв '!N111</f>
        <v>0</v>
      </c>
      <c r="O111" s="99">
        <f t="shared" si="65"/>
        <v>444610</v>
      </c>
      <c r="P111" s="99">
        <f t="shared" si="66"/>
        <v>0</v>
      </c>
      <c r="Q111" s="99">
        <f t="shared" si="67"/>
        <v>0</v>
      </c>
      <c r="R111" s="99">
        <f t="shared" si="68"/>
        <v>0</v>
      </c>
      <c r="S111" s="99">
        <f t="shared" si="69"/>
        <v>0</v>
      </c>
      <c r="T111" s="99">
        <f t="shared" si="70"/>
        <v>0</v>
      </c>
      <c r="U111" s="99">
        <f t="shared" si="71"/>
        <v>0</v>
      </c>
      <c r="V111" s="98">
        <f t="shared" si="72"/>
        <v>1</v>
      </c>
      <c r="W111" s="171">
        <f t="shared" si="73"/>
        <v>444610</v>
      </c>
      <c r="X111" s="190"/>
    </row>
    <row r="112" spans="1:24" ht="15.75" thickBot="1">
      <c r="A112" s="330"/>
      <c r="B112" s="331"/>
      <c r="C112" s="446" t="s">
        <v>28</v>
      </c>
      <c r="D112" s="447"/>
      <c r="E112" s="447"/>
      <c r="F112" s="447"/>
      <c r="G112" s="447"/>
      <c r="H112" s="447"/>
      <c r="I112" s="447"/>
      <c r="J112" s="447"/>
      <c r="K112" s="447"/>
      <c r="L112" s="447"/>
      <c r="M112" s="447"/>
      <c r="N112" s="447"/>
      <c r="O112" s="447"/>
      <c r="P112" s="447"/>
      <c r="Q112" s="447"/>
      <c r="R112" s="447"/>
      <c r="S112" s="447"/>
      <c r="T112" s="447"/>
      <c r="U112" s="447"/>
      <c r="V112" s="447"/>
      <c r="W112" s="473"/>
      <c r="X112" s="192">
        <f>SUM(W114:W119)</f>
        <v>440460</v>
      </c>
    </row>
    <row r="113" spans="1:24" outlineLevel="1" collapsed="1">
      <c r="A113" s="330"/>
      <c r="B113" s="331"/>
      <c r="C113" s="182">
        <f>'Перв. скв '!C113</f>
        <v>0</v>
      </c>
      <c r="D113" s="100" t="s">
        <v>120</v>
      </c>
      <c r="E113" s="50"/>
      <c r="F113" s="50"/>
      <c r="G113" s="38"/>
      <c r="H113" s="295"/>
      <c r="I113" s="295"/>
      <c r="J113" s="295"/>
      <c r="K113" s="295"/>
      <c r="L113" s="295"/>
      <c r="M113" s="295"/>
      <c r="N113" s="295"/>
      <c r="O113" s="52"/>
      <c r="P113" s="52"/>
      <c r="Q113" s="52"/>
      <c r="R113" s="52"/>
      <c r="S113" s="52"/>
      <c r="T113" s="52"/>
      <c r="U113" s="52"/>
      <c r="V113" s="53"/>
      <c r="W113" s="172"/>
      <c r="X113" s="190"/>
    </row>
    <row r="114" spans="1:24" outlineLevel="1">
      <c r="A114" s="322"/>
      <c r="B114" s="323"/>
      <c r="C114" s="335" t="s">
        <v>148</v>
      </c>
      <c r="D114" s="102" t="str">
        <f>'Перв. скв '!D114</f>
        <v>ГТИ на скважине с отходом до 1300 м.</v>
      </c>
      <c r="E114" s="332">
        <f t="shared" ref="E114:E119" si="74">C$113</f>
        <v>0</v>
      </c>
      <c r="F114" s="332" t="str">
        <f>'Перв. скв '!F114</f>
        <v>скв.</v>
      </c>
      <c r="G114" s="349">
        <f>'Перв. скв '!G114</f>
        <v>24470</v>
      </c>
      <c r="H114" s="306">
        <f>'Перв. скв '!H114</f>
        <v>0</v>
      </c>
      <c r="I114" s="306">
        <f>'Перв. скв '!I114</f>
        <v>0</v>
      </c>
      <c r="J114" s="306">
        <f>'Перв. скв '!J114</f>
        <v>0</v>
      </c>
      <c r="K114" s="306">
        <f>'Перв. скв '!K114</f>
        <v>0</v>
      </c>
      <c r="L114" s="306">
        <f>$L$45</f>
        <v>0</v>
      </c>
      <c r="M114" s="306">
        <f>'Перв. скв '!M114</f>
        <v>0</v>
      </c>
      <c r="N114" s="306">
        <f>'Перв. скв '!N114</f>
        <v>0</v>
      </c>
      <c r="O114" s="112">
        <f t="shared" ref="O114:O119" si="75">H114*G114</f>
        <v>0</v>
      </c>
      <c r="P114" s="112">
        <f t="shared" ref="P114:P119" si="76">I114*G114</f>
        <v>0</v>
      </c>
      <c r="Q114" s="112">
        <f t="shared" ref="Q114:Q119" si="77">J114*G114</f>
        <v>0</v>
      </c>
      <c r="R114" s="112">
        <f t="shared" ref="R114:R119" si="78">K114*G114</f>
        <v>0</v>
      </c>
      <c r="S114" s="112">
        <f t="shared" ref="S114:S119" si="79">L114*G114</f>
        <v>0</v>
      </c>
      <c r="T114" s="99">
        <f t="shared" ref="T114:T119" si="80">M114*G114</f>
        <v>0</v>
      </c>
      <c r="U114" s="112">
        <f t="shared" ref="U114:U119" si="81">N114*G114</f>
        <v>0</v>
      </c>
      <c r="V114" s="113">
        <f t="shared" ref="V114:V119" si="82">SUM(H114:N114)</f>
        <v>0</v>
      </c>
      <c r="W114" s="168">
        <f t="shared" ref="W114:W119" si="83">SUM(O114:U114)</f>
        <v>0</v>
      </c>
      <c r="X114" s="190"/>
    </row>
    <row r="115" spans="1:24" outlineLevel="1">
      <c r="A115" s="322"/>
      <c r="B115" s="323"/>
      <c r="C115" s="335"/>
      <c r="D115" s="102" t="str">
        <f>'Перв. скв '!D115</f>
        <v>ГТИ на скважине с отходом от 1300 до 1500 м.</v>
      </c>
      <c r="E115" s="332">
        <f t="shared" si="74"/>
        <v>0</v>
      </c>
      <c r="F115" s="332" t="str">
        <f>'Перв. скв '!F115</f>
        <v>скв.</v>
      </c>
      <c r="G115" s="349">
        <f>'Перв. скв '!G115</f>
        <v>24470</v>
      </c>
      <c r="H115" s="306">
        <f>'Перв. скв '!H115</f>
        <v>0</v>
      </c>
      <c r="I115" s="306">
        <f>'Перв. скв '!I115</f>
        <v>0</v>
      </c>
      <c r="J115" s="306">
        <f>'Перв. скв '!J115</f>
        <v>0</v>
      </c>
      <c r="K115" s="306">
        <f>'Перв. скв '!K115</f>
        <v>0</v>
      </c>
      <c r="L115" s="306">
        <f>$L$46</f>
        <v>0</v>
      </c>
      <c r="M115" s="306">
        <f>'Перв. скв '!M115</f>
        <v>0</v>
      </c>
      <c r="N115" s="306">
        <f>'Перв. скв '!N115</f>
        <v>0</v>
      </c>
      <c r="O115" s="112">
        <f t="shared" si="75"/>
        <v>0</v>
      </c>
      <c r="P115" s="112">
        <f t="shared" si="76"/>
        <v>0</v>
      </c>
      <c r="Q115" s="112">
        <f t="shared" si="77"/>
        <v>0</v>
      </c>
      <c r="R115" s="112">
        <f t="shared" si="78"/>
        <v>0</v>
      </c>
      <c r="S115" s="112">
        <f t="shared" si="79"/>
        <v>0</v>
      </c>
      <c r="T115" s="99">
        <f t="shared" si="80"/>
        <v>0</v>
      </c>
      <c r="U115" s="112">
        <f t="shared" si="81"/>
        <v>0</v>
      </c>
      <c r="V115" s="113">
        <f t="shared" si="82"/>
        <v>0</v>
      </c>
      <c r="W115" s="168">
        <f t="shared" si="83"/>
        <v>0</v>
      </c>
      <c r="X115" s="190"/>
    </row>
    <row r="116" spans="1:24" outlineLevel="1">
      <c r="A116" s="322"/>
      <c r="B116" s="323"/>
      <c r="C116" s="335"/>
      <c r="D116" s="102" t="str">
        <f>'Перв. скв '!D116</f>
        <v>ГТИ на скважине с отходом от 1500 до 2000 м.</v>
      </c>
      <c r="E116" s="332">
        <f t="shared" si="74"/>
        <v>0</v>
      </c>
      <c r="F116" s="332" t="str">
        <f>'Перв. скв '!F116</f>
        <v>скв.</v>
      </c>
      <c r="G116" s="349">
        <f>'Перв. скв '!G116</f>
        <v>24470</v>
      </c>
      <c r="H116" s="306">
        <f>'Перв. скв '!H116</f>
        <v>0</v>
      </c>
      <c r="I116" s="306">
        <f>'Перв. скв '!I116</f>
        <v>0</v>
      </c>
      <c r="J116" s="306">
        <f>'Перв. скв '!J116</f>
        <v>0</v>
      </c>
      <c r="K116" s="306">
        <f>'Перв. скв '!K116</f>
        <v>0</v>
      </c>
      <c r="L116" s="306">
        <f>$L$47</f>
        <v>0</v>
      </c>
      <c r="M116" s="306">
        <f>'Перв. скв '!M116</f>
        <v>0</v>
      </c>
      <c r="N116" s="306">
        <f>'Перв. скв '!N116</f>
        <v>0</v>
      </c>
      <c r="O116" s="112">
        <f t="shared" si="75"/>
        <v>0</v>
      </c>
      <c r="P116" s="112">
        <f t="shared" si="76"/>
        <v>0</v>
      </c>
      <c r="Q116" s="112">
        <f t="shared" si="77"/>
        <v>0</v>
      </c>
      <c r="R116" s="112">
        <f t="shared" si="78"/>
        <v>0</v>
      </c>
      <c r="S116" s="112">
        <f t="shared" si="79"/>
        <v>0</v>
      </c>
      <c r="T116" s="99">
        <f t="shared" si="80"/>
        <v>0</v>
      </c>
      <c r="U116" s="112">
        <f t="shared" si="81"/>
        <v>0</v>
      </c>
      <c r="V116" s="113">
        <f t="shared" si="82"/>
        <v>0</v>
      </c>
      <c r="W116" s="168">
        <f t="shared" si="83"/>
        <v>0</v>
      </c>
      <c r="X116" s="190"/>
    </row>
    <row r="117" spans="1:24" outlineLevel="1">
      <c r="A117" s="322"/>
      <c r="B117" s="323"/>
      <c r="C117" s="335"/>
      <c r="D117" s="102" t="str">
        <f>'Перв. скв '!D117</f>
        <v>ГТИ на скважине с отходом от 2000 до 2200 м.</v>
      </c>
      <c r="E117" s="332">
        <f t="shared" si="74"/>
        <v>0</v>
      </c>
      <c r="F117" s="332" t="str">
        <f>'Перв. скв '!F117</f>
        <v>скв.</v>
      </c>
      <c r="G117" s="349">
        <f>'Перв. скв '!G117</f>
        <v>24470</v>
      </c>
      <c r="H117" s="306">
        <f>'Перв. скв '!H117</f>
        <v>0</v>
      </c>
      <c r="I117" s="306">
        <f>'Перв. скв '!I117</f>
        <v>0</v>
      </c>
      <c r="J117" s="306">
        <f>'Перв. скв '!J117</f>
        <v>0</v>
      </c>
      <c r="K117" s="306">
        <f>'Перв. скв '!K117</f>
        <v>0</v>
      </c>
      <c r="L117" s="306">
        <f>$L$48</f>
        <v>0</v>
      </c>
      <c r="M117" s="306">
        <f>'Перв. скв '!M117</f>
        <v>0</v>
      </c>
      <c r="N117" s="306">
        <f>'Перв. скв '!N117</f>
        <v>0</v>
      </c>
      <c r="O117" s="112">
        <f t="shared" si="75"/>
        <v>0</v>
      </c>
      <c r="P117" s="112">
        <f t="shared" si="76"/>
        <v>0</v>
      </c>
      <c r="Q117" s="112">
        <f t="shared" si="77"/>
        <v>0</v>
      </c>
      <c r="R117" s="112">
        <f t="shared" si="78"/>
        <v>0</v>
      </c>
      <c r="S117" s="112">
        <f t="shared" si="79"/>
        <v>0</v>
      </c>
      <c r="T117" s="99">
        <f t="shared" si="80"/>
        <v>0</v>
      </c>
      <c r="U117" s="112">
        <f t="shared" si="81"/>
        <v>0</v>
      </c>
      <c r="V117" s="113">
        <f t="shared" si="82"/>
        <v>0</v>
      </c>
      <c r="W117" s="168">
        <f t="shared" si="83"/>
        <v>0</v>
      </c>
      <c r="X117" s="190"/>
    </row>
    <row r="118" spans="1:24" outlineLevel="1">
      <c r="A118" s="322"/>
      <c r="B118" s="323"/>
      <c r="C118" s="335"/>
      <c r="D118" s="102" t="str">
        <f>'Перв. скв '!D118</f>
        <v>ГТИ на скважине с отходом более 2200 м.</v>
      </c>
      <c r="E118" s="332">
        <f t="shared" si="74"/>
        <v>0</v>
      </c>
      <c r="F118" s="332" t="str">
        <f>'Перв. скв '!F118</f>
        <v>скв.</v>
      </c>
      <c r="G118" s="349">
        <f>'Перв. скв '!G118</f>
        <v>24470</v>
      </c>
      <c r="H118" s="306">
        <f>'Перв. скв '!H118</f>
        <v>0</v>
      </c>
      <c r="I118" s="306">
        <f>'Перв. скв '!I118</f>
        <v>0</v>
      </c>
      <c r="J118" s="306">
        <f>'Перв. скв '!J118</f>
        <v>0</v>
      </c>
      <c r="K118" s="306">
        <f>'Перв. скв '!K118</f>
        <v>0</v>
      </c>
      <c r="L118" s="306">
        <f>O6</f>
        <v>18</v>
      </c>
      <c r="M118" s="306">
        <f>'Перв. скв '!M118</f>
        <v>0</v>
      </c>
      <c r="N118" s="306">
        <f>'Перв. скв '!N118</f>
        <v>0</v>
      </c>
      <c r="O118" s="112">
        <f t="shared" si="75"/>
        <v>0</v>
      </c>
      <c r="P118" s="112">
        <f t="shared" si="76"/>
        <v>0</v>
      </c>
      <c r="Q118" s="112">
        <f t="shared" si="77"/>
        <v>0</v>
      </c>
      <c r="R118" s="112">
        <f t="shared" si="78"/>
        <v>0</v>
      </c>
      <c r="S118" s="112">
        <f t="shared" si="79"/>
        <v>440460</v>
      </c>
      <c r="T118" s="99">
        <f t="shared" si="80"/>
        <v>0</v>
      </c>
      <c r="U118" s="112">
        <f t="shared" si="81"/>
        <v>0</v>
      </c>
      <c r="V118" s="113">
        <f t="shared" si="82"/>
        <v>18</v>
      </c>
      <c r="W118" s="168">
        <f t="shared" si="83"/>
        <v>440460</v>
      </c>
      <c r="X118" s="190"/>
    </row>
    <row r="119" spans="1:24" ht="15.75" outlineLevel="1" thickBot="1">
      <c r="A119" s="322"/>
      <c r="B119" s="323"/>
      <c r="C119" s="335"/>
      <c r="D119" s="102" t="str">
        <f>'Перв. скв '!D119</f>
        <v>ГТИ на горизонтальной скважине</v>
      </c>
      <c r="E119" s="332">
        <f t="shared" si="74"/>
        <v>0</v>
      </c>
      <c r="F119" s="332" t="str">
        <f>'Перв. скв '!F119</f>
        <v>скв.</v>
      </c>
      <c r="G119" s="349">
        <f>'Перв. скв '!G119</f>
        <v>24470</v>
      </c>
      <c r="H119" s="306">
        <f>'Перв. скв '!H119</f>
        <v>0</v>
      </c>
      <c r="I119" s="306">
        <f>'Перв. скв '!I119</f>
        <v>0</v>
      </c>
      <c r="J119" s="306">
        <f>'Перв. скв '!J119</f>
        <v>0</v>
      </c>
      <c r="K119" s="306">
        <f>'Перв. скв '!K119</f>
        <v>0</v>
      </c>
      <c r="L119" s="306">
        <f>$L$50</f>
        <v>0</v>
      </c>
      <c r="M119" s="306">
        <f>'Перв. скв '!M119</f>
        <v>0</v>
      </c>
      <c r="N119" s="306">
        <f>'Перв. скв '!N119</f>
        <v>0</v>
      </c>
      <c r="O119" s="112">
        <f t="shared" si="75"/>
        <v>0</v>
      </c>
      <c r="P119" s="112">
        <f t="shared" si="76"/>
        <v>0</v>
      </c>
      <c r="Q119" s="112">
        <f t="shared" si="77"/>
        <v>0</v>
      </c>
      <c r="R119" s="112">
        <f t="shared" si="78"/>
        <v>0</v>
      </c>
      <c r="S119" s="112">
        <f t="shared" si="79"/>
        <v>0</v>
      </c>
      <c r="T119" s="99">
        <f t="shared" si="80"/>
        <v>0</v>
      </c>
      <c r="U119" s="112">
        <f t="shared" si="81"/>
        <v>0</v>
      </c>
      <c r="V119" s="113">
        <f t="shared" si="82"/>
        <v>0</v>
      </c>
      <c r="W119" s="168">
        <f t="shared" si="83"/>
        <v>0</v>
      </c>
      <c r="X119" s="190"/>
    </row>
    <row r="120" spans="1:24" ht="14.25" customHeight="1" thickBot="1">
      <c r="A120" s="45"/>
      <c r="B120" s="48"/>
      <c r="C120" s="446" t="s">
        <v>27</v>
      </c>
      <c r="D120" s="447"/>
      <c r="E120" s="447"/>
      <c r="F120" s="447"/>
      <c r="G120" s="447"/>
      <c r="H120" s="447"/>
      <c r="I120" s="447"/>
      <c r="J120" s="447"/>
      <c r="K120" s="447"/>
      <c r="L120" s="447"/>
      <c r="M120" s="447"/>
      <c r="N120" s="447"/>
      <c r="O120" s="447"/>
      <c r="P120" s="447"/>
      <c r="Q120" s="447"/>
      <c r="R120" s="447"/>
      <c r="S120" s="447"/>
      <c r="T120" s="447"/>
      <c r="U120" s="447"/>
      <c r="V120" s="447"/>
      <c r="W120" s="473"/>
      <c r="X120" s="192">
        <f>SUM(W122:W128)</f>
        <v>430000</v>
      </c>
    </row>
    <row r="121" spans="1:24" ht="14.25" customHeight="1" outlineLevel="1">
      <c r="A121" s="336"/>
      <c r="B121" s="323"/>
      <c r="C121" s="182">
        <f>'Перв. скв '!C121</f>
        <v>0</v>
      </c>
      <c r="D121" s="100" t="s">
        <v>120</v>
      </c>
      <c r="E121" s="50"/>
      <c r="F121" s="50"/>
      <c r="G121" s="38"/>
      <c r="H121" s="295"/>
      <c r="I121" s="295"/>
      <c r="J121" s="295"/>
      <c r="K121" s="295"/>
      <c r="L121" s="295"/>
      <c r="M121" s="295"/>
      <c r="N121" s="295"/>
      <c r="O121" s="52"/>
      <c r="P121" s="52"/>
      <c r="Q121" s="52"/>
      <c r="R121" s="52"/>
      <c r="S121" s="52"/>
      <c r="T121" s="52"/>
      <c r="U121" s="52"/>
      <c r="V121" s="53"/>
      <c r="W121" s="172"/>
      <c r="X121" s="190"/>
    </row>
    <row r="122" spans="1:24" ht="27.75" customHeight="1" outlineLevel="1">
      <c r="A122" s="327"/>
      <c r="B122" s="323"/>
      <c r="C122" s="335" t="s">
        <v>148</v>
      </c>
      <c r="D122" s="102" t="str">
        <f>'Перв. скв '!D122</f>
        <v>Стандартный комплекс ГИС на ННС</v>
      </c>
      <c r="E122" s="332">
        <f>C$121</f>
        <v>0</v>
      </c>
      <c r="F122" s="332" t="str">
        <f>'Перв. скв '!F122</f>
        <v>операция</v>
      </c>
      <c r="G122" s="349">
        <f>'Перв. скв '!G122</f>
        <v>430000</v>
      </c>
      <c r="H122" s="306">
        <f>'Перв. скв '!H122</f>
        <v>0</v>
      </c>
      <c r="I122" s="306">
        <f>'Перв. скв '!I122</f>
        <v>0</v>
      </c>
      <c r="J122" s="306">
        <f>'Перв. скв '!J122</f>
        <v>0</v>
      </c>
      <c r="K122" s="306">
        <f>'Перв. скв '!K122</f>
        <v>0</v>
      </c>
      <c r="L122" s="306">
        <f>L45+L46+L47+L48+L49</f>
        <v>1</v>
      </c>
      <c r="M122" s="306">
        <f>'Перв. скв '!M122</f>
        <v>0</v>
      </c>
      <c r="N122" s="306">
        <f>'Перв. скв '!N122</f>
        <v>0</v>
      </c>
      <c r="O122" s="99">
        <f t="shared" ref="O122:O128" si="84">H122*G122</f>
        <v>0</v>
      </c>
      <c r="P122" s="99">
        <f t="shared" ref="P122:P128" si="85">I122*G122</f>
        <v>0</v>
      </c>
      <c r="Q122" s="99">
        <f t="shared" ref="Q122:Q128" si="86">J122*G122</f>
        <v>0</v>
      </c>
      <c r="R122" s="99">
        <f t="shared" ref="R122:R128" si="87">K122*G122</f>
        <v>0</v>
      </c>
      <c r="S122" s="99">
        <f t="shared" ref="S122:S128" si="88">L122*G122</f>
        <v>430000</v>
      </c>
      <c r="T122" s="99">
        <f t="shared" ref="T122:T128" si="89">M122*G122</f>
        <v>0</v>
      </c>
      <c r="U122" s="99">
        <f t="shared" ref="U122:U128" si="90">N122*G122</f>
        <v>0</v>
      </c>
      <c r="V122" s="98">
        <f t="shared" ref="V122:V128" si="91">SUM(H122:N122)</f>
        <v>1</v>
      </c>
      <c r="W122" s="171">
        <f t="shared" ref="W122:W128" si="92">SUM(O122:U122)</f>
        <v>430000</v>
      </c>
      <c r="X122" s="190"/>
    </row>
    <row r="123" spans="1:24" ht="15.75" outlineLevel="1" thickBot="1">
      <c r="A123" s="327"/>
      <c r="B123" s="323"/>
      <c r="C123" s="335"/>
      <c r="D123" s="102" t="str">
        <f>'Перв. скв '!D123</f>
        <v>Стандартный комплекс ГИС на ГС</v>
      </c>
      <c r="E123" s="332">
        <f t="shared" ref="E123:E128" si="93">C$121</f>
        <v>0</v>
      </c>
      <c r="F123" s="332" t="str">
        <f>'Перв. скв '!F123</f>
        <v>операция</v>
      </c>
      <c r="G123" s="349">
        <f>'Перв. скв '!G123</f>
        <v>300000</v>
      </c>
      <c r="H123" s="306">
        <f>'Перв. скв '!H123</f>
        <v>0</v>
      </c>
      <c r="I123" s="306">
        <f>'Перв. скв '!I123</f>
        <v>0</v>
      </c>
      <c r="J123" s="306">
        <f>'Перв. скв '!J123</f>
        <v>0</v>
      </c>
      <c r="K123" s="306">
        <f>'Перв. скв '!K123</f>
        <v>0</v>
      </c>
      <c r="L123" s="306">
        <f>L50</f>
        <v>0</v>
      </c>
      <c r="M123" s="306">
        <f>'Перв. скв '!M123</f>
        <v>0</v>
      </c>
      <c r="N123" s="306">
        <f>'Перв. скв '!N123</f>
        <v>0</v>
      </c>
      <c r="O123" s="99">
        <f t="shared" si="84"/>
        <v>0</v>
      </c>
      <c r="P123" s="99">
        <f t="shared" si="85"/>
        <v>0</v>
      </c>
      <c r="Q123" s="99">
        <f t="shared" si="86"/>
        <v>0</v>
      </c>
      <c r="R123" s="99">
        <f t="shared" si="87"/>
        <v>0</v>
      </c>
      <c r="S123" s="99">
        <f t="shared" si="88"/>
        <v>0</v>
      </c>
      <c r="T123" s="99">
        <f t="shared" si="89"/>
        <v>0</v>
      </c>
      <c r="U123" s="99">
        <f t="shared" si="90"/>
        <v>0</v>
      </c>
      <c r="V123" s="98">
        <f t="shared" si="91"/>
        <v>0</v>
      </c>
      <c r="W123" s="171">
        <f t="shared" si="92"/>
        <v>0</v>
      </c>
      <c r="X123" s="190"/>
    </row>
    <row r="124" spans="1:24" ht="29.25" hidden="1" customHeight="1" outlineLevel="1">
      <c r="A124" s="3"/>
      <c r="B124" s="323"/>
      <c r="C124" s="335"/>
      <c r="D124" s="102" t="str">
        <f>'Перв. скв '!D124</f>
        <v>ГИС под техничкскую колонну 245 мм (Стандартный комплекс, ИК (если несертифицированная телесистема), РК, АКЦ, ЦМ, МЛМ)</v>
      </c>
      <c r="E124" s="332">
        <f t="shared" si="93"/>
        <v>0</v>
      </c>
      <c r="F124" s="332" t="str">
        <f>'Перв. скв '!F124</f>
        <v>операция</v>
      </c>
      <c r="G124" s="349">
        <f>'Перв. скв '!G124</f>
        <v>0</v>
      </c>
      <c r="H124" s="279"/>
      <c r="I124" s="279"/>
      <c r="J124" s="279">
        <v>1</v>
      </c>
      <c r="K124" s="279"/>
      <c r="L124" s="279"/>
      <c r="M124" s="279"/>
      <c r="N124" s="279"/>
      <c r="O124" s="99">
        <f t="shared" si="84"/>
        <v>0</v>
      </c>
      <c r="P124" s="99">
        <f t="shared" si="85"/>
        <v>0</v>
      </c>
      <c r="Q124" s="99">
        <f t="shared" si="86"/>
        <v>0</v>
      </c>
      <c r="R124" s="99">
        <f t="shared" si="87"/>
        <v>0</v>
      </c>
      <c r="S124" s="99">
        <f t="shared" si="88"/>
        <v>0</v>
      </c>
      <c r="T124" s="99">
        <f t="shared" si="89"/>
        <v>0</v>
      </c>
      <c r="U124" s="99">
        <f t="shared" si="90"/>
        <v>0</v>
      </c>
      <c r="V124" s="98">
        <f t="shared" si="91"/>
        <v>1</v>
      </c>
      <c r="W124" s="171">
        <f t="shared" si="92"/>
        <v>0</v>
      </c>
      <c r="X124" s="190"/>
    </row>
    <row r="125" spans="1:24" ht="29.25" hidden="1" customHeight="1" outlineLevel="1">
      <c r="A125" s="336"/>
      <c r="B125" s="323"/>
      <c r="C125" s="335"/>
      <c r="D125" s="102" t="str">
        <f>'Перв. скв '!D125</f>
        <v>ГИС под эксплуатационную колонну 178 мм (Стандартный комплекс, ИК (если несертифицированная телесистема))</v>
      </c>
      <c r="E125" s="332">
        <f t="shared" si="93"/>
        <v>0</v>
      </c>
      <c r="F125" s="332" t="str">
        <f>'Перв. скв '!F125</f>
        <v>операция</v>
      </c>
      <c r="G125" s="349">
        <f>'Перв. скв '!G125</f>
        <v>0</v>
      </c>
      <c r="H125" s="279"/>
      <c r="I125" s="279"/>
      <c r="J125" s="279"/>
      <c r="K125" s="279"/>
      <c r="L125" s="279">
        <v>1</v>
      </c>
      <c r="M125" s="279"/>
      <c r="N125" s="279"/>
      <c r="O125" s="99">
        <f t="shared" si="84"/>
        <v>0</v>
      </c>
      <c r="P125" s="99">
        <f t="shared" si="85"/>
        <v>0</v>
      </c>
      <c r="Q125" s="99">
        <f t="shared" si="86"/>
        <v>0</v>
      </c>
      <c r="R125" s="99">
        <f t="shared" si="87"/>
        <v>0</v>
      </c>
      <c r="S125" s="99">
        <f t="shared" si="88"/>
        <v>0</v>
      </c>
      <c r="T125" s="99">
        <f t="shared" si="89"/>
        <v>0</v>
      </c>
      <c r="U125" s="99">
        <f t="shared" si="90"/>
        <v>0</v>
      </c>
      <c r="V125" s="98">
        <f t="shared" si="91"/>
        <v>1</v>
      </c>
      <c r="W125" s="171">
        <f t="shared" si="92"/>
        <v>0</v>
      </c>
      <c r="X125" s="190"/>
    </row>
    <row r="126" spans="1:24" ht="15" hidden="1" customHeight="1" outlineLevel="1">
      <c r="A126" s="336"/>
      <c r="B126" s="323"/>
      <c r="C126" s="335"/>
      <c r="D126" s="102" t="str">
        <f>'Перв. скв '!D126</f>
        <v>ГИС под хвостовик 114 мм (Стандартный комплекс, ИК (если несертифицированная телесистема))</v>
      </c>
      <c r="E126" s="332">
        <f t="shared" si="93"/>
        <v>0</v>
      </c>
      <c r="F126" s="332" t="str">
        <f>'Перв. скв '!F126</f>
        <v xml:space="preserve">операция </v>
      </c>
      <c r="G126" s="349">
        <f>'Перв. скв '!G126</f>
        <v>0</v>
      </c>
      <c r="H126" s="279"/>
      <c r="I126" s="279"/>
      <c r="J126" s="279"/>
      <c r="K126" s="279"/>
      <c r="L126" s="279"/>
      <c r="M126" s="279"/>
      <c r="N126" s="279"/>
      <c r="O126" s="99">
        <f t="shared" si="84"/>
        <v>0</v>
      </c>
      <c r="P126" s="99">
        <f t="shared" si="85"/>
        <v>0</v>
      </c>
      <c r="Q126" s="99">
        <f t="shared" si="86"/>
        <v>0</v>
      </c>
      <c r="R126" s="99">
        <f t="shared" si="87"/>
        <v>0</v>
      </c>
      <c r="S126" s="99">
        <f t="shared" si="88"/>
        <v>0</v>
      </c>
      <c r="T126" s="99">
        <f t="shared" si="89"/>
        <v>0</v>
      </c>
      <c r="U126" s="99">
        <f t="shared" si="90"/>
        <v>0</v>
      </c>
      <c r="V126" s="98">
        <f t="shared" si="91"/>
        <v>0</v>
      </c>
      <c r="W126" s="171">
        <f t="shared" si="92"/>
        <v>0</v>
      </c>
      <c r="X126" s="190"/>
    </row>
    <row r="127" spans="1:24" ht="15" hidden="1" customHeight="1" outlineLevel="1">
      <c r="A127" s="336"/>
      <c r="B127" s="323"/>
      <c r="C127" s="335"/>
      <c r="D127" s="102" t="str">
        <f>'Перв. скв '!D127</f>
        <v xml:space="preserve">Технологическое дежурство отряда </v>
      </c>
      <c r="E127" s="332">
        <f t="shared" si="93"/>
        <v>0</v>
      </c>
      <c r="F127" s="332" t="str">
        <f>'Перв. скв '!F127</f>
        <v>сут.</v>
      </c>
      <c r="G127" s="349">
        <f>'Перв. скв '!G127</f>
        <v>0</v>
      </c>
      <c r="H127" s="279"/>
      <c r="I127" s="279"/>
      <c r="J127" s="279"/>
      <c r="K127" s="279"/>
      <c r="L127" s="279"/>
      <c r="M127" s="279"/>
      <c r="N127" s="279"/>
      <c r="O127" s="99">
        <f t="shared" si="84"/>
        <v>0</v>
      </c>
      <c r="P127" s="99">
        <f t="shared" si="85"/>
        <v>0</v>
      </c>
      <c r="Q127" s="99">
        <f t="shared" si="86"/>
        <v>0</v>
      </c>
      <c r="R127" s="99">
        <f t="shared" si="87"/>
        <v>0</v>
      </c>
      <c r="S127" s="99">
        <f t="shared" si="88"/>
        <v>0</v>
      </c>
      <c r="T127" s="99">
        <f t="shared" si="89"/>
        <v>0</v>
      </c>
      <c r="U127" s="99">
        <f t="shared" si="90"/>
        <v>0</v>
      </c>
      <c r="V127" s="98">
        <f t="shared" si="91"/>
        <v>0</v>
      </c>
      <c r="W127" s="171">
        <f t="shared" si="92"/>
        <v>0</v>
      </c>
      <c r="X127" s="190"/>
    </row>
    <row r="128" spans="1:24" ht="15.75" hidden="1" customHeight="1" outlineLevel="1" thickBot="1">
      <c r="A128" s="337"/>
      <c r="B128" s="325"/>
      <c r="C128" s="335"/>
      <c r="D128" s="102" t="str">
        <f>'Перв. скв '!D128</f>
        <v>Интерпритация данных ГИС в открытом стволе</v>
      </c>
      <c r="E128" s="332">
        <f t="shared" si="93"/>
        <v>0</v>
      </c>
      <c r="F128" s="332" t="str">
        <f>'Перв. скв '!F128</f>
        <v>операция</v>
      </c>
      <c r="G128" s="349">
        <f>'Перв. скв '!G128</f>
        <v>0</v>
      </c>
      <c r="H128" s="279"/>
      <c r="I128" s="279"/>
      <c r="J128" s="279"/>
      <c r="K128" s="279"/>
      <c r="L128" s="279"/>
      <c r="M128" s="279"/>
      <c r="N128" s="279"/>
      <c r="O128" s="99">
        <f t="shared" si="84"/>
        <v>0</v>
      </c>
      <c r="P128" s="99">
        <f t="shared" si="85"/>
        <v>0</v>
      </c>
      <c r="Q128" s="99">
        <f t="shared" si="86"/>
        <v>0</v>
      </c>
      <c r="R128" s="99">
        <f t="shared" si="87"/>
        <v>0</v>
      </c>
      <c r="S128" s="99">
        <f t="shared" si="88"/>
        <v>0</v>
      </c>
      <c r="T128" s="99">
        <f t="shared" si="89"/>
        <v>0</v>
      </c>
      <c r="U128" s="99">
        <f t="shared" si="90"/>
        <v>0</v>
      </c>
      <c r="V128" s="98">
        <f t="shared" si="91"/>
        <v>0</v>
      </c>
      <c r="W128" s="171">
        <f t="shared" si="92"/>
        <v>0</v>
      </c>
      <c r="X128" s="190"/>
    </row>
    <row r="129" spans="1:40" ht="15.75" hidden="1" customHeight="1" collapsed="1" thickBot="1">
      <c r="A129" s="45"/>
      <c r="B129" s="48"/>
      <c r="C129" s="446" t="s">
        <v>1</v>
      </c>
      <c r="D129" s="447"/>
      <c r="E129" s="447"/>
      <c r="F129" s="447"/>
      <c r="G129" s="447"/>
      <c r="H129" s="447"/>
      <c r="I129" s="447"/>
      <c r="J129" s="447"/>
      <c r="K129" s="447"/>
      <c r="L129" s="447"/>
      <c r="M129" s="447"/>
      <c r="N129" s="447"/>
      <c r="O129" s="447"/>
      <c r="P129" s="447"/>
      <c r="Q129" s="447"/>
      <c r="R129" s="447"/>
      <c r="S129" s="447"/>
      <c r="T129" s="447"/>
      <c r="U129" s="447"/>
      <c r="V129" s="447"/>
      <c r="W129" s="473"/>
      <c r="X129" s="192">
        <f>SUM(W131:W133)</f>
        <v>0</v>
      </c>
    </row>
    <row r="130" spans="1:40" ht="15" hidden="1" customHeight="1" outlineLevel="1">
      <c r="A130" s="327"/>
      <c r="B130" s="323"/>
      <c r="C130" s="182">
        <f>'Перв. скв '!C130</f>
        <v>0</v>
      </c>
      <c r="D130" s="100" t="s">
        <v>120</v>
      </c>
      <c r="E130" s="50"/>
      <c r="F130" s="338"/>
      <c r="G130" s="40"/>
      <c r="H130" s="295"/>
      <c r="I130" s="295"/>
      <c r="J130" s="295"/>
      <c r="K130" s="295"/>
      <c r="L130" s="295"/>
      <c r="M130" s="295"/>
      <c r="N130" s="295"/>
      <c r="O130" s="52"/>
      <c r="P130" s="52"/>
      <c r="Q130" s="52"/>
      <c r="R130" s="52"/>
      <c r="S130" s="52"/>
      <c r="T130" s="52"/>
      <c r="U130" s="52"/>
      <c r="V130" s="53"/>
      <c r="W130" s="172"/>
      <c r="X130" s="190"/>
    </row>
    <row r="131" spans="1:40" ht="15" hidden="1" customHeight="1" outlineLevel="1">
      <c r="A131" s="327"/>
      <c r="B131" s="323"/>
      <c r="C131" s="335" t="s">
        <v>148</v>
      </c>
      <c r="D131" s="102" t="str">
        <f>'Перв. скв '!D131</f>
        <v>Отбор неизолированного керна</v>
      </c>
      <c r="E131" s="332">
        <f>C$130</f>
        <v>0</v>
      </c>
      <c r="F131" s="332" t="str">
        <f>'Перв. скв '!F131</f>
        <v>м</v>
      </c>
      <c r="G131" s="349">
        <f>'Перв. скв '!G131</f>
        <v>0</v>
      </c>
      <c r="H131" s="306">
        <f>'Перв. скв '!H131</f>
        <v>0</v>
      </c>
      <c r="I131" s="306">
        <f>'Перв. скв '!I131</f>
        <v>0</v>
      </c>
      <c r="J131" s="306">
        <f>'Перв. скв '!J131</f>
        <v>0</v>
      </c>
      <c r="K131" s="306">
        <f>'Перв. скв '!K131</f>
        <v>0</v>
      </c>
      <c r="L131" s="306">
        <f>'Перв. скв '!L131</f>
        <v>0</v>
      </c>
      <c r="M131" s="306">
        <f>'Перв. скв '!M131</f>
        <v>0</v>
      </c>
      <c r="N131" s="306">
        <f>'Перв. скв '!N131</f>
        <v>0</v>
      </c>
      <c r="O131" s="112">
        <f>H131*G131</f>
        <v>0</v>
      </c>
      <c r="P131" s="112">
        <f>I131*G131</f>
        <v>0</v>
      </c>
      <c r="Q131" s="112">
        <f>J131*G131</f>
        <v>0</v>
      </c>
      <c r="R131" s="112">
        <f>K131*G131</f>
        <v>0</v>
      </c>
      <c r="S131" s="112">
        <f>L131*G131</f>
        <v>0</v>
      </c>
      <c r="T131" s="99">
        <f>M131*G131</f>
        <v>0</v>
      </c>
      <c r="U131" s="112">
        <f>N131*G131</f>
        <v>0</v>
      </c>
      <c r="V131" s="113">
        <f>SUM(H131:N131)</f>
        <v>0</v>
      </c>
      <c r="W131" s="168">
        <f>SUM(O131:U131)</f>
        <v>0</v>
      </c>
      <c r="X131" s="190"/>
    </row>
    <row r="132" spans="1:40" ht="15" hidden="1" customHeight="1" outlineLevel="1">
      <c r="A132" s="327"/>
      <c r="B132" s="323"/>
      <c r="C132" s="335"/>
      <c r="D132" s="102" t="str">
        <f>'Перв. скв '!D132</f>
        <v>Отбор изолированного керна</v>
      </c>
      <c r="E132" s="332">
        <f>C$130</f>
        <v>0</v>
      </c>
      <c r="F132" s="332" t="str">
        <f>'Перв. скв '!F132</f>
        <v>м</v>
      </c>
      <c r="G132" s="349">
        <f>'Перв. скв '!G132</f>
        <v>0</v>
      </c>
      <c r="H132" s="306">
        <f>'Перв. скв '!H132</f>
        <v>0</v>
      </c>
      <c r="I132" s="306">
        <f>'Перв. скв '!I132</f>
        <v>0</v>
      </c>
      <c r="J132" s="306">
        <f>'Перв. скв '!J132</f>
        <v>0</v>
      </c>
      <c r="K132" s="306">
        <f>'Перв. скв '!K132</f>
        <v>0</v>
      </c>
      <c r="L132" s="306">
        <f>'Перв. скв '!L132</f>
        <v>0</v>
      </c>
      <c r="M132" s="306">
        <f>'Перв. скв '!M132</f>
        <v>0</v>
      </c>
      <c r="N132" s="306">
        <f>'Перв. скв '!N132</f>
        <v>0</v>
      </c>
      <c r="O132" s="112">
        <f>H132*G132</f>
        <v>0</v>
      </c>
      <c r="P132" s="112">
        <f>I132*G132</f>
        <v>0</v>
      </c>
      <c r="Q132" s="112">
        <f>J132*G132</f>
        <v>0</v>
      </c>
      <c r="R132" s="112">
        <f>K132*G132</f>
        <v>0</v>
      </c>
      <c r="S132" s="112">
        <f>L132*G132</f>
        <v>0</v>
      </c>
      <c r="T132" s="99">
        <f>M132*G132</f>
        <v>0</v>
      </c>
      <c r="U132" s="112">
        <f>N132*G132</f>
        <v>0</v>
      </c>
      <c r="V132" s="113">
        <f>SUM(H132:N132)</f>
        <v>0</v>
      </c>
      <c r="W132" s="168">
        <f>SUM(O132:U132)</f>
        <v>0</v>
      </c>
      <c r="X132" s="190"/>
    </row>
    <row r="133" spans="1:40" ht="15.75" hidden="1" customHeight="1" outlineLevel="1" thickBot="1">
      <c r="A133" s="327"/>
      <c r="B133" s="323"/>
      <c r="C133" s="335"/>
      <c r="D133" s="102" t="str">
        <f>'Перв. скв '!D133</f>
        <v>Прочее</v>
      </c>
      <c r="E133" s="332">
        <f>C$130</f>
        <v>0</v>
      </c>
      <c r="F133" s="332" t="str">
        <f>'Перв. скв '!F133</f>
        <v>м</v>
      </c>
      <c r="G133" s="349">
        <f>'Перв. скв '!G133</f>
        <v>0</v>
      </c>
      <c r="H133" s="306">
        <f>'Перв. скв '!H133</f>
        <v>0</v>
      </c>
      <c r="I133" s="306">
        <f>'Перв. скв '!I133</f>
        <v>0</v>
      </c>
      <c r="J133" s="306">
        <f>'Перв. скв '!J133</f>
        <v>0</v>
      </c>
      <c r="K133" s="306">
        <f>'Перв. скв '!K133</f>
        <v>0</v>
      </c>
      <c r="L133" s="306">
        <f>'Перв. скв '!L133</f>
        <v>0</v>
      </c>
      <c r="M133" s="306">
        <f>'Перв. скв '!M133</f>
        <v>0</v>
      </c>
      <c r="N133" s="306">
        <f>'Перв. скв '!N133</f>
        <v>0</v>
      </c>
      <c r="O133" s="112">
        <f>H133*G133</f>
        <v>0</v>
      </c>
      <c r="P133" s="112">
        <f>I133*G133</f>
        <v>0</v>
      </c>
      <c r="Q133" s="112">
        <f>J133*G133</f>
        <v>0</v>
      </c>
      <c r="R133" s="112">
        <f>K133*G133</f>
        <v>0</v>
      </c>
      <c r="S133" s="112">
        <f>L133*G133</f>
        <v>0</v>
      </c>
      <c r="T133" s="99">
        <f>M133*G133</f>
        <v>0</v>
      </c>
      <c r="U133" s="112">
        <f>N133*G133</f>
        <v>0</v>
      </c>
      <c r="V133" s="113">
        <f>SUM(H133:N133)</f>
        <v>0</v>
      </c>
      <c r="W133" s="168">
        <f>SUM(O133:U133)</f>
        <v>0</v>
      </c>
      <c r="X133" s="190"/>
    </row>
    <row r="134" spans="1:40" ht="15.75" collapsed="1" thickBot="1">
      <c r="A134" s="45"/>
      <c r="B134" s="48"/>
      <c r="C134" s="446" t="s">
        <v>26</v>
      </c>
      <c r="D134" s="447"/>
      <c r="E134" s="447"/>
      <c r="F134" s="447"/>
      <c r="G134" s="447"/>
      <c r="H134" s="447"/>
      <c r="I134" s="447"/>
      <c r="J134" s="447"/>
      <c r="K134" s="447"/>
      <c r="L134" s="447"/>
      <c r="M134" s="447"/>
      <c r="N134" s="447"/>
      <c r="O134" s="447"/>
      <c r="P134" s="447"/>
      <c r="Q134" s="447"/>
      <c r="R134" s="447"/>
      <c r="S134" s="447"/>
      <c r="T134" s="447"/>
      <c r="U134" s="447"/>
      <c r="V134" s="447"/>
      <c r="W134" s="473"/>
      <c r="X134" s="192">
        <f>SUM(W136:W141)</f>
        <v>326646</v>
      </c>
    </row>
    <row r="135" spans="1:40" outlineLevel="1" collapsed="1">
      <c r="A135" s="336"/>
      <c r="B135" s="323"/>
      <c r="C135" s="182">
        <f>'Перв. скв '!C135</f>
        <v>0</v>
      </c>
      <c r="D135" s="100" t="s">
        <v>120</v>
      </c>
      <c r="E135" s="50"/>
      <c r="F135" s="50"/>
      <c r="G135" s="38"/>
      <c r="H135" s="295"/>
      <c r="I135" s="295"/>
      <c r="J135" s="295"/>
      <c r="K135" s="295"/>
      <c r="L135" s="295"/>
      <c r="M135" s="295"/>
      <c r="N135" s="295"/>
      <c r="O135" s="52"/>
      <c r="P135" s="52"/>
      <c r="Q135" s="52"/>
      <c r="R135" s="52"/>
      <c r="S135" s="52"/>
      <c r="T135" s="52"/>
      <c r="U135" s="52"/>
      <c r="V135" s="53"/>
      <c r="W135" s="172"/>
      <c r="X135" s="190"/>
    </row>
    <row r="136" spans="1:40" outlineLevel="1">
      <c r="A136" s="336"/>
      <c r="B136" s="323"/>
      <c r="C136" s="335" t="s">
        <v>148</v>
      </c>
      <c r="D136" s="102" t="str">
        <f>'Перв. скв '!D136</f>
        <v>Супервайзер по бурению на скважинах с отходом до 1300 м.</v>
      </c>
      <c r="E136" s="332">
        <f t="shared" ref="E136:E141" si="94">C$135</f>
        <v>0</v>
      </c>
      <c r="F136" s="332" t="str">
        <f>'Перв. скв '!F136</f>
        <v>скв.</v>
      </c>
      <c r="G136" s="349">
        <f>'Перв. скв '!G136</f>
        <v>18147</v>
      </c>
      <c r="H136" s="306">
        <f>'Перв. скв '!H136</f>
        <v>0</v>
      </c>
      <c r="I136" s="306">
        <f>'Перв. скв '!I136</f>
        <v>0</v>
      </c>
      <c r="J136" s="306">
        <f>'Перв. скв '!J136</f>
        <v>0</v>
      </c>
      <c r="K136" s="306">
        <f>'Перв. скв '!K136</f>
        <v>0</v>
      </c>
      <c r="L136" s="306">
        <f>$L$45</f>
        <v>0</v>
      </c>
      <c r="M136" s="306">
        <f>'Перв. скв '!M136</f>
        <v>0</v>
      </c>
      <c r="N136" s="306">
        <f>'Перв. скв '!N136</f>
        <v>0</v>
      </c>
      <c r="O136" s="112">
        <f t="shared" ref="O136:O141" si="95">H136*G136</f>
        <v>0</v>
      </c>
      <c r="P136" s="112">
        <f t="shared" ref="P136:P141" si="96">I136*G136</f>
        <v>0</v>
      </c>
      <c r="Q136" s="112">
        <f t="shared" ref="Q136:Q141" si="97">J136*G136</f>
        <v>0</v>
      </c>
      <c r="R136" s="112">
        <f t="shared" ref="R136:R141" si="98">K136*G136</f>
        <v>0</v>
      </c>
      <c r="S136" s="112">
        <f t="shared" ref="S136:S141" si="99">L136*G136</f>
        <v>0</v>
      </c>
      <c r="T136" s="99">
        <f t="shared" ref="T136:T141" si="100">M136*G136</f>
        <v>0</v>
      </c>
      <c r="U136" s="112">
        <f t="shared" ref="U136:U141" si="101">N136*G136</f>
        <v>0</v>
      </c>
      <c r="V136" s="113">
        <f t="shared" ref="V136:V141" si="102">SUM(H136:N136)</f>
        <v>0</v>
      </c>
      <c r="W136" s="168">
        <f t="shared" ref="W136:W141" si="103">SUM(O136:U136)</f>
        <v>0</v>
      </c>
      <c r="X136" s="190"/>
    </row>
    <row r="137" spans="1:40" outlineLevel="1">
      <c r="A137" s="336"/>
      <c r="B137" s="323"/>
      <c r="C137" s="335"/>
      <c r="D137" s="102" t="str">
        <f>'Перв. скв '!D137</f>
        <v>Супервайзер по бурению на скважинах с отходом от 1300 до 1500 м.</v>
      </c>
      <c r="E137" s="332">
        <f t="shared" si="94"/>
        <v>0</v>
      </c>
      <c r="F137" s="332" t="str">
        <f>'Перв. скв '!F137</f>
        <v>скв.</v>
      </c>
      <c r="G137" s="349">
        <f>'Перв. скв '!G137</f>
        <v>18147</v>
      </c>
      <c r="H137" s="306">
        <f>'Перв. скв '!H137</f>
        <v>0</v>
      </c>
      <c r="I137" s="306">
        <f>'Перв. скв '!I137</f>
        <v>0</v>
      </c>
      <c r="J137" s="306">
        <f>'Перв. скв '!J137</f>
        <v>0</v>
      </c>
      <c r="K137" s="306">
        <f>'Перв. скв '!K137</f>
        <v>0</v>
      </c>
      <c r="L137" s="306">
        <f>$L$46</f>
        <v>0</v>
      </c>
      <c r="M137" s="306">
        <f>'Перв. скв '!M137</f>
        <v>0</v>
      </c>
      <c r="N137" s="306">
        <f>'Перв. скв '!N137</f>
        <v>0</v>
      </c>
      <c r="O137" s="112">
        <f t="shared" si="95"/>
        <v>0</v>
      </c>
      <c r="P137" s="112">
        <f t="shared" si="96"/>
        <v>0</v>
      </c>
      <c r="Q137" s="112">
        <f t="shared" si="97"/>
        <v>0</v>
      </c>
      <c r="R137" s="112">
        <f t="shared" si="98"/>
        <v>0</v>
      </c>
      <c r="S137" s="112">
        <f t="shared" si="99"/>
        <v>0</v>
      </c>
      <c r="T137" s="99">
        <f t="shared" si="100"/>
        <v>0</v>
      </c>
      <c r="U137" s="112">
        <f t="shared" si="101"/>
        <v>0</v>
      </c>
      <c r="V137" s="113">
        <f t="shared" si="102"/>
        <v>0</v>
      </c>
      <c r="W137" s="168">
        <f t="shared" si="103"/>
        <v>0</v>
      </c>
      <c r="X137" s="190"/>
    </row>
    <row r="138" spans="1:40" outlineLevel="1">
      <c r="A138" s="336"/>
      <c r="B138" s="323"/>
      <c r="C138" s="335"/>
      <c r="D138" s="102" t="str">
        <f>'Перв. скв '!D138</f>
        <v>Супервайзер по бурению на скважинах с отходом от 1500 до 2000 м.</v>
      </c>
      <c r="E138" s="332">
        <f t="shared" si="94"/>
        <v>0</v>
      </c>
      <c r="F138" s="332" t="str">
        <f>'Перв. скв '!F138</f>
        <v>скв.</v>
      </c>
      <c r="G138" s="349">
        <f>'Перв. скв '!G138</f>
        <v>18147</v>
      </c>
      <c r="H138" s="306">
        <f>'Перв. скв '!H138</f>
        <v>0</v>
      </c>
      <c r="I138" s="306">
        <f>'Перв. скв '!I138</f>
        <v>0</v>
      </c>
      <c r="J138" s="306">
        <f>'Перв. скв '!J138</f>
        <v>0</v>
      </c>
      <c r="K138" s="306">
        <f>'Перв. скв '!K138</f>
        <v>0</v>
      </c>
      <c r="L138" s="306">
        <f>$L$47</f>
        <v>0</v>
      </c>
      <c r="M138" s="306">
        <f>'Перв. скв '!M138</f>
        <v>0</v>
      </c>
      <c r="N138" s="306">
        <f>'Перв. скв '!N138</f>
        <v>0</v>
      </c>
      <c r="O138" s="112">
        <f t="shared" si="95"/>
        <v>0</v>
      </c>
      <c r="P138" s="112">
        <f t="shared" si="96"/>
        <v>0</v>
      </c>
      <c r="Q138" s="112">
        <f t="shared" si="97"/>
        <v>0</v>
      </c>
      <c r="R138" s="112">
        <f t="shared" si="98"/>
        <v>0</v>
      </c>
      <c r="S138" s="112">
        <f t="shared" si="99"/>
        <v>0</v>
      </c>
      <c r="T138" s="99">
        <f t="shared" si="100"/>
        <v>0</v>
      </c>
      <c r="U138" s="112">
        <f t="shared" si="101"/>
        <v>0</v>
      </c>
      <c r="V138" s="113">
        <f t="shared" si="102"/>
        <v>0</v>
      </c>
      <c r="W138" s="168">
        <f t="shared" si="103"/>
        <v>0</v>
      </c>
      <c r="X138" s="190"/>
    </row>
    <row r="139" spans="1:40" outlineLevel="1">
      <c r="A139" s="336"/>
      <c r="B139" s="323"/>
      <c r="C139" s="335"/>
      <c r="D139" s="102" t="str">
        <f>'Перв. скв '!D139</f>
        <v>Супервайзер по бурению на скважинах с отходом от 2000 до 2200 м.</v>
      </c>
      <c r="E139" s="332">
        <f t="shared" si="94"/>
        <v>0</v>
      </c>
      <c r="F139" s="332" t="str">
        <f>'Перв. скв '!F139</f>
        <v>скв.</v>
      </c>
      <c r="G139" s="349">
        <f>'Перв. скв '!G139</f>
        <v>18147</v>
      </c>
      <c r="H139" s="306">
        <f>'Перв. скв '!H139</f>
        <v>0</v>
      </c>
      <c r="I139" s="306">
        <f>'Перв. скв '!I139</f>
        <v>0</v>
      </c>
      <c r="J139" s="306">
        <f>'Перв. скв '!J139</f>
        <v>0</v>
      </c>
      <c r="K139" s="306">
        <f>'Перв. скв '!K139</f>
        <v>0</v>
      </c>
      <c r="L139" s="306">
        <f>$L$48</f>
        <v>0</v>
      </c>
      <c r="M139" s="306">
        <f>'Перв. скв '!M139</f>
        <v>0</v>
      </c>
      <c r="N139" s="306">
        <f>'Перв. скв '!N139</f>
        <v>0</v>
      </c>
      <c r="O139" s="112">
        <f t="shared" si="95"/>
        <v>0</v>
      </c>
      <c r="P139" s="112">
        <f t="shared" si="96"/>
        <v>0</v>
      </c>
      <c r="Q139" s="112">
        <f t="shared" si="97"/>
        <v>0</v>
      </c>
      <c r="R139" s="112">
        <f t="shared" si="98"/>
        <v>0</v>
      </c>
      <c r="S139" s="112">
        <f t="shared" si="99"/>
        <v>0</v>
      </c>
      <c r="T139" s="99">
        <f t="shared" si="100"/>
        <v>0</v>
      </c>
      <c r="U139" s="112">
        <f t="shared" si="101"/>
        <v>0</v>
      </c>
      <c r="V139" s="113">
        <f t="shared" si="102"/>
        <v>0</v>
      </c>
      <c r="W139" s="168">
        <f t="shared" si="103"/>
        <v>0</v>
      </c>
      <c r="X139" s="190"/>
    </row>
    <row r="140" spans="1:40" outlineLevel="1">
      <c r="A140" s="336"/>
      <c r="B140" s="323"/>
      <c r="C140" s="335"/>
      <c r="D140" s="102" t="str">
        <f>'Перв. скв '!D140</f>
        <v>Супервайзер по бурению на скважинах с отходом более 2200 м.</v>
      </c>
      <c r="E140" s="332">
        <f t="shared" si="94"/>
        <v>0</v>
      </c>
      <c r="F140" s="332" t="str">
        <f>'Перв. скв '!F140</f>
        <v>скв.</v>
      </c>
      <c r="G140" s="349">
        <f>'Перв. скв '!G140</f>
        <v>18147</v>
      </c>
      <c r="H140" s="306">
        <f>'Перв. скв '!H140</f>
        <v>0</v>
      </c>
      <c r="I140" s="306">
        <f>'Перв. скв '!I140</f>
        <v>0</v>
      </c>
      <c r="J140" s="306">
        <f>'Перв. скв '!J140</f>
        <v>0</v>
      </c>
      <c r="K140" s="306">
        <f>'Перв. скв '!K140</f>
        <v>0</v>
      </c>
      <c r="L140" s="306">
        <f>O6</f>
        <v>18</v>
      </c>
      <c r="M140" s="306">
        <f>'Перв. скв '!M140</f>
        <v>0</v>
      </c>
      <c r="N140" s="306">
        <f>'Перв. скв '!N140</f>
        <v>0</v>
      </c>
      <c r="O140" s="112">
        <f t="shared" si="95"/>
        <v>0</v>
      </c>
      <c r="P140" s="112">
        <f t="shared" si="96"/>
        <v>0</v>
      </c>
      <c r="Q140" s="112">
        <f t="shared" si="97"/>
        <v>0</v>
      </c>
      <c r="R140" s="112">
        <f t="shared" si="98"/>
        <v>0</v>
      </c>
      <c r="S140" s="112">
        <f t="shared" si="99"/>
        <v>326646</v>
      </c>
      <c r="T140" s="99">
        <f t="shared" si="100"/>
        <v>0</v>
      </c>
      <c r="U140" s="112">
        <f t="shared" si="101"/>
        <v>0</v>
      </c>
      <c r="V140" s="113">
        <f t="shared" si="102"/>
        <v>18</v>
      </c>
      <c r="W140" s="168">
        <f t="shared" si="103"/>
        <v>326646</v>
      </c>
      <c r="X140" s="190"/>
      <c r="AN140" s="273">
        <f>AL140+AJ140+AH140+AF140+AD140+AB140+Z140+X140+V140+T140+R140+N140+P140+L140+J140+H140</f>
        <v>36</v>
      </c>
    </row>
    <row r="141" spans="1:40" ht="15.75" outlineLevel="1" thickBot="1">
      <c r="A141" s="336"/>
      <c r="B141" s="323"/>
      <c r="C141" s="335"/>
      <c r="D141" s="102" t="str">
        <f>'Перв. скв '!D141</f>
        <v>Супервайзер по бурению на горизонтальных скважинах</v>
      </c>
      <c r="E141" s="332">
        <f t="shared" si="94"/>
        <v>0</v>
      </c>
      <c r="F141" s="332" t="str">
        <f>'Перв. скв '!F141</f>
        <v>скв.</v>
      </c>
      <c r="G141" s="349">
        <f>'Перв. скв '!G141</f>
        <v>18147</v>
      </c>
      <c r="H141" s="306">
        <f>'Перв. скв '!H141</f>
        <v>0</v>
      </c>
      <c r="I141" s="306">
        <f>'Перв. скв '!I141</f>
        <v>0</v>
      </c>
      <c r="J141" s="306">
        <f>'Перв. скв '!J141</f>
        <v>0</v>
      </c>
      <c r="K141" s="306">
        <f>'Перв. скв '!K141</f>
        <v>0</v>
      </c>
      <c r="L141" s="306">
        <f>$L$50</f>
        <v>0</v>
      </c>
      <c r="M141" s="306">
        <f>'Перв. скв '!M141</f>
        <v>0</v>
      </c>
      <c r="N141" s="306">
        <f>'Перв. скв '!N141</f>
        <v>0</v>
      </c>
      <c r="O141" s="112">
        <f t="shared" si="95"/>
        <v>0</v>
      </c>
      <c r="P141" s="112">
        <f t="shared" si="96"/>
        <v>0</v>
      </c>
      <c r="Q141" s="112">
        <f t="shared" si="97"/>
        <v>0</v>
      </c>
      <c r="R141" s="112">
        <f t="shared" si="98"/>
        <v>0</v>
      </c>
      <c r="S141" s="112">
        <f t="shared" si="99"/>
        <v>0</v>
      </c>
      <c r="T141" s="99">
        <f t="shared" si="100"/>
        <v>0</v>
      </c>
      <c r="U141" s="112">
        <f t="shared" si="101"/>
        <v>0</v>
      </c>
      <c r="V141" s="113">
        <f t="shared" si="102"/>
        <v>0</v>
      </c>
      <c r="W141" s="168">
        <f t="shared" si="103"/>
        <v>0</v>
      </c>
      <c r="X141" s="190"/>
    </row>
    <row r="142" spans="1:40" ht="15.75" hidden="1" customHeight="1" thickBot="1">
      <c r="A142" s="45"/>
      <c r="B142" s="48"/>
      <c r="C142" s="446" t="s">
        <v>36</v>
      </c>
      <c r="D142" s="447"/>
      <c r="E142" s="447"/>
      <c r="F142" s="447"/>
      <c r="G142" s="447"/>
      <c r="H142" s="447"/>
      <c r="I142" s="447"/>
      <c r="J142" s="447"/>
      <c r="K142" s="447"/>
      <c r="L142" s="447"/>
      <c r="M142" s="447"/>
      <c r="N142" s="447"/>
      <c r="O142" s="447"/>
      <c r="P142" s="447"/>
      <c r="Q142" s="447"/>
      <c r="R142" s="447"/>
      <c r="S142" s="447"/>
      <c r="T142" s="447"/>
      <c r="U142" s="447"/>
      <c r="V142" s="447"/>
      <c r="W142" s="473"/>
      <c r="X142" s="192">
        <f>SUM(W143:W162)</f>
        <v>0</v>
      </c>
    </row>
    <row r="143" spans="1:40" ht="15" hidden="1" customHeight="1" outlineLevel="1" collapsed="1">
      <c r="A143" s="327"/>
      <c r="B143" s="323"/>
      <c r="C143" s="182">
        <f>'Перв. скв '!C143</f>
        <v>0</v>
      </c>
      <c r="D143" s="100" t="s">
        <v>120</v>
      </c>
      <c r="E143" s="50"/>
      <c r="F143" s="50"/>
      <c r="G143" s="38"/>
      <c r="H143" s="295"/>
      <c r="I143" s="295"/>
      <c r="J143" s="295"/>
      <c r="K143" s="295"/>
      <c r="L143" s="295"/>
      <c r="M143" s="295"/>
      <c r="N143" s="295"/>
      <c r="O143" s="52"/>
      <c r="P143" s="52"/>
      <c r="Q143" s="52"/>
      <c r="R143" s="52"/>
      <c r="S143" s="52"/>
      <c r="T143" s="52"/>
      <c r="U143" s="52"/>
      <c r="V143" s="53"/>
      <c r="W143" s="172"/>
      <c r="X143" s="190"/>
    </row>
    <row r="144" spans="1:40" ht="15" hidden="1" customHeight="1" outlineLevel="1">
      <c r="A144" s="327"/>
      <c r="B144" s="323"/>
      <c r="C144" s="335"/>
      <c r="D144" s="102" t="str">
        <f>'Перв. скв '!D144</f>
        <v>Противофонтанный лифт</v>
      </c>
      <c r="E144" s="332"/>
      <c r="F144" s="332" t="str">
        <f>'Перв. скв '!F144</f>
        <v>операция</v>
      </c>
      <c r="G144" s="349">
        <f>'Перв. скв '!G144</f>
        <v>0</v>
      </c>
      <c r="H144" s="306">
        <f>'Перв. скв '!H144</f>
        <v>0</v>
      </c>
      <c r="I144" s="306">
        <f>'Перв. скв '!I144</f>
        <v>0</v>
      </c>
      <c r="J144" s="306">
        <f>'Перв. скв '!J144</f>
        <v>0</v>
      </c>
      <c r="K144" s="306">
        <f>'Перв. скв '!K144</f>
        <v>0</v>
      </c>
      <c r="L144" s="306">
        <f>'Перв. скв '!L144</f>
        <v>0</v>
      </c>
      <c r="M144" s="306">
        <f>'Перв. скв '!M144</f>
        <v>0</v>
      </c>
      <c r="N144" s="306">
        <f>'Перв. скв '!N144</f>
        <v>0</v>
      </c>
      <c r="O144" s="99">
        <f t="shared" ref="O144:O154" si="104">H144*G144</f>
        <v>0</v>
      </c>
      <c r="P144" s="99">
        <f t="shared" ref="P144:P154" si="105">I144*G144</f>
        <v>0</v>
      </c>
      <c r="Q144" s="99">
        <f t="shared" ref="Q144:Q154" si="106">J144*G144</f>
        <v>0</v>
      </c>
      <c r="R144" s="99">
        <f t="shared" ref="R144:R154" si="107">K144*G144</f>
        <v>0</v>
      </c>
      <c r="S144" s="99">
        <f t="shared" ref="S144:S154" si="108">L144*G144</f>
        <v>0</v>
      </c>
      <c r="T144" s="99">
        <f t="shared" ref="T144:T154" si="109">M144*G144</f>
        <v>0</v>
      </c>
      <c r="U144" s="99">
        <f t="shared" ref="U144:U154" si="110">N144*G144</f>
        <v>0</v>
      </c>
      <c r="V144" s="98">
        <f t="shared" ref="V144:V154" si="111">SUM(H144:N144)</f>
        <v>0</v>
      </c>
      <c r="W144" s="171">
        <f t="shared" ref="W144:W154" si="112">SUM(O144:U144)</f>
        <v>0</v>
      </c>
      <c r="X144" s="190"/>
    </row>
    <row r="145" spans="1:24" ht="15" hidden="1" customHeight="1" outlineLevel="1">
      <c r="A145" s="327"/>
      <c r="B145" s="323"/>
      <c r="C145" s="335"/>
      <c r="D145" s="102" t="str">
        <f>'Перв. скв '!D145</f>
        <v>Прочие</v>
      </c>
      <c r="E145" s="332"/>
      <c r="F145" s="332">
        <f>'Перв. скв '!F145</f>
        <v>0</v>
      </c>
      <c r="G145" s="349">
        <f>'Перв. скв '!G145</f>
        <v>0</v>
      </c>
      <c r="H145" s="306">
        <f>'Перв. скв '!H145</f>
        <v>0</v>
      </c>
      <c r="I145" s="306">
        <f>'Перв. скв '!I145</f>
        <v>0</v>
      </c>
      <c r="J145" s="306">
        <f>'Перв. скв '!J145</f>
        <v>0</v>
      </c>
      <c r="K145" s="306">
        <f>'Перв. скв '!K145</f>
        <v>0</v>
      </c>
      <c r="L145" s="306">
        <f>'Перв. скв '!L145</f>
        <v>0</v>
      </c>
      <c r="M145" s="306">
        <f>'Перв. скв '!M145</f>
        <v>0</v>
      </c>
      <c r="N145" s="306">
        <f>'Перв. скв '!N145</f>
        <v>0</v>
      </c>
      <c r="O145" s="99">
        <f t="shared" si="104"/>
        <v>0</v>
      </c>
      <c r="P145" s="99">
        <f t="shared" si="105"/>
        <v>0</v>
      </c>
      <c r="Q145" s="99">
        <f t="shared" si="106"/>
        <v>0</v>
      </c>
      <c r="R145" s="99">
        <f t="shared" si="107"/>
        <v>0</v>
      </c>
      <c r="S145" s="99">
        <f t="shared" si="108"/>
        <v>0</v>
      </c>
      <c r="T145" s="99">
        <f t="shared" si="109"/>
        <v>0</v>
      </c>
      <c r="U145" s="99">
        <f t="shared" si="110"/>
        <v>0</v>
      </c>
      <c r="V145" s="98">
        <f t="shared" si="111"/>
        <v>0</v>
      </c>
      <c r="W145" s="171">
        <f t="shared" si="112"/>
        <v>0</v>
      </c>
      <c r="X145" s="190"/>
    </row>
    <row r="146" spans="1:24" ht="15" hidden="1" customHeight="1" outlineLevel="1">
      <c r="A146" s="327"/>
      <c r="B146" s="323"/>
      <c r="C146" s="335"/>
      <c r="D146" s="102" t="str">
        <f>'Перв. скв '!D146</f>
        <v>Прочие</v>
      </c>
      <c r="E146" s="332"/>
      <c r="F146" s="332">
        <f>'Перв. скв '!F146</f>
        <v>0</v>
      </c>
      <c r="G146" s="349">
        <f>'Перв. скв '!G146</f>
        <v>0</v>
      </c>
      <c r="H146" s="306">
        <f>'Перв. скв '!H146</f>
        <v>0</v>
      </c>
      <c r="I146" s="306">
        <f>'Перв. скв '!I146</f>
        <v>0</v>
      </c>
      <c r="J146" s="306">
        <f>'Перв. скв '!J146</f>
        <v>0</v>
      </c>
      <c r="K146" s="306">
        <f>'Перв. скв '!K146</f>
        <v>0</v>
      </c>
      <c r="L146" s="306">
        <f>'Перв. скв '!L146</f>
        <v>0</v>
      </c>
      <c r="M146" s="306">
        <f>'Перв. скв '!M146</f>
        <v>0</v>
      </c>
      <c r="N146" s="306">
        <f>'Перв. скв '!N146</f>
        <v>0</v>
      </c>
      <c r="O146" s="99">
        <f t="shared" si="104"/>
        <v>0</v>
      </c>
      <c r="P146" s="99">
        <f t="shared" si="105"/>
        <v>0</v>
      </c>
      <c r="Q146" s="99">
        <f t="shared" si="106"/>
        <v>0</v>
      </c>
      <c r="R146" s="99">
        <f t="shared" si="107"/>
        <v>0</v>
      </c>
      <c r="S146" s="99">
        <f t="shared" si="108"/>
        <v>0</v>
      </c>
      <c r="T146" s="99">
        <f t="shared" si="109"/>
        <v>0</v>
      </c>
      <c r="U146" s="99">
        <f t="shared" si="110"/>
        <v>0</v>
      </c>
      <c r="V146" s="98">
        <f t="shared" si="111"/>
        <v>0</v>
      </c>
      <c r="W146" s="171">
        <f t="shared" si="112"/>
        <v>0</v>
      </c>
      <c r="X146" s="190"/>
    </row>
    <row r="147" spans="1:24" ht="15" hidden="1" customHeight="1" outlineLevel="1">
      <c r="A147" s="327"/>
      <c r="B147" s="323"/>
      <c r="C147" s="335"/>
      <c r="D147" s="102" t="str">
        <f>'Перв. скв '!D147</f>
        <v>Прочие</v>
      </c>
      <c r="E147" s="332"/>
      <c r="F147" s="332">
        <f>'Перв. скв '!F147</f>
        <v>0</v>
      </c>
      <c r="G147" s="349">
        <f>'Перв. скв '!G147</f>
        <v>0</v>
      </c>
      <c r="H147" s="306">
        <f>'Перв. скв '!H147</f>
        <v>0</v>
      </c>
      <c r="I147" s="306">
        <f>'Перв. скв '!I147</f>
        <v>0</v>
      </c>
      <c r="J147" s="306">
        <f>'Перв. скв '!J147</f>
        <v>0</v>
      </c>
      <c r="K147" s="306">
        <f>'Перв. скв '!K147</f>
        <v>0</v>
      </c>
      <c r="L147" s="306">
        <f>'Перв. скв '!L147</f>
        <v>0</v>
      </c>
      <c r="M147" s="306">
        <f>'Перв. скв '!M147</f>
        <v>0</v>
      </c>
      <c r="N147" s="306">
        <f>'Перв. скв '!N147</f>
        <v>0</v>
      </c>
      <c r="O147" s="99">
        <f t="shared" si="104"/>
        <v>0</v>
      </c>
      <c r="P147" s="99">
        <f t="shared" si="105"/>
        <v>0</v>
      </c>
      <c r="Q147" s="99">
        <f t="shared" si="106"/>
        <v>0</v>
      </c>
      <c r="R147" s="99">
        <f t="shared" si="107"/>
        <v>0</v>
      </c>
      <c r="S147" s="99">
        <f t="shared" si="108"/>
        <v>0</v>
      </c>
      <c r="T147" s="99">
        <f t="shared" si="109"/>
        <v>0</v>
      </c>
      <c r="U147" s="99">
        <f t="shared" si="110"/>
        <v>0</v>
      </c>
      <c r="V147" s="98">
        <f t="shared" si="111"/>
        <v>0</v>
      </c>
      <c r="W147" s="171">
        <f t="shared" si="112"/>
        <v>0</v>
      </c>
      <c r="X147" s="190"/>
    </row>
    <row r="148" spans="1:24" ht="15" hidden="1" customHeight="1" outlineLevel="1">
      <c r="A148" s="327"/>
      <c r="B148" s="323"/>
      <c r="C148" s="335"/>
      <c r="D148" s="102" t="str">
        <f>'Перв. скв '!D148</f>
        <v>Прочие</v>
      </c>
      <c r="E148" s="332"/>
      <c r="F148" s="332">
        <f>'Перв. скв '!F148</f>
        <v>0</v>
      </c>
      <c r="G148" s="349">
        <f>'Перв. скв '!G148</f>
        <v>0</v>
      </c>
      <c r="H148" s="306">
        <f>'Перв. скв '!H148</f>
        <v>0</v>
      </c>
      <c r="I148" s="306">
        <f>'Перв. скв '!I148</f>
        <v>0</v>
      </c>
      <c r="J148" s="306">
        <f>'Перв. скв '!J148</f>
        <v>0</v>
      </c>
      <c r="K148" s="306">
        <f>'Перв. скв '!K148</f>
        <v>0</v>
      </c>
      <c r="L148" s="306">
        <f>'Перв. скв '!L148</f>
        <v>0</v>
      </c>
      <c r="M148" s="306">
        <f>'Перв. скв '!M148</f>
        <v>0</v>
      </c>
      <c r="N148" s="306">
        <f>'Перв. скв '!N148</f>
        <v>0</v>
      </c>
      <c r="O148" s="99">
        <f t="shared" si="104"/>
        <v>0</v>
      </c>
      <c r="P148" s="99">
        <f t="shared" si="105"/>
        <v>0</v>
      </c>
      <c r="Q148" s="99">
        <f t="shared" si="106"/>
        <v>0</v>
      </c>
      <c r="R148" s="99">
        <f t="shared" si="107"/>
        <v>0</v>
      </c>
      <c r="S148" s="99">
        <f t="shared" si="108"/>
        <v>0</v>
      </c>
      <c r="T148" s="99">
        <f t="shared" si="109"/>
        <v>0</v>
      </c>
      <c r="U148" s="99">
        <f t="shared" si="110"/>
        <v>0</v>
      </c>
      <c r="V148" s="98">
        <f t="shared" si="111"/>
        <v>0</v>
      </c>
      <c r="W148" s="171">
        <f t="shared" si="112"/>
        <v>0</v>
      </c>
      <c r="X148" s="190"/>
    </row>
    <row r="149" spans="1:24" ht="15" hidden="1" customHeight="1" outlineLevel="1">
      <c r="A149" s="327"/>
      <c r="B149" s="323"/>
      <c r="C149" s="335"/>
      <c r="D149" s="102" t="str">
        <f>'Перв. скв '!D149</f>
        <v>Прочие</v>
      </c>
      <c r="E149" s="332"/>
      <c r="F149" s="332">
        <f>'Перв. скв '!F149</f>
        <v>0</v>
      </c>
      <c r="G149" s="349">
        <f>'Перв. скв '!G149</f>
        <v>0</v>
      </c>
      <c r="H149" s="306">
        <f>'Перв. скв '!H149</f>
        <v>0</v>
      </c>
      <c r="I149" s="306">
        <f>'Перв. скв '!I149</f>
        <v>0</v>
      </c>
      <c r="J149" s="306">
        <f>'Перв. скв '!J149</f>
        <v>0</v>
      </c>
      <c r="K149" s="306">
        <f>'Перв. скв '!K149</f>
        <v>0</v>
      </c>
      <c r="L149" s="306">
        <f>'Перв. скв '!L149</f>
        <v>0</v>
      </c>
      <c r="M149" s="306">
        <f>'Перв. скв '!M149</f>
        <v>0</v>
      </c>
      <c r="N149" s="306">
        <f>'Перв. скв '!N149</f>
        <v>0</v>
      </c>
      <c r="O149" s="99">
        <f t="shared" si="104"/>
        <v>0</v>
      </c>
      <c r="P149" s="99">
        <f t="shared" si="105"/>
        <v>0</v>
      </c>
      <c r="Q149" s="99">
        <f t="shared" si="106"/>
        <v>0</v>
      </c>
      <c r="R149" s="99">
        <f t="shared" si="107"/>
        <v>0</v>
      </c>
      <c r="S149" s="99">
        <f t="shared" si="108"/>
        <v>0</v>
      </c>
      <c r="T149" s="99">
        <f t="shared" si="109"/>
        <v>0</v>
      </c>
      <c r="U149" s="99">
        <f t="shared" si="110"/>
        <v>0</v>
      </c>
      <c r="V149" s="98">
        <f t="shared" si="111"/>
        <v>0</v>
      </c>
      <c r="W149" s="171">
        <f t="shared" si="112"/>
        <v>0</v>
      </c>
      <c r="X149" s="190"/>
    </row>
    <row r="150" spans="1:24" ht="15" hidden="1" customHeight="1" outlineLevel="1">
      <c r="A150" s="327"/>
      <c r="B150" s="323"/>
      <c r="C150" s="335"/>
      <c r="D150" s="102" t="str">
        <f>'Перв. скв '!D150</f>
        <v>Прочие</v>
      </c>
      <c r="E150" s="332"/>
      <c r="F150" s="332">
        <f>'Перв. скв '!F150</f>
        <v>0</v>
      </c>
      <c r="G150" s="349">
        <f>'Перв. скв '!G150</f>
        <v>0</v>
      </c>
      <c r="H150" s="306">
        <f>'Перв. скв '!H150</f>
        <v>0</v>
      </c>
      <c r="I150" s="306">
        <f>'Перв. скв '!I150</f>
        <v>0</v>
      </c>
      <c r="J150" s="306">
        <f>'Перв. скв '!J150</f>
        <v>0</v>
      </c>
      <c r="K150" s="306">
        <f>'Перв. скв '!K150</f>
        <v>0</v>
      </c>
      <c r="L150" s="306">
        <f>'Перв. скв '!L150</f>
        <v>0</v>
      </c>
      <c r="M150" s="306">
        <f>'Перв. скв '!M150</f>
        <v>0</v>
      </c>
      <c r="N150" s="306">
        <f>'Перв. скв '!N150</f>
        <v>0</v>
      </c>
      <c r="O150" s="99">
        <f t="shared" si="104"/>
        <v>0</v>
      </c>
      <c r="P150" s="99">
        <f t="shared" si="105"/>
        <v>0</v>
      </c>
      <c r="Q150" s="99">
        <f t="shared" si="106"/>
        <v>0</v>
      </c>
      <c r="R150" s="99">
        <f t="shared" si="107"/>
        <v>0</v>
      </c>
      <c r="S150" s="99">
        <f t="shared" si="108"/>
        <v>0</v>
      </c>
      <c r="T150" s="99">
        <f t="shared" si="109"/>
        <v>0</v>
      </c>
      <c r="U150" s="99">
        <f t="shared" si="110"/>
        <v>0</v>
      </c>
      <c r="V150" s="98">
        <f t="shared" si="111"/>
        <v>0</v>
      </c>
      <c r="W150" s="171">
        <f t="shared" si="112"/>
        <v>0</v>
      </c>
      <c r="X150" s="190"/>
    </row>
    <row r="151" spans="1:24" ht="15" hidden="1" customHeight="1" outlineLevel="1">
      <c r="A151" s="327"/>
      <c r="B151" s="323"/>
      <c r="C151" s="335"/>
      <c r="D151" s="102" t="str">
        <f>'Перв. скв '!D151</f>
        <v>Прочие</v>
      </c>
      <c r="E151" s="332"/>
      <c r="F151" s="332">
        <f>'Перв. скв '!F151</f>
        <v>0</v>
      </c>
      <c r="G151" s="349">
        <f>'Перв. скв '!G151</f>
        <v>0</v>
      </c>
      <c r="H151" s="306">
        <f>'Перв. скв '!H151</f>
        <v>0</v>
      </c>
      <c r="I151" s="306">
        <f>'Перв. скв '!I151</f>
        <v>0</v>
      </c>
      <c r="J151" s="306">
        <f>'Перв. скв '!J151</f>
        <v>0</v>
      </c>
      <c r="K151" s="306">
        <f>'Перв. скв '!K151</f>
        <v>0</v>
      </c>
      <c r="L151" s="306">
        <f>'Перв. скв '!L151</f>
        <v>0</v>
      </c>
      <c r="M151" s="306">
        <f>'Перв. скв '!M151</f>
        <v>0</v>
      </c>
      <c r="N151" s="306">
        <f>'Перв. скв '!N151</f>
        <v>0</v>
      </c>
      <c r="O151" s="99">
        <f t="shared" si="104"/>
        <v>0</v>
      </c>
      <c r="P151" s="99">
        <f t="shared" si="105"/>
        <v>0</v>
      </c>
      <c r="Q151" s="99">
        <f t="shared" si="106"/>
        <v>0</v>
      </c>
      <c r="R151" s="99">
        <f t="shared" si="107"/>
        <v>0</v>
      </c>
      <c r="S151" s="99">
        <f t="shared" si="108"/>
        <v>0</v>
      </c>
      <c r="T151" s="99">
        <f t="shared" si="109"/>
        <v>0</v>
      </c>
      <c r="U151" s="99">
        <f t="shared" si="110"/>
        <v>0</v>
      </c>
      <c r="V151" s="98">
        <f t="shared" si="111"/>
        <v>0</v>
      </c>
      <c r="W151" s="171">
        <f t="shared" si="112"/>
        <v>0</v>
      </c>
      <c r="X151" s="190"/>
    </row>
    <row r="152" spans="1:24" ht="15" hidden="1" customHeight="1" outlineLevel="1">
      <c r="A152" s="327"/>
      <c r="B152" s="323"/>
      <c r="C152" s="335"/>
      <c r="D152" s="102" t="str">
        <f>'Перв. скв '!D152</f>
        <v>Прочие</v>
      </c>
      <c r="E152" s="332"/>
      <c r="F152" s="332">
        <f>'Перв. скв '!F152</f>
        <v>0</v>
      </c>
      <c r="G152" s="349">
        <f>'Перв. скв '!G152</f>
        <v>0</v>
      </c>
      <c r="H152" s="306">
        <f>'Перв. скв '!H152</f>
        <v>0</v>
      </c>
      <c r="I152" s="306">
        <f>'Перв. скв '!I152</f>
        <v>0</v>
      </c>
      <c r="J152" s="306">
        <f>'Перв. скв '!J152</f>
        <v>0</v>
      </c>
      <c r="K152" s="306">
        <f>'Перв. скв '!K152</f>
        <v>0</v>
      </c>
      <c r="L152" s="306">
        <f>'Перв. скв '!L152</f>
        <v>0</v>
      </c>
      <c r="M152" s="306">
        <f>'Перв. скв '!M152</f>
        <v>0</v>
      </c>
      <c r="N152" s="306">
        <f>'Перв. скв '!N152</f>
        <v>0</v>
      </c>
      <c r="O152" s="99">
        <f>H152*G152</f>
        <v>0</v>
      </c>
      <c r="P152" s="99">
        <f>I152*G152</f>
        <v>0</v>
      </c>
      <c r="Q152" s="99">
        <f>J152*G152</f>
        <v>0</v>
      </c>
      <c r="R152" s="99">
        <f>K152*G152</f>
        <v>0</v>
      </c>
      <c r="S152" s="99">
        <f>L152*G152</f>
        <v>0</v>
      </c>
      <c r="T152" s="99">
        <f t="shared" si="109"/>
        <v>0</v>
      </c>
      <c r="U152" s="99">
        <f>N152*G152</f>
        <v>0</v>
      </c>
      <c r="V152" s="98">
        <f>SUM(H152:N152)</f>
        <v>0</v>
      </c>
      <c r="W152" s="171">
        <f>SUM(O152:U152)</f>
        <v>0</v>
      </c>
      <c r="X152" s="190"/>
    </row>
    <row r="153" spans="1:24" ht="15" hidden="1" customHeight="1" outlineLevel="1">
      <c r="A153" s="327"/>
      <c r="B153" s="323"/>
      <c r="C153" s="335"/>
      <c r="D153" s="102" t="str">
        <f>'Перв. скв '!D153</f>
        <v>Прочие</v>
      </c>
      <c r="E153" s="332"/>
      <c r="F153" s="332">
        <f>'Перв. скв '!F153</f>
        <v>0</v>
      </c>
      <c r="G153" s="349">
        <f>'Перв. скв '!G153</f>
        <v>0</v>
      </c>
      <c r="H153" s="306">
        <f>'Перв. скв '!H153</f>
        <v>0</v>
      </c>
      <c r="I153" s="306">
        <f>'Перв. скв '!I153</f>
        <v>0</v>
      </c>
      <c r="J153" s="306">
        <f>'Перв. скв '!J153</f>
        <v>0</v>
      </c>
      <c r="K153" s="306">
        <f>'Перв. скв '!K153</f>
        <v>0</v>
      </c>
      <c r="L153" s="306">
        <f>'Перв. скв '!L153</f>
        <v>0</v>
      </c>
      <c r="M153" s="306">
        <f>'Перв. скв '!M153</f>
        <v>0</v>
      </c>
      <c r="N153" s="306">
        <f>'Перв. скв '!N153</f>
        <v>0</v>
      </c>
      <c r="O153" s="99">
        <f>H153*G153</f>
        <v>0</v>
      </c>
      <c r="P153" s="99">
        <f>I153*G153</f>
        <v>0</v>
      </c>
      <c r="Q153" s="99">
        <f>J153*G153</f>
        <v>0</v>
      </c>
      <c r="R153" s="99">
        <f>K153*G153</f>
        <v>0</v>
      </c>
      <c r="S153" s="99">
        <f>L153*G153</f>
        <v>0</v>
      </c>
      <c r="T153" s="99">
        <f t="shared" si="109"/>
        <v>0</v>
      </c>
      <c r="U153" s="99">
        <f>N153*G153</f>
        <v>0</v>
      </c>
      <c r="V153" s="98">
        <f>SUM(H153:N153)</f>
        <v>0</v>
      </c>
      <c r="W153" s="171">
        <f>SUM(O153:U153)</f>
        <v>0</v>
      </c>
      <c r="X153" s="190"/>
    </row>
    <row r="154" spans="1:24" ht="15" hidden="1" customHeight="1" outlineLevel="1">
      <c r="A154" s="327"/>
      <c r="B154" s="323"/>
      <c r="C154" s="335"/>
      <c r="D154" s="102" t="str">
        <f>'Перв. скв '!D154</f>
        <v>Прочие</v>
      </c>
      <c r="E154" s="332"/>
      <c r="F154" s="332">
        <f>'Перв. скв '!F154</f>
        <v>0</v>
      </c>
      <c r="G154" s="349">
        <f>'Перв. скв '!G154</f>
        <v>0</v>
      </c>
      <c r="H154" s="306">
        <f>'Перв. скв '!H154</f>
        <v>0</v>
      </c>
      <c r="I154" s="306">
        <f>'Перв. скв '!I154</f>
        <v>0</v>
      </c>
      <c r="J154" s="306">
        <f>'Перв. скв '!J154</f>
        <v>0</v>
      </c>
      <c r="K154" s="306">
        <f>'Перв. скв '!K154</f>
        <v>0</v>
      </c>
      <c r="L154" s="306">
        <f>'Перв. скв '!L154</f>
        <v>0</v>
      </c>
      <c r="M154" s="306">
        <f>'Перв. скв '!M154</f>
        <v>0</v>
      </c>
      <c r="N154" s="306">
        <f>'Перв. скв '!N154</f>
        <v>0</v>
      </c>
      <c r="O154" s="99">
        <f t="shared" si="104"/>
        <v>0</v>
      </c>
      <c r="P154" s="99">
        <f t="shared" si="105"/>
        <v>0</v>
      </c>
      <c r="Q154" s="99">
        <f t="shared" si="106"/>
        <v>0</v>
      </c>
      <c r="R154" s="99">
        <f t="shared" si="107"/>
        <v>0</v>
      </c>
      <c r="S154" s="99">
        <f t="shared" si="108"/>
        <v>0</v>
      </c>
      <c r="T154" s="99">
        <f t="shared" si="109"/>
        <v>0</v>
      </c>
      <c r="U154" s="99">
        <f t="shared" si="110"/>
        <v>0</v>
      </c>
      <c r="V154" s="98">
        <f t="shared" si="111"/>
        <v>0</v>
      </c>
      <c r="W154" s="171">
        <f t="shared" si="112"/>
        <v>0</v>
      </c>
      <c r="X154" s="190"/>
    </row>
    <row r="155" spans="1:24" ht="15" hidden="1" customHeight="1" outlineLevel="1">
      <c r="A155" s="327"/>
      <c r="B155" s="323"/>
      <c r="C155" s="54" t="s">
        <v>121</v>
      </c>
      <c r="D155" s="100"/>
      <c r="E155" s="50"/>
      <c r="F155" s="50"/>
      <c r="G155" s="38"/>
      <c r="H155" s="295"/>
      <c r="I155" s="295"/>
      <c r="J155" s="295"/>
      <c r="K155" s="295"/>
      <c r="L155" s="295"/>
      <c r="M155" s="295"/>
      <c r="N155" s="295"/>
      <c r="O155" s="121"/>
      <c r="P155" s="121"/>
      <c r="Q155" s="121"/>
      <c r="R155" s="121"/>
      <c r="S155" s="121"/>
      <c r="T155" s="121"/>
      <c r="U155" s="121"/>
      <c r="V155" s="120"/>
      <c r="W155" s="173"/>
      <c r="X155" s="190"/>
    </row>
    <row r="156" spans="1:24" ht="15" hidden="1" customHeight="1" outlineLevel="1" collapsed="1">
      <c r="A156" s="327"/>
      <c r="B156" s="323"/>
      <c r="C156" s="182">
        <f>'Перв. скв '!C156</f>
        <v>0</v>
      </c>
      <c r="D156" s="100" t="s">
        <v>120</v>
      </c>
      <c r="E156" s="50"/>
      <c r="F156" s="50"/>
      <c r="G156" s="38"/>
      <c r="H156" s="295"/>
      <c r="I156" s="295"/>
      <c r="J156" s="295"/>
      <c r="K156" s="295"/>
      <c r="L156" s="295"/>
      <c r="M156" s="295"/>
      <c r="N156" s="295"/>
      <c r="O156" s="121"/>
      <c r="P156" s="121"/>
      <c r="Q156" s="121"/>
      <c r="R156" s="121"/>
      <c r="S156" s="121"/>
      <c r="T156" s="121"/>
      <c r="U156" s="121"/>
      <c r="V156" s="120"/>
      <c r="W156" s="173"/>
      <c r="X156" s="190"/>
    </row>
    <row r="157" spans="1:24" ht="15" hidden="1" customHeight="1" outlineLevel="1">
      <c r="A157" s="327"/>
      <c r="B157" s="323"/>
      <c r="C157" s="335"/>
      <c r="D157" s="102" t="str">
        <f>'Перв. скв '!D157</f>
        <v>нецементируемые хвостовики 114 мм.</v>
      </c>
      <c r="E157" s="332">
        <f>C$156</f>
        <v>0</v>
      </c>
      <c r="F157" s="332" t="str">
        <f>'Перв. скв '!F157</f>
        <v>операция</v>
      </c>
      <c r="G157" s="349">
        <f>'Перв. скв '!G157</f>
        <v>0</v>
      </c>
      <c r="H157" s="306">
        <f>'Перв. скв '!H157</f>
        <v>0</v>
      </c>
      <c r="I157" s="306">
        <f>'Перв. скв '!I157</f>
        <v>0</v>
      </c>
      <c r="J157" s="306">
        <f>'Перв. скв '!J157</f>
        <v>0</v>
      </c>
      <c r="K157" s="306">
        <f>'Перв. скв '!K157</f>
        <v>0</v>
      </c>
      <c r="L157" s="306">
        <f>'Перв. скв '!L157</f>
        <v>0</v>
      </c>
      <c r="M157" s="306">
        <f>'Перв. скв '!M157</f>
        <v>0</v>
      </c>
      <c r="N157" s="306">
        <f>'Перв. скв '!N157</f>
        <v>0</v>
      </c>
      <c r="O157" s="99">
        <f>H157*G157</f>
        <v>0</v>
      </c>
      <c r="P157" s="99">
        <f>I157*G157</f>
        <v>0</v>
      </c>
      <c r="Q157" s="99">
        <f>J157*G157</f>
        <v>0</v>
      </c>
      <c r="R157" s="99">
        <f>K157*G157</f>
        <v>0</v>
      </c>
      <c r="S157" s="99">
        <f>L157*G157</f>
        <v>0</v>
      </c>
      <c r="T157" s="99">
        <f>M157*G157</f>
        <v>0</v>
      </c>
      <c r="U157" s="99">
        <f>N157*G157</f>
        <v>0</v>
      </c>
      <c r="V157" s="98">
        <f>SUM(H157:N157)</f>
        <v>0</v>
      </c>
      <c r="W157" s="171">
        <f>SUM(O157:U157)</f>
        <v>0</v>
      </c>
      <c r="X157" s="190"/>
    </row>
    <row r="158" spans="1:24" ht="15" hidden="1" customHeight="1" outlineLevel="1">
      <c r="A158" s="327"/>
      <c r="B158" s="323"/>
      <c r="C158" s="182">
        <f>'Перв. скв '!C158</f>
        <v>0</v>
      </c>
      <c r="D158" s="100" t="s">
        <v>120</v>
      </c>
      <c r="E158" s="93"/>
      <c r="F158" s="57"/>
      <c r="G158" s="57"/>
      <c r="H158" s="295"/>
      <c r="I158" s="295"/>
      <c r="J158" s="295"/>
      <c r="K158" s="295"/>
      <c r="L158" s="295"/>
      <c r="M158" s="295"/>
      <c r="N158" s="295"/>
      <c r="O158" s="121"/>
      <c r="P158" s="121"/>
      <c r="Q158" s="121"/>
      <c r="R158" s="121"/>
      <c r="S158" s="121"/>
      <c r="T158" s="121"/>
      <c r="U158" s="121"/>
      <c r="V158" s="120"/>
      <c r="W158" s="173"/>
      <c r="X158" s="190"/>
    </row>
    <row r="159" spans="1:24" ht="15" hidden="1" customHeight="1" outlineLevel="1">
      <c r="A159" s="327"/>
      <c r="B159" s="323"/>
      <c r="C159" s="335"/>
      <c r="D159" s="102" t="str">
        <f>'Перв. скв '!D159</f>
        <v>хвостовик 102, 114 мм. С прямым цементированием</v>
      </c>
      <c r="E159" s="332">
        <f>C$158</f>
        <v>0</v>
      </c>
      <c r="F159" s="332" t="str">
        <f>'Перв. скв '!F159</f>
        <v>операция</v>
      </c>
      <c r="G159" s="349">
        <f>'Перв. скв '!G159</f>
        <v>0</v>
      </c>
      <c r="H159" s="306">
        <f>'Перв. скв '!H159</f>
        <v>0</v>
      </c>
      <c r="I159" s="306">
        <f>'Перв. скв '!I159</f>
        <v>0</v>
      </c>
      <c r="J159" s="306">
        <f>'Перв. скв '!J159</f>
        <v>0</v>
      </c>
      <c r="K159" s="306">
        <f>'Перв. скв '!K159</f>
        <v>0</v>
      </c>
      <c r="L159" s="306">
        <f>'Перв. скв '!L159</f>
        <v>0</v>
      </c>
      <c r="M159" s="306">
        <f>'Перв. скв '!M159</f>
        <v>0</v>
      </c>
      <c r="N159" s="306">
        <f>'Перв. скв '!N159</f>
        <v>0</v>
      </c>
      <c r="O159" s="99">
        <f>H159*G159</f>
        <v>0</v>
      </c>
      <c r="P159" s="99">
        <f>I159*G159</f>
        <v>0</v>
      </c>
      <c r="Q159" s="99">
        <f>J159*G159</f>
        <v>0</v>
      </c>
      <c r="R159" s="99">
        <f>K159*G159</f>
        <v>0</v>
      </c>
      <c r="S159" s="99">
        <f>L159*G159</f>
        <v>0</v>
      </c>
      <c r="T159" s="99">
        <f>M159*G159</f>
        <v>0</v>
      </c>
      <c r="U159" s="99">
        <f>N159*G159</f>
        <v>0</v>
      </c>
      <c r="V159" s="98">
        <f>SUM(H159:N159)</f>
        <v>0</v>
      </c>
      <c r="W159" s="171">
        <f>SUM(O159:U159)</f>
        <v>0</v>
      </c>
      <c r="X159" s="190"/>
    </row>
    <row r="160" spans="1:24" ht="15" hidden="1" customHeight="1" outlineLevel="1">
      <c r="A160" s="327"/>
      <c r="B160" s="323"/>
      <c r="C160" s="335"/>
      <c r="D160" s="102" t="str">
        <f>'Перв. скв '!D160</f>
        <v>хвостовик 127 мм. С прямым цементированием</v>
      </c>
      <c r="E160" s="332">
        <f>C$158</f>
        <v>0</v>
      </c>
      <c r="F160" s="332" t="str">
        <f>'Перв. скв '!F160</f>
        <v>операция</v>
      </c>
      <c r="G160" s="349">
        <f>'Перв. скв '!G160</f>
        <v>0</v>
      </c>
      <c r="H160" s="306">
        <f>'Перв. скв '!H160</f>
        <v>0</v>
      </c>
      <c r="I160" s="306">
        <f>'Перв. скв '!I160</f>
        <v>0</v>
      </c>
      <c r="J160" s="306">
        <f>'Перв. скв '!J160</f>
        <v>0</v>
      </c>
      <c r="K160" s="306">
        <f>'Перв. скв '!K160</f>
        <v>0</v>
      </c>
      <c r="L160" s="306">
        <f>'Перв. скв '!L160</f>
        <v>0</v>
      </c>
      <c r="M160" s="306">
        <f>'Перв. скв '!M160</f>
        <v>0</v>
      </c>
      <c r="N160" s="306">
        <f>'Перв. скв '!N160</f>
        <v>0</v>
      </c>
      <c r="O160" s="99">
        <f>H160*G160</f>
        <v>0</v>
      </c>
      <c r="P160" s="99">
        <f>I160*G160</f>
        <v>0</v>
      </c>
      <c r="Q160" s="99">
        <f>J160*G160</f>
        <v>0</v>
      </c>
      <c r="R160" s="99">
        <f>K160*G160</f>
        <v>0</v>
      </c>
      <c r="S160" s="99">
        <f>L160*G160</f>
        <v>0</v>
      </c>
      <c r="T160" s="99">
        <f>M160*G160</f>
        <v>0</v>
      </c>
      <c r="U160" s="99">
        <f>N160*G160</f>
        <v>0</v>
      </c>
      <c r="V160" s="98">
        <f>SUM(H160:N160)</f>
        <v>0</v>
      </c>
      <c r="W160" s="171">
        <f>SUM(O160:U160)</f>
        <v>0</v>
      </c>
      <c r="X160" s="190"/>
    </row>
    <row r="161" spans="1:24" ht="15" hidden="1" customHeight="1" outlineLevel="1">
      <c r="A161" s="327"/>
      <c r="B161" s="323"/>
      <c r="C161" s="335"/>
      <c r="D161" s="102" t="str">
        <f>'Перв. скв '!D161</f>
        <v>хвостовик 114 мм. Не цементируемый</v>
      </c>
      <c r="E161" s="332">
        <f>C$158</f>
        <v>0</v>
      </c>
      <c r="F161" s="332" t="str">
        <f>'Перв. скв '!F161</f>
        <v>операция</v>
      </c>
      <c r="G161" s="349">
        <f>'Перв. скв '!G161</f>
        <v>0</v>
      </c>
      <c r="H161" s="306">
        <f>'Перв. скв '!H161</f>
        <v>0</v>
      </c>
      <c r="I161" s="306">
        <f>'Перв. скв '!I161</f>
        <v>0</v>
      </c>
      <c r="J161" s="306">
        <f>'Перв. скв '!J161</f>
        <v>0</v>
      </c>
      <c r="K161" s="306">
        <f>'Перв. скв '!K161</f>
        <v>0</v>
      </c>
      <c r="L161" s="306">
        <f>'Перв. скв '!L161</f>
        <v>0</v>
      </c>
      <c r="M161" s="306">
        <f>'Перв. скв '!M161</f>
        <v>0</v>
      </c>
      <c r="N161" s="306">
        <f>'Перв. скв '!N161</f>
        <v>0</v>
      </c>
      <c r="O161" s="99">
        <f>H161*G161</f>
        <v>0</v>
      </c>
      <c r="P161" s="99">
        <f>I161*G161</f>
        <v>0</v>
      </c>
      <c r="Q161" s="99">
        <f>J161*G161</f>
        <v>0</v>
      </c>
      <c r="R161" s="99">
        <f>K161*G161</f>
        <v>0</v>
      </c>
      <c r="S161" s="99">
        <f>L161*G161</f>
        <v>0</v>
      </c>
      <c r="T161" s="99">
        <f>M161*G161</f>
        <v>0</v>
      </c>
      <c r="U161" s="99">
        <f>N161*G161</f>
        <v>0</v>
      </c>
      <c r="V161" s="98">
        <f>SUM(H161:N161)</f>
        <v>0</v>
      </c>
      <c r="W161" s="171">
        <f>SUM(O161:U161)</f>
        <v>0</v>
      </c>
      <c r="X161" s="190"/>
    </row>
    <row r="162" spans="1:24" ht="15.75" hidden="1" customHeight="1" outlineLevel="1" thickBot="1">
      <c r="A162" s="327"/>
      <c r="B162" s="323"/>
      <c r="C162" s="335"/>
      <c r="D162" s="102" t="str">
        <f>'Перв. скв '!D162</f>
        <v>Хвостовик 114, 102 с ступенчатым цементированием</v>
      </c>
      <c r="E162" s="332">
        <f>C$158</f>
        <v>0</v>
      </c>
      <c r="F162" s="332" t="str">
        <f>'Перв. скв '!F162</f>
        <v>операция</v>
      </c>
      <c r="G162" s="349">
        <f>'Перв. скв '!G162</f>
        <v>0</v>
      </c>
      <c r="H162" s="306">
        <f>'Перв. скв '!H162</f>
        <v>0</v>
      </c>
      <c r="I162" s="306">
        <f>'Перв. скв '!I162</f>
        <v>0</v>
      </c>
      <c r="J162" s="306">
        <f>'Перв. скв '!J162</f>
        <v>0</v>
      </c>
      <c r="K162" s="306">
        <f>'Перв. скв '!K162</f>
        <v>0</v>
      </c>
      <c r="L162" s="306">
        <f>'Перв. скв '!L162</f>
        <v>0</v>
      </c>
      <c r="M162" s="306">
        <f>'Перв. скв '!M162</f>
        <v>0</v>
      </c>
      <c r="N162" s="306">
        <f>'Перв. скв '!N162</f>
        <v>0</v>
      </c>
      <c r="O162" s="99">
        <f>H162*G162</f>
        <v>0</v>
      </c>
      <c r="P162" s="99">
        <f>I162*G162</f>
        <v>0</v>
      </c>
      <c r="Q162" s="99">
        <f>J162*G162</f>
        <v>0</v>
      </c>
      <c r="R162" s="99">
        <f>K162*G162</f>
        <v>0</v>
      </c>
      <c r="S162" s="99">
        <f>L162*G162</f>
        <v>0</v>
      </c>
      <c r="T162" s="99">
        <f>M162*G162</f>
        <v>0</v>
      </c>
      <c r="U162" s="99">
        <f>N162*G162</f>
        <v>0</v>
      </c>
      <c r="V162" s="98">
        <f>SUM(H162:N162)</f>
        <v>0</v>
      </c>
      <c r="W162" s="171">
        <f>SUM(O162:U162)</f>
        <v>0</v>
      </c>
      <c r="X162" s="190"/>
    </row>
    <row r="163" spans="1:24" ht="15.75" customHeight="1" collapsed="1" thickBot="1">
      <c r="A163" s="36"/>
      <c r="B163" s="48"/>
      <c r="C163" s="446" t="s">
        <v>32</v>
      </c>
      <c r="D163" s="447"/>
      <c r="E163" s="447"/>
      <c r="F163" s="447"/>
      <c r="G163" s="447"/>
      <c r="H163" s="447"/>
      <c r="I163" s="447"/>
      <c r="J163" s="447"/>
      <c r="K163" s="447"/>
      <c r="L163" s="447"/>
      <c r="M163" s="447"/>
      <c r="N163" s="447"/>
      <c r="O163" s="447"/>
      <c r="P163" s="447"/>
      <c r="Q163" s="447"/>
      <c r="R163" s="447"/>
      <c r="S163" s="447"/>
      <c r="T163" s="447"/>
      <c r="U163" s="447"/>
      <c r="V163" s="447"/>
      <c r="W163" s="473"/>
      <c r="X163" s="192">
        <f>SUM(W164:W179)</f>
        <v>7467014.699899218</v>
      </c>
    </row>
    <row r="164" spans="1:24" ht="15" hidden="1" customHeight="1" outlineLevel="1">
      <c r="A164" s="327"/>
      <c r="B164" s="323"/>
      <c r="C164" s="335"/>
      <c r="D164" s="102" t="str">
        <f>'Перв. скв '!D164</f>
        <v>Обсадные трубы 426х11 Д НОРМКБ</v>
      </c>
      <c r="E164" s="332"/>
      <c r="F164" s="332" t="str">
        <f>'Перв. скв '!F164</f>
        <v>м</v>
      </c>
      <c r="G164" s="349">
        <f>'Перв. скв '!G164</f>
        <v>0</v>
      </c>
      <c r="H164" s="306">
        <f>'Перв. скв '!H164</f>
        <v>0</v>
      </c>
      <c r="I164" s="306">
        <f>'Перв. скв '!I164</f>
        <v>0</v>
      </c>
      <c r="J164" s="306">
        <f>'Перв. скв '!J164</f>
        <v>0</v>
      </c>
      <c r="K164" s="306">
        <f>'Перв. скв '!K164</f>
        <v>0</v>
      </c>
      <c r="L164" s="306">
        <f>'Перв. скв '!L164</f>
        <v>0</v>
      </c>
      <c r="M164" s="306">
        <f>'Перв. скв '!M164</f>
        <v>0</v>
      </c>
      <c r="N164" s="306">
        <f>'Перв. скв '!N164</f>
        <v>0</v>
      </c>
      <c r="O164" s="112">
        <f>H164*G164</f>
        <v>0</v>
      </c>
      <c r="P164" s="112">
        <f>I164*G164</f>
        <v>0</v>
      </c>
      <c r="Q164" s="112">
        <f>J164*G164</f>
        <v>0</v>
      </c>
      <c r="R164" s="112">
        <f>K164*G164</f>
        <v>0</v>
      </c>
      <c r="S164" s="112">
        <f>L164*G164</f>
        <v>0</v>
      </c>
      <c r="T164" s="99">
        <f t="shared" ref="T164:T178" si="113">M164*G164</f>
        <v>0</v>
      </c>
      <c r="U164" s="112">
        <f>N164*G164</f>
        <v>0</v>
      </c>
      <c r="V164" s="113">
        <f>SUM(H164:N164)</f>
        <v>0</v>
      </c>
      <c r="W164" s="168">
        <f>SUM(O164:U164)</f>
        <v>0</v>
      </c>
      <c r="X164" s="190"/>
    </row>
    <row r="165" spans="1:24" outlineLevel="1">
      <c r="A165" s="327"/>
      <c r="B165" s="323"/>
      <c r="C165" s="335"/>
      <c r="D165" s="102" t="str">
        <f>'Перв. скв '!D165</f>
        <v>Обсадные трубы 324х9,5 Д ОТТМ</v>
      </c>
      <c r="E165" s="332"/>
      <c r="F165" s="332" t="str">
        <f>'Перв. скв '!F165</f>
        <v>м</v>
      </c>
      <c r="G165" s="349">
        <f>'Перв. скв '!G165</f>
        <v>3239</v>
      </c>
      <c r="H165" s="306">
        <f>'Перв. скв '!H165</f>
        <v>0</v>
      </c>
      <c r="I165" s="306">
        <v>0</v>
      </c>
      <c r="J165" s="306">
        <v>120</v>
      </c>
      <c r="K165" s="306">
        <v>0</v>
      </c>
      <c r="L165" s="306">
        <v>0</v>
      </c>
      <c r="M165" s="306">
        <v>0</v>
      </c>
      <c r="N165" s="306">
        <v>0</v>
      </c>
      <c r="O165" s="112">
        <f t="shared" ref="O165:O178" si="114">H165*G165</f>
        <v>0</v>
      </c>
      <c r="P165" s="112">
        <f t="shared" ref="P165:P178" si="115">I165*G165</f>
        <v>0</v>
      </c>
      <c r="Q165" s="112">
        <f t="shared" ref="Q165:Q178" si="116">J165*G165</f>
        <v>388680</v>
      </c>
      <c r="R165" s="112">
        <f t="shared" ref="R165:R178" si="117">K165*G165</f>
        <v>0</v>
      </c>
      <c r="S165" s="112">
        <f t="shared" ref="S165:S178" si="118">L165*G165</f>
        <v>0</v>
      </c>
      <c r="T165" s="99">
        <f t="shared" si="113"/>
        <v>0</v>
      </c>
      <c r="U165" s="112">
        <f t="shared" ref="U165:U178" si="119">N165*G165</f>
        <v>0</v>
      </c>
      <c r="V165" s="113">
        <f t="shared" ref="V165:V178" si="120">SUM(H165:N165)</f>
        <v>120</v>
      </c>
      <c r="W165" s="168">
        <f t="shared" ref="W165:W178" si="121">SUM(O165:U165)</f>
        <v>388680</v>
      </c>
      <c r="X165" s="190"/>
    </row>
    <row r="166" spans="1:24" ht="15" customHeight="1" outlineLevel="1">
      <c r="A166" s="327"/>
      <c r="B166" s="323"/>
      <c r="C166" s="335"/>
      <c r="D166" s="102" t="str">
        <f>'Перв. скв '!D166</f>
        <v>Обсадные трубы 245х8,9 Е ОТТГ</v>
      </c>
      <c r="E166" s="332"/>
      <c r="F166" s="332" t="str">
        <f>'Перв. скв '!F166</f>
        <v>м</v>
      </c>
      <c r="G166" s="349">
        <f>'Перв. скв '!G166</f>
        <v>2050</v>
      </c>
      <c r="H166" s="306">
        <f>'Перв. скв '!H166</f>
        <v>0</v>
      </c>
      <c r="I166" s="306">
        <v>0</v>
      </c>
      <c r="J166" s="306">
        <v>0</v>
      </c>
      <c r="K166" s="306">
        <v>0</v>
      </c>
      <c r="L166" s="306">
        <v>0</v>
      </c>
      <c r="M166" s="306">
        <v>0</v>
      </c>
      <c r="N166" s="306">
        <v>0</v>
      </c>
      <c r="O166" s="112">
        <f t="shared" si="114"/>
        <v>0</v>
      </c>
      <c r="P166" s="112">
        <f t="shared" si="115"/>
        <v>0</v>
      </c>
      <c r="Q166" s="112">
        <f t="shared" si="116"/>
        <v>0</v>
      </c>
      <c r="R166" s="112">
        <f t="shared" si="117"/>
        <v>0</v>
      </c>
      <c r="S166" s="112">
        <f t="shared" si="118"/>
        <v>0</v>
      </c>
      <c r="T166" s="99">
        <f t="shared" si="113"/>
        <v>0</v>
      </c>
      <c r="U166" s="112">
        <f t="shared" si="119"/>
        <v>0</v>
      </c>
      <c r="V166" s="113">
        <f t="shared" si="120"/>
        <v>0</v>
      </c>
      <c r="W166" s="168">
        <f t="shared" si="121"/>
        <v>0</v>
      </c>
      <c r="X166" s="190"/>
    </row>
    <row r="167" spans="1:24" outlineLevel="1">
      <c r="A167" s="327"/>
      <c r="B167" s="323"/>
      <c r="C167" s="335"/>
      <c r="D167" s="102" t="str">
        <f>'Перв. скв '!D167</f>
        <v>Обсадные трубы 245х7,9 Д ОТТМ</v>
      </c>
      <c r="E167" s="332"/>
      <c r="F167" s="332" t="str">
        <f>'Перв. скв '!F167</f>
        <v>м</v>
      </c>
      <c r="G167" s="349">
        <f>'Перв. скв '!G167</f>
        <v>0</v>
      </c>
      <c r="H167" s="306">
        <f>'Перв. скв '!H167</f>
        <v>0</v>
      </c>
      <c r="I167" s="306">
        <v>0</v>
      </c>
      <c r="J167" s="306">
        <v>0</v>
      </c>
      <c r="K167" s="306">
        <v>1485</v>
      </c>
      <c r="L167" s="306">
        <v>0</v>
      </c>
      <c r="M167" s="306">
        <v>0</v>
      </c>
      <c r="N167" s="306">
        <v>0</v>
      </c>
      <c r="O167" s="112">
        <f t="shared" si="114"/>
        <v>0</v>
      </c>
      <c r="P167" s="112">
        <f t="shared" si="115"/>
        <v>0</v>
      </c>
      <c r="Q167" s="112">
        <f t="shared" si="116"/>
        <v>0</v>
      </c>
      <c r="R167" s="112">
        <f t="shared" si="117"/>
        <v>0</v>
      </c>
      <c r="S167" s="112">
        <f t="shared" si="118"/>
        <v>0</v>
      </c>
      <c r="T167" s="99">
        <f t="shared" si="113"/>
        <v>0</v>
      </c>
      <c r="U167" s="112">
        <f t="shared" si="119"/>
        <v>0</v>
      </c>
      <c r="V167" s="113">
        <f t="shared" si="120"/>
        <v>1485</v>
      </c>
      <c r="W167" s="168">
        <f t="shared" si="121"/>
        <v>0</v>
      </c>
      <c r="X167" s="190"/>
    </row>
    <row r="168" spans="1:24" ht="15" customHeight="1" outlineLevel="1">
      <c r="A168" s="327"/>
      <c r="B168" s="323"/>
      <c r="C168" s="335"/>
      <c r="D168" s="102" t="str">
        <f>'Перв. скв '!D168</f>
        <v>Обсадные трубы 178х9,2 Е ОТТГ</v>
      </c>
      <c r="E168" s="332"/>
      <c r="F168" s="332" t="str">
        <f>'Перв. скв '!F168</f>
        <v>м</v>
      </c>
      <c r="G168" s="349">
        <f>'Перв. скв '!G168</f>
        <v>1870</v>
      </c>
      <c r="H168" s="306">
        <f>'Перв. скв '!H168</f>
        <v>0</v>
      </c>
      <c r="I168" s="306">
        <v>0</v>
      </c>
      <c r="J168" s="306">
        <v>0</v>
      </c>
      <c r="K168" s="306">
        <v>0</v>
      </c>
      <c r="L168" s="306">
        <v>0</v>
      </c>
      <c r="M168" s="306">
        <v>0</v>
      </c>
      <c r="N168" s="306">
        <v>0</v>
      </c>
      <c r="O168" s="112">
        <f t="shared" si="114"/>
        <v>0</v>
      </c>
      <c r="P168" s="112">
        <f t="shared" si="115"/>
        <v>0</v>
      </c>
      <c r="Q168" s="112">
        <f t="shared" si="116"/>
        <v>0</v>
      </c>
      <c r="R168" s="112">
        <f t="shared" si="117"/>
        <v>0</v>
      </c>
      <c r="S168" s="112">
        <f t="shared" si="118"/>
        <v>0</v>
      </c>
      <c r="T168" s="99">
        <f t="shared" si="113"/>
        <v>0</v>
      </c>
      <c r="U168" s="112">
        <f t="shared" si="119"/>
        <v>0</v>
      </c>
      <c r="V168" s="113">
        <f t="shared" si="120"/>
        <v>0</v>
      </c>
      <c r="W168" s="168">
        <f t="shared" si="121"/>
        <v>0</v>
      </c>
      <c r="X168" s="190"/>
    </row>
    <row r="169" spans="1:24" ht="15" customHeight="1" outlineLevel="1">
      <c r="A169" s="327"/>
      <c r="B169" s="323"/>
      <c r="C169" s="335"/>
      <c r="D169" s="102" t="str">
        <f>'Перв. скв '!D169</f>
        <v>Обсадные трубы 178х9,2 Д ОТТМ</v>
      </c>
      <c r="E169" s="332"/>
      <c r="F169" s="332" t="str">
        <f>'Перв. скв '!F169</f>
        <v>м</v>
      </c>
      <c r="G169" s="349">
        <f>'Перв. скв '!G169</f>
        <v>1532</v>
      </c>
      <c r="H169" s="306">
        <f>'Перв. скв '!H169</f>
        <v>0</v>
      </c>
      <c r="I169" s="306">
        <v>0</v>
      </c>
      <c r="J169" s="306">
        <v>0</v>
      </c>
      <c r="K169" s="306">
        <v>0</v>
      </c>
      <c r="L169" s="306">
        <v>0</v>
      </c>
      <c r="M169" s="306">
        <v>0</v>
      </c>
      <c r="N169" s="306">
        <v>0</v>
      </c>
      <c r="O169" s="112">
        <f t="shared" si="114"/>
        <v>0</v>
      </c>
      <c r="P169" s="112">
        <f t="shared" si="115"/>
        <v>0</v>
      </c>
      <c r="Q169" s="112">
        <f t="shared" si="116"/>
        <v>0</v>
      </c>
      <c r="R169" s="112">
        <f t="shared" si="117"/>
        <v>0</v>
      </c>
      <c r="S169" s="112">
        <f t="shared" si="118"/>
        <v>0</v>
      </c>
      <c r="T169" s="99">
        <f t="shared" si="113"/>
        <v>0</v>
      </c>
      <c r="U169" s="112">
        <f t="shared" si="119"/>
        <v>0</v>
      </c>
      <c r="V169" s="113">
        <f t="shared" si="120"/>
        <v>0</v>
      </c>
      <c r="W169" s="168">
        <f t="shared" si="121"/>
        <v>0</v>
      </c>
      <c r="X169" s="190"/>
    </row>
    <row r="170" spans="1:24" ht="15" customHeight="1" outlineLevel="1">
      <c r="A170" s="327"/>
      <c r="B170" s="323"/>
      <c r="C170" s="335"/>
      <c r="D170" s="102" t="str">
        <f>'Перв. скв '!D170</f>
        <v>Обсадные трубы 178х9,2 Е ОТТМ</v>
      </c>
      <c r="E170" s="332"/>
      <c r="F170" s="332" t="str">
        <f>'Перв. скв '!F170</f>
        <v>м</v>
      </c>
      <c r="G170" s="349">
        <f>'Перв. скв '!G170</f>
        <v>1811</v>
      </c>
      <c r="H170" s="306">
        <f>'Перв. скв '!H170</f>
        <v>0</v>
      </c>
      <c r="I170" s="306">
        <v>0</v>
      </c>
      <c r="J170" s="306">
        <v>0</v>
      </c>
      <c r="K170" s="306">
        <v>0</v>
      </c>
      <c r="L170" s="306">
        <v>0</v>
      </c>
      <c r="M170" s="306">
        <v>0</v>
      </c>
      <c r="N170" s="306">
        <v>0</v>
      </c>
      <c r="O170" s="112">
        <f t="shared" si="114"/>
        <v>0</v>
      </c>
      <c r="P170" s="112">
        <f t="shared" si="115"/>
        <v>0</v>
      </c>
      <c r="Q170" s="112">
        <f t="shared" si="116"/>
        <v>0</v>
      </c>
      <c r="R170" s="112">
        <f t="shared" si="117"/>
        <v>0</v>
      </c>
      <c r="S170" s="112">
        <f t="shared" si="118"/>
        <v>0</v>
      </c>
      <c r="T170" s="99">
        <f t="shared" si="113"/>
        <v>0</v>
      </c>
      <c r="U170" s="112">
        <f t="shared" si="119"/>
        <v>0</v>
      </c>
      <c r="V170" s="113">
        <f t="shared" si="120"/>
        <v>0</v>
      </c>
      <c r="W170" s="168">
        <f t="shared" si="121"/>
        <v>0</v>
      </c>
      <c r="X170" s="190"/>
    </row>
    <row r="171" spans="1:24" outlineLevel="1">
      <c r="A171" s="327"/>
      <c r="B171" s="323"/>
      <c r="C171" s="335"/>
      <c r="D171" s="102" t="str">
        <f>'Перв. скв '!D171</f>
        <v>Обсадные трубы 168х8,9 Д ОТТМ</v>
      </c>
      <c r="E171" s="332"/>
      <c r="F171" s="332" t="str">
        <f>'Перв. скв '!F171</f>
        <v>м</v>
      </c>
      <c r="G171" s="349">
        <f>'Перв. скв '!G171</f>
        <v>1480</v>
      </c>
      <c r="H171" s="306">
        <f>'Перв. скв '!H171</f>
        <v>0</v>
      </c>
      <c r="I171" s="306">
        <v>0</v>
      </c>
      <c r="J171" s="306">
        <v>0</v>
      </c>
      <c r="K171" s="306">
        <v>0</v>
      </c>
      <c r="L171" s="306">
        <v>3000</v>
      </c>
      <c r="M171" s="306">
        <v>0</v>
      </c>
      <c r="N171" s="306">
        <v>0</v>
      </c>
      <c r="O171" s="112">
        <f t="shared" si="114"/>
        <v>0</v>
      </c>
      <c r="P171" s="112">
        <f t="shared" si="115"/>
        <v>0</v>
      </c>
      <c r="Q171" s="112">
        <f t="shared" si="116"/>
        <v>0</v>
      </c>
      <c r="R171" s="112">
        <f t="shared" si="117"/>
        <v>0</v>
      </c>
      <c r="S171" s="112">
        <f t="shared" si="118"/>
        <v>4440000</v>
      </c>
      <c r="T171" s="99">
        <f t="shared" si="113"/>
        <v>0</v>
      </c>
      <c r="U171" s="112">
        <f t="shared" si="119"/>
        <v>0</v>
      </c>
      <c r="V171" s="113">
        <f t="shared" si="120"/>
        <v>3000</v>
      </c>
      <c r="W171" s="168">
        <f t="shared" si="121"/>
        <v>4440000</v>
      </c>
      <c r="X171" s="190"/>
    </row>
    <row r="172" spans="1:24" ht="15" customHeight="1" outlineLevel="1">
      <c r="A172" s="327"/>
      <c r="B172" s="323"/>
      <c r="C172" s="335"/>
      <c r="D172" s="102" t="str">
        <f>'Перв. скв '!D172</f>
        <v>Обсадные трубы 127х9,2 Е ОТТМ</v>
      </c>
      <c r="E172" s="332"/>
      <c r="F172" s="332" t="str">
        <f>'Перв. скв '!F172</f>
        <v>шт.</v>
      </c>
      <c r="G172" s="349">
        <f>'Перв. скв '!G172</f>
        <v>1383</v>
      </c>
      <c r="H172" s="306">
        <f>'Перв. скв '!H172</f>
        <v>0</v>
      </c>
      <c r="I172" s="306">
        <v>0</v>
      </c>
      <c r="J172" s="306">
        <v>0</v>
      </c>
      <c r="K172" s="306">
        <v>0</v>
      </c>
      <c r="L172" s="306">
        <v>0</v>
      </c>
      <c r="M172" s="306">
        <v>0</v>
      </c>
      <c r="N172" s="306">
        <v>0</v>
      </c>
      <c r="O172" s="112">
        <f t="shared" si="114"/>
        <v>0</v>
      </c>
      <c r="P172" s="112">
        <f t="shared" si="115"/>
        <v>0</v>
      </c>
      <c r="Q172" s="112">
        <f t="shared" si="116"/>
        <v>0</v>
      </c>
      <c r="R172" s="112">
        <f t="shared" si="117"/>
        <v>0</v>
      </c>
      <c r="S172" s="112">
        <f t="shared" si="118"/>
        <v>0</v>
      </c>
      <c r="T172" s="99">
        <f t="shared" si="113"/>
        <v>0</v>
      </c>
      <c r="U172" s="112">
        <f t="shared" si="119"/>
        <v>0</v>
      </c>
      <c r="V172" s="113">
        <f t="shared" si="120"/>
        <v>0</v>
      </c>
      <c r="W172" s="168">
        <f t="shared" si="121"/>
        <v>0</v>
      </c>
      <c r="X172" s="190"/>
    </row>
    <row r="173" spans="1:24" ht="15" customHeight="1" outlineLevel="1">
      <c r="A173" s="327"/>
      <c r="B173" s="323"/>
      <c r="C173" s="335"/>
      <c r="D173" s="102" t="str">
        <f>'Перв. скв '!D173</f>
        <v>Труба ОТТМ-114х7,4 Е ОТТМ</v>
      </c>
      <c r="E173" s="332"/>
      <c r="F173" s="332" t="str">
        <f>'Перв. скв '!F173</f>
        <v>шт.</v>
      </c>
      <c r="G173" s="349">
        <f>'Перв. скв '!G173</f>
        <v>903</v>
      </c>
      <c r="H173" s="306">
        <f>'Перв. скв '!H173</f>
        <v>0</v>
      </c>
      <c r="I173" s="306">
        <v>0</v>
      </c>
      <c r="J173" s="306">
        <v>0</v>
      </c>
      <c r="K173" s="306">
        <v>0</v>
      </c>
      <c r="L173" s="306">
        <v>0</v>
      </c>
      <c r="M173" s="306">
        <v>0</v>
      </c>
      <c r="N173" s="306">
        <v>0</v>
      </c>
      <c r="O173" s="112">
        <f t="shared" si="114"/>
        <v>0</v>
      </c>
      <c r="P173" s="112">
        <f t="shared" si="115"/>
        <v>0</v>
      </c>
      <c r="Q173" s="112">
        <f t="shared" si="116"/>
        <v>0</v>
      </c>
      <c r="R173" s="112">
        <f t="shared" si="117"/>
        <v>0</v>
      </c>
      <c r="S173" s="112">
        <f t="shared" si="118"/>
        <v>0</v>
      </c>
      <c r="T173" s="99">
        <f t="shared" si="113"/>
        <v>0</v>
      </c>
      <c r="U173" s="112">
        <f t="shared" si="119"/>
        <v>0</v>
      </c>
      <c r="V173" s="113">
        <f t="shared" si="120"/>
        <v>0</v>
      </c>
      <c r="W173" s="168">
        <f t="shared" si="121"/>
        <v>0</v>
      </c>
      <c r="X173" s="190"/>
    </row>
    <row r="174" spans="1:24" ht="15" customHeight="1" outlineLevel="1">
      <c r="A174" s="327"/>
      <c r="B174" s="323"/>
      <c r="C174" s="335"/>
      <c r="D174" s="102" t="str">
        <f>'Перв. скв '!D174</f>
        <v>Обсадные трубы 168х10,6 Д ОТТМ</v>
      </c>
      <c r="E174" s="332"/>
      <c r="F174" s="332" t="str">
        <f>'Перв. скв '!F174</f>
        <v>шт.</v>
      </c>
      <c r="G174" s="349">
        <f>'Перв. скв '!G174</f>
        <v>2245</v>
      </c>
      <c r="H174" s="306">
        <f>'Перв. скв '!H174</f>
        <v>0</v>
      </c>
      <c r="I174" s="306">
        <v>0</v>
      </c>
      <c r="J174" s="306">
        <v>0</v>
      </c>
      <c r="K174" s="306">
        <v>0</v>
      </c>
      <c r="L174" s="306">
        <v>580</v>
      </c>
      <c r="M174" s="306">
        <v>0</v>
      </c>
      <c r="N174" s="306">
        <v>0</v>
      </c>
      <c r="O174" s="112">
        <f t="shared" si="114"/>
        <v>0</v>
      </c>
      <c r="P174" s="112">
        <f t="shared" si="115"/>
        <v>0</v>
      </c>
      <c r="Q174" s="112">
        <f t="shared" si="116"/>
        <v>0</v>
      </c>
      <c r="R174" s="112">
        <f t="shared" si="117"/>
        <v>0</v>
      </c>
      <c r="S174" s="112">
        <f t="shared" si="118"/>
        <v>1302100</v>
      </c>
      <c r="T174" s="99">
        <f t="shared" si="113"/>
        <v>0</v>
      </c>
      <c r="U174" s="112">
        <f t="shared" si="119"/>
        <v>0</v>
      </c>
      <c r="V174" s="113">
        <f t="shared" si="120"/>
        <v>580</v>
      </c>
      <c r="W174" s="168">
        <f t="shared" si="121"/>
        <v>1302100</v>
      </c>
      <c r="X174" s="190"/>
    </row>
    <row r="175" spans="1:24" outlineLevel="1">
      <c r="A175" s="327"/>
      <c r="B175" s="323"/>
      <c r="C175" s="335"/>
      <c r="D175" s="102" t="str">
        <f>'Перв. скв '!D175</f>
        <v>Цемент G</v>
      </c>
      <c r="E175" s="332"/>
      <c r="F175" s="332" t="str">
        <f>'Перв. скв '!F175</f>
        <v>т</v>
      </c>
      <c r="G175" s="349">
        <f>'Перв. скв '!G175</f>
        <v>5138</v>
      </c>
      <c r="H175" s="306">
        <f>'Перв. скв '!H175</f>
        <v>0</v>
      </c>
      <c r="I175" s="306">
        <v>0</v>
      </c>
      <c r="J175" s="306">
        <v>0</v>
      </c>
      <c r="K175" s="306">
        <v>0</v>
      </c>
      <c r="L175" s="306">
        <v>92.3</v>
      </c>
      <c r="M175" s="306">
        <v>0</v>
      </c>
      <c r="N175" s="306">
        <v>0</v>
      </c>
      <c r="O175" s="112">
        <f t="shared" si="114"/>
        <v>0</v>
      </c>
      <c r="P175" s="112">
        <f t="shared" si="115"/>
        <v>0</v>
      </c>
      <c r="Q175" s="112">
        <f t="shared" si="116"/>
        <v>0</v>
      </c>
      <c r="R175" s="112">
        <f t="shared" si="117"/>
        <v>0</v>
      </c>
      <c r="S175" s="112">
        <f t="shared" si="118"/>
        <v>474237.39999999997</v>
      </c>
      <c r="T175" s="99">
        <f t="shared" si="113"/>
        <v>0</v>
      </c>
      <c r="U175" s="112">
        <f t="shared" si="119"/>
        <v>0</v>
      </c>
      <c r="V175" s="113">
        <f t="shared" si="120"/>
        <v>92.3</v>
      </c>
      <c r="W175" s="168">
        <f t="shared" si="121"/>
        <v>474237.39999999997</v>
      </c>
      <c r="X175" s="190"/>
    </row>
    <row r="176" spans="1:24" hidden="1" outlineLevel="1">
      <c r="A176" s="327"/>
      <c r="B176" s="323"/>
      <c r="C176" s="335"/>
      <c r="D176" s="102">
        <f>'Перв. скв '!D176</f>
        <v>0</v>
      </c>
      <c r="E176" s="332"/>
      <c r="F176" s="332" t="str">
        <f>'Перв. скв '!F176</f>
        <v>скв.</v>
      </c>
      <c r="G176" s="349">
        <f>'Перв. скв '!G176</f>
        <v>0</v>
      </c>
      <c r="H176" s="306">
        <f>'Перв. скв '!H176</f>
        <v>0</v>
      </c>
      <c r="I176" s="306">
        <v>0</v>
      </c>
      <c r="J176" s="306">
        <v>0</v>
      </c>
      <c r="K176" s="306">
        <v>0</v>
      </c>
      <c r="L176" s="306">
        <v>1</v>
      </c>
      <c r="M176" s="306">
        <v>0</v>
      </c>
      <c r="N176" s="306">
        <v>0</v>
      </c>
      <c r="O176" s="112">
        <f t="shared" si="114"/>
        <v>0</v>
      </c>
      <c r="P176" s="112">
        <f t="shared" si="115"/>
        <v>0</v>
      </c>
      <c r="Q176" s="112">
        <f t="shared" si="116"/>
        <v>0</v>
      </c>
      <c r="R176" s="112">
        <f t="shared" si="117"/>
        <v>0</v>
      </c>
      <c r="S176" s="112">
        <f t="shared" si="118"/>
        <v>0</v>
      </c>
      <c r="T176" s="99">
        <f t="shared" si="113"/>
        <v>0</v>
      </c>
      <c r="U176" s="112">
        <f t="shared" si="119"/>
        <v>0</v>
      </c>
      <c r="V176" s="113">
        <f t="shared" si="120"/>
        <v>1</v>
      </c>
      <c r="W176" s="168">
        <f t="shared" si="121"/>
        <v>0</v>
      </c>
      <c r="X176" s="190"/>
    </row>
    <row r="177" spans="1:24" hidden="1" outlineLevel="1">
      <c r="A177" s="327"/>
      <c r="B177" s="323"/>
      <c r="C177" s="335"/>
      <c r="D177" s="102">
        <f>'Перв. скв '!D177</f>
        <v>0</v>
      </c>
      <c r="E177" s="332"/>
      <c r="F177" s="332" t="str">
        <f>'Перв. скв '!F177</f>
        <v>скв.</v>
      </c>
      <c r="G177" s="349">
        <f>'Перв. скв '!G177</f>
        <v>0</v>
      </c>
      <c r="H177" s="306">
        <f>'Перв. скв '!H177</f>
        <v>0</v>
      </c>
      <c r="I177" s="306">
        <v>0</v>
      </c>
      <c r="J177" s="306">
        <v>0</v>
      </c>
      <c r="K177" s="306">
        <v>0</v>
      </c>
      <c r="L177" s="306">
        <v>0</v>
      </c>
      <c r="M177" s="306">
        <v>0</v>
      </c>
      <c r="N177" s="306">
        <v>0</v>
      </c>
      <c r="O177" s="112">
        <f t="shared" si="114"/>
        <v>0</v>
      </c>
      <c r="P177" s="112">
        <f t="shared" si="115"/>
        <v>0</v>
      </c>
      <c r="Q177" s="112">
        <f t="shared" si="116"/>
        <v>0</v>
      </c>
      <c r="R177" s="112">
        <f t="shared" si="117"/>
        <v>0</v>
      </c>
      <c r="S177" s="112">
        <f t="shared" si="118"/>
        <v>0</v>
      </c>
      <c r="T177" s="99">
        <f t="shared" si="113"/>
        <v>0</v>
      </c>
      <c r="U177" s="112">
        <f t="shared" si="119"/>
        <v>0</v>
      </c>
      <c r="V177" s="113">
        <f t="shared" si="120"/>
        <v>0</v>
      </c>
      <c r="W177" s="168">
        <f t="shared" si="121"/>
        <v>0</v>
      </c>
      <c r="X177" s="190"/>
    </row>
    <row r="178" spans="1:24" ht="15" hidden="1" customHeight="1" outlineLevel="1">
      <c r="A178" s="327"/>
      <c r="B178" s="323"/>
      <c r="C178" s="335"/>
      <c r="D178" s="102">
        <f>'Перв. скв '!D178</f>
        <v>0</v>
      </c>
      <c r="E178" s="332"/>
      <c r="F178" s="332" t="str">
        <f>'Перв. скв '!F178</f>
        <v>скв.</v>
      </c>
      <c r="G178" s="349">
        <f>'Перв. скв '!G178</f>
        <v>0</v>
      </c>
      <c r="H178" s="306">
        <f>'Перв. скв '!H178</f>
        <v>0</v>
      </c>
      <c r="I178" s="306">
        <v>0</v>
      </c>
      <c r="J178" s="306">
        <v>0</v>
      </c>
      <c r="K178" s="306">
        <v>0</v>
      </c>
      <c r="L178" s="306">
        <v>0</v>
      </c>
      <c r="M178" s="306">
        <v>0</v>
      </c>
      <c r="N178" s="306">
        <v>0</v>
      </c>
      <c r="O178" s="112">
        <f t="shared" si="114"/>
        <v>0</v>
      </c>
      <c r="P178" s="112">
        <f t="shared" si="115"/>
        <v>0</v>
      </c>
      <c r="Q178" s="112">
        <f t="shared" si="116"/>
        <v>0</v>
      </c>
      <c r="R178" s="112">
        <f t="shared" si="117"/>
        <v>0</v>
      </c>
      <c r="S178" s="112">
        <f t="shared" si="118"/>
        <v>0</v>
      </c>
      <c r="T178" s="99">
        <f t="shared" si="113"/>
        <v>0</v>
      </c>
      <c r="U178" s="112">
        <f t="shared" si="119"/>
        <v>0</v>
      </c>
      <c r="V178" s="113">
        <f t="shared" si="120"/>
        <v>0</v>
      </c>
      <c r="W178" s="168">
        <f t="shared" si="121"/>
        <v>0</v>
      </c>
      <c r="X178" s="190"/>
    </row>
    <row r="179" spans="1:24" ht="15.75" outlineLevel="1" thickBot="1">
      <c r="A179" s="327"/>
      <c r="B179" s="323"/>
      <c r="C179" s="335"/>
      <c r="D179" s="102" t="str">
        <f>'Перв. скв '!D179</f>
        <v>Прочие (Наценка УМТС)</v>
      </c>
      <c r="E179" s="332"/>
      <c r="F179" s="332" t="str">
        <f>'Перв. скв '!F179</f>
        <v>опер</v>
      </c>
      <c r="G179" s="349">
        <f>'Перв. скв '!G179</f>
        <v>861997.29989921732</v>
      </c>
      <c r="H179" s="306">
        <f>'Перв. скв '!H179</f>
        <v>1</v>
      </c>
      <c r="I179" s="306">
        <v>0</v>
      </c>
      <c r="J179" s="306">
        <v>0</v>
      </c>
      <c r="K179" s="306">
        <v>0</v>
      </c>
      <c r="L179" s="306">
        <v>0</v>
      </c>
      <c r="M179" s="306">
        <v>0</v>
      </c>
      <c r="N179" s="306">
        <v>0</v>
      </c>
      <c r="O179" s="112">
        <f>H179*G179</f>
        <v>861997.29989921732</v>
      </c>
      <c r="P179" s="112">
        <f>I179*G179</f>
        <v>0</v>
      </c>
      <c r="Q179" s="112">
        <f>J179*G179</f>
        <v>0</v>
      </c>
      <c r="R179" s="112">
        <f>K179*G179</f>
        <v>0</v>
      </c>
      <c r="S179" s="112">
        <f>L179*G179</f>
        <v>0</v>
      </c>
      <c r="T179" s="99">
        <f>M179*G179</f>
        <v>0</v>
      </c>
      <c r="U179" s="112">
        <f>N179*G179</f>
        <v>0</v>
      </c>
      <c r="V179" s="113">
        <f>SUM(H179:N179)</f>
        <v>1</v>
      </c>
      <c r="W179" s="168">
        <f>SUM(O179:U179)</f>
        <v>861997.29989921732</v>
      </c>
      <c r="X179" s="190"/>
    </row>
    <row r="180" spans="1:24" ht="15.75" hidden="1" customHeight="1" outlineLevel="1" thickBot="1">
      <c r="A180" s="327"/>
      <c r="B180" s="323"/>
      <c r="C180" s="122"/>
      <c r="D180" s="123"/>
      <c r="E180" s="124"/>
      <c r="F180" s="124"/>
      <c r="G180" s="125"/>
      <c r="H180" s="296"/>
      <c r="I180" s="296"/>
      <c r="J180" s="296"/>
      <c r="K180" s="296"/>
      <c r="L180" s="296"/>
      <c r="M180" s="296"/>
      <c r="N180" s="296"/>
      <c r="O180" s="127"/>
      <c r="P180" s="127"/>
      <c r="Q180" s="127"/>
      <c r="R180" s="127"/>
      <c r="S180" s="127"/>
      <c r="T180" s="127"/>
      <c r="U180" s="127"/>
      <c r="V180" s="126"/>
      <c r="W180" s="126"/>
      <c r="X180" s="190"/>
    </row>
    <row r="181" spans="1:24" ht="15.75" collapsed="1" thickBot="1">
      <c r="A181" s="45"/>
      <c r="B181" s="48"/>
      <c r="C181" s="446" t="s">
        <v>45</v>
      </c>
      <c r="D181" s="447"/>
      <c r="E181" s="447"/>
      <c r="F181" s="447"/>
      <c r="G181" s="447"/>
      <c r="H181" s="447"/>
      <c r="I181" s="447"/>
      <c r="J181" s="447"/>
      <c r="K181" s="447"/>
      <c r="L181" s="447"/>
      <c r="M181" s="447"/>
      <c r="N181" s="447"/>
      <c r="O181" s="447"/>
      <c r="P181" s="447"/>
      <c r="Q181" s="447"/>
      <c r="R181" s="447"/>
      <c r="S181" s="447"/>
      <c r="T181" s="447"/>
      <c r="U181" s="447"/>
      <c r="V181" s="447"/>
      <c r="W181" s="473"/>
      <c r="X181" s="192">
        <f>SUM(W183:W188)</f>
        <v>379392.394347728</v>
      </c>
    </row>
    <row r="182" spans="1:24" ht="15.75" outlineLevel="1" thickBot="1">
      <c r="A182" s="334"/>
      <c r="B182" s="331"/>
      <c r="C182" s="54"/>
      <c r="D182" s="100" t="s">
        <v>120</v>
      </c>
      <c r="E182" s="50"/>
      <c r="F182" s="50"/>
      <c r="G182" s="38"/>
      <c r="H182" s="295"/>
      <c r="I182" s="295"/>
      <c r="J182" s="295"/>
      <c r="K182" s="295"/>
      <c r="L182" s="295"/>
      <c r="M182" s="295"/>
      <c r="N182" s="295"/>
      <c r="O182" s="51"/>
      <c r="P182" s="51"/>
      <c r="Q182" s="51"/>
      <c r="R182" s="51"/>
      <c r="S182" s="51"/>
      <c r="T182" s="51"/>
      <c r="U182" s="51"/>
      <c r="V182" s="51"/>
      <c r="W182" s="174"/>
      <c r="X182" s="190"/>
    </row>
    <row r="183" spans="1:24" outlineLevel="1">
      <c r="A183" s="334"/>
      <c r="B183" s="331"/>
      <c r="C183" s="335"/>
      <c r="D183" s="102" t="str">
        <f>'Перв. скв '!D183</f>
        <v>Услуги НТЦ (лаб.анализ растворов, авторский надзор и пр.)</v>
      </c>
      <c r="E183" s="332"/>
      <c r="F183" s="332" t="str">
        <f>'Перв. скв '!F183</f>
        <v>скв.</v>
      </c>
      <c r="G183" s="349">
        <f>'Перв. скв '!G183</f>
        <v>379392.394347728</v>
      </c>
      <c r="H183" s="306">
        <f>'Перв. скв '!H183</f>
        <v>1</v>
      </c>
      <c r="I183" s="306">
        <f>'Перв. скв '!I183</f>
        <v>0</v>
      </c>
      <c r="J183" s="306">
        <f>'Перв. скв '!J183</f>
        <v>0</v>
      </c>
      <c r="K183" s="306">
        <f>'Перв. скв '!K183</f>
        <v>0</v>
      </c>
      <c r="L183" s="306">
        <f>'Перв. скв '!L183</f>
        <v>0</v>
      </c>
      <c r="M183" s="306">
        <f>'Перв. скв '!M183</f>
        <v>0</v>
      </c>
      <c r="N183" s="306">
        <f>'Перв. скв '!N183</f>
        <v>0</v>
      </c>
      <c r="O183" s="99">
        <f t="shared" ref="O183:O188" si="122">H183*G183</f>
        <v>379392.394347728</v>
      </c>
      <c r="P183" s="99">
        <f t="shared" ref="P183:P188" si="123">I183*G183</f>
        <v>0</v>
      </c>
      <c r="Q183" s="99">
        <f t="shared" ref="Q183:Q188" si="124">J183*G183</f>
        <v>0</v>
      </c>
      <c r="R183" s="99">
        <f t="shared" ref="R183:R188" si="125">K183*G183</f>
        <v>0</v>
      </c>
      <c r="S183" s="99">
        <f t="shared" ref="S183:S188" si="126">L183*G183</f>
        <v>0</v>
      </c>
      <c r="T183" s="99">
        <f t="shared" ref="T183:T188" si="127">M183*G183</f>
        <v>0</v>
      </c>
      <c r="U183" s="99">
        <f t="shared" ref="U183:U188" si="128">N183*G183</f>
        <v>0</v>
      </c>
      <c r="V183" s="98">
        <f t="shared" ref="V183:V188" si="129">SUM(H183:N183)</f>
        <v>1</v>
      </c>
      <c r="W183" s="171">
        <f t="shared" ref="W183:W188" si="130">SUM(O183:U183)</f>
        <v>379392.394347728</v>
      </c>
      <c r="X183" s="190"/>
    </row>
    <row r="184" spans="1:24" outlineLevel="1">
      <c r="A184" s="327"/>
      <c r="B184" s="323"/>
      <c r="C184" s="335"/>
      <c r="D184" s="102" t="str">
        <f>'Перв. скв '!D184</f>
        <v>ПИР + гос.экспертиза</v>
      </c>
      <c r="E184" s="332"/>
      <c r="F184" s="332" t="str">
        <f>'Перв. скв '!F184</f>
        <v>К-т</v>
      </c>
      <c r="G184" s="349">
        <f>'Перв. скв '!G184</f>
        <v>0</v>
      </c>
      <c r="H184" s="306">
        <v>0</v>
      </c>
      <c r="I184" s="306">
        <f>'Перв. скв '!I184</f>
        <v>0</v>
      </c>
      <c r="J184" s="306">
        <f>'Перв. скв '!J184</f>
        <v>0</v>
      </c>
      <c r="K184" s="306">
        <f>'Перв. скв '!K184</f>
        <v>0</v>
      </c>
      <c r="L184" s="306">
        <f>'Перв. скв '!L184</f>
        <v>0</v>
      </c>
      <c r="M184" s="306">
        <f>'Перв. скв '!M184</f>
        <v>0</v>
      </c>
      <c r="N184" s="306">
        <f>'Перв. скв '!N184</f>
        <v>0</v>
      </c>
      <c r="O184" s="99">
        <f t="shared" si="122"/>
        <v>0</v>
      </c>
      <c r="P184" s="99">
        <f t="shared" si="123"/>
        <v>0</v>
      </c>
      <c r="Q184" s="99">
        <f t="shared" si="124"/>
        <v>0</v>
      </c>
      <c r="R184" s="99">
        <f t="shared" si="125"/>
        <v>0</v>
      </c>
      <c r="S184" s="99">
        <f t="shared" si="126"/>
        <v>0</v>
      </c>
      <c r="T184" s="99">
        <f t="shared" si="127"/>
        <v>0</v>
      </c>
      <c r="U184" s="99">
        <f t="shared" si="128"/>
        <v>0</v>
      </c>
      <c r="V184" s="98">
        <f t="shared" si="129"/>
        <v>0</v>
      </c>
      <c r="W184" s="171">
        <f t="shared" si="130"/>
        <v>0</v>
      </c>
      <c r="X184" s="190"/>
    </row>
    <row r="185" spans="1:24" outlineLevel="1">
      <c r="A185" s="327"/>
      <c r="B185" s="323"/>
      <c r="C185" s="335"/>
      <c r="D185" s="102" t="str">
        <f>'Перв. скв '!D185</f>
        <v>Услуги УМТС (10,45% от ТМЦ, включая опрессовку труб)</v>
      </c>
      <c r="E185" s="332"/>
      <c r="F185" s="332" t="str">
        <f>'Перв. скв '!F185</f>
        <v>скв.</v>
      </c>
      <c r="G185" s="349">
        <f>'Перв. скв '!G185</f>
        <v>0</v>
      </c>
      <c r="H185" s="306">
        <f>'Перв. скв '!H185</f>
        <v>0</v>
      </c>
      <c r="I185" s="306">
        <f>'Перв. скв '!I185</f>
        <v>0</v>
      </c>
      <c r="J185" s="306">
        <f>'Перв. скв '!J185</f>
        <v>0</v>
      </c>
      <c r="K185" s="306">
        <f>'Перв. скв '!K185</f>
        <v>0</v>
      </c>
      <c r="L185" s="306">
        <f>'Перв. скв '!L185</f>
        <v>0</v>
      </c>
      <c r="M185" s="306">
        <f>'Перв. скв '!M185</f>
        <v>0</v>
      </c>
      <c r="N185" s="306">
        <f>'Перв. скв '!N185</f>
        <v>0</v>
      </c>
      <c r="O185" s="99">
        <f t="shared" si="122"/>
        <v>0</v>
      </c>
      <c r="P185" s="99">
        <f t="shared" si="123"/>
        <v>0</v>
      </c>
      <c r="Q185" s="99">
        <f t="shared" si="124"/>
        <v>0</v>
      </c>
      <c r="R185" s="99">
        <f t="shared" si="125"/>
        <v>0</v>
      </c>
      <c r="S185" s="99">
        <f t="shared" si="126"/>
        <v>0</v>
      </c>
      <c r="T185" s="99">
        <f t="shared" si="127"/>
        <v>0</v>
      </c>
      <c r="U185" s="99">
        <f t="shared" si="128"/>
        <v>0</v>
      </c>
      <c r="V185" s="98">
        <f t="shared" si="129"/>
        <v>0</v>
      </c>
      <c r="W185" s="171">
        <f t="shared" si="130"/>
        <v>0</v>
      </c>
      <c r="X185" s="190"/>
    </row>
    <row r="186" spans="1:24" outlineLevel="1">
      <c r="A186" s="327"/>
      <c r="B186" s="323"/>
      <c r="C186" s="335"/>
      <c r="D186" s="102" t="str">
        <f>'Перв. скв '!D186</f>
        <v>Выработка электроэнергии</v>
      </c>
      <c r="E186" s="332"/>
      <c r="F186" s="332" t="str">
        <f>'Перв. скв '!F186</f>
        <v>скв.</v>
      </c>
      <c r="G186" s="349">
        <f>'Перв. скв '!G186</f>
        <v>0</v>
      </c>
      <c r="H186" s="306">
        <f>'Перв. скв '!H186</f>
        <v>1</v>
      </c>
      <c r="I186" s="306">
        <f>'Перв. скв '!I186</f>
        <v>0</v>
      </c>
      <c r="J186" s="306">
        <f>'Перв. скв '!J186</f>
        <v>0</v>
      </c>
      <c r="K186" s="306">
        <f>'Перв. скв '!K186</f>
        <v>0</v>
      </c>
      <c r="L186" s="306">
        <f>'Перв. скв '!L186</f>
        <v>0</v>
      </c>
      <c r="M186" s="306">
        <f>'Перв. скв '!M186</f>
        <v>0</v>
      </c>
      <c r="N186" s="306">
        <f>'Перв. скв '!N186</f>
        <v>0</v>
      </c>
      <c r="O186" s="99">
        <f t="shared" si="122"/>
        <v>0</v>
      </c>
      <c r="P186" s="99">
        <f t="shared" si="123"/>
        <v>0</v>
      </c>
      <c r="Q186" s="99">
        <f t="shared" si="124"/>
        <v>0</v>
      </c>
      <c r="R186" s="99">
        <f t="shared" si="125"/>
        <v>0</v>
      </c>
      <c r="S186" s="99">
        <f t="shared" si="126"/>
        <v>0</v>
      </c>
      <c r="T186" s="99">
        <f t="shared" si="127"/>
        <v>0</v>
      </c>
      <c r="U186" s="99">
        <f t="shared" si="128"/>
        <v>0</v>
      </c>
      <c r="V186" s="98">
        <f t="shared" si="129"/>
        <v>1</v>
      </c>
      <c r="W186" s="171">
        <f t="shared" si="130"/>
        <v>0</v>
      </c>
      <c r="X186" s="190"/>
    </row>
    <row r="187" spans="1:24" outlineLevel="1">
      <c r="A187" s="327"/>
      <c r="B187" s="323"/>
      <c r="C187" s="335"/>
      <c r="D187" s="102" t="str">
        <f>'Перв. скв '!D187</f>
        <v>Прочее (Регистрация, инвентаризация, индексация)</v>
      </c>
      <c r="E187" s="332"/>
      <c r="F187" s="332" t="str">
        <f>'Перв. скв '!F187</f>
        <v>скв.</v>
      </c>
      <c r="G187" s="349">
        <f>'Перв. скв '!G187</f>
        <v>0</v>
      </c>
      <c r="H187" s="306">
        <f>'Перв. скв '!H187</f>
        <v>1</v>
      </c>
      <c r="I187" s="306">
        <f>'Перв. скв '!I187</f>
        <v>0</v>
      </c>
      <c r="J187" s="306">
        <f>'Перв. скв '!J187</f>
        <v>0</v>
      </c>
      <c r="K187" s="306">
        <f>'Перв. скв '!K187</f>
        <v>0</v>
      </c>
      <c r="L187" s="306">
        <f>'Перв. скв '!L187</f>
        <v>0</v>
      </c>
      <c r="M187" s="306">
        <f>'Перв. скв '!M187</f>
        <v>0</v>
      </c>
      <c r="N187" s="306">
        <f>'Перв. скв '!N187</f>
        <v>0</v>
      </c>
      <c r="O187" s="99">
        <f t="shared" si="122"/>
        <v>0</v>
      </c>
      <c r="P187" s="99">
        <f t="shared" si="123"/>
        <v>0</v>
      </c>
      <c r="Q187" s="99">
        <f t="shared" si="124"/>
        <v>0</v>
      </c>
      <c r="R187" s="99">
        <f t="shared" si="125"/>
        <v>0</v>
      </c>
      <c r="S187" s="99">
        <f t="shared" si="126"/>
        <v>0</v>
      </c>
      <c r="T187" s="99">
        <f t="shared" si="127"/>
        <v>0</v>
      </c>
      <c r="U187" s="99">
        <f t="shared" si="128"/>
        <v>0</v>
      </c>
      <c r="V187" s="98">
        <f t="shared" si="129"/>
        <v>1</v>
      </c>
      <c r="W187" s="171">
        <f t="shared" si="130"/>
        <v>0</v>
      </c>
      <c r="X187" s="190"/>
    </row>
    <row r="188" spans="1:24" outlineLevel="1">
      <c r="A188" s="327"/>
      <c r="B188" s="336"/>
      <c r="C188" s="335"/>
      <c r="D188" s="102" t="str">
        <f>'Перв. скв '!D188</f>
        <v>Прочие (ТЖГ)</v>
      </c>
      <c r="E188" s="332"/>
      <c r="F188" s="332" t="str">
        <f>'Перв. скв '!F188</f>
        <v>скв.</v>
      </c>
      <c r="G188" s="349">
        <f>'Перв. скв '!G188</f>
        <v>0</v>
      </c>
      <c r="H188" s="306">
        <f>'Перв. скв '!H188</f>
        <v>1</v>
      </c>
      <c r="I188" s="306">
        <f>'Перв. скв '!I188</f>
        <v>0</v>
      </c>
      <c r="J188" s="306">
        <f>'Перв. скв '!J188</f>
        <v>0</v>
      </c>
      <c r="K188" s="306">
        <f>'Перв. скв '!K188</f>
        <v>0</v>
      </c>
      <c r="L188" s="306">
        <f>'Перв. скв '!L188</f>
        <v>0</v>
      </c>
      <c r="M188" s="306">
        <f>'Перв. скв '!M188</f>
        <v>0</v>
      </c>
      <c r="N188" s="306">
        <f>'Перв. скв '!N188</f>
        <v>0</v>
      </c>
      <c r="O188" s="99">
        <f t="shared" si="122"/>
        <v>0</v>
      </c>
      <c r="P188" s="99">
        <f t="shared" si="123"/>
        <v>0</v>
      </c>
      <c r="Q188" s="99">
        <f t="shared" si="124"/>
        <v>0</v>
      </c>
      <c r="R188" s="99">
        <f t="shared" si="125"/>
        <v>0</v>
      </c>
      <c r="S188" s="99">
        <f t="shared" si="126"/>
        <v>0</v>
      </c>
      <c r="T188" s="99">
        <f t="shared" si="127"/>
        <v>0</v>
      </c>
      <c r="U188" s="99">
        <f t="shared" si="128"/>
        <v>0</v>
      </c>
      <c r="V188" s="98">
        <f t="shared" si="129"/>
        <v>1</v>
      </c>
      <c r="W188" s="171">
        <f t="shared" si="130"/>
        <v>0</v>
      </c>
      <c r="X188" s="190"/>
    </row>
    <row r="189" spans="1:24" s="68" customFormat="1" ht="15.75" customHeight="1" outlineLevel="1" thickBot="1">
      <c r="A189" s="340"/>
      <c r="B189" s="341"/>
      <c r="C189" s="97"/>
      <c r="D189" s="86"/>
      <c r="E189" s="87"/>
      <c r="F189" s="87"/>
      <c r="G189" s="88"/>
      <c r="H189" s="289"/>
      <c r="I189" s="289"/>
      <c r="J189" s="289"/>
      <c r="K189" s="289"/>
      <c r="L189" s="289"/>
      <c r="M189" s="289"/>
      <c r="N189" s="289"/>
      <c r="O189" s="118"/>
      <c r="P189" s="118"/>
      <c r="Q189" s="118"/>
      <c r="R189" s="118"/>
      <c r="S189" s="118"/>
      <c r="T189" s="118"/>
      <c r="U189" s="118"/>
      <c r="V189" s="119"/>
      <c r="W189" s="175"/>
      <c r="X189" s="190"/>
    </row>
    <row r="190" spans="1:24" s="109" customFormat="1">
      <c r="A190" s="107"/>
      <c r="B190" s="108"/>
      <c r="C190" s="56" t="s">
        <v>77</v>
      </c>
      <c r="D190" s="69">
        <f>W190</f>
        <v>30207616.004246943</v>
      </c>
      <c r="E190" s="450"/>
      <c r="F190" s="500"/>
      <c r="G190" s="500"/>
      <c r="H190" s="500"/>
      <c r="I190" s="500"/>
      <c r="J190" s="500"/>
      <c r="K190" s="500"/>
      <c r="L190" s="500"/>
      <c r="M190" s="500"/>
      <c r="N190" s="451"/>
      <c r="O190" s="116">
        <f>SUM(O45:O188)</f>
        <v>1685999.6942469452</v>
      </c>
      <c r="P190" s="116">
        <f t="shared" ref="P190:W190" si="131">SUM(P45:P188)</f>
        <v>0</v>
      </c>
      <c r="Q190" s="116">
        <f t="shared" si="131"/>
        <v>388680</v>
      </c>
      <c r="R190" s="116">
        <f t="shared" si="131"/>
        <v>0</v>
      </c>
      <c r="S190" s="116">
        <f t="shared" si="131"/>
        <v>28132936.309999999</v>
      </c>
      <c r="T190" s="116">
        <f t="shared" si="131"/>
        <v>0</v>
      </c>
      <c r="U190" s="116">
        <f t="shared" si="131"/>
        <v>0</v>
      </c>
      <c r="V190" s="116">
        <f t="shared" si="131"/>
        <v>9599.7199999999993</v>
      </c>
      <c r="W190" s="164">
        <f t="shared" si="131"/>
        <v>30207616.004246943</v>
      </c>
      <c r="X190" s="191"/>
    </row>
    <row r="191" spans="1:24" ht="15.75" thickBot="1">
      <c r="A191" s="3"/>
      <c r="B191" s="3"/>
      <c r="H191" s="280"/>
      <c r="I191" s="280"/>
      <c r="J191" s="280"/>
      <c r="K191" s="280"/>
      <c r="L191" s="280"/>
      <c r="M191" s="280"/>
      <c r="N191" s="280"/>
      <c r="O191" s="23"/>
      <c r="P191" s="23"/>
      <c r="Q191" s="23"/>
      <c r="R191" s="23"/>
      <c r="S191" s="23"/>
      <c r="T191" s="23"/>
      <c r="U191" s="23"/>
      <c r="X191" s="191"/>
    </row>
    <row r="192" spans="1:24" ht="15.75" thickBot="1">
      <c r="A192" s="45"/>
      <c r="B192" s="48"/>
      <c r="C192" s="446" t="s">
        <v>124</v>
      </c>
      <c r="D192" s="447"/>
      <c r="E192" s="447"/>
      <c r="F192" s="447"/>
      <c r="G192" s="447"/>
      <c r="H192" s="447"/>
      <c r="I192" s="447"/>
      <c r="J192" s="447"/>
      <c r="K192" s="447"/>
      <c r="L192" s="447"/>
      <c r="M192" s="447"/>
      <c r="N192" s="447"/>
      <c r="O192" s="447"/>
      <c r="P192" s="447"/>
      <c r="Q192" s="447"/>
      <c r="R192" s="447"/>
      <c r="S192" s="447"/>
      <c r="T192" s="447"/>
      <c r="U192" s="447"/>
      <c r="V192" s="447"/>
      <c r="W192" s="473"/>
      <c r="X192" s="192">
        <f>SUM(W194:W204)</f>
        <v>36904486.671455629</v>
      </c>
    </row>
    <row r="193" spans="1:24" ht="15.75" outlineLevel="1" thickBot="1">
      <c r="A193" s="334"/>
      <c r="B193" s="331"/>
      <c r="C193" s="54"/>
      <c r="D193" s="100" t="s">
        <v>120</v>
      </c>
      <c r="E193" s="50"/>
      <c r="F193" s="50"/>
      <c r="G193" s="38"/>
      <c r="H193" s="295"/>
      <c r="I193" s="295"/>
      <c r="J193" s="295"/>
      <c r="K193" s="295"/>
      <c r="L193" s="295"/>
      <c r="M193" s="295"/>
      <c r="N193" s="295"/>
      <c r="O193" s="51"/>
      <c r="P193" s="51"/>
      <c r="Q193" s="51"/>
      <c r="R193" s="51"/>
      <c r="S193" s="51"/>
      <c r="T193" s="51"/>
      <c r="U193" s="51"/>
      <c r="V193" s="51"/>
      <c r="W193" s="174"/>
      <c r="X193" s="190"/>
    </row>
    <row r="194" spans="1:24" outlineLevel="1">
      <c r="A194" s="334"/>
      <c r="B194" s="331"/>
      <c r="C194" s="335"/>
      <c r="D194" s="102" t="str">
        <f>'Перв. скв '!D194</f>
        <v>Услуги по гидроразрыву пластов</v>
      </c>
      <c r="E194" s="332"/>
      <c r="F194" s="332" t="str">
        <f>'Перв. скв '!F194</f>
        <v>опер</v>
      </c>
      <c r="G194" s="349">
        <f>'Перв. скв '!G194</f>
        <v>2694720.9499999997</v>
      </c>
      <c r="H194" s="306">
        <f>'Перв. скв '!H194</f>
        <v>6</v>
      </c>
      <c r="I194" s="307">
        <f>'Перв. скв '!I194</f>
        <v>0</v>
      </c>
      <c r="J194" s="307">
        <f>'Перв. скв '!J194</f>
        <v>0</v>
      </c>
      <c r="K194" s="307">
        <f>'Перв. скв '!K194</f>
        <v>0</v>
      </c>
      <c r="L194" s="307">
        <f>'Перв. скв '!L194</f>
        <v>0</v>
      </c>
      <c r="M194" s="307">
        <f>'Перв. скв '!M194</f>
        <v>0</v>
      </c>
      <c r="N194" s="297"/>
      <c r="O194" s="99">
        <f t="shared" ref="O194:O204" si="132">H194*G194</f>
        <v>16168325.699999999</v>
      </c>
      <c r="P194" s="99"/>
      <c r="Q194" s="99"/>
      <c r="R194" s="99"/>
      <c r="S194" s="99"/>
      <c r="T194" s="99"/>
      <c r="U194" s="99"/>
      <c r="V194" s="98">
        <f t="shared" ref="V194:V204" si="133">SUM(H194:N194)</f>
        <v>6</v>
      </c>
      <c r="W194" s="171">
        <f>SUM(O194:U194)</f>
        <v>16168325.699999999</v>
      </c>
      <c r="X194" s="190"/>
    </row>
    <row r="195" spans="1:24" outlineLevel="1">
      <c r="A195" s="327"/>
      <c r="B195" s="323"/>
      <c r="C195" s="335"/>
      <c r="D195" s="102" t="str">
        <f>'Перв. скв '!D195</f>
        <v>Услуги колтюбинга и азотной установки</v>
      </c>
      <c r="E195" s="332"/>
      <c r="F195" s="332" t="str">
        <f>'Перв. скв '!F195</f>
        <v>опер</v>
      </c>
      <c r="G195" s="349">
        <f>'Перв. скв '!G195</f>
        <v>4225000</v>
      </c>
      <c r="H195" s="306">
        <f>'Перв. скв '!H195</f>
        <v>1</v>
      </c>
      <c r="I195" s="307">
        <f>'Перв. скв '!I195</f>
        <v>0</v>
      </c>
      <c r="J195" s="307">
        <f>'Перв. скв '!J195</f>
        <v>0</v>
      </c>
      <c r="K195" s="307">
        <f>'Перв. скв '!K195</f>
        <v>0</v>
      </c>
      <c r="L195" s="307">
        <f>'Перв. скв '!L195</f>
        <v>0</v>
      </c>
      <c r="M195" s="307">
        <f>'Перв. скв '!M195</f>
        <v>0</v>
      </c>
      <c r="N195" s="297"/>
      <c r="O195" s="99">
        <f t="shared" si="132"/>
        <v>4225000</v>
      </c>
      <c r="P195" s="99"/>
      <c r="Q195" s="99"/>
      <c r="R195" s="99"/>
      <c r="S195" s="99"/>
      <c r="T195" s="99"/>
      <c r="U195" s="99"/>
      <c r="V195" s="98">
        <f t="shared" si="133"/>
        <v>1</v>
      </c>
      <c r="W195" s="171">
        <f t="shared" ref="W195:W204" si="134">SUM(O195:U195)</f>
        <v>4225000</v>
      </c>
      <c r="X195" s="190"/>
    </row>
    <row r="196" spans="1:24" outlineLevel="1">
      <c r="A196" s="327"/>
      <c r="B196" s="323"/>
      <c r="C196" s="335"/>
      <c r="D196" s="102" t="str">
        <f>'Перв. скв '!D196</f>
        <v>Услуги бригад по капитальному ремонту скважин</v>
      </c>
      <c r="E196" s="332"/>
      <c r="F196" s="332" t="str">
        <f>'Перв. скв '!F196</f>
        <v>бр.час.</v>
      </c>
      <c r="G196" s="349">
        <f>'Перв. скв '!G196</f>
        <v>5700</v>
      </c>
      <c r="H196" s="306">
        <f>'Перв. скв '!H196</f>
        <v>236.47807017543863</v>
      </c>
      <c r="I196" s="307">
        <f>'Перв. скв '!I196</f>
        <v>0</v>
      </c>
      <c r="J196" s="307">
        <f>'Перв. скв '!J196</f>
        <v>0</v>
      </c>
      <c r="K196" s="307">
        <f>'Перв. скв '!K196</f>
        <v>0</v>
      </c>
      <c r="L196" s="307">
        <f>'Перв. скв '!L196</f>
        <v>0</v>
      </c>
      <c r="M196" s="307">
        <f>'Перв. скв '!M196</f>
        <v>0</v>
      </c>
      <c r="N196" s="297"/>
      <c r="O196" s="99">
        <f t="shared" si="132"/>
        <v>1347925.0000000002</v>
      </c>
      <c r="P196" s="99"/>
      <c r="Q196" s="99"/>
      <c r="R196" s="99"/>
      <c r="S196" s="99"/>
      <c r="T196" s="99"/>
      <c r="U196" s="99"/>
      <c r="V196" s="98">
        <f t="shared" si="133"/>
        <v>236.47807017543863</v>
      </c>
      <c r="W196" s="171">
        <f t="shared" si="134"/>
        <v>1347925.0000000002</v>
      </c>
      <c r="X196" s="190"/>
    </row>
    <row r="197" spans="1:24" outlineLevel="1">
      <c r="A197" s="327"/>
      <c r="B197" s="323"/>
      <c r="C197" s="335"/>
      <c r="D197" s="102" t="str">
        <f>'Перв. скв '!D197</f>
        <v>Супервайзинг при КРС</v>
      </c>
      <c r="E197" s="332"/>
      <c r="F197" s="332" t="str">
        <f>'Перв. скв '!F197</f>
        <v>опер</v>
      </c>
      <c r="G197" s="349">
        <f>'Перв. скв '!G197</f>
        <v>61808.600000000013</v>
      </c>
      <c r="H197" s="306">
        <f>'Перв. скв '!H197</f>
        <v>1</v>
      </c>
      <c r="I197" s="307">
        <f>'Перв. скв '!I197</f>
        <v>0</v>
      </c>
      <c r="J197" s="307">
        <f>'Перв. скв '!J197</f>
        <v>0</v>
      </c>
      <c r="K197" s="307">
        <f>'Перв. скв '!K197</f>
        <v>0</v>
      </c>
      <c r="L197" s="307">
        <f>'Перв. скв '!L197</f>
        <v>0</v>
      </c>
      <c r="M197" s="307">
        <f>'Перв. скв '!M197</f>
        <v>0</v>
      </c>
      <c r="N197" s="297"/>
      <c r="O197" s="99">
        <f t="shared" si="132"/>
        <v>61808.600000000013</v>
      </c>
      <c r="P197" s="99"/>
      <c r="Q197" s="99"/>
      <c r="R197" s="99"/>
      <c r="S197" s="99"/>
      <c r="T197" s="99"/>
      <c r="U197" s="99"/>
      <c r="V197" s="98">
        <f t="shared" si="133"/>
        <v>1</v>
      </c>
      <c r="W197" s="171">
        <f t="shared" si="134"/>
        <v>61808.600000000013</v>
      </c>
      <c r="X197" s="190"/>
    </row>
    <row r="198" spans="1:24" outlineLevel="1">
      <c r="A198" s="327"/>
      <c r="B198" s="323"/>
      <c r="C198" s="335"/>
      <c r="D198" s="102" t="str">
        <f>'Перв. скв '!D198</f>
        <v>ТЖГ</v>
      </c>
      <c r="E198" s="332"/>
      <c r="F198" s="332" t="str">
        <f>'Перв. скв '!F198</f>
        <v>опер</v>
      </c>
      <c r="G198" s="349">
        <f>'Перв. скв '!G198</f>
        <v>0</v>
      </c>
      <c r="H198" s="306">
        <f>'Перв. скв '!H198</f>
        <v>1</v>
      </c>
      <c r="I198" s="307">
        <f>'Перв. скв '!I198</f>
        <v>0</v>
      </c>
      <c r="J198" s="307">
        <f>'Перв. скв '!J198</f>
        <v>0</v>
      </c>
      <c r="K198" s="307">
        <f>'Перв. скв '!K198</f>
        <v>0</v>
      </c>
      <c r="L198" s="307">
        <f>'Перв. скв '!L198</f>
        <v>0</v>
      </c>
      <c r="M198" s="307">
        <f>'Перв. скв '!M198</f>
        <v>0</v>
      </c>
      <c r="N198" s="297"/>
      <c r="O198" s="99">
        <f t="shared" si="132"/>
        <v>0</v>
      </c>
      <c r="P198" s="99"/>
      <c r="Q198" s="99"/>
      <c r="R198" s="99"/>
      <c r="S198" s="99"/>
      <c r="T198" s="99"/>
      <c r="U198" s="99"/>
      <c r="V198" s="98">
        <f t="shared" si="133"/>
        <v>1</v>
      </c>
      <c r="W198" s="171">
        <f t="shared" si="134"/>
        <v>0</v>
      </c>
      <c r="X198" s="190"/>
    </row>
    <row r="199" spans="1:24" outlineLevel="1">
      <c r="A199" s="327"/>
      <c r="B199" s="323"/>
      <c r="C199" s="335"/>
      <c r="D199" s="102" t="str">
        <f>'Перв. скв '!D199</f>
        <v>Проппант</v>
      </c>
      <c r="E199" s="332"/>
      <c r="F199" s="332" t="str">
        <f>'Перв. скв '!F199</f>
        <v>м3</v>
      </c>
      <c r="G199" s="349">
        <f>'Перв. скв '!G199</f>
        <v>17500</v>
      </c>
      <c r="H199" s="306">
        <f>'Перв. скв '!H199</f>
        <v>600</v>
      </c>
      <c r="I199" s="307">
        <f>'Перв. скв '!I199</f>
        <v>0</v>
      </c>
      <c r="J199" s="307">
        <f>'Перв. скв '!J199</f>
        <v>0</v>
      </c>
      <c r="K199" s="307">
        <f>'Перв. скв '!K199</f>
        <v>0</v>
      </c>
      <c r="L199" s="307">
        <f>'Перв. скв '!L199</f>
        <v>0</v>
      </c>
      <c r="M199" s="307">
        <f>'Перв. скв '!M199</f>
        <v>0</v>
      </c>
      <c r="N199" s="297"/>
      <c r="O199" s="99">
        <f t="shared" si="132"/>
        <v>10500000</v>
      </c>
      <c r="P199" s="99"/>
      <c r="Q199" s="99"/>
      <c r="R199" s="99"/>
      <c r="S199" s="99"/>
      <c r="T199" s="99"/>
      <c r="U199" s="99"/>
      <c r="V199" s="98">
        <f t="shared" si="133"/>
        <v>600</v>
      </c>
      <c r="W199" s="171">
        <f t="shared" si="134"/>
        <v>10500000</v>
      </c>
      <c r="X199" s="190"/>
    </row>
    <row r="200" spans="1:24" outlineLevel="1">
      <c r="A200" s="327"/>
      <c r="B200" s="323"/>
      <c r="C200" s="335"/>
      <c r="D200" s="102" t="str">
        <f>'Перв. скв '!D200</f>
        <v>Распределение расходов УМТС</v>
      </c>
      <c r="E200" s="332"/>
      <c r="F200" s="332">
        <f>'Перв. скв '!F200</f>
        <v>0</v>
      </c>
      <c r="G200" s="349">
        <f>'Перв. скв '!G200</f>
        <v>865747.37145562703</v>
      </c>
      <c r="H200" s="306">
        <f>'Перв. скв '!H200</f>
        <v>1</v>
      </c>
      <c r="I200" s="307">
        <f>'Перв. скв '!I200</f>
        <v>0</v>
      </c>
      <c r="J200" s="307">
        <f>'Перв. скв '!J200</f>
        <v>0</v>
      </c>
      <c r="K200" s="307">
        <f>'Перв. скв '!K200</f>
        <v>0</v>
      </c>
      <c r="L200" s="307">
        <f>'Перв. скв '!L200</f>
        <v>0</v>
      </c>
      <c r="M200" s="307">
        <f>'Перв. скв '!M200</f>
        <v>0</v>
      </c>
      <c r="N200" s="297"/>
      <c r="O200" s="99">
        <f t="shared" si="132"/>
        <v>865747.37145562703</v>
      </c>
      <c r="P200" s="99"/>
      <c r="Q200" s="99"/>
      <c r="R200" s="99"/>
      <c r="S200" s="99"/>
      <c r="T200" s="99"/>
      <c r="U200" s="99"/>
      <c r="V200" s="98">
        <f t="shared" si="133"/>
        <v>1</v>
      </c>
      <c r="W200" s="171">
        <f t="shared" si="134"/>
        <v>865747.37145562703</v>
      </c>
      <c r="X200" s="190"/>
    </row>
    <row r="201" spans="1:24" outlineLevel="1">
      <c r="A201" s="327"/>
      <c r="B201" s="323"/>
      <c r="C201" s="335"/>
      <c r="D201" s="102" t="str">
        <f>'Перв. скв '!D201</f>
        <v>ПВР</v>
      </c>
      <c r="E201" s="332"/>
      <c r="F201" s="332" t="str">
        <f>'Перв. скв '!F201</f>
        <v>опер</v>
      </c>
      <c r="G201" s="349">
        <f>'Перв. скв '!G201</f>
        <v>0</v>
      </c>
      <c r="H201" s="306">
        <f>'Перв. скв '!H201</f>
        <v>0</v>
      </c>
      <c r="I201" s="307">
        <f>'Перв. скв '!I201</f>
        <v>0</v>
      </c>
      <c r="J201" s="307">
        <f>'Перв. скв '!J201</f>
        <v>0</v>
      </c>
      <c r="K201" s="307">
        <f>'Перв. скв '!K201</f>
        <v>0</v>
      </c>
      <c r="L201" s="307">
        <f>'Перв. скв '!L201</f>
        <v>0</v>
      </c>
      <c r="M201" s="307">
        <f>'Перв. скв '!M201</f>
        <v>0</v>
      </c>
      <c r="N201" s="297"/>
      <c r="O201" s="99">
        <f t="shared" si="132"/>
        <v>0</v>
      </c>
      <c r="P201" s="99"/>
      <c r="Q201" s="99"/>
      <c r="R201" s="99"/>
      <c r="S201" s="99"/>
      <c r="T201" s="99"/>
      <c r="U201" s="99"/>
      <c r="V201" s="98">
        <f t="shared" si="133"/>
        <v>0</v>
      </c>
      <c r="W201" s="171">
        <f t="shared" si="134"/>
        <v>0</v>
      </c>
      <c r="X201" s="190"/>
    </row>
    <row r="202" spans="1:24" outlineLevel="1">
      <c r="A202" s="327"/>
      <c r="B202" s="323"/>
      <c r="C202" s="335"/>
      <c r="D202" s="102" t="str">
        <f>'Перв. скв '!D202</f>
        <v>МГРП</v>
      </c>
      <c r="E202" s="332"/>
      <c r="F202" s="332" t="str">
        <f>'Перв. скв '!F202</f>
        <v>скв/опер</v>
      </c>
      <c r="G202" s="349">
        <f>'Перв. скв '!G202</f>
        <v>3650000</v>
      </c>
      <c r="H202" s="306">
        <f>'Перв. скв '!H202</f>
        <v>1</v>
      </c>
      <c r="I202" s="307">
        <f>'Перв. скв '!I202</f>
        <v>0</v>
      </c>
      <c r="J202" s="307">
        <f>'Перв. скв '!J202</f>
        <v>0</v>
      </c>
      <c r="K202" s="307">
        <f>'Перв. скв '!K202</f>
        <v>0</v>
      </c>
      <c r="L202" s="307">
        <f>'Перв. скв '!L202</f>
        <v>0</v>
      </c>
      <c r="M202" s="307">
        <f>'Перв. скв '!M202</f>
        <v>0</v>
      </c>
      <c r="N202" s="297"/>
      <c r="O202" s="99">
        <f t="shared" si="132"/>
        <v>3650000</v>
      </c>
      <c r="P202" s="99"/>
      <c r="Q202" s="99"/>
      <c r="R202" s="99"/>
      <c r="S202" s="99"/>
      <c r="T202" s="99"/>
      <c r="U202" s="99"/>
      <c r="V202" s="98">
        <f t="shared" si="133"/>
        <v>1</v>
      </c>
      <c r="W202" s="171">
        <f t="shared" si="134"/>
        <v>3650000</v>
      </c>
      <c r="X202" s="190"/>
    </row>
    <row r="203" spans="1:24" ht="15.75" outlineLevel="1" thickBot="1">
      <c r="A203" s="327"/>
      <c r="B203" s="323"/>
      <c r="C203" s="335"/>
      <c r="D203" s="102" t="str">
        <f>'Перв. скв '!D203</f>
        <v>Супервайзинг при ГРП</v>
      </c>
      <c r="E203" s="332"/>
      <c r="F203" s="332" t="str">
        <f>'Перв. скв '!F203</f>
        <v>бр.час.</v>
      </c>
      <c r="G203" s="349">
        <f>'Перв. скв '!G203</f>
        <v>85680</v>
      </c>
      <c r="H203" s="306">
        <f>'Перв. скв '!H203</f>
        <v>1</v>
      </c>
      <c r="I203" s="307">
        <f>'Перв. скв '!I203</f>
        <v>0</v>
      </c>
      <c r="J203" s="307">
        <f>'Перв. скв '!J203</f>
        <v>0</v>
      </c>
      <c r="K203" s="307">
        <f>'Перв. скв '!K203</f>
        <v>0</v>
      </c>
      <c r="L203" s="307">
        <f>'Перв. скв '!L203</f>
        <v>0</v>
      </c>
      <c r="M203" s="307">
        <f>'Перв. скв '!M203</f>
        <v>0</v>
      </c>
      <c r="N203" s="297"/>
      <c r="O203" s="99">
        <f t="shared" si="132"/>
        <v>85680</v>
      </c>
      <c r="P203" s="99"/>
      <c r="Q203" s="99"/>
      <c r="R203" s="99"/>
      <c r="S203" s="99"/>
      <c r="T203" s="99"/>
      <c r="U203" s="99"/>
      <c r="V203" s="98">
        <f t="shared" si="133"/>
        <v>1</v>
      </c>
      <c r="W203" s="171">
        <f t="shared" si="134"/>
        <v>85680</v>
      </c>
      <c r="X203" s="190"/>
    </row>
    <row r="204" spans="1:24" hidden="1" outlineLevel="1">
      <c r="A204" s="327"/>
      <c r="B204" s="323"/>
      <c r="C204" s="335"/>
      <c r="D204" s="102">
        <f>'Перв. скв '!D204</f>
        <v>0</v>
      </c>
      <c r="E204" s="332"/>
      <c r="F204" s="332">
        <f>'Перв. скв '!F204</f>
        <v>0</v>
      </c>
      <c r="G204" s="349">
        <f>'Перв. скв '!G204</f>
        <v>0</v>
      </c>
      <c r="H204" s="306">
        <f>'Перв. скв '!H204</f>
        <v>0</v>
      </c>
      <c r="I204" s="307">
        <f>'Перв. скв '!I204</f>
        <v>0</v>
      </c>
      <c r="J204" s="307">
        <f>'Перв. скв '!J204</f>
        <v>0</v>
      </c>
      <c r="K204" s="307">
        <f>'Перв. скв '!K204</f>
        <v>0</v>
      </c>
      <c r="L204" s="307">
        <f>'Перв. скв '!L204</f>
        <v>0</v>
      </c>
      <c r="M204" s="307">
        <f>'Перв. скв '!M204</f>
        <v>0</v>
      </c>
      <c r="N204" s="297"/>
      <c r="O204" s="99">
        <f t="shared" si="132"/>
        <v>0</v>
      </c>
      <c r="P204" s="99"/>
      <c r="Q204" s="99"/>
      <c r="R204" s="99"/>
      <c r="S204" s="99"/>
      <c r="T204" s="99"/>
      <c r="U204" s="99"/>
      <c r="V204" s="98">
        <f t="shared" si="133"/>
        <v>0</v>
      </c>
      <c r="W204" s="171">
        <f t="shared" si="134"/>
        <v>0</v>
      </c>
      <c r="X204" s="190"/>
    </row>
    <row r="205" spans="1:24" s="68" customFormat="1" ht="15.75" hidden="1" outlineLevel="1" thickBot="1">
      <c r="A205" s="340"/>
      <c r="B205" s="341"/>
      <c r="C205" s="97"/>
      <c r="D205" s="97"/>
      <c r="E205" s="75"/>
      <c r="F205" s="75"/>
      <c r="G205" s="65"/>
      <c r="H205" s="289"/>
      <c r="I205" s="289"/>
      <c r="J205" s="289"/>
      <c r="K205" s="289"/>
      <c r="L205" s="289"/>
      <c r="M205" s="289"/>
      <c r="N205" s="289"/>
      <c r="O205" s="78"/>
      <c r="P205" s="78"/>
      <c r="Q205" s="78"/>
      <c r="R205" s="78"/>
      <c r="S205" s="78"/>
      <c r="T205" s="78"/>
      <c r="U205" s="78"/>
      <c r="V205" s="79"/>
      <c r="W205" s="166"/>
      <c r="X205" s="190"/>
    </row>
    <row r="206" spans="1:24" s="109" customFormat="1" collapsed="1">
      <c r="A206" s="107"/>
      <c r="B206" s="108"/>
      <c r="C206" s="56" t="s">
        <v>83</v>
      </c>
      <c r="D206" s="69">
        <f>W206</f>
        <v>36904486.671455629</v>
      </c>
      <c r="E206" s="450"/>
      <c r="F206" s="500"/>
      <c r="G206" s="500"/>
      <c r="H206" s="500"/>
      <c r="I206" s="500"/>
      <c r="J206" s="500"/>
      <c r="K206" s="500"/>
      <c r="L206" s="500"/>
      <c r="M206" s="500"/>
      <c r="N206" s="451"/>
      <c r="O206" s="116">
        <f>SUM(O194:O204)</f>
        <v>36904486.671455629</v>
      </c>
      <c r="P206" s="116"/>
      <c r="Q206" s="116"/>
      <c r="R206" s="116"/>
      <c r="S206" s="116"/>
      <c r="T206" s="116"/>
      <c r="U206" s="116"/>
      <c r="V206" s="116"/>
      <c r="W206" s="164">
        <f>SUM(W194:W204)</f>
        <v>36904486.671455629</v>
      </c>
      <c r="X206" s="191"/>
    </row>
    <row r="207" spans="1:24" ht="15.75" thickBot="1">
      <c r="H207" s="280"/>
      <c r="I207" s="280"/>
      <c r="J207" s="280"/>
      <c r="K207" s="280"/>
      <c r="L207" s="280"/>
      <c r="M207" s="280"/>
      <c r="N207" s="280"/>
      <c r="O207" s="117"/>
      <c r="P207" s="117"/>
      <c r="Q207" s="117"/>
      <c r="R207" s="117"/>
      <c r="S207" s="117"/>
      <c r="T207" s="117"/>
      <c r="U207" s="117"/>
      <c r="V207" s="117"/>
      <c r="W207" s="117"/>
      <c r="X207" s="191"/>
    </row>
    <row r="208" spans="1:24" ht="15.75" thickBot="1">
      <c r="A208" s="336"/>
      <c r="B208" s="336"/>
      <c r="C208" s="446" t="s">
        <v>126</v>
      </c>
      <c r="D208" s="447"/>
      <c r="E208" s="447"/>
      <c r="F208" s="447"/>
      <c r="G208" s="447"/>
      <c r="H208" s="447"/>
      <c r="I208" s="447"/>
      <c r="J208" s="447"/>
      <c r="K208" s="447"/>
      <c r="L208" s="447"/>
      <c r="M208" s="447"/>
      <c r="N208" s="447"/>
      <c r="O208" s="447"/>
      <c r="P208" s="447"/>
      <c r="Q208" s="447"/>
      <c r="R208" s="447"/>
      <c r="S208" s="447"/>
      <c r="T208" s="447"/>
      <c r="U208" s="447"/>
      <c r="V208" s="447"/>
      <c r="W208" s="473"/>
      <c r="X208" s="192">
        <f>SUM(W209:W211)</f>
        <v>0</v>
      </c>
    </row>
    <row r="209" spans="1:24" outlineLevel="1">
      <c r="A209" s="336"/>
      <c r="B209" s="336"/>
      <c r="C209" s="335"/>
      <c r="D209" s="102">
        <f>'Перв. скв '!D209</f>
        <v>0</v>
      </c>
      <c r="E209" s="332"/>
      <c r="F209" s="332" t="str">
        <f>'Перв. скв '!F209</f>
        <v>шт</v>
      </c>
      <c r="G209" s="349">
        <f>'Перв. скв '!G209</f>
        <v>0</v>
      </c>
      <c r="H209" s="279"/>
      <c r="I209" s="297"/>
      <c r="J209" s="297"/>
      <c r="K209" s="297"/>
      <c r="L209" s="297"/>
      <c r="M209" s="297"/>
      <c r="N209" s="297"/>
      <c r="O209" s="112">
        <f>H209*G209</f>
        <v>0</v>
      </c>
      <c r="P209" s="112"/>
      <c r="Q209" s="112"/>
      <c r="R209" s="112"/>
      <c r="S209" s="112"/>
      <c r="T209" s="99"/>
      <c r="U209" s="112"/>
      <c r="V209" s="113">
        <f>SUM(H209:N209)</f>
        <v>0</v>
      </c>
      <c r="W209" s="168">
        <f>SUM(O209:U209)</f>
        <v>0</v>
      </c>
      <c r="X209" s="190"/>
    </row>
    <row r="210" spans="1:24" outlineLevel="1">
      <c r="A210" s="336"/>
      <c r="B210" s="336"/>
      <c r="C210" s="335"/>
      <c r="D210" s="102"/>
      <c r="E210" s="332"/>
      <c r="F210" s="332" t="str">
        <f>'Перв. скв '!F210</f>
        <v>скв.</v>
      </c>
      <c r="G210" s="349"/>
      <c r="H210" s="279"/>
      <c r="I210" s="297"/>
      <c r="J210" s="297"/>
      <c r="K210" s="297"/>
      <c r="L210" s="297"/>
      <c r="M210" s="297"/>
      <c r="N210" s="297"/>
      <c r="O210" s="112">
        <f>H210*G210</f>
        <v>0</v>
      </c>
      <c r="P210" s="112"/>
      <c r="Q210" s="112"/>
      <c r="R210" s="112"/>
      <c r="S210" s="112"/>
      <c r="T210" s="99"/>
      <c r="U210" s="112"/>
      <c r="V210" s="113">
        <f>SUM(H210:N210)</f>
        <v>0</v>
      </c>
      <c r="W210" s="168">
        <f>SUM(O210:U210)</f>
        <v>0</v>
      </c>
      <c r="X210" s="190"/>
    </row>
    <row r="211" spans="1:24" outlineLevel="1">
      <c r="A211" s="336"/>
      <c r="B211" s="336"/>
      <c r="C211" s="335"/>
      <c r="D211" s="102"/>
      <c r="E211" s="332"/>
      <c r="F211" s="332" t="str">
        <f>'Перв. скв '!F211</f>
        <v>скв.</v>
      </c>
      <c r="G211" s="349"/>
      <c r="H211" s="279"/>
      <c r="I211" s="297"/>
      <c r="J211" s="297"/>
      <c r="K211" s="297"/>
      <c r="L211" s="297"/>
      <c r="M211" s="297"/>
      <c r="N211" s="297"/>
      <c r="O211" s="112">
        <f>H211*G211</f>
        <v>0</v>
      </c>
      <c r="P211" s="112"/>
      <c r="Q211" s="112"/>
      <c r="R211" s="112"/>
      <c r="S211" s="112"/>
      <c r="T211" s="99"/>
      <c r="U211" s="112"/>
      <c r="V211" s="113">
        <f>SUM(H211:N211)</f>
        <v>0</v>
      </c>
      <c r="W211" s="168">
        <f>SUM(O211:U211)</f>
        <v>0</v>
      </c>
      <c r="X211" s="190"/>
    </row>
    <row r="212" spans="1:24" s="109" customFormat="1">
      <c r="A212" s="343"/>
      <c r="B212" s="343"/>
      <c r="C212" s="56" t="s">
        <v>127</v>
      </c>
      <c r="D212" s="69">
        <f>W212</f>
        <v>0</v>
      </c>
      <c r="E212" s="450"/>
      <c r="F212" s="500"/>
      <c r="G212" s="500"/>
      <c r="H212" s="500"/>
      <c r="I212" s="500"/>
      <c r="J212" s="500"/>
      <c r="K212" s="500"/>
      <c r="L212" s="500"/>
      <c r="M212" s="500"/>
      <c r="N212" s="451"/>
      <c r="O212" s="116">
        <f>SUM(O209:O211)</f>
        <v>0</v>
      </c>
      <c r="P212" s="116"/>
      <c r="Q212" s="116"/>
      <c r="R212" s="116"/>
      <c r="S212" s="116"/>
      <c r="T212" s="116"/>
      <c r="U212" s="116"/>
      <c r="V212" s="116"/>
      <c r="W212" s="164">
        <f>SUM(W209:W211)</f>
        <v>0</v>
      </c>
      <c r="X212" s="190"/>
    </row>
    <row r="213" spans="1:24" ht="15.75" thickBot="1">
      <c r="H213" s="280"/>
      <c r="I213" s="280"/>
      <c r="J213" s="280"/>
      <c r="K213" s="280"/>
      <c r="L213" s="280"/>
      <c r="M213" s="280"/>
      <c r="N213" s="280"/>
      <c r="O213" s="117"/>
      <c r="P213" s="117"/>
      <c r="Q213" s="117"/>
      <c r="R213" s="117"/>
      <c r="S213" s="117"/>
      <c r="T213" s="117"/>
      <c r="U213" s="117"/>
      <c r="V213" s="117"/>
      <c r="W213" s="117"/>
      <c r="X213" s="191"/>
    </row>
    <row r="214" spans="1:24" s="109" customFormat="1" ht="15.75" thickBot="1">
      <c r="A214" s="107"/>
      <c r="B214" s="108"/>
      <c r="C214" s="56" t="s">
        <v>84</v>
      </c>
      <c r="D214" s="69">
        <f>W214</f>
        <v>67583404.800702572</v>
      </c>
      <c r="E214" s="450"/>
      <c r="F214" s="500"/>
      <c r="G214" s="500"/>
      <c r="H214" s="500"/>
      <c r="I214" s="500"/>
      <c r="J214" s="500"/>
      <c r="K214" s="500"/>
      <c r="L214" s="500"/>
      <c r="M214" s="500"/>
      <c r="N214" s="451"/>
      <c r="O214" s="116">
        <f t="shared" ref="O214:U214" si="135">O190+O206+O41+O212</f>
        <v>39061788.490702577</v>
      </c>
      <c r="P214" s="116">
        <f t="shared" si="135"/>
        <v>0</v>
      </c>
      <c r="Q214" s="116">
        <f t="shared" si="135"/>
        <v>388680</v>
      </c>
      <c r="R214" s="116">
        <f t="shared" si="135"/>
        <v>0</v>
      </c>
      <c r="S214" s="116">
        <f t="shared" si="135"/>
        <v>28132936.309999999</v>
      </c>
      <c r="T214" s="116">
        <f t="shared" si="135"/>
        <v>0</v>
      </c>
      <c r="U214" s="116">
        <f t="shared" si="135"/>
        <v>0</v>
      </c>
      <c r="V214" s="116"/>
      <c r="W214" s="164">
        <f>W190+W206+W41+W212</f>
        <v>67583404.800702572</v>
      </c>
      <c r="X214" s="192">
        <f>X18+X43+X56+X65+X86+X94+X112+X120+X129+X134+X142+X163+X181+X192+X208</f>
        <v>67583404.800702572</v>
      </c>
    </row>
  </sheetData>
  <mergeCells count="58">
    <mergeCell ref="A2:W2"/>
    <mergeCell ref="F4:G5"/>
    <mergeCell ref="H4:H5"/>
    <mergeCell ref="I4:I5"/>
    <mergeCell ref="J4:J5"/>
    <mergeCell ref="K4:K5"/>
    <mergeCell ref="L4:L5"/>
    <mergeCell ref="M4:M5"/>
    <mergeCell ref="N4:N5"/>
    <mergeCell ref="O4:O5"/>
    <mergeCell ref="P4:Q5"/>
    <mergeCell ref="R4:R5"/>
    <mergeCell ref="A6:B6"/>
    <mergeCell ref="F6:G6"/>
    <mergeCell ref="P6:Q6"/>
    <mergeCell ref="A7:B7"/>
    <mergeCell ref="F7:G7"/>
    <mergeCell ref="O7:O8"/>
    <mergeCell ref="P7:Q7"/>
    <mergeCell ref="A8:B8"/>
    <mergeCell ref="F8:G8"/>
    <mergeCell ref="P8:Q8"/>
    <mergeCell ref="A9:B9"/>
    <mergeCell ref="F9:G9"/>
    <mergeCell ref="P9:Q9"/>
    <mergeCell ref="F10:G10"/>
    <mergeCell ref="O10:O11"/>
    <mergeCell ref="P10:Q10"/>
    <mergeCell ref="F11:G11"/>
    <mergeCell ref="P11:Q11"/>
    <mergeCell ref="F12:G13"/>
    <mergeCell ref="Q12:R13"/>
    <mergeCell ref="A13:B13"/>
    <mergeCell ref="A15:G15"/>
    <mergeCell ref="H15:N15"/>
    <mergeCell ref="O15:U15"/>
    <mergeCell ref="O12:O13"/>
    <mergeCell ref="P12:P13"/>
    <mergeCell ref="V15:W15"/>
    <mergeCell ref="C18:W18"/>
    <mergeCell ref="C43:W43"/>
    <mergeCell ref="C56:W56"/>
    <mergeCell ref="C65:W65"/>
    <mergeCell ref="C86:W86"/>
    <mergeCell ref="C94:W94"/>
    <mergeCell ref="C112:W112"/>
    <mergeCell ref="C120:W120"/>
    <mergeCell ref="C129:W129"/>
    <mergeCell ref="C134:W134"/>
    <mergeCell ref="C142:W142"/>
    <mergeCell ref="E212:N212"/>
    <mergeCell ref="E214:N214"/>
    <mergeCell ref="C163:W163"/>
    <mergeCell ref="C181:W181"/>
    <mergeCell ref="E190:N190"/>
    <mergeCell ref="C192:W192"/>
    <mergeCell ref="E206:N206"/>
    <mergeCell ref="C208:W208"/>
  </mergeCells>
  <conditionalFormatting sqref="R6 R11 H6:O6 H8:N8 H9:O9 H7 K7:N7">
    <cfRule type="cellIs" dxfId="13" priority="4" stopIfTrue="1" operator="equal">
      <formula>0</formula>
    </cfRule>
  </conditionalFormatting>
  <conditionalFormatting sqref="R8:R10">
    <cfRule type="cellIs" dxfId="12" priority="1" stopIfTrue="1" operator="equal">
      <formula>0</formula>
    </cfRule>
  </conditionalFormatting>
  <pageMargins left="0.25" right="0.25" top="0.75" bottom="0.75" header="0.3" footer="0.3"/>
  <pageSetup paperSize="8" scale="35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  <pageSetUpPr fitToPage="1"/>
  </sheetPr>
  <dimension ref="A1:AN214"/>
  <sheetViews>
    <sheetView topLeftCell="A166" zoomScale="80" zoomScaleNormal="80" workbookViewId="0">
      <selection activeCell="L55" sqref="L55"/>
    </sheetView>
  </sheetViews>
  <sheetFormatPr defaultRowHeight="15" outlineLevelRow="1"/>
  <cols>
    <col min="1" max="1" width="1.5703125" style="1" customWidth="1"/>
    <col min="2" max="2" width="1.7109375" style="1" customWidth="1"/>
    <col min="3" max="3" width="44.85546875" style="1" customWidth="1"/>
    <col min="4" max="4" width="72.5703125" style="1" customWidth="1"/>
    <col min="5" max="5" width="16.42578125" style="89" customWidth="1"/>
    <col min="6" max="6" width="14" style="1" customWidth="1"/>
    <col min="7" max="7" width="13.42578125" style="1" customWidth="1"/>
    <col min="8" max="8" width="9.5703125" style="1" customWidth="1"/>
    <col min="9" max="10" width="11" style="1" customWidth="1"/>
    <col min="11" max="11" width="12.28515625" style="1" customWidth="1"/>
    <col min="12" max="13" width="12" style="1" customWidth="1"/>
    <col min="14" max="14" width="11.85546875" style="1" customWidth="1"/>
    <col min="15" max="15" width="13.42578125" style="1" customWidth="1"/>
    <col min="16" max="16" width="15.42578125" style="1" customWidth="1"/>
    <col min="17" max="17" width="15" style="1" customWidth="1"/>
    <col min="18" max="18" width="15.5703125" style="1" customWidth="1"/>
    <col min="19" max="20" width="15.140625" style="1" customWidth="1"/>
    <col min="21" max="21" width="12.28515625" style="1" customWidth="1"/>
    <col min="22" max="22" width="12.5703125" style="1" customWidth="1"/>
    <col min="23" max="23" width="13.85546875" style="1" customWidth="1"/>
    <col min="24" max="24" width="14.7109375" style="185" customWidth="1"/>
    <col min="25" max="16384" width="9.140625" style="1"/>
  </cols>
  <sheetData>
    <row r="1" spans="1:25" ht="5.25" customHeight="1" thickBot="1"/>
    <row r="2" spans="1:25" ht="50.25" customHeight="1" thickBot="1">
      <c r="A2" s="460" t="s">
        <v>10</v>
      </c>
      <c r="B2" s="461"/>
      <c r="C2" s="461"/>
      <c r="D2" s="461"/>
      <c r="E2" s="461"/>
      <c r="F2" s="461"/>
      <c r="G2" s="461"/>
      <c r="H2" s="461"/>
      <c r="I2" s="461"/>
      <c r="J2" s="461"/>
      <c r="K2" s="461"/>
      <c r="L2" s="461"/>
      <c r="M2" s="461"/>
      <c r="N2" s="461"/>
      <c r="O2" s="461"/>
      <c r="P2" s="461"/>
      <c r="Q2" s="461"/>
      <c r="R2" s="461"/>
      <c r="S2" s="461"/>
      <c r="T2" s="461"/>
      <c r="U2" s="461"/>
      <c r="V2" s="461"/>
      <c r="W2" s="465"/>
    </row>
    <row r="3" spans="1:25" ht="4.5" customHeight="1">
      <c r="A3" s="6"/>
      <c r="B3" s="6"/>
      <c r="C3" s="6"/>
      <c r="D3" s="6"/>
      <c r="E3" s="90"/>
      <c r="F3" s="6"/>
      <c r="G3" s="6"/>
      <c r="H3" s="9"/>
      <c r="I3" s="9"/>
      <c r="J3" s="9"/>
      <c r="K3" s="9"/>
      <c r="L3" s="9"/>
      <c r="M3" s="9"/>
      <c r="N3" s="9"/>
      <c r="O3" s="6"/>
      <c r="P3" s="5"/>
      <c r="Q3" s="7"/>
      <c r="R3" s="7"/>
      <c r="S3" s="7"/>
      <c r="T3" s="7"/>
      <c r="U3" s="7"/>
      <c r="V3" s="7"/>
      <c r="W3" s="7"/>
    </row>
    <row r="4" spans="1:25" ht="14.25" customHeight="1">
      <c r="A4" s="10"/>
      <c r="B4" s="10"/>
      <c r="C4" s="129" t="s">
        <v>144</v>
      </c>
      <c r="D4" s="163" t="str">
        <f>'Титул '!G5</f>
        <v xml:space="preserve">куст №21б Приобского месторождения </v>
      </c>
      <c r="E4" s="193" t="s">
        <v>104</v>
      </c>
      <c r="F4" s="466" t="s">
        <v>42</v>
      </c>
      <c r="G4" s="467"/>
      <c r="H4" s="464" t="s">
        <v>11</v>
      </c>
      <c r="I4" s="464" t="s">
        <v>12</v>
      </c>
      <c r="J4" s="464" t="s">
        <v>4</v>
      </c>
      <c r="K4" s="464" t="s">
        <v>110</v>
      </c>
      <c r="L4" s="464" t="s">
        <v>111</v>
      </c>
      <c r="M4" s="464" t="s">
        <v>150</v>
      </c>
      <c r="N4" s="464" t="s">
        <v>13</v>
      </c>
      <c r="O4" s="503" t="s">
        <v>107</v>
      </c>
      <c r="P4" s="470" t="s">
        <v>42</v>
      </c>
      <c r="Q4" s="470"/>
      <c r="R4" s="503" t="s">
        <v>108</v>
      </c>
    </row>
    <row r="5" spans="1:25">
      <c r="A5" s="10"/>
      <c r="B5" s="10"/>
      <c r="C5" s="129" t="s">
        <v>145</v>
      </c>
      <c r="D5" s="81" t="str">
        <f>'Титул '!C11</f>
        <v>не определен</v>
      </c>
      <c r="E5" s="180">
        <f>D214</f>
        <v>148484696.76570258</v>
      </c>
      <c r="F5" s="501"/>
      <c r="G5" s="502"/>
      <c r="H5" s="464"/>
      <c r="I5" s="464"/>
      <c r="J5" s="464"/>
      <c r="K5" s="464"/>
      <c r="L5" s="464"/>
      <c r="M5" s="464"/>
      <c r="N5" s="464"/>
      <c r="O5" s="503"/>
      <c r="P5" s="504"/>
      <c r="Q5" s="504"/>
      <c r="R5" s="503"/>
    </row>
    <row r="6" spans="1:25" ht="15" customHeight="1">
      <c r="A6" s="455"/>
      <c r="B6" s="456"/>
      <c r="C6" s="129" t="s">
        <v>146</v>
      </c>
      <c r="D6" s="81" t="str">
        <f>'Титул '!C12</f>
        <v>БУ-3000 ЭУК</v>
      </c>
      <c r="E6" s="73" t="s">
        <v>89</v>
      </c>
      <c r="F6" s="462" t="s">
        <v>38</v>
      </c>
      <c r="G6" s="462"/>
      <c r="H6" s="176"/>
      <c r="I6" s="176">
        <v>1</v>
      </c>
      <c r="J6" s="176">
        <v>2.5</v>
      </c>
      <c r="K6" s="80"/>
      <c r="L6" s="176">
        <v>5.5</v>
      </c>
      <c r="M6" s="176">
        <v>3</v>
      </c>
      <c r="N6" s="80">
        <v>0</v>
      </c>
      <c r="O6" s="178">
        <f>SUM(I6:N6)</f>
        <v>12</v>
      </c>
      <c r="P6" s="462" t="s">
        <v>87</v>
      </c>
      <c r="Q6" s="462"/>
      <c r="R6" s="176"/>
    </row>
    <row r="7" spans="1:25" ht="15" customHeight="1">
      <c r="A7" s="455"/>
      <c r="B7" s="456"/>
      <c r="C7" s="129" t="s">
        <v>14</v>
      </c>
      <c r="D7" s="176" t="s">
        <v>237</v>
      </c>
      <c r="E7" s="179">
        <f>W41</f>
        <v>0</v>
      </c>
      <c r="F7" s="462" t="s">
        <v>105</v>
      </c>
      <c r="G7" s="462"/>
      <c r="H7" s="80"/>
      <c r="I7" s="177">
        <v>120</v>
      </c>
      <c r="J7" s="177">
        <v>1280</v>
      </c>
      <c r="K7" s="81"/>
      <c r="L7" s="177">
        <v>3000</v>
      </c>
      <c r="M7" s="177"/>
      <c r="N7" s="81"/>
      <c r="O7" s="503" t="s">
        <v>109</v>
      </c>
      <c r="P7" s="462" t="s">
        <v>88</v>
      </c>
      <c r="Q7" s="462"/>
      <c r="R7" s="181"/>
    </row>
    <row r="8" spans="1:25" ht="15" customHeight="1">
      <c r="A8" s="455"/>
      <c r="B8" s="456"/>
      <c r="C8" s="11" t="s">
        <v>98</v>
      </c>
      <c r="D8" s="176">
        <v>3000</v>
      </c>
      <c r="E8" s="73" t="s">
        <v>90</v>
      </c>
      <c r="F8" s="462" t="s">
        <v>39</v>
      </c>
      <c r="G8" s="462"/>
      <c r="H8" s="80"/>
      <c r="I8" s="176">
        <v>393</v>
      </c>
      <c r="J8" s="176">
        <v>300</v>
      </c>
      <c r="K8" s="80"/>
      <c r="L8" s="176">
        <v>220</v>
      </c>
      <c r="M8" s="176"/>
      <c r="N8" s="80"/>
      <c r="O8" s="503"/>
      <c r="P8" s="462" t="s">
        <v>113</v>
      </c>
      <c r="Q8" s="462"/>
      <c r="R8" s="80"/>
    </row>
    <row r="9" spans="1:25" ht="15.75" customHeight="1">
      <c r="A9" s="455"/>
      <c r="B9" s="456"/>
      <c r="C9" s="129" t="s">
        <v>95</v>
      </c>
      <c r="D9" s="81" t="str">
        <f>'Титул '!C13</f>
        <v>да</v>
      </c>
      <c r="E9" s="179">
        <f>W190</f>
        <v>111580210.09424695</v>
      </c>
      <c r="F9" s="462" t="s">
        <v>40</v>
      </c>
      <c r="G9" s="462"/>
      <c r="H9" s="80"/>
      <c r="I9" s="176">
        <v>324</v>
      </c>
      <c r="J9" s="176">
        <v>245</v>
      </c>
      <c r="K9" s="80"/>
      <c r="L9" s="176">
        <v>168</v>
      </c>
      <c r="M9" s="176"/>
      <c r="N9" s="80"/>
      <c r="O9" s="178">
        <f>D8</f>
        <v>3000</v>
      </c>
      <c r="P9" s="462" t="s">
        <v>114</v>
      </c>
      <c r="Q9" s="462"/>
      <c r="R9" s="80"/>
      <c r="S9" s="3"/>
      <c r="T9" s="3"/>
      <c r="U9" s="3"/>
      <c r="V9" s="3"/>
      <c r="W9" s="3"/>
      <c r="X9" s="186"/>
      <c r="Y9" s="3"/>
    </row>
    <row r="10" spans="1:25" ht="15" customHeight="1">
      <c r="A10" s="60"/>
      <c r="B10" s="61"/>
      <c r="C10" s="129" t="s">
        <v>96</v>
      </c>
      <c r="D10" s="81" t="str">
        <f>'Титул '!C14</f>
        <v>нет</v>
      </c>
      <c r="E10" s="73" t="s">
        <v>91</v>
      </c>
      <c r="F10" s="464" t="s">
        <v>42</v>
      </c>
      <c r="G10" s="464"/>
      <c r="H10" s="130" t="s">
        <v>92</v>
      </c>
      <c r="I10" s="130" t="s">
        <v>151</v>
      </c>
      <c r="J10" s="130" t="s">
        <v>103</v>
      </c>
      <c r="K10" s="130" t="s">
        <v>93</v>
      </c>
      <c r="L10" s="130" t="s">
        <v>94</v>
      </c>
      <c r="M10" s="130" t="s">
        <v>99</v>
      </c>
      <c r="N10" s="130"/>
      <c r="O10" s="503" t="s">
        <v>112</v>
      </c>
      <c r="P10" s="462" t="s">
        <v>115</v>
      </c>
      <c r="Q10" s="462"/>
      <c r="R10" s="80"/>
      <c r="S10" s="3"/>
      <c r="T10" s="3"/>
      <c r="U10" s="3"/>
      <c r="V10" s="3"/>
      <c r="W10" s="3"/>
      <c r="X10" s="186"/>
      <c r="Y10" s="3"/>
    </row>
    <row r="11" spans="1:25" ht="17.25" customHeight="1">
      <c r="A11" s="60"/>
      <c r="B11" s="61"/>
      <c r="C11" s="129" t="s">
        <v>97</v>
      </c>
      <c r="D11" s="81" t="str">
        <f>'Титул '!C15</f>
        <v>нет</v>
      </c>
      <c r="E11" s="179">
        <f>W206</f>
        <v>36904486.671455629</v>
      </c>
      <c r="F11" s="462" t="s">
        <v>106</v>
      </c>
      <c r="G11" s="462"/>
      <c r="H11" s="82"/>
      <c r="I11" s="82"/>
      <c r="J11" s="82"/>
      <c r="K11" s="82"/>
      <c r="L11" s="82"/>
      <c r="M11" s="82"/>
      <c r="N11" s="82"/>
      <c r="O11" s="503"/>
      <c r="P11" s="462" t="s">
        <v>116</v>
      </c>
      <c r="Q11" s="462"/>
      <c r="R11" s="80"/>
      <c r="S11" s="3"/>
      <c r="T11" s="3"/>
      <c r="U11" s="3"/>
      <c r="V11" s="3"/>
      <c r="W11" s="3"/>
      <c r="X11" s="186"/>
      <c r="Y11" s="3"/>
    </row>
    <row r="12" spans="1:25" ht="17.25" customHeight="1">
      <c r="A12" s="60"/>
      <c r="B12" s="61"/>
      <c r="C12" s="129" t="s">
        <v>125</v>
      </c>
      <c r="D12" s="176"/>
      <c r="E12" s="73" t="s">
        <v>129</v>
      </c>
      <c r="F12" s="488" t="s">
        <v>41</v>
      </c>
      <c r="G12" s="489"/>
      <c r="H12" s="223"/>
      <c r="I12" s="224"/>
      <c r="J12" s="224"/>
      <c r="K12" s="224"/>
      <c r="L12" s="224"/>
      <c r="M12" s="224"/>
      <c r="N12" s="224"/>
      <c r="O12" s="505"/>
      <c r="P12" s="480" t="s">
        <v>41</v>
      </c>
      <c r="Q12" s="492"/>
      <c r="R12" s="493"/>
      <c r="S12" s="211"/>
      <c r="T12" s="3"/>
      <c r="U12" s="3"/>
      <c r="V12" s="3"/>
      <c r="W12" s="3"/>
      <c r="X12" s="186"/>
      <c r="Y12" s="3"/>
    </row>
    <row r="13" spans="1:25">
      <c r="A13" s="457"/>
      <c r="B13" s="456"/>
      <c r="C13" s="129" t="s">
        <v>102</v>
      </c>
      <c r="D13" s="131"/>
      <c r="E13" s="179">
        <f>W212</f>
        <v>0</v>
      </c>
      <c r="F13" s="490"/>
      <c r="G13" s="491"/>
      <c r="H13" s="225"/>
      <c r="I13" s="226"/>
      <c r="J13" s="226"/>
      <c r="K13" s="226"/>
      <c r="L13" s="226"/>
      <c r="M13" s="226"/>
      <c r="N13" s="226"/>
      <c r="O13" s="506"/>
      <c r="P13" s="481"/>
      <c r="Q13" s="494"/>
      <c r="R13" s="495"/>
      <c r="S13" s="211"/>
      <c r="T13" s="70"/>
      <c r="U13" s="70"/>
      <c r="V13" s="70"/>
      <c r="W13" s="70"/>
      <c r="X13" s="186"/>
      <c r="Y13" s="70"/>
    </row>
    <row r="14" spans="1:25" ht="3.75" customHeight="1" thickBot="1">
      <c r="A14" s="12"/>
      <c r="B14" s="12"/>
      <c r="C14" s="128"/>
      <c r="D14" s="12"/>
      <c r="E14" s="12"/>
      <c r="F14" s="12"/>
      <c r="G14" s="12"/>
      <c r="H14" s="12"/>
      <c r="I14" s="12"/>
      <c r="J14" s="12"/>
      <c r="K14" s="12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</row>
    <row r="15" spans="1:25">
      <c r="A15" s="458" t="s">
        <v>128</v>
      </c>
      <c r="B15" s="459"/>
      <c r="C15" s="459"/>
      <c r="D15" s="459"/>
      <c r="E15" s="459"/>
      <c r="F15" s="459"/>
      <c r="G15" s="479"/>
      <c r="H15" s="476" t="s">
        <v>15</v>
      </c>
      <c r="I15" s="477"/>
      <c r="J15" s="477"/>
      <c r="K15" s="477"/>
      <c r="L15" s="477"/>
      <c r="M15" s="477"/>
      <c r="N15" s="478"/>
      <c r="O15" s="476" t="s">
        <v>16</v>
      </c>
      <c r="P15" s="477"/>
      <c r="Q15" s="477"/>
      <c r="R15" s="477"/>
      <c r="S15" s="477"/>
      <c r="T15" s="477"/>
      <c r="U15" s="478"/>
      <c r="V15" s="458" t="s">
        <v>17</v>
      </c>
      <c r="W15" s="459"/>
      <c r="X15" s="187"/>
    </row>
    <row r="16" spans="1:25" ht="45.75" customHeight="1" thickBot="1">
      <c r="A16" s="13" t="s">
        <v>18</v>
      </c>
      <c r="B16" s="14" t="s">
        <v>19</v>
      </c>
      <c r="C16" s="15" t="s">
        <v>5</v>
      </c>
      <c r="D16" s="16" t="s">
        <v>20</v>
      </c>
      <c r="E16" s="16" t="s">
        <v>21</v>
      </c>
      <c r="F16" s="16" t="s">
        <v>22</v>
      </c>
      <c r="G16" s="17" t="s">
        <v>23</v>
      </c>
      <c r="H16" s="18" t="s">
        <v>101</v>
      </c>
      <c r="I16" s="19" t="str">
        <f>+I4</f>
        <v xml:space="preserve">Направление </v>
      </c>
      <c r="J16" s="19" t="str">
        <f>+J4</f>
        <v>Кондуктор</v>
      </c>
      <c r="K16" s="19" t="str">
        <f>+K4</f>
        <v>Техническая колонна</v>
      </c>
      <c r="L16" s="19" t="str">
        <f>+L4</f>
        <v>Эксплуат-ая колонна</v>
      </c>
      <c r="M16" s="17" t="s">
        <v>150</v>
      </c>
      <c r="N16" s="49" t="str">
        <f>+N4</f>
        <v>Хвостовик</v>
      </c>
      <c r="O16" s="18" t="s">
        <v>101</v>
      </c>
      <c r="P16" s="20" t="str">
        <f>+I16</f>
        <v xml:space="preserve">Направление </v>
      </c>
      <c r="Q16" s="19" t="str">
        <f>+J16</f>
        <v>Кондуктор</v>
      </c>
      <c r="R16" s="19" t="str">
        <f>+K16</f>
        <v>Техническая колонна</v>
      </c>
      <c r="S16" s="19" t="str">
        <f>+L16</f>
        <v>Эксплуат-ая колонна</v>
      </c>
      <c r="T16" s="17" t="s">
        <v>150</v>
      </c>
      <c r="U16" s="17" t="str">
        <f>+N16</f>
        <v>Хвостовик</v>
      </c>
      <c r="V16" s="21" t="s">
        <v>24</v>
      </c>
      <c r="W16" s="165" t="s">
        <v>25</v>
      </c>
      <c r="X16" s="184" t="s">
        <v>149</v>
      </c>
    </row>
    <row r="17" spans="1:24" ht="15.75" thickBot="1">
      <c r="A17" s="33"/>
      <c r="B17" s="41"/>
      <c r="C17" s="74"/>
      <c r="D17" s="74"/>
      <c r="E17" s="75"/>
      <c r="F17" s="75"/>
      <c r="G17" s="76"/>
      <c r="H17" s="77"/>
      <c r="I17" s="77"/>
      <c r="J17" s="77"/>
      <c r="K17" s="77"/>
      <c r="L17" s="77"/>
      <c r="M17" s="77"/>
      <c r="N17" s="77"/>
      <c r="O17" s="78"/>
      <c r="P17" s="78"/>
      <c r="Q17" s="78"/>
      <c r="R17" s="78"/>
      <c r="S17" s="78"/>
      <c r="T17" s="78"/>
      <c r="U17" s="78"/>
      <c r="V17" s="79"/>
      <c r="W17" s="166"/>
      <c r="X17" s="188"/>
    </row>
    <row r="18" spans="1:24" ht="15.75" thickBot="1">
      <c r="A18" s="33" t="s">
        <v>55</v>
      </c>
      <c r="B18" s="41"/>
      <c r="C18" s="453" t="s">
        <v>122</v>
      </c>
      <c r="D18" s="454"/>
      <c r="E18" s="454"/>
      <c r="F18" s="454"/>
      <c r="G18" s="454"/>
      <c r="H18" s="454"/>
      <c r="I18" s="454"/>
      <c r="J18" s="454"/>
      <c r="K18" s="454"/>
      <c r="L18" s="454"/>
      <c r="M18" s="454"/>
      <c r="N18" s="454"/>
      <c r="O18" s="454"/>
      <c r="P18" s="454"/>
      <c r="Q18" s="454"/>
      <c r="R18" s="454"/>
      <c r="S18" s="454"/>
      <c r="T18" s="454"/>
      <c r="U18" s="454"/>
      <c r="V18" s="454"/>
      <c r="W18" s="487"/>
      <c r="X18" s="189">
        <f>SUM(W20:W40)</f>
        <v>0</v>
      </c>
    </row>
    <row r="19" spans="1:24" outlineLevel="1">
      <c r="A19" s="28"/>
      <c r="B19" s="42"/>
      <c r="C19" s="182" t="str">
        <f>'Перв. скв '!C19</f>
        <v>не определен</v>
      </c>
      <c r="D19" s="100" t="s">
        <v>120</v>
      </c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167"/>
      <c r="X19" s="190"/>
    </row>
    <row r="20" spans="1:24" outlineLevel="1">
      <c r="A20" s="28"/>
      <c r="B20" s="42"/>
      <c r="C20" s="74"/>
      <c r="D20" s="102" t="str">
        <f>'Перв. скв '!D20</f>
        <v>Монтаж</v>
      </c>
      <c r="E20" s="332" t="str">
        <f>D$5</f>
        <v>не определен</v>
      </c>
      <c r="F20" s="332" t="str">
        <f>'Перв. скв '!F20</f>
        <v>опер.</v>
      </c>
      <c r="G20" s="349">
        <f>'Перв. скв '!G20</f>
        <v>9401938</v>
      </c>
      <c r="H20" s="291"/>
      <c r="I20" s="111"/>
      <c r="J20" s="111"/>
      <c r="K20" s="111"/>
      <c r="L20" s="111"/>
      <c r="M20" s="111"/>
      <c r="N20" s="111"/>
      <c r="O20" s="112">
        <f>H20*G20</f>
        <v>0</v>
      </c>
      <c r="P20" s="112"/>
      <c r="Q20" s="112"/>
      <c r="R20" s="112"/>
      <c r="S20" s="112"/>
      <c r="T20" s="112"/>
      <c r="U20" s="112"/>
      <c r="V20" s="113">
        <f>SUM(H20:N20)</f>
        <v>0</v>
      </c>
      <c r="W20" s="168">
        <f>SUM(O20:U20)</f>
        <v>0</v>
      </c>
      <c r="X20" s="190"/>
    </row>
    <row r="21" spans="1:24" outlineLevel="1">
      <c r="A21" s="28"/>
      <c r="B21" s="42"/>
      <c r="C21" s="97"/>
      <c r="D21" s="102" t="str">
        <f>'Перв. скв '!D21</f>
        <v>Демонтаж</v>
      </c>
      <c r="E21" s="332" t="str">
        <f t="shared" ref="E21:E39" si="0">D$5</f>
        <v>не определен</v>
      </c>
      <c r="F21" s="332" t="str">
        <f>'Перв. скв '!F21</f>
        <v>опер.</v>
      </c>
      <c r="G21" s="349">
        <f>'Перв. скв '!G21</f>
        <v>2344149</v>
      </c>
      <c r="H21" s="291"/>
      <c r="I21" s="111"/>
      <c r="J21" s="111"/>
      <c r="K21" s="111"/>
      <c r="L21" s="111"/>
      <c r="M21" s="111"/>
      <c r="N21" s="111"/>
      <c r="O21" s="112">
        <f t="shared" ref="O21:O39" si="1">H21*G21</f>
        <v>0</v>
      </c>
      <c r="P21" s="112"/>
      <c r="Q21" s="112"/>
      <c r="R21" s="112"/>
      <c r="S21" s="112"/>
      <c r="T21" s="112"/>
      <c r="U21" s="112"/>
      <c r="V21" s="113">
        <f t="shared" ref="V21:V39" si="2">SUM(H21:N21)</f>
        <v>0</v>
      </c>
      <c r="W21" s="168">
        <f t="shared" ref="W21:W39" si="3">SUM(O21:U21)</f>
        <v>0</v>
      </c>
      <c r="X21" s="190"/>
    </row>
    <row r="22" spans="1:24" outlineLevel="1">
      <c r="A22" s="28"/>
      <c r="B22" s="42"/>
      <c r="C22" s="97"/>
      <c r="D22" s="102" t="str">
        <f>'Перв. скв '!D22</f>
        <v>Эксплуатация АВЭС</v>
      </c>
      <c r="E22" s="332" t="str">
        <f t="shared" si="0"/>
        <v>не определен</v>
      </c>
      <c r="F22" s="332" t="str">
        <f>'Перв. скв '!F22</f>
        <v>опер.</v>
      </c>
      <c r="G22" s="349">
        <f>'Перв. скв '!G22</f>
        <v>0</v>
      </c>
      <c r="H22" s="291"/>
      <c r="I22" s="111"/>
      <c r="J22" s="111"/>
      <c r="K22" s="111"/>
      <c r="L22" s="111"/>
      <c r="M22" s="111"/>
      <c r="N22" s="111"/>
      <c r="O22" s="112">
        <f t="shared" si="1"/>
        <v>0</v>
      </c>
      <c r="P22" s="112"/>
      <c r="Q22" s="112"/>
      <c r="R22" s="112"/>
      <c r="S22" s="112"/>
      <c r="T22" s="112"/>
      <c r="U22" s="112"/>
      <c r="V22" s="113">
        <f t="shared" si="2"/>
        <v>0</v>
      </c>
      <c r="W22" s="168">
        <f t="shared" si="3"/>
        <v>0</v>
      </c>
      <c r="X22" s="190"/>
    </row>
    <row r="23" spans="1:24" outlineLevel="1">
      <c r="A23" s="28"/>
      <c r="B23" s="42"/>
      <c r="C23" s="97"/>
      <c r="D23" s="102" t="str">
        <f>'Перв. скв '!D23</f>
        <v>Передислокация БУ в пределах м-я</v>
      </c>
      <c r="E23" s="332" t="str">
        <f>D$5</f>
        <v>не определен</v>
      </c>
      <c r="F23" s="332" t="str">
        <f>'Перв. скв '!F23</f>
        <v>опер.</v>
      </c>
      <c r="G23" s="349">
        <f>'Перв. скв '!G23</f>
        <v>693236</v>
      </c>
      <c r="H23" s="291"/>
      <c r="I23" s="111"/>
      <c r="J23" s="111"/>
      <c r="K23" s="111"/>
      <c r="L23" s="111"/>
      <c r="M23" s="111"/>
      <c r="N23" s="111"/>
      <c r="O23" s="112">
        <f>H23*G23</f>
        <v>0</v>
      </c>
      <c r="P23" s="112"/>
      <c r="Q23" s="112"/>
      <c r="R23" s="112"/>
      <c r="S23" s="112"/>
      <c r="T23" s="112"/>
      <c r="U23" s="112"/>
      <c r="V23" s="113">
        <f>SUM(H23:N23)</f>
        <v>0</v>
      </c>
      <c r="W23" s="168">
        <f>SUM(O23:U23)</f>
        <v>0</v>
      </c>
      <c r="X23" s="190"/>
    </row>
    <row r="24" spans="1:24" outlineLevel="1">
      <c r="A24" s="28"/>
      <c r="B24" s="42"/>
      <c r="C24" s="97"/>
      <c r="D24" s="102" t="str">
        <f>'Перв. скв '!D24</f>
        <v>Передислокация БУ 250-500 км.</v>
      </c>
      <c r="E24" s="332" t="str">
        <f>D$5</f>
        <v>не определен</v>
      </c>
      <c r="F24" s="332" t="str">
        <f>'Перв. скв '!F24</f>
        <v>опер.</v>
      </c>
      <c r="G24" s="349">
        <f>'Перв. скв '!G24</f>
        <v>9837322</v>
      </c>
      <c r="H24" s="291"/>
      <c r="I24" s="111"/>
      <c r="J24" s="111"/>
      <c r="K24" s="111"/>
      <c r="L24" s="111"/>
      <c r="M24" s="111"/>
      <c r="N24" s="111"/>
      <c r="O24" s="112">
        <f>H24*G24</f>
        <v>0</v>
      </c>
      <c r="P24" s="112"/>
      <c r="Q24" s="112"/>
      <c r="R24" s="112"/>
      <c r="S24" s="112"/>
      <c r="T24" s="112"/>
      <c r="U24" s="112"/>
      <c r="V24" s="113">
        <f>SUM(H24:N24)</f>
        <v>0</v>
      </c>
      <c r="W24" s="168">
        <f>SUM(O24:U24)</f>
        <v>0</v>
      </c>
      <c r="X24" s="190"/>
    </row>
    <row r="25" spans="1:24" outlineLevel="1">
      <c r="A25" s="28"/>
      <c r="B25" s="42"/>
      <c r="C25" s="97"/>
      <c r="D25" s="102" t="str">
        <f>'Перв. скв '!D25</f>
        <v>Передислокация бр. бур в пределах м-я</v>
      </c>
      <c r="E25" s="332" t="str">
        <f>D$5</f>
        <v>не определен</v>
      </c>
      <c r="F25" s="332" t="str">
        <f>'Перв. скв '!F25</f>
        <v>опер.</v>
      </c>
      <c r="G25" s="349">
        <f>'Перв. скв '!G25</f>
        <v>130867</v>
      </c>
      <c r="H25" s="291"/>
      <c r="I25" s="111"/>
      <c r="J25" s="111"/>
      <c r="K25" s="111"/>
      <c r="L25" s="111"/>
      <c r="M25" s="111"/>
      <c r="N25" s="111"/>
      <c r="O25" s="112">
        <f>H25*G25</f>
        <v>0</v>
      </c>
      <c r="P25" s="112"/>
      <c r="Q25" s="112"/>
      <c r="R25" s="112"/>
      <c r="S25" s="112"/>
      <c r="T25" s="112"/>
      <c r="U25" s="112"/>
      <c r="V25" s="113">
        <f>SUM(H25:N25)</f>
        <v>0</v>
      </c>
      <c r="W25" s="168">
        <f>SUM(O25:U25)</f>
        <v>0</v>
      </c>
      <c r="X25" s="190"/>
    </row>
    <row r="26" spans="1:24" outlineLevel="1">
      <c r="A26" s="28"/>
      <c r="B26" s="42"/>
      <c r="C26" s="97"/>
      <c r="D26" s="103" t="str">
        <f>'Перв. скв '!D26</f>
        <v>Передислокация бр. бур 250-500 км.</v>
      </c>
      <c r="E26" s="332" t="str">
        <f t="shared" si="0"/>
        <v>не определен</v>
      </c>
      <c r="F26" s="332" t="str">
        <f>'Перв. скв '!F26</f>
        <v>опер.</v>
      </c>
      <c r="G26" s="349">
        <f>'Перв. скв '!G26</f>
        <v>1788526</v>
      </c>
      <c r="H26" s="291"/>
      <c r="I26" s="111"/>
      <c r="J26" s="111"/>
      <c r="K26" s="111"/>
      <c r="L26" s="111"/>
      <c r="M26" s="111"/>
      <c r="N26" s="111"/>
      <c r="O26" s="112">
        <f t="shared" si="1"/>
        <v>0</v>
      </c>
      <c r="P26" s="112"/>
      <c r="Q26" s="112"/>
      <c r="R26" s="112"/>
      <c r="S26" s="112"/>
      <c r="T26" s="112"/>
      <c r="U26" s="112"/>
      <c r="V26" s="113">
        <f t="shared" si="2"/>
        <v>0</v>
      </c>
      <c r="W26" s="168">
        <f t="shared" si="3"/>
        <v>0</v>
      </c>
      <c r="X26" s="190"/>
    </row>
    <row r="27" spans="1:24" outlineLevel="1">
      <c r="A27" s="28"/>
      <c r="B27" s="42"/>
      <c r="C27" s="97"/>
      <c r="D27" s="103" t="str">
        <f>'Перв. скв '!D27</f>
        <v>Передислокация бригады ВМР в пределах м-я</v>
      </c>
      <c r="E27" s="332" t="str">
        <f t="shared" si="0"/>
        <v>не определен</v>
      </c>
      <c r="F27" s="332" t="str">
        <f>'Перв. скв '!F27</f>
        <v>опер.</v>
      </c>
      <c r="G27" s="349">
        <f>'Перв. скв '!G27</f>
        <v>130867</v>
      </c>
      <c r="H27" s="291"/>
      <c r="I27" s="111"/>
      <c r="J27" s="111"/>
      <c r="K27" s="111"/>
      <c r="L27" s="111"/>
      <c r="M27" s="111"/>
      <c r="N27" s="111"/>
      <c r="O27" s="112">
        <f t="shared" si="1"/>
        <v>0</v>
      </c>
      <c r="P27" s="112"/>
      <c r="Q27" s="112"/>
      <c r="R27" s="112"/>
      <c r="S27" s="112"/>
      <c r="T27" s="112"/>
      <c r="U27" s="112"/>
      <c r="V27" s="113">
        <f t="shared" si="2"/>
        <v>0</v>
      </c>
      <c r="W27" s="168">
        <f t="shared" si="3"/>
        <v>0</v>
      </c>
      <c r="X27" s="190"/>
    </row>
    <row r="28" spans="1:24" outlineLevel="1">
      <c r="A28" s="28"/>
      <c r="B28" s="42"/>
      <c r="C28" s="97"/>
      <c r="D28" s="103" t="str">
        <f>'Перв. скв '!D28</f>
        <v>Передислокация бригады ВМР 250-500 км.</v>
      </c>
      <c r="E28" s="332" t="str">
        <f t="shared" si="0"/>
        <v>не определен</v>
      </c>
      <c r="F28" s="332" t="str">
        <f>'Перв. скв '!F28</f>
        <v>опер.</v>
      </c>
      <c r="G28" s="349">
        <f>'Перв. скв '!G28</f>
        <v>1788526</v>
      </c>
      <c r="H28" s="291"/>
      <c r="I28" s="111"/>
      <c r="J28" s="111"/>
      <c r="K28" s="111"/>
      <c r="L28" s="111"/>
      <c r="M28" s="111"/>
      <c r="N28" s="111"/>
      <c r="O28" s="112">
        <f t="shared" si="1"/>
        <v>0</v>
      </c>
      <c r="P28" s="112"/>
      <c r="Q28" s="112"/>
      <c r="R28" s="112"/>
      <c r="S28" s="112"/>
      <c r="T28" s="112"/>
      <c r="U28" s="112"/>
      <c r="V28" s="113">
        <f t="shared" si="2"/>
        <v>0</v>
      </c>
      <c r="W28" s="168">
        <f t="shared" si="3"/>
        <v>0</v>
      </c>
      <c r="X28" s="190"/>
    </row>
    <row r="29" spans="1:24" outlineLevel="1">
      <c r="A29" s="28"/>
      <c r="B29" s="42"/>
      <c r="C29" s="97"/>
      <c r="D29" s="103" t="str">
        <f>'Перв. скв '!D29</f>
        <v>Передвижка 5 м.</v>
      </c>
      <c r="E29" s="332" t="str">
        <f t="shared" si="0"/>
        <v>не определен</v>
      </c>
      <c r="F29" s="332" t="str">
        <f>'Перв. скв '!F29</f>
        <v>опер.</v>
      </c>
      <c r="G29" s="349">
        <f>'Перв. скв '!G29</f>
        <v>244497</v>
      </c>
      <c r="H29" s="291"/>
      <c r="I29" s="111"/>
      <c r="J29" s="111"/>
      <c r="K29" s="111"/>
      <c r="L29" s="111"/>
      <c r="M29" s="111"/>
      <c r="N29" s="111"/>
      <c r="O29" s="112">
        <f t="shared" si="1"/>
        <v>0</v>
      </c>
      <c r="P29" s="112"/>
      <c r="Q29" s="112"/>
      <c r="R29" s="112"/>
      <c r="S29" s="112"/>
      <c r="T29" s="112"/>
      <c r="U29" s="112"/>
      <c r="V29" s="113">
        <f>SUM(H29:N29)</f>
        <v>0</v>
      </c>
      <c r="W29" s="168">
        <f t="shared" si="3"/>
        <v>0</v>
      </c>
      <c r="X29" s="190"/>
    </row>
    <row r="30" spans="1:24" outlineLevel="1">
      <c r="A30" s="28"/>
      <c r="B30" s="42"/>
      <c r="C30" s="97"/>
      <c r="D30" s="103" t="str">
        <f>'Перв. скв '!D30</f>
        <v>Передвижка 9 м.</v>
      </c>
      <c r="E30" s="332" t="str">
        <f t="shared" si="0"/>
        <v>не определен</v>
      </c>
      <c r="F30" s="332" t="str">
        <f>'Перв. скв '!F30</f>
        <v>опер.</v>
      </c>
      <c r="G30" s="349">
        <f>'Перв. скв '!G30</f>
        <v>265365</v>
      </c>
      <c r="H30" s="291"/>
      <c r="I30" s="111"/>
      <c r="J30" s="111"/>
      <c r="K30" s="111"/>
      <c r="L30" s="111"/>
      <c r="M30" s="111"/>
      <c r="N30" s="111"/>
      <c r="O30" s="112">
        <f t="shared" si="1"/>
        <v>0</v>
      </c>
      <c r="P30" s="112"/>
      <c r="Q30" s="112"/>
      <c r="R30" s="112"/>
      <c r="S30" s="112"/>
      <c r="T30" s="112"/>
      <c r="U30" s="112"/>
      <c r="V30" s="113">
        <f t="shared" si="2"/>
        <v>0</v>
      </c>
      <c r="W30" s="168">
        <f t="shared" si="3"/>
        <v>0</v>
      </c>
      <c r="X30" s="190"/>
    </row>
    <row r="31" spans="1:24" outlineLevel="1">
      <c r="A31" s="28"/>
      <c r="B31" s="42"/>
      <c r="C31" s="97"/>
      <c r="D31" s="103" t="str">
        <f>'Перв. скв '!D31</f>
        <v>Передвижка 18 м.</v>
      </c>
      <c r="E31" s="332" t="str">
        <f t="shared" si="0"/>
        <v>не определен</v>
      </c>
      <c r="F31" s="332" t="str">
        <f>'Перв. скв '!F31</f>
        <v>опер.</v>
      </c>
      <c r="G31" s="349">
        <f>'Перв. скв '!G31</f>
        <v>406328</v>
      </c>
      <c r="H31" s="291"/>
      <c r="I31" s="111"/>
      <c r="J31" s="111"/>
      <c r="K31" s="111"/>
      <c r="L31" s="111"/>
      <c r="M31" s="111"/>
      <c r="N31" s="111"/>
      <c r="O31" s="112">
        <f t="shared" si="1"/>
        <v>0</v>
      </c>
      <c r="P31" s="112"/>
      <c r="Q31" s="112"/>
      <c r="R31" s="112"/>
      <c r="S31" s="112"/>
      <c r="T31" s="112"/>
      <c r="U31" s="112"/>
      <c r="V31" s="113">
        <f t="shared" si="2"/>
        <v>0</v>
      </c>
      <c r="W31" s="168">
        <f t="shared" si="3"/>
        <v>0</v>
      </c>
      <c r="X31" s="190"/>
    </row>
    <row r="32" spans="1:24" outlineLevel="1">
      <c r="A32" s="28"/>
      <c r="B32" s="42"/>
      <c r="C32" s="97"/>
      <c r="D32" s="103" t="str">
        <f>'Перв. скв '!D32</f>
        <v>Передвижка 25 м.</v>
      </c>
      <c r="E32" s="332" t="str">
        <f t="shared" si="0"/>
        <v>не определен</v>
      </c>
      <c r="F32" s="332" t="str">
        <f>'Перв. скв '!F32</f>
        <v>опер.</v>
      </c>
      <c r="G32" s="349">
        <f>'Перв. скв '!G32</f>
        <v>462462</v>
      </c>
      <c r="H32" s="291"/>
      <c r="I32" s="111"/>
      <c r="J32" s="111"/>
      <c r="K32" s="111"/>
      <c r="L32" s="111"/>
      <c r="M32" s="111"/>
      <c r="N32" s="111"/>
      <c r="O32" s="112">
        <f t="shared" si="1"/>
        <v>0</v>
      </c>
      <c r="P32" s="112"/>
      <c r="Q32" s="112"/>
      <c r="R32" s="112"/>
      <c r="S32" s="112"/>
      <c r="T32" s="112"/>
      <c r="U32" s="112"/>
      <c r="V32" s="113">
        <f t="shared" si="2"/>
        <v>0</v>
      </c>
      <c r="W32" s="168">
        <f t="shared" si="3"/>
        <v>0</v>
      </c>
      <c r="X32" s="190"/>
    </row>
    <row r="33" spans="1:40" outlineLevel="1">
      <c r="A33" s="28"/>
      <c r="B33" s="42"/>
      <c r="C33" s="97"/>
      <c r="D33" s="103" t="str">
        <f>'Перв. скв '!D33</f>
        <v>Передвижка 50 м.</v>
      </c>
      <c r="E33" s="332" t="str">
        <f t="shared" si="0"/>
        <v>не определен</v>
      </c>
      <c r="F33" s="332" t="str">
        <f>'Перв. скв '!F33</f>
        <v>опер.</v>
      </c>
      <c r="G33" s="349">
        <f>'Перв. скв '!G33</f>
        <v>889289</v>
      </c>
      <c r="H33" s="291"/>
      <c r="I33" s="111"/>
      <c r="J33" s="111"/>
      <c r="K33" s="111"/>
      <c r="L33" s="111"/>
      <c r="M33" s="111"/>
      <c r="N33" s="111"/>
      <c r="O33" s="112">
        <f t="shared" si="1"/>
        <v>0</v>
      </c>
      <c r="P33" s="112"/>
      <c r="Q33" s="112"/>
      <c r="R33" s="112"/>
      <c r="S33" s="112"/>
      <c r="T33" s="112"/>
      <c r="U33" s="112"/>
      <c r="V33" s="113">
        <f t="shared" si="2"/>
        <v>0</v>
      </c>
      <c r="W33" s="168">
        <f t="shared" si="3"/>
        <v>0</v>
      </c>
      <c r="X33" s="190"/>
    </row>
    <row r="34" spans="1:40" outlineLevel="1">
      <c r="A34" s="28"/>
      <c r="B34" s="42"/>
      <c r="C34" s="97"/>
      <c r="D34" s="103" t="str">
        <f>'Перв. скв '!D34</f>
        <v>Сдвижка 25 м.</v>
      </c>
      <c r="E34" s="332" t="str">
        <f t="shared" si="0"/>
        <v>не определен</v>
      </c>
      <c r="F34" s="332" t="str">
        <f>'Перв. скв '!F34</f>
        <v>опер.</v>
      </c>
      <c r="G34" s="349">
        <f>'Перв. скв '!G34</f>
        <v>291019</v>
      </c>
      <c r="H34" s="291"/>
      <c r="I34" s="111"/>
      <c r="J34" s="111"/>
      <c r="K34" s="111"/>
      <c r="L34" s="111"/>
      <c r="M34" s="111"/>
      <c r="N34" s="111"/>
      <c r="O34" s="112">
        <f t="shared" si="1"/>
        <v>0</v>
      </c>
      <c r="P34" s="112"/>
      <c r="Q34" s="112"/>
      <c r="R34" s="112"/>
      <c r="S34" s="112"/>
      <c r="T34" s="112"/>
      <c r="U34" s="112"/>
      <c r="V34" s="113">
        <f t="shared" si="2"/>
        <v>0</v>
      </c>
      <c r="W34" s="168">
        <f t="shared" si="3"/>
        <v>0</v>
      </c>
      <c r="X34" s="190"/>
    </row>
    <row r="35" spans="1:40" outlineLevel="1">
      <c r="A35" s="28"/>
      <c r="B35" s="42"/>
      <c r="C35" s="97"/>
      <c r="D35" s="103" t="str">
        <f>'Перв. скв '!D35</f>
        <v>Пуско-наладочные работы</v>
      </c>
      <c r="E35" s="332" t="str">
        <f t="shared" si="0"/>
        <v>не определен</v>
      </c>
      <c r="F35" s="332" t="str">
        <f>'Перв. скв '!F35</f>
        <v>опер.</v>
      </c>
      <c r="G35" s="349">
        <f>'Перв. скв '!G35</f>
        <v>633406</v>
      </c>
      <c r="H35" s="291"/>
      <c r="I35" s="111"/>
      <c r="J35" s="111"/>
      <c r="K35" s="111"/>
      <c r="L35" s="111"/>
      <c r="M35" s="111"/>
      <c r="N35" s="111"/>
      <c r="O35" s="112">
        <f t="shared" si="1"/>
        <v>0</v>
      </c>
      <c r="P35" s="112"/>
      <c r="Q35" s="112"/>
      <c r="R35" s="112"/>
      <c r="S35" s="112"/>
      <c r="T35" s="112"/>
      <c r="U35" s="112"/>
      <c r="V35" s="113">
        <f t="shared" si="2"/>
        <v>0</v>
      </c>
      <c r="W35" s="168">
        <f t="shared" si="3"/>
        <v>0</v>
      </c>
      <c r="X35" s="190"/>
    </row>
    <row r="36" spans="1:40" outlineLevel="1">
      <c r="A36" s="28"/>
      <c r="B36" s="42"/>
      <c r="C36" s="97"/>
      <c r="D36" s="103" t="str">
        <f>'Перв. скв '!D36</f>
        <v>Артезианская скважина</v>
      </c>
      <c r="E36" s="332" t="str">
        <f>D$5</f>
        <v>не определен</v>
      </c>
      <c r="F36" s="332" t="str">
        <f>'Перв. скв '!F36</f>
        <v>опер.</v>
      </c>
      <c r="G36" s="349">
        <f>'Перв. скв '!G36</f>
        <v>475880</v>
      </c>
      <c r="H36" s="291"/>
      <c r="I36" s="111"/>
      <c r="J36" s="111"/>
      <c r="K36" s="111"/>
      <c r="L36" s="111"/>
      <c r="M36" s="111"/>
      <c r="N36" s="111"/>
      <c r="O36" s="112">
        <f>H36*G36</f>
        <v>0</v>
      </c>
      <c r="P36" s="112"/>
      <c r="Q36" s="112"/>
      <c r="R36" s="112"/>
      <c r="S36" s="112"/>
      <c r="T36" s="112"/>
      <c r="U36" s="112"/>
      <c r="V36" s="113">
        <f>SUM(H36:N36)</f>
        <v>0</v>
      </c>
      <c r="W36" s="168">
        <f>SUM(O36:U36)</f>
        <v>0</v>
      </c>
      <c r="X36" s="190"/>
    </row>
    <row r="37" spans="1:40" outlineLevel="1">
      <c r="A37" s="28"/>
      <c r="B37" s="42"/>
      <c r="C37" s="97"/>
      <c r="D37" s="103" t="str">
        <f>'Перв. скв '!D37</f>
        <v>Авиапревозки</v>
      </c>
      <c r="E37" s="332" t="str">
        <f t="shared" si="0"/>
        <v>не определен</v>
      </c>
      <c r="F37" s="332" t="str">
        <f>'Перв. скв '!F37</f>
        <v>опер.</v>
      </c>
      <c r="G37" s="349">
        <f>'Перв. скв '!G37</f>
        <v>205937.125</v>
      </c>
      <c r="H37" s="291"/>
      <c r="I37" s="111"/>
      <c r="J37" s="111"/>
      <c r="K37" s="111"/>
      <c r="L37" s="111"/>
      <c r="M37" s="111"/>
      <c r="N37" s="111"/>
      <c r="O37" s="112">
        <f t="shared" si="1"/>
        <v>0</v>
      </c>
      <c r="P37" s="112"/>
      <c r="Q37" s="112"/>
      <c r="R37" s="112"/>
      <c r="S37" s="112"/>
      <c r="T37" s="112"/>
      <c r="U37" s="112"/>
      <c r="V37" s="113">
        <f t="shared" si="2"/>
        <v>0</v>
      </c>
      <c r="W37" s="168">
        <f t="shared" si="3"/>
        <v>0</v>
      </c>
      <c r="X37" s="190"/>
    </row>
    <row r="38" spans="1:40" outlineLevel="1">
      <c r="A38" s="28"/>
      <c r="B38" s="42"/>
      <c r="C38" s="97"/>
      <c r="D38" s="103" t="str">
        <f>'Перв. скв '!D38</f>
        <v>Мобилизация и монтаж энергокомплекса</v>
      </c>
      <c r="E38" s="332" t="str">
        <f t="shared" si="0"/>
        <v>не определен</v>
      </c>
      <c r="F38" s="332" t="str">
        <f>'Перв. скв '!F38</f>
        <v>опер.</v>
      </c>
      <c r="G38" s="349">
        <f>'Перв. скв '!G38</f>
        <v>0</v>
      </c>
      <c r="H38" s="291"/>
      <c r="I38" s="111"/>
      <c r="J38" s="111"/>
      <c r="K38" s="111"/>
      <c r="L38" s="111"/>
      <c r="M38" s="111"/>
      <c r="N38" s="111"/>
      <c r="O38" s="112">
        <f t="shared" si="1"/>
        <v>0</v>
      </c>
      <c r="P38" s="112"/>
      <c r="Q38" s="112"/>
      <c r="R38" s="112"/>
      <c r="S38" s="112"/>
      <c r="T38" s="112"/>
      <c r="U38" s="112"/>
      <c r="V38" s="113">
        <f t="shared" si="2"/>
        <v>0</v>
      </c>
      <c r="W38" s="168">
        <f t="shared" si="3"/>
        <v>0</v>
      </c>
      <c r="X38" s="190"/>
    </row>
    <row r="39" spans="1:40" ht="14.25" customHeight="1" outlineLevel="1">
      <c r="A39" s="322"/>
      <c r="B39" s="323"/>
      <c r="C39" s="97"/>
      <c r="D39" s="103" t="str">
        <f>'Перв. скв '!D39</f>
        <v>Завоз и монтаж верхнего силового привода</v>
      </c>
      <c r="E39" s="332" t="str">
        <f t="shared" si="0"/>
        <v>не определен</v>
      </c>
      <c r="F39" s="332" t="str">
        <f>'Перв. скв '!F39</f>
        <v>опер.</v>
      </c>
      <c r="G39" s="349">
        <f>'Перв. скв '!G39</f>
        <v>2078246</v>
      </c>
      <c r="H39" s="291"/>
      <c r="I39" s="111"/>
      <c r="J39" s="111"/>
      <c r="K39" s="111"/>
      <c r="L39" s="111"/>
      <c r="M39" s="111"/>
      <c r="N39" s="111"/>
      <c r="O39" s="112">
        <f t="shared" si="1"/>
        <v>0</v>
      </c>
      <c r="P39" s="112"/>
      <c r="Q39" s="112"/>
      <c r="R39" s="112"/>
      <c r="S39" s="112"/>
      <c r="T39" s="112"/>
      <c r="U39" s="112"/>
      <c r="V39" s="113">
        <f t="shared" si="2"/>
        <v>0</v>
      </c>
      <c r="W39" s="168">
        <f t="shared" si="3"/>
        <v>0</v>
      </c>
      <c r="X39" s="190"/>
    </row>
    <row r="40" spans="1:40" ht="15.75" outlineLevel="1" thickBot="1">
      <c r="A40" s="324"/>
      <c r="B40" s="325"/>
      <c r="C40" s="104"/>
      <c r="D40" s="103" t="str">
        <f>'Перв. скв '!D40</f>
        <v>Завоз и монтаж новой насосной группы</v>
      </c>
      <c r="E40" s="332" t="str">
        <f>D$5</f>
        <v>не определен</v>
      </c>
      <c r="F40" s="332" t="str">
        <f>'Перв. скв '!F40</f>
        <v>опер.</v>
      </c>
      <c r="G40" s="349">
        <f>'Перв. скв '!G40</f>
        <v>899742</v>
      </c>
      <c r="H40" s="291"/>
      <c r="I40" s="111"/>
      <c r="J40" s="111"/>
      <c r="K40" s="111"/>
      <c r="L40" s="111"/>
      <c r="M40" s="111"/>
      <c r="N40" s="111"/>
      <c r="O40" s="112">
        <f>H40*G40</f>
        <v>0</v>
      </c>
      <c r="P40" s="112"/>
      <c r="Q40" s="112"/>
      <c r="R40" s="112"/>
      <c r="S40" s="112"/>
      <c r="T40" s="112"/>
      <c r="U40" s="112"/>
      <c r="V40" s="113">
        <f>SUM(H40:N40)</f>
        <v>0</v>
      </c>
      <c r="W40" s="168">
        <f>SUM(O40:U40)</f>
        <v>0</v>
      </c>
      <c r="X40" s="190"/>
    </row>
    <row r="41" spans="1:40" ht="15.75" thickBot="1">
      <c r="A41" s="8"/>
      <c r="B41" s="4"/>
      <c r="C41" s="56" t="s">
        <v>82</v>
      </c>
      <c r="D41" s="69">
        <f>W41</f>
        <v>0</v>
      </c>
      <c r="E41" s="110"/>
      <c r="F41" s="110"/>
      <c r="G41" s="110"/>
      <c r="H41" s="114"/>
      <c r="I41" s="114"/>
      <c r="J41" s="114"/>
      <c r="K41" s="114"/>
      <c r="L41" s="114"/>
      <c r="M41" s="114"/>
      <c r="N41" s="114"/>
      <c r="O41" s="116">
        <f>SUM(O20:O40)</f>
        <v>0</v>
      </c>
      <c r="P41" s="116"/>
      <c r="Q41" s="116"/>
      <c r="R41" s="116"/>
      <c r="S41" s="116"/>
      <c r="T41" s="116"/>
      <c r="U41" s="116"/>
      <c r="V41" s="116"/>
      <c r="W41" s="164">
        <f>SUM(W20:W40)</f>
        <v>0</v>
      </c>
      <c r="X41" s="191"/>
    </row>
    <row r="42" spans="1:40" s="68" customFormat="1" ht="15.75" thickBot="1">
      <c r="A42" s="62"/>
      <c r="B42" s="63"/>
      <c r="C42" s="64"/>
      <c r="D42" s="65"/>
      <c r="E42" s="91"/>
      <c r="F42" s="66"/>
      <c r="G42" s="66"/>
      <c r="H42" s="66"/>
      <c r="I42" s="66"/>
      <c r="J42" s="66"/>
      <c r="K42" s="66"/>
      <c r="L42" s="66"/>
      <c r="M42" s="66"/>
      <c r="N42" s="66"/>
      <c r="O42" s="67"/>
      <c r="P42" s="67"/>
      <c r="Q42" s="67"/>
      <c r="R42" s="67"/>
      <c r="S42" s="67"/>
      <c r="T42" s="67"/>
      <c r="U42" s="67"/>
      <c r="V42" s="67"/>
      <c r="W42" s="169"/>
      <c r="X42" s="191"/>
    </row>
    <row r="43" spans="1:40" ht="15" customHeight="1" thickBot="1">
      <c r="A43" s="24"/>
      <c r="B43" s="45"/>
      <c r="C43" s="446" t="s">
        <v>123</v>
      </c>
      <c r="D43" s="447"/>
      <c r="E43" s="447"/>
      <c r="F43" s="447"/>
      <c r="G43" s="447"/>
      <c r="H43" s="447"/>
      <c r="I43" s="447"/>
      <c r="J43" s="447"/>
      <c r="K43" s="447"/>
      <c r="L43" s="447"/>
      <c r="M43" s="447"/>
      <c r="N43" s="447"/>
      <c r="O43" s="447"/>
      <c r="P43" s="447"/>
      <c r="Q43" s="447"/>
      <c r="R43" s="447"/>
      <c r="S43" s="447"/>
      <c r="T43" s="447"/>
      <c r="U43" s="447"/>
      <c r="V43" s="447"/>
      <c r="W43" s="447"/>
      <c r="X43" s="192">
        <f>SUM(W45:W55)</f>
        <v>103838000</v>
      </c>
    </row>
    <row r="44" spans="1:40" ht="15" customHeight="1" outlineLevel="1">
      <c r="A44" s="71"/>
      <c r="B44" s="94"/>
      <c r="C44" s="182" t="str">
        <f>'Перв. скв '!C44</f>
        <v>не определен</v>
      </c>
      <c r="D44" s="100" t="s">
        <v>120</v>
      </c>
      <c r="E44" s="101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170"/>
      <c r="X44" s="191"/>
    </row>
    <row r="45" spans="1:40" ht="14.25" customHeight="1" outlineLevel="1">
      <c r="A45" s="327"/>
      <c r="B45" s="328"/>
      <c r="C45" s="103" t="s">
        <v>148</v>
      </c>
      <c r="D45" s="102" t="str">
        <f>'Перв. скв '!D45</f>
        <v>Фиксированная ставка за скважину с отходом до 1300 м.</v>
      </c>
      <c r="E45" s="332" t="str">
        <f t="shared" ref="E45:E55" si="4">D$5</f>
        <v>не определен</v>
      </c>
      <c r="F45" s="332" t="str">
        <f>'Перв. скв '!F45</f>
        <v>скв.</v>
      </c>
      <c r="G45" s="349">
        <f>'Перв. скв '!G45</f>
        <v>6559232</v>
      </c>
      <c r="H45" s="305">
        <f>'Перв. скв '!H45</f>
        <v>0</v>
      </c>
      <c r="I45" s="305">
        <f>'Перв. скв '!I45</f>
        <v>0</v>
      </c>
      <c r="J45" s="305">
        <f>'Перв. скв '!J45</f>
        <v>0</v>
      </c>
      <c r="K45" s="305">
        <f>'Перв. скв '!K45</f>
        <v>0</v>
      </c>
      <c r="L45" s="305">
        <v>0</v>
      </c>
      <c r="M45" s="305">
        <f>'Перв. скв '!M45</f>
        <v>0</v>
      </c>
      <c r="N45" s="305">
        <f>'Перв. скв '!N45</f>
        <v>0</v>
      </c>
      <c r="O45" s="99">
        <f t="shared" ref="O45:O55" si="5">H45*G45</f>
        <v>0</v>
      </c>
      <c r="P45" s="99">
        <f t="shared" ref="P45:P55" si="6">I45*G45</f>
        <v>0</v>
      </c>
      <c r="Q45" s="99">
        <f t="shared" ref="Q45:Q55" si="7">J45*G45</f>
        <v>0</v>
      </c>
      <c r="R45" s="99">
        <f t="shared" ref="R45:R55" si="8">K45*G45</f>
        <v>0</v>
      </c>
      <c r="S45" s="99">
        <f t="shared" ref="S45:S55" si="9">L45*G45</f>
        <v>0</v>
      </c>
      <c r="T45" s="99">
        <f t="shared" ref="T45:T55" si="10">M45*G45</f>
        <v>0</v>
      </c>
      <c r="U45" s="99">
        <f t="shared" ref="U45:U55" si="11">N45*G45</f>
        <v>0</v>
      </c>
      <c r="V45" s="98">
        <f t="shared" ref="V45:V55" si="12">SUM(H45:N45)</f>
        <v>0</v>
      </c>
      <c r="W45" s="171">
        <f t="shared" ref="W45:W55" si="13">SUM(O45:U45)</f>
        <v>0</v>
      </c>
      <c r="X45" s="190"/>
    </row>
    <row r="46" spans="1:40" ht="14.25" customHeight="1" outlineLevel="1">
      <c r="A46" s="327"/>
      <c r="B46" s="328"/>
      <c r="C46" s="103"/>
      <c r="D46" s="102" t="str">
        <f>'Перв. скв '!D46</f>
        <v>Фиксированная ставка за скважину с отходом от 1300 до 1500 м.</v>
      </c>
      <c r="E46" s="332" t="str">
        <f t="shared" si="4"/>
        <v>не определен</v>
      </c>
      <c r="F46" s="332" t="str">
        <f>'Перв. скв '!F46</f>
        <v>скв.</v>
      </c>
      <c r="G46" s="349">
        <f>'Перв. скв '!G46</f>
        <v>8212084</v>
      </c>
      <c r="H46" s="305">
        <f>'Перв. скв '!H46</f>
        <v>0</v>
      </c>
      <c r="I46" s="305">
        <f>'Перв. скв '!I46</f>
        <v>0</v>
      </c>
      <c r="J46" s="305">
        <f>'Перв. скв '!J46</f>
        <v>0</v>
      </c>
      <c r="K46" s="305">
        <f>'Перв. скв '!K46</f>
        <v>0</v>
      </c>
      <c r="L46" s="305">
        <f>'Перв. скв '!L46</f>
        <v>0</v>
      </c>
      <c r="M46" s="305">
        <f>'Перв. скв '!M46</f>
        <v>0</v>
      </c>
      <c r="N46" s="305">
        <f>'Перв. скв '!N46</f>
        <v>0</v>
      </c>
      <c r="O46" s="99">
        <f t="shared" si="5"/>
        <v>0</v>
      </c>
      <c r="P46" s="99">
        <f t="shared" si="6"/>
        <v>0</v>
      </c>
      <c r="Q46" s="99">
        <f t="shared" si="7"/>
        <v>0</v>
      </c>
      <c r="R46" s="99">
        <f t="shared" si="8"/>
        <v>0</v>
      </c>
      <c r="S46" s="99">
        <f t="shared" si="9"/>
        <v>0</v>
      </c>
      <c r="T46" s="99">
        <f t="shared" si="10"/>
        <v>0</v>
      </c>
      <c r="U46" s="99">
        <f t="shared" si="11"/>
        <v>0</v>
      </c>
      <c r="V46" s="98">
        <f t="shared" si="12"/>
        <v>0</v>
      </c>
      <c r="W46" s="171">
        <f t="shared" si="13"/>
        <v>0</v>
      </c>
      <c r="X46" s="190"/>
      <c r="AN46" s="273">
        <f>AL46+AJ46+AH46+AF46+AD46+AB46+Z46+X46++V46+T46+R46+N46+P46+L46+J46+H46</f>
        <v>0</v>
      </c>
    </row>
    <row r="47" spans="1:40" ht="14.25" customHeight="1" outlineLevel="1">
      <c r="A47" s="327"/>
      <c r="B47" s="328"/>
      <c r="C47" s="103"/>
      <c r="D47" s="102" t="str">
        <f>'Перв. скв '!D47</f>
        <v>Фиксированная ставка за скважину с отходом от 1500 до 2000 м.</v>
      </c>
      <c r="E47" s="332" t="str">
        <f t="shared" si="4"/>
        <v>не определен</v>
      </c>
      <c r="F47" s="332" t="str">
        <f>'Перв. скв '!F47</f>
        <v>скв.</v>
      </c>
      <c r="G47" s="349">
        <f>'Перв. скв '!G47</f>
        <v>9493878</v>
      </c>
      <c r="H47" s="305">
        <f>'Перв. скв '!H47</f>
        <v>0</v>
      </c>
      <c r="I47" s="305">
        <f>'Перв. скв '!I47</f>
        <v>0</v>
      </c>
      <c r="J47" s="305">
        <f>'Перв. скв '!J47</f>
        <v>0</v>
      </c>
      <c r="K47" s="305">
        <f>'Перв. скв '!K47</f>
        <v>0</v>
      </c>
      <c r="L47" s="305">
        <f>'Перв. скв '!L47</f>
        <v>0</v>
      </c>
      <c r="M47" s="305">
        <f>'Перв. скв '!M47</f>
        <v>0</v>
      </c>
      <c r="N47" s="305">
        <f>'Перв. скв '!N47</f>
        <v>0</v>
      </c>
      <c r="O47" s="99">
        <f t="shared" si="5"/>
        <v>0</v>
      </c>
      <c r="P47" s="99">
        <f t="shared" si="6"/>
        <v>0</v>
      </c>
      <c r="Q47" s="99">
        <f t="shared" si="7"/>
        <v>0</v>
      </c>
      <c r="R47" s="99">
        <f t="shared" si="8"/>
        <v>0</v>
      </c>
      <c r="S47" s="99">
        <f t="shared" si="9"/>
        <v>0</v>
      </c>
      <c r="T47" s="99">
        <f t="shared" si="10"/>
        <v>0</v>
      </c>
      <c r="U47" s="99">
        <f t="shared" si="11"/>
        <v>0</v>
      </c>
      <c r="V47" s="98">
        <f t="shared" si="12"/>
        <v>0</v>
      </c>
      <c r="W47" s="171">
        <f t="shared" si="13"/>
        <v>0</v>
      </c>
      <c r="X47" s="190"/>
    </row>
    <row r="48" spans="1:40" ht="14.25" customHeight="1" outlineLevel="1">
      <c r="A48" s="327"/>
      <c r="B48" s="328"/>
      <c r="C48" s="103"/>
      <c r="D48" s="102" t="str">
        <f>'Перв. скв '!D48</f>
        <v>Фиксированная ставка за скважину с отходом от 2000 до 2200 м.</v>
      </c>
      <c r="E48" s="332" t="str">
        <f t="shared" si="4"/>
        <v>не определен</v>
      </c>
      <c r="F48" s="332" t="str">
        <f>'Перв. скв '!F48</f>
        <v>скв.</v>
      </c>
      <c r="G48" s="349">
        <f>'Перв. скв '!G48</f>
        <v>10414909</v>
      </c>
      <c r="H48" s="305">
        <f>'Перв. скв '!H48</f>
        <v>0</v>
      </c>
      <c r="I48" s="305">
        <f>'Перв. скв '!I48</f>
        <v>0</v>
      </c>
      <c r="J48" s="305">
        <f>'Перв. скв '!J48</f>
        <v>0</v>
      </c>
      <c r="K48" s="305">
        <f>'Перв. скв '!K48</f>
        <v>0</v>
      </c>
      <c r="L48" s="305">
        <f>'Перв. скв '!L48</f>
        <v>0</v>
      </c>
      <c r="M48" s="305">
        <f>'Перв. скв '!M48</f>
        <v>0</v>
      </c>
      <c r="N48" s="305">
        <f>'Перв. скв '!N48</f>
        <v>0</v>
      </c>
      <c r="O48" s="99">
        <f t="shared" si="5"/>
        <v>0</v>
      </c>
      <c r="P48" s="99">
        <f t="shared" si="6"/>
        <v>0</v>
      </c>
      <c r="Q48" s="99">
        <f t="shared" si="7"/>
        <v>0</v>
      </c>
      <c r="R48" s="99">
        <f t="shared" si="8"/>
        <v>0</v>
      </c>
      <c r="S48" s="99">
        <f t="shared" si="9"/>
        <v>0</v>
      </c>
      <c r="T48" s="99">
        <f t="shared" si="10"/>
        <v>0</v>
      </c>
      <c r="U48" s="99">
        <f t="shared" si="11"/>
        <v>0</v>
      </c>
      <c r="V48" s="98">
        <f t="shared" si="12"/>
        <v>0</v>
      </c>
      <c r="W48" s="171">
        <f t="shared" si="13"/>
        <v>0</v>
      </c>
      <c r="X48" s="190"/>
    </row>
    <row r="49" spans="1:24" ht="14.25" customHeight="1" outlineLevel="1">
      <c r="A49" s="327"/>
      <c r="B49" s="328"/>
      <c r="C49" s="103"/>
      <c r="D49" s="102" t="str">
        <f>'Перв. скв '!D49</f>
        <v>Фиксированная ставка за скважину с отходом более 2200 м.</v>
      </c>
      <c r="E49" s="332" t="str">
        <f t="shared" si="4"/>
        <v>не определен</v>
      </c>
      <c r="F49" s="332" t="str">
        <f>'Перв. скв '!F49</f>
        <v>скв.</v>
      </c>
      <c r="G49" s="349">
        <f>'Перв. скв '!G49</f>
        <v>10993516</v>
      </c>
      <c r="H49" s="305">
        <f>'Перв. скв '!H49</f>
        <v>0</v>
      </c>
      <c r="I49" s="305">
        <f>'Перв. скв '!I49</f>
        <v>0</v>
      </c>
      <c r="J49" s="305">
        <f>'Перв. скв '!J49</f>
        <v>0</v>
      </c>
      <c r="K49" s="305">
        <f>'Перв. скв '!K49</f>
        <v>0</v>
      </c>
      <c r="L49" s="305">
        <v>0</v>
      </c>
      <c r="M49" s="305">
        <f>'Перв. скв '!M49</f>
        <v>0</v>
      </c>
      <c r="N49" s="305">
        <f>'Перв. скв '!N49</f>
        <v>0</v>
      </c>
      <c r="O49" s="99">
        <f t="shared" si="5"/>
        <v>0</v>
      </c>
      <c r="P49" s="274">
        <f t="shared" si="6"/>
        <v>0</v>
      </c>
      <c r="Q49" s="99">
        <f t="shared" si="7"/>
        <v>0</v>
      </c>
      <c r="R49" s="99">
        <f t="shared" si="8"/>
        <v>0</v>
      </c>
      <c r="S49" s="99">
        <f t="shared" si="9"/>
        <v>0</v>
      </c>
      <c r="T49" s="99">
        <f t="shared" si="10"/>
        <v>0</v>
      </c>
      <c r="U49" s="99">
        <f t="shared" si="11"/>
        <v>0</v>
      </c>
      <c r="V49" s="98">
        <f t="shared" si="12"/>
        <v>0</v>
      </c>
      <c r="W49" s="171">
        <f>SUM(O49:U49)</f>
        <v>0</v>
      </c>
      <c r="X49" s="190"/>
    </row>
    <row r="50" spans="1:24" ht="14.25" customHeight="1" outlineLevel="1">
      <c r="A50" s="327"/>
      <c r="B50" s="328"/>
      <c r="C50" s="97"/>
      <c r="D50" s="102" t="str">
        <f>'Перв. скв '!D50</f>
        <v>Расчет объема капитальных вложений по ГС</v>
      </c>
      <c r="E50" s="332" t="str">
        <f t="shared" si="4"/>
        <v>не определен</v>
      </c>
      <c r="F50" s="332" t="str">
        <f>'Перв. скв '!F50</f>
        <v>сут.</v>
      </c>
      <c r="G50" s="349">
        <f>'Перв. скв '!G50</f>
        <v>31646673.313999999</v>
      </c>
      <c r="H50" s="305">
        <f>'Перв. скв '!H50</f>
        <v>0</v>
      </c>
      <c r="I50" s="306">
        <f>'Перв. скв '!I50</f>
        <v>0</v>
      </c>
      <c r="J50" s="306">
        <f>'Перв. скв '!J50</f>
        <v>0</v>
      </c>
      <c r="K50" s="306">
        <f>'Перв. скв '!K50</f>
        <v>0</v>
      </c>
      <c r="L50" s="306">
        <v>0</v>
      </c>
      <c r="M50" s="306">
        <f>'Перв. скв '!M50</f>
        <v>0</v>
      </c>
      <c r="N50" s="306">
        <f>'Перв. скв '!N50</f>
        <v>0</v>
      </c>
      <c r="O50" s="99">
        <f t="shared" si="5"/>
        <v>0</v>
      </c>
      <c r="P50" s="99">
        <f t="shared" si="6"/>
        <v>0</v>
      </c>
      <c r="Q50" s="99">
        <f t="shared" si="7"/>
        <v>0</v>
      </c>
      <c r="R50" s="99">
        <f t="shared" si="8"/>
        <v>0</v>
      </c>
      <c r="S50" s="99">
        <f t="shared" si="9"/>
        <v>0</v>
      </c>
      <c r="T50" s="99">
        <f t="shared" si="10"/>
        <v>0</v>
      </c>
      <c r="U50" s="99">
        <f t="shared" si="11"/>
        <v>0</v>
      </c>
      <c r="V50" s="98">
        <f t="shared" si="12"/>
        <v>0</v>
      </c>
      <c r="W50" s="171">
        <f t="shared" si="13"/>
        <v>0</v>
      </c>
      <c r="X50" s="190"/>
    </row>
    <row r="51" spans="1:24" ht="13.5" customHeight="1" outlineLevel="1">
      <c r="A51" s="327"/>
      <c r="B51" s="328"/>
      <c r="C51" s="72"/>
      <c r="D51" s="102" t="str">
        <f>'Перв. скв '!D51</f>
        <v>Переработка бурового шлама</v>
      </c>
      <c r="E51" s="332" t="str">
        <f t="shared" si="4"/>
        <v>не определен</v>
      </c>
      <c r="F51" s="332" t="str">
        <f>'Перв. скв '!F51</f>
        <v>скв.</v>
      </c>
      <c r="G51" s="349">
        <f>'Перв. скв '!G51</f>
        <v>2869</v>
      </c>
      <c r="H51" s="305">
        <f>'Перв. скв '!H51</f>
        <v>0</v>
      </c>
      <c r="I51" s="306">
        <f>'Перв. скв '!I51</f>
        <v>0</v>
      </c>
      <c r="J51" s="306">
        <f>'Перв. скв '!J51</f>
        <v>0</v>
      </c>
      <c r="K51" s="306">
        <f>'Перв. скв '!K51</f>
        <v>0</v>
      </c>
      <c r="L51" s="306">
        <v>0</v>
      </c>
      <c r="M51" s="306">
        <f>'Перв. скв '!M51</f>
        <v>0</v>
      </c>
      <c r="N51" s="306">
        <f>'Перв. скв '!N51</f>
        <v>0</v>
      </c>
      <c r="O51" s="99">
        <f t="shared" si="5"/>
        <v>0</v>
      </c>
      <c r="P51" s="99">
        <f t="shared" si="6"/>
        <v>0</v>
      </c>
      <c r="Q51" s="99">
        <f t="shared" si="7"/>
        <v>0</v>
      </c>
      <c r="R51" s="99">
        <f t="shared" si="8"/>
        <v>0</v>
      </c>
      <c r="S51" s="99">
        <f t="shared" si="9"/>
        <v>0</v>
      </c>
      <c r="T51" s="99">
        <f t="shared" si="10"/>
        <v>0</v>
      </c>
      <c r="U51" s="99">
        <f t="shared" si="11"/>
        <v>0</v>
      </c>
      <c r="V51" s="98">
        <f t="shared" si="12"/>
        <v>0</v>
      </c>
      <c r="W51" s="171">
        <f t="shared" si="13"/>
        <v>0</v>
      </c>
      <c r="X51" s="190"/>
    </row>
    <row r="52" spans="1:24" ht="13.5" customHeight="1" outlineLevel="1">
      <c r="A52" s="327"/>
      <c r="B52" s="328"/>
      <c r="C52" s="72"/>
      <c r="D52" s="102" t="str">
        <f>'Перв. скв '!D52</f>
        <v>Нефть</v>
      </c>
      <c r="E52" s="332" t="str">
        <f t="shared" si="4"/>
        <v>не определен</v>
      </c>
      <c r="F52" s="332" t="str">
        <f>'Перв. скв '!F52</f>
        <v>шт.</v>
      </c>
      <c r="G52" s="349">
        <f>'Перв. скв '!G52</f>
        <v>166946</v>
      </c>
      <c r="H52" s="305">
        <f>'Перв. скв '!H52</f>
        <v>0</v>
      </c>
      <c r="I52" s="305">
        <f>'Перв. скв '!I52</f>
        <v>0</v>
      </c>
      <c r="J52" s="305">
        <f>'Перв. скв '!J52</f>
        <v>0</v>
      </c>
      <c r="K52" s="305">
        <f>'Перв. скв '!K52</f>
        <v>0</v>
      </c>
      <c r="L52" s="306">
        <v>0</v>
      </c>
      <c r="M52" s="305">
        <f>'Перв. скв '!M52</f>
        <v>0</v>
      </c>
      <c r="N52" s="305">
        <f>'Перв. скв '!N52</f>
        <v>0</v>
      </c>
      <c r="O52" s="99">
        <f t="shared" si="5"/>
        <v>0</v>
      </c>
      <c r="P52" s="99">
        <f t="shared" si="6"/>
        <v>0</v>
      </c>
      <c r="Q52" s="99">
        <f t="shared" si="7"/>
        <v>0</v>
      </c>
      <c r="R52" s="99">
        <f t="shared" si="8"/>
        <v>0</v>
      </c>
      <c r="S52" s="99">
        <f t="shared" si="9"/>
        <v>0</v>
      </c>
      <c r="T52" s="99">
        <f t="shared" si="10"/>
        <v>0</v>
      </c>
      <c r="U52" s="99">
        <f t="shared" si="11"/>
        <v>0</v>
      </c>
      <c r="V52" s="98">
        <f t="shared" si="12"/>
        <v>0</v>
      </c>
      <c r="W52" s="171">
        <f t="shared" si="13"/>
        <v>0</v>
      </c>
      <c r="X52" s="190"/>
    </row>
    <row r="53" spans="1:24" ht="13.5" customHeight="1" outlineLevel="1">
      <c r="A53" s="327"/>
      <c r="B53" s="328"/>
      <c r="C53" s="72"/>
      <c r="D53" s="102" t="s">
        <v>309</v>
      </c>
      <c r="E53" s="332" t="str">
        <f t="shared" si="4"/>
        <v>не определен</v>
      </c>
      <c r="F53" s="332"/>
      <c r="G53" s="349">
        <f>'Перв. скв '!G53</f>
        <v>73942</v>
      </c>
      <c r="H53" s="305">
        <f>'Перв. скв '!H53</f>
        <v>0</v>
      </c>
      <c r="I53" s="305">
        <f>'Перв. скв '!I53</f>
        <v>0</v>
      </c>
      <c r="J53" s="305">
        <f>'Перв. скв '!J53</f>
        <v>0</v>
      </c>
      <c r="K53" s="305">
        <f>'Перв. скв '!K53</f>
        <v>0</v>
      </c>
      <c r="L53" s="306">
        <v>0</v>
      </c>
      <c r="M53" s="305">
        <f>'Перв. скв '!M53</f>
        <v>0</v>
      </c>
      <c r="N53" s="305">
        <f>'Перв. скв '!N53</f>
        <v>0</v>
      </c>
      <c r="O53" s="99">
        <f>H53*G53</f>
        <v>0</v>
      </c>
      <c r="P53" s="99">
        <f>I53*G53</f>
        <v>0</v>
      </c>
      <c r="Q53" s="99">
        <f>J53*G53</f>
        <v>0</v>
      </c>
      <c r="R53" s="99">
        <f>K53*G53</f>
        <v>0</v>
      </c>
      <c r="S53" s="99">
        <f>L53*G53</f>
        <v>0</v>
      </c>
      <c r="T53" s="99">
        <f>M53*G53</f>
        <v>0</v>
      </c>
      <c r="U53" s="99">
        <f>N53*G53</f>
        <v>0</v>
      </c>
      <c r="V53" s="98">
        <f>SUM(H53:N53)</f>
        <v>0</v>
      </c>
      <c r="W53" s="171">
        <f>SUM(O53:U53)</f>
        <v>0</v>
      </c>
      <c r="X53" s="190"/>
    </row>
    <row r="54" spans="1:24" ht="13.5" customHeight="1" outlineLevel="1">
      <c r="A54" s="327"/>
      <c r="B54" s="328"/>
      <c r="C54" s="72"/>
      <c r="D54" s="102" t="s">
        <v>310</v>
      </c>
      <c r="E54" s="332" t="str">
        <f t="shared" si="4"/>
        <v>не определен</v>
      </c>
      <c r="F54" s="332"/>
      <c r="G54" s="349">
        <f>'Перв. скв '!G54</f>
        <v>34796</v>
      </c>
      <c r="H54" s="305">
        <f>'Перв. скв '!H54</f>
        <v>0</v>
      </c>
      <c r="I54" s="305">
        <f>'Перв. скв '!I54</f>
        <v>0</v>
      </c>
      <c r="J54" s="305">
        <f>'Перв. скв '!J54</f>
        <v>0</v>
      </c>
      <c r="K54" s="305">
        <f>'Перв. скв '!K54</f>
        <v>0</v>
      </c>
      <c r="L54" s="306">
        <v>0</v>
      </c>
      <c r="M54" s="305">
        <f>'Перв. скв '!M54</f>
        <v>0</v>
      </c>
      <c r="N54" s="305">
        <f>'Перв. скв '!N54</f>
        <v>0</v>
      </c>
      <c r="O54" s="99">
        <f>H54*G54</f>
        <v>0</v>
      </c>
      <c r="P54" s="99">
        <f>I54*G54</f>
        <v>0</v>
      </c>
      <c r="Q54" s="99">
        <f>J54*G54</f>
        <v>0</v>
      </c>
      <c r="R54" s="99">
        <f>K54*G54</f>
        <v>0</v>
      </c>
      <c r="S54" s="99">
        <f>L54*G54</f>
        <v>0</v>
      </c>
      <c r="T54" s="99">
        <f>M54*G54</f>
        <v>0</v>
      </c>
      <c r="U54" s="99">
        <f>N54*G54</f>
        <v>0</v>
      </c>
      <c r="V54" s="98">
        <f>SUM(H54:N54)</f>
        <v>0</v>
      </c>
      <c r="W54" s="171">
        <f>SUM(O54:U54)</f>
        <v>0</v>
      </c>
      <c r="X54" s="190"/>
    </row>
    <row r="55" spans="1:24" ht="15" customHeight="1" outlineLevel="1" thickBot="1">
      <c r="A55" s="327"/>
      <c r="B55" s="329"/>
      <c r="C55" s="72"/>
      <c r="D55" s="102" t="str">
        <f>'Перв. скв '!D55</f>
        <v>Бурение по суточной ставке (геологическая нагрузка)</v>
      </c>
      <c r="E55" s="332" t="str">
        <f t="shared" si="4"/>
        <v>не определен</v>
      </c>
      <c r="F55" s="332" t="str">
        <f>'Перв. скв '!F55</f>
        <v>опер.</v>
      </c>
      <c r="G55" s="349">
        <v>103838000</v>
      </c>
      <c r="H55" s="306">
        <f>'Перв. скв '!H55</f>
        <v>0</v>
      </c>
      <c r="I55" s="306">
        <f>'Перв. скв '!I55</f>
        <v>0</v>
      </c>
      <c r="J55" s="306">
        <f>'Перв. скв '!J55</f>
        <v>0</v>
      </c>
      <c r="K55" s="306">
        <f>'Перв. скв '!K55</f>
        <v>0</v>
      </c>
      <c r="L55" s="306">
        <v>1</v>
      </c>
      <c r="M55" s="306">
        <f>'Перв. скв '!M55</f>
        <v>0</v>
      </c>
      <c r="N55" s="306">
        <f>'Перв. скв '!N55</f>
        <v>0</v>
      </c>
      <c r="O55" s="99">
        <f t="shared" si="5"/>
        <v>0</v>
      </c>
      <c r="P55" s="99">
        <f t="shared" si="6"/>
        <v>0</v>
      </c>
      <c r="Q55" s="99">
        <f t="shared" si="7"/>
        <v>0</v>
      </c>
      <c r="R55" s="99">
        <f t="shared" si="8"/>
        <v>0</v>
      </c>
      <c r="S55" s="99">
        <f t="shared" si="9"/>
        <v>103838000</v>
      </c>
      <c r="T55" s="99">
        <f t="shared" si="10"/>
        <v>0</v>
      </c>
      <c r="U55" s="99">
        <f t="shared" si="11"/>
        <v>0</v>
      </c>
      <c r="V55" s="98">
        <f t="shared" si="12"/>
        <v>1</v>
      </c>
      <c r="W55" s="171">
        <f t="shared" si="13"/>
        <v>103838000</v>
      </c>
      <c r="X55" s="190"/>
    </row>
    <row r="56" spans="1:24" ht="14.25" customHeight="1" thickBot="1">
      <c r="A56" s="25"/>
      <c r="B56" s="46"/>
      <c r="C56" s="446" t="s">
        <v>31</v>
      </c>
      <c r="D56" s="447"/>
      <c r="E56" s="447"/>
      <c r="F56" s="447"/>
      <c r="G56" s="447"/>
      <c r="H56" s="447"/>
      <c r="I56" s="447"/>
      <c r="J56" s="447"/>
      <c r="K56" s="447"/>
      <c r="L56" s="447"/>
      <c r="M56" s="447"/>
      <c r="N56" s="447"/>
      <c r="O56" s="447"/>
      <c r="P56" s="447"/>
      <c r="Q56" s="447"/>
      <c r="R56" s="447"/>
      <c r="S56" s="447"/>
      <c r="T56" s="447"/>
      <c r="U56" s="447"/>
      <c r="V56" s="447"/>
      <c r="W56" s="447"/>
      <c r="X56" s="192">
        <f>SUM(W58:W64)</f>
        <v>0</v>
      </c>
    </row>
    <row r="57" spans="1:24" ht="13.5" customHeight="1" outlineLevel="1">
      <c r="A57" s="25"/>
      <c r="B57" s="46"/>
      <c r="C57" s="182">
        <f>'Перв. скв '!C57</f>
        <v>0</v>
      </c>
      <c r="D57" s="100" t="s">
        <v>120</v>
      </c>
      <c r="E57" s="92"/>
      <c r="F57" s="50"/>
      <c r="G57" s="39"/>
      <c r="H57" s="51"/>
      <c r="I57" s="51"/>
      <c r="J57" s="51"/>
      <c r="K57" s="51"/>
      <c r="L57" s="51"/>
      <c r="M57" s="51"/>
      <c r="N57" s="51"/>
      <c r="O57" s="52"/>
      <c r="P57" s="52"/>
      <c r="Q57" s="52"/>
      <c r="R57" s="52"/>
      <c r="S57" s="52"/>
      <c r="T57" s="52"/>
      <c r="U57" s="52"/>
      <c r="V57" s="53"/>
      <c r="W57" s="172"/>
      <c r="X57" s="191"/>
    </row>
    <row r="58" spans="1:24" ht="13.5" customHeight="1" outlineLevel="1">
      <c r="A58" s="322"/>
      <c r="B58" s="323"/>
      <c r="C58" s="332" t="s">
        <v>148</v>
      </c>
      <c r="D58" s="102" t="str">
        <f>'Перв. скв '!D58</f>
        <v>550 мм долото для бурения под направление (долото+сервис)</v>
      </c>
      <c r="E58" s="332">
        <f>C$57</f>
        <v>0</v>
      </c>
      <c r="F58" s="332" t="str">
        <f>'Перв. скв '!F58</f>
        <v xml:space="preserve">м </v>
      </c>
      <c r="G58" s="349">
        <f>'Перв. скв '!G58</f>
        <v>90</v>
      </c>
      <c r="H58" s="306">
        <f>'Перв. скв '!H58</f>
        <v>0</v>
      </c>
      <c r="I58" s="306">
        <f>'Перв. скв '!I58</f>
        <v>0</v>
      </c>
      <c r="J58" s="306">
        <f>'Перв. скв '!J58</f>
        <v>0</v>
      </c>
      <c r="K58" s="306">
        <f>'Перв. скв '!K58</f>
        <v>0</v>
      </c>
      <c r="L58" s="306">
        <v>0</v>
      </c>
      <c r="M58" s="306">
        <f>'Перв. скв '!M58</f>
        <v>0</v>
      </c>
      <c r="N58" s="306">
        <f>'Перв. скв '!N58</f>
        <v>0</v>
      </c>
      <c r="O58" s="112">
        <f t="shared" ref="O58:O62" si="14">H58*G58</f>
        <v>0</v>
      </c>
      <c r="P58" s="112">
        <f t="shared" ref="P58:P62" si="15">I58*G58</f>
        <v>0</v>
      </c>
      <c r="Q58" s="112">
        <f t="shared" ref="Q58:Q62" si="16">J58*G58</f>
        <v>0</v>
      </c>
      <c r="R58" s="112">
        <f t="shared" ref="R58:R62" si="17">K58*G58</f>
        <v>0</v>
      </c>
      <c r="S58" s="112">
        <f t="shared" ref="S58:S62" si="18">L58*G58</f>
        <v>0</v>
      </c>
      <c r="T58" s="99">
        <f>M58*G58</f>
        <v>0</v>
      </c>
      <c r="U58" s="112">
        <f t="shared" ref="U58:U62" si="19">N58*G58</f>
        <v>0</v>
      </c>
      <c r="V58" s="113">
        <f t="shared" ref="V58:V62" si="20">SUM(H58:N58)</f>
        <v>0</v>
      </c>
      <c r="W58" s="168">
        <f t="shared" ref="W58:W62" si="21">SUM(O58:U58)</f>
        <v>0</v>
      </c>
      <c r="X58" s="190"/>
    </row>
    <row r="59" spans="1:24" ht="13.5" customHeight="1" outlineLevel="1">
      <c r="A59" s="322"/>
      <c r="B59" s="323"/>
      <c r="C59" s="332"/>
      <c r="D59" s="102" t="str">
        <f>'Перв. скв '!D59</f>
        <v>393,7 мм долото для бурения под направление (долото+сервис)</v>
      </c>
      <c r="E59" s="332">
        <f t="shared" ref="E59:E62" si="22">C$57</f>
        <v>0</v>
      </c>
      <c r="F59" s="332" t="str">
        <f>'Перв. скв '!F59</f>
        <v xml:space="preserve">м </v>
      </c>
      <c r="G59" s="349">
        <f>'Перв. скв '!G59</f>
        <v>90</v>
      </c>
      <c r="H59" s="306">
        <f>'Перв. скв '!H59</f>
        <v>0</v>
      </c>
      <c r="I59" s="306">
        <f>'Перв. скв '!I59</f>
        <v>0</v>
      </c>
      <c r="J59" s="306">
        <f>'Перв. скв '!J59</f>
        <v>0</v>
      </c>
      <c r="K59" s="306">
        <f>'Перв. скв '!K59</f>
        <v>0</v>
      </c>
      <c r="L59" s="306">
        <f>'Перв. скв '!L59</f>
        <v>0</v>
      </c>
      <c r="M59" s="306">
        <f>'Перв. скв '!M59</f>
        <v>0</v>
      </c>
      <c r="N59" s="306">
        <f>'Перв. скв '!N59</f>
        <v>0</v>
      </c>
      <c r="O59" s="112">
        <f>H59*G59</f>
        <v>0</v>
      </c>
      <c r="P59" s="112">
        <f>I59*G59</f>
        <v>0</v>
      </c>
      <c r="Q59" s="112">
        <f>J59*G59</f>
        <v>0</v>
      </c>
      <c r="R59" s="112">
        <f>K59*G59</f>
        <v>0</v>
      </c>
      <c r="S59" s="112">
        <f>L59*G59</f>
        <v>0</v>
      </c>
      <c r="T59" s="99">
        <f t="shared" ref="T59:T62" si="23">M59*G59</f>
        <v>0</v>
      </c>
      <c r="U59" s="112">
        <f>N59*G59</f>
        <v>0</v>
      </c>
      <c r="V59" s="113">
        <f>SUM(H59:N59)</f>
        <v>0</v>
      </c>
      <c r="W59" s="168">
        <f>SUM(O59:U59)</f>
        <v>0</v>
      </c>
      <c r="X59" s="190"/>
    </row>
    <row r="60" spans="1:24" ht="13.5" customHeight="1" outlineLevel="1">
      <c r="A60" s="322"/>
      <c r="B60" s="323"/>
      <c r="C60" s="332"/>
      <c r="D60" s="102" t="str">
        <f>'Перв. скв '!D60</f>
        <v>295,3 мм долото для бурения под кондуктор (долото+сервис)</v>
      </c>
      <c r="E60" s="332">
        <f t="shared" si="22"/>
        <v>0</v>
      </c>
      <c r="F60" s="332" t="str">
        <f>'Перв. скв '!F60</f>
        <v xml:space="preserve">м </v>
      </c>
      <c r="G60" s="349">
        <f>'Перв. скв '!G60</f>
        <v>90</v>
      </c>
      <c r="H60" s="306">
        <f>'Перв. скв '!H60</f>
        <v>0</v>
      </c>
      <c r="I60" s="306">
        <f>'Перв. скв '!I60</f>
        <v>0</v>
      </c>
      <c r="J60" s="306">
        <f>'Перв. скв '!J60</f>
        <v>0</v>
      </c>
      <c r="K60" s="306">
        <f>'Перв. скв '!K60</f>
        <v>0</v>
      </c>
      <c r="L60" s="306">
        <f>'Перв. скв '!L60</f>
        <v>0</v>
      </c>
      <c r="M60" s="306">
        <f>'Перв. скв '!M60</f>
        <v>0</v>
      </c>
      <c r="N60" s="306">
        <f>'Перв. скв '!N60</f>
        <v>0</v>
      </c>
      <c r="O60" s="112">
        <f t="shared" si="14"/>
        <v>0</v>
      </c>
      <c r="P60" s="112">
        <f t="shared" si="15"/>
        <v>0</v>
      </c>
      <c r="Q60" s="112">
        <f t="shared" si="16"/>
        <v>0</v>
      </c>
      <c r="R60" s="112">
        <f t="shared" si="17"/>
        <v>0</v>
      </c>
      <c r="S60" s="112">
        <f t="shared" si="18"/>
        <v>0</v>
      </c>
      <c r="T60" s="99">
        <f t="shared" si="23"/>
        <v>0</v>
      </c>
      <c r="U60" s="112">
        <f t="shared" si="19"/>
        <v>0</v>
      </c>
      <c r="V60" s="113">
        <f t="shared" si="20"/>
        <v>0</v>
      </c>
      <c r="W60" s="168">
        <f t="shared" si="21"/>
        <v>0</v>
      </c>
      <c r="X60" s="190"/>
    </row>
    <row r="61" spans="1:24" ht="13.5" customHeight="1" outlineLevel="1">
      <c r="A61" s="322"/>
      <c r="B61" s="323"/>
      <c r="C61" s="332"/>
      <c r="D61" s="102" t="str">
        <f>'Перв. скв '!D61</f>
        <v>220,7 мм долото для бурения эксплуатационную колонну (долото+сервис)</v>
      </c>
      <c r="E61" s="332">
        <f t="shared" si="22"/>
        <v>0</v>
      </c>
      <c r="F61" s="332" t="str">
        <f>'Перв. скв '!F61</f>
        <v xml:space="preserve">м </v>
      </c>
      <c r="G61" s="349">
        <f>'Перв. скв '!G61</f>
        <v>90</v>
      </c>
      <c r="H61" s="306">
        <f>'Перв. скв '!H61</f>
        <v>0</v>
      </c>
      <c r="I61" s="306">
        <f>'Перв. скв '!I61</f>
        <v>0</v>
      </c>
      <c r="J61" s="306">
        <f>'Перв. скв '!J61</f>
        <v>0</v>
      </c>
      <c r="K61" s="306">
        <f>'Перв. скв '!K61</f>
        <v>0</v>
      </c>
      <c r="L61" s="306">
        <f>'Перв. скв '!L61</f>
        <v>0</v>
      </c>
      <c r="M61" s="306">
        <f>'Перв. скв '!M61</f>
        <v>0</v>
      </c>
      <c r="N61" s="306">
        <f>'Перв. скв '!N61</f>
        <v>0</v>
      </c>
      <c r="O61" s="112">
        <f t="shared" si="14"/>
        <v>0</v>
      </c>
      <c r="P61" s="112">
        <f t="shared" si="15"/>
        <v>0</v>
      </c>
      <c r="Q61" s="112">
        <f t="shared" si="16"/>
        <v>0</v>
      </c>
      <c r="R61" s="112">
        <f t="shared" si="17"/>
        <v>0</v>
      </c>
      <c r="S61" s="112">
        <f t="shared" si="18"/>
        <v>0</v>
      </c>
      <c r="T61" s="99">
        <f t="shared" si="23"/>
        <v>0</v>
      </c>
      <c r="U61" s="112">
        <f t="shared" si="19"/>
        <v>0</v>
      </c>
      <c r="V61" s="113">
        <f t="shared" si="20"/>
        <v>0</v>
      </c>
      <c r="W61" s="168">
        <f t="shared" si="21"/>
        <v>0</v>
      </c>
      <c r="X61" s="190"/>
    </row>
    <row r="62" spans="1:24" ht="13.5" customHeight="1" outlineLevel="1" thickBot="1">
      <c r="A62" s="322"/>
      <c r="B62" s="323"/>
      <c r="C62" s="332"/>
      <c r="D62" s="102" t="str">
        <f>'Перв. скв '!D62</f>
        <v>155,6 мм долото для бурения под хвостовик (долото+сервис)</v>
      </c>
      <c r="E62" s="332">
        <f t="shared" si="22"/>
        <v>0</v>
      </c>
      <c r="F62" s="332" t="str">
        <f>'Перв. скв '!F62</f>
        <v xml:space="preserve">м </v>
      </c>
      <c r="G62" s="349">
        <f>'Перв. скв '!G62</f>
        <v>90</v>
      </c>
      <c r="H62" s="306">
        <f>'Перв. скв '!H62</f>
        <v>0</v>
      </c>
      <c r="I62" s="306">
        <f>'Перв. скв '!I62</f>
        <v>0</v>
      </c>
      <c r="J62" s="306">
        <f>'Перв. скв '!J62</f>
        <v>0</v>
      </c>
      <c r="K62" s="306">
        <f>'Перв. скв '!K62</f>
        <v>0</v>
      </c>
      <c r="L62" s="306">
        <f>'Перв. скв '!L62</f>
        <v>0</v>
      </c>
      <c r="M62" s="306">
        <f>'Перв. скв '!M62</f>
        <v>0</v>
      </c>
      <c r="N62" s="306">
        <f>'Перв. скв '!N62</f>
        <v>0</v>
      </c>
      <c r="O62" s="112">
        <f t="shared" si="14"/>
        <v>0</v>
      </c>
      <c r="P62" s="112">
        <f t="shared" si="15"/>
        <v>0</v>
      </c>
      <c r="Q62" s="112">
        <f t="shared" si="16"/>
        <v>0</v>
      </c>
      <c r="R62" s="112">
        <f t="shared" si="17"/>
        <v>0</v>
      </c>
      <c r="S62" s="112">
        <f t="shared" si="18"/>
        <v>0</v>
      </c>
      <c r="T62" s="99">
        <f t="shared" si="23"/>
        <v>0</v>
      </c>
      <c r="U62" s="112">
        <f t="shared" si="19"/>
        <v>0</v>
      </c>
      <c r="V62" s="113">
        <f t="shared" si="20"/>
        <v>0</v>
      </c>
      <c r="W62" s="168">
        <f t="shared" si="21"/>
        <v>0</v>
      </c>
      <c r="X62" s="190"/>
    </row>
    <row r="63" spans="1:24" ht="13.5" hidden="1" customHeight="1" outlineLevel="1">
      <c r="A63" s="22"/>
      <c r="B63" s="43"/>
      <c r="C63" s="59"/>
      <c r="D63" s="102" t="str">
        <f>'Перв. скв '!D63</f>
        <v>_________  мм долото для бурения (долото+сервис)</v>
      </c>
      <c r="E63" s="59">
        <f t="shared" ref="E63:E64" si="24">C$57</f>
        <v>0</v>
      </c>
      <c r="F63" s="59" t="str">
        <f>'Перв. скв '!F63</f>
        <v xml:space="preserve">м </v>
      </c>
      <c r="G63" s="196">
        <f>'Перв. скв '!G63</f>
        <v>0</v>
      </c>
      <c r="H63" s="84"/>
      <c r="I63" s="84"/>
      <c r="J63" s="84"/>
      <c r="K63" s="84"/>
      <c r="L63" s="84"/>
      <c r="M63" s="84"/>
      <c r="N63" s="84"/>
      <c r="O63" s="112">
        <f t="shared" ref="O63:O64" si="25">H63*G63</f>
        <v>0</v>
      </c>
      <c r="P63" s="112">
        <f t="shared" ref="P63:P64" si="26">I63*G63</f>
        <v>0</v>
      </c>
      <c r="Q63" s="112">
        <f t="shared" ref="Q63:Q64" si="27">J63*G63</f>
        <v>0</v>
      </c>
      <c r="R63" s="112">
        <f t="shared" ref="R63:R64" si="28">K63*G63</f>
        <v>0</v>
      </c>
      <c r="S63" s="112">
        <f t="shared" ref="S63:S64" si="29">L63*G63</f>
        <v>0</v>
      </c>
      <c r="T63" s="99">
        <f t="shared" ref="T63:T64" si="30">M63*G63</f>
        <v>0</v>
      </c>
      <c r="U63" s="112">
        <f t="shared" ref="U63:U64" si="31">N63*G63</f>
        <v>0</v>
      </c>
      <c r="V63" s="113">
        <f t="shared" ref="V63:V64" si="32">SUM(H63:N63)</f>
        <v>0</v>
      </c>
      <c r="W63" s="168">
        <f t="shared" ref="W63:W64" si="33">SUM(O63:U63)</f>
        <v>0</v>
      </c>
      <c r="X63" s="190"/>
    </row>
    <row r="64" spans="1:24" ht="13.5" hidden="1" customHeight="1" outlineLevel="1" thickBot="1">
      <c r="A64" s="26"/>
      <c r="B64" s="44"/>
      <c r="C64" s="59"/>
      <c r="D64" s="102" t="str">
        <f>'Перв. скв '!D64</f>
        <v>Расширитель раздвижной</v>
      </c>
      <c r="E64" s="59">
        <f t="shared" si="24"/>
        <v>0</v>
      </c>
      <c r="F64" s="59" t="str">
        <f>'Перв. скв '!F64</f>
        <v xml:space="preserve">м </v>
      </c>
      <c r="G64" s="196">
        <f>'Перв. скв '!G64</f>
        <v>0</v>
      </c>
      <c r="H64" s="84"/>
      <c r="I64" s="84"/>
      <c r="J64" s="84"/>
      <c r="K64" s="84"/>
      <c r="L64" s="84"/>
      <c r="M64" s="84"/>
      <c r="N64" s="84"/>
      <c r="O64" s="112">
        <f t="shared" si="25"/>
        <v>0</v>
      </c>
      <c r="P64" s="112">
        <f t="shared" si="26"/>
        <v>0</v>
      </c>
      <c r="Q64" s="112">
        <f t="shared" si="27"/>
        <v>0</v>
      </c>
      <c r="R64" s="112">
        <f t="shared" si="28"/>
        <v>0</v>
      </c>
      <c r="S64" s="112">
        <f t="shared" si="29"/>
        <v>0</v>
      </c>
      <c r="T64" s="99">
        <f t="shared" si="30"/>
        <v>0</v>
      </c>
      <c r="U64" s="112">
        <f t="shared" si="31"/>
        <v>0</v>
      </c>
      <c r="V64" s="113">
        <f t="shared" si="32"/>
        <v>0</v>
      </c>
      <c r="W64" s="168">
        <f t="shared" si="33"/>
        <v>0</v>
      </c>
      <c r="X64" s="190"/>
    </row>
    <row r="65" spans="1:24" ht="15.75" customHeight="1" collapsed="1" thickBot="1">
      <c r="A65" s="32"/>
      <c r="B65" s="47"/>
      <c r="C65" s="446" t="s">
        <v>147</v>
      </c>
      <c r="D65" s="447"/>
      <c r="E65" s="447"/>
      <c r="F65" s="447"/>
      <c r="G65" s="447"/>
      <c r="H65" s="447"/>
      <c r="I65" s="447"/>
      <c r="J65" s="447"/>
      <c r="K65" s="447"/>
      <c r="L65" s="447"/>
      <c r="M65" s="447"/>
      <c r="N65" s="447"/>
      <c r="O65" s="447"/>
      <c r="P65" s="447"/>
      <c r="Q65" s="447"/>
      <c r="R65" s="447"/>
      <c r="S65" s="447"/>
      <c r="T65" s="447"/>
      <c r="U65" s="447"/>
      <c r="V65" s="447"/>
      <c r="W65" s="473"/>
      <c r="X65" s="192">
        <f>SUM(W67:W85)</f>
        <v>0</v>
      </c>
    </row>
    <row r="66" spans="1:24" outlineLevel="1">
      <c r="A66" s="31"/>
      <c r="B66" s="46"/>
      <c r="C66" s="182">
        <f>'Перв. скв '!C66</f>
        <v>0</v>
      </c>
      <c r="D66" s="100" t="s">
        <v>120</v>
      </c>
      <c r="E66" s="50"/>
      <c r="F66" s="50"/>
      <c r="G66" s="38"/>
      <c r="H66" s="51"/>
      <c r="I66" s="51"/>
      <c r="J66" s="51"/>
      <c r="K66" s="51"/>
      <c r="L66" s="51"/>
      <c r="M66" s="51"/>
      <c r="N66" s="51"/>
      <c r="O66" s="52"/>
      <c r="P66" s="52"/>
      <c r="Q66" s="52"/>
      <c r="R66" s="52"/>
      <c r="S66" s="52"/>
      <c r="T66" s="52"/>
      <c r="U66" s="52"/>
      <c r="V66" s="53"/>
      <c r="W66" s="172"/>
      <c r="X66" s="190"/>
    </row>
    <row r="67" spans="1:24" outlineLevel="1">
      <c r="A67" s="327"/>
      <c r="B67" s="323"/>
      <c r="C67" s="335" t="s">
        <v>148</v>
      </c>
      <c r="D67" s="102" t="str">
        <f>'Перв. скв '!D67</f>
        <v>Фиксированная ставка за скважину с отходом до 1300 м.</v>
      </c>
      <c r="E67" s="332">
        <f>C$66</f>
        <v>0</v>
      </c>
      <c r="F67" s="332" t="str">
        <f>'Перв. скв '!F67</f>
        <v>скв.</v>
      </c>
      <c r="G67" s="349">
        <f>'Перв. скв '!G67</f>
        <v>1974979.56</v>
      </c>
      <c r="H67" s="306">
        <f>'Перв. скв '!H67</f>
        <v>0</v>
      </c>
      <c r="I67" s="306">
        <f>'Перв. скв '!I67</f>
        <v>0</v>
      </c>
      <c r="J67" s="306">
        <f>'Перв. скв '!J67</f>
        <v>0</v>
      </c>
      <c r="K67" s="306">
        <f>'Перв. скв '!K67</f>
        <v>0</v>
      </c>
      <c r="L67" s="306">
        <f>$L$45</f>
        <v>0</v>
      </c>
      <c r="M67" s="306">
        <f>'Перв. скв '!M67</f>
        <v>0</v>
      </c>
      <c r="N67" s="306">
        <f>'Перв. скв '!N67</f>
        <v>0</v>
      </c>
      <c r="O67" s="112">
        <f t="shared" ref="O67:O72" si="34">H67*G67</f>
        <v>0</v>
      </c>
      <c r="P67" s="112">
        <f t="shared" ref="P67:P72" si="35">I67*G67</f>
        <v>0</v>
      </c>
      <c r="Q67" s="112">
        <f t="shared" ref="Q67:Q72" si="36">J67*G67</f>
        <v>0</v>
      </c>
      <c r="R67" s="112">
        <f t="shared" ref="R67:R72" si="37">K67*G67</f>
        <v>0</v>
      </c>
      <c r="S67" s="112">
        <f t="shared" ref="S67:S72" si="38">L67*G67</f>
        <v>0</v>
      </c>
      <c r="T67" s="99">
        <f t="shared" ref="T67:T72" si="39">M67*G67</f>
        <v>0</v>
      </c>
      <c r="U67" s="112">
        <f t="shared" ref="U67:U72" si="40">N67*G67</f>
        <v>0</v>
      </c>
      <c r="V67" s="113">
        <f t="shared" ref="V67:V72" si="41">SUM(H67:N67)</f>
        <v>0</v>
      </c>
      <c r="W67" s="168">
        <f t="shared" ref="W67:W72" si="42">SUM(O67:U67)</f>
        <v>0</v>
      </c>
      <c r="X67" s="190"/>
    </row>
    <row r="68" spans="1:24" outlineLevel="1">
      <c r="A68" s="327"/>
      <c r="B68" s="323"/>
      <c r="C68" s="335"/>
      <c r="D68" s="102" t="str">
        <f>'Перв. скв '!D68</f>
        <v>Фиксированная ставка за скважину с отходом от 1300 до 1500 м.</v>
      </c>
      <c r="E68" s="332">
        <f t="shared" ref="E68:E72" si="43">C$66</f>
        <v>0</v>
      </c>
      <c r="F68" s="332" t="str">
        <f>'Перв. скв '!F68</f>
        <v>скв.</v>
      </c>
      <c r="G68" s="349">
        <f>'Перв. скв '!G68</f>
        <v>2121689.52</v>
      </c>
      <c r="H68" s="306">
        <f>'Перв. скв '!H68</f>
        <v>0</v>
      </c>
      <c r="I68" s="306">
        <f>'Перв. скв '!I68</f>
        <v>0</v>
      </c>
      <c r="J68" s="306">
        <f>'Перв. скв '!J68</f>
        <v>0</v>
      </c>
      <c r="K68" s="306">
        <f>'Перв. скв '!K68</f>
        <v>0</v>
      </c>
      <c r="L68" s="306">
        <f>$L$46</f>
        <v>0</v>
      </c>
      <c r="M68" s="306">
        <f>'Перв. скв '!M68</f>
        <v>0</v>
      </c>
      <c r="N68" s="306">
        <f>'Перв. скв '!N68</f>
        <v>0</v>
      </c>
      <c r="O68" s="112">
        <f t="shared" si="34"/>
        <v>0</v>
      </c>
      <c r="P68" s="112">
        <f t="shared" si="35"/>
        <v>0</v>
      </c>
      <c r="Q68" s="112">
        <f t="shared" si="36"/>
        <v>0</v>
      </c>
      <c r="R68" s="112">
        <f t="shared" si="37"/>
        <v>0</v>
      </c>
      <c r="S68" s="112">
        <f t="shared" si="38"/>
        <v>0</v>
      </c>
      <c r="T68" s="99">
        <f t="shared" si="39"/>
        <v>0</v>
      </c>
      <c r="U68" s="112">
        <f t="shared" si="40"/>
        <v>0</v>
      </c>
      <c r="V68" s="113">
        <f t="shared" si="41"/>
        <v>0</v>
      </c>
      <c r="W68" s="168">
        <f t="shared" si="42"/>
        <v>0</v>
      </c>
      <c r="X68" s="190"/>
    </row>
    <row r="69" spans="1:24" outlineLevel="1">
      <c r="A69" s="327"/>
      <c r="B69" s="323"/>
      <c r="C69" s="335"/>
      <c r="D69" s="102" t="str">
        <f>'Перв. скв '!D69</f>
        <v>Фиксированная ставка за скважину с отходом от 1500 до 2000 м.</v>
      </c>
      <c r="E69" s="332">
        <f t="shared" si="43"/>
        <v>0</v>
      </c>
      <c r="F69" s="332" t="str">
        <f>'Перв. скв '!F69</f>
        <v>скв.</v>
      </c>
      <c r="G69" s="349">
        <f>'Перв. скв '!G69</f>
        <v>2436096.73</v>
      </c>
      <c r="H69" s="306">
        <f>'Перв. скв '!H69</f>
        <v>0</v>
      </c>
      <c r="I69" s="306">
        <f>'Перв. скв '!I69</f>
        <v>0</v>
      </c>
      <c r="J69" s="306">
        <f>'Перв. скв '!J69</f>
        <v>0</v>
      </c>
      <c r="K69" s="306">
        <f>'Перв. скв '!K69</f>
        <v>0</v>
      </c>
      <c r="L69" s="306">
        <f>$L$47</f>
        <v>0</v>
      </c>
      <c r="M69" s="306">
        <f>'Перв. скв '!M69</f>
        <v>0</v>
      </c>
      <c r="N69" s="306">
        <f>'Перв. скв '!N69</f>
        <v>0</v>
      </c>
      <c r="O69" s="112">
        <f t="shared" si="34"/>
        <v>0</v>
      </c>
      <c r="P69" s="112">
        <f t="shared" si="35"/>
        <v>0</v>
      </c>
      <c r="Q69" s="112">
        <f t="shared" si="36"/>
        <v>0</v>
      </c>
      <c r="R69" s="112">
        <f t="shared" si="37"/>
        <v>0</v>
      </c>
      <c r="S69" s="112">
        <f t="shared" si="38"/>
        <v>0</v>
      </c>
      <c r="T69" s="99">
        <f t="shared" si="39"/>
        <v>0</v>
      </c>
      <c r="U69" s="112">
        <f t="shared" si="40"/>
        <v>0</v>
      </c>
      <c r="V69" s="113">
        <f t="shared" si="41"/>
        <v>0</v>
      </c>
      <c r="W69" s="168">
        <f t="shared" si="42"/>
        <v>0</v>
      </c>
      <c r="X69" s="190"/>
    </row>
    <row r="70" spans="1:24" outlineLevel="1">
      <c r="A70" s="327"/>
      <c r="B70" s="323"/>
      <c r="C70" s="335"/>
      <c r="D70" s="102" t="str">
        <f>'Перв. скв '!D70</f>
        <v>Фиксированная ставка за скважину с отходом от 2000 до 2200 м.</v>
      </c>
      <c r="E70" s="332">
        <f t="shared" si="43"/>
        <v>0</v>
      </c>
      <c r="F70" s="332" t="str">
        <f>'Перв. скв '!F70</f>
        <v>скв.</v>
      </c>
      <c r="G70" s="349">
        <f>'Перв. скв '!G70</f>
        <v>2743673.15</v>
      </c>
      <c r="H70" s="306">
        <f>'Перв. скв '!H70</f>
        <v>0</v>
      </c>
      <c r="I70" s="306">
        <f>'Перв. скв '!I70</f>
        <v>0</v>
      </c>
      <c r="J70" s="306">
        <f>'Перв. скв '!J70</f>
        <v>0</v>
      </c>
      <c r="K70" s="306">
        <f>'Перв. скв '!K70</f>
        <v>0</v>
      </c>
      <c r="L70" s="306">
        <f>$L$48</f>
        <v>0</v>
      </c>
      <c r="M70" s="306">
        <f>'Перв. скв '!M70</f>
        <v>0</v>
      </c>
      <c r="N70" s="306">
        <f>'Перв. скв '!N70</f>
        <v>0</v>
      </c>
      <c r="O70" s="112">
        <f t="shared" si="34"/>
        <v>0</v>
      </c>
      <c r="P70" s="112">
        <f t="shared" si="35"/>
        <v>0</v>
      </c>
      <c r="Q70" s="112">
        <f t="shared" si="36"/>
        <v>0</v>
      </c>
      <c r="R70" s="112">
        <f t="shared" si="37"/>
        <v>0</v>
      </c>
      <c r="S70" s="112">
        <f t="shared" si="38"/>
        <v>0</v>
      </c>
      <c r="T70" s="99">
        <f t="shared" si="39"/>
        <v>0</v>
      </c>
      <c r="U70" s="112">
        <f t="shared" si="40"/>
        <v>0</v>
      </c>
      <c r="V70" s="113">
        <f t="shared" si="41"/>
        <v>0</v>
      </c>
      <c r="W70" s="168">
        <f t="shared" si="42"/>
        <v>0</v>
      </c>
      <c r="X70" s="190"/>
    </row>
    <row r="71" spans="1:24" outlineLevel="1">
      <c r="A71" s="327"/>
      <c r="B71" s="323"/>
      <c r="C71" s="335"/>
      <c r="D71" s="102" t="str">
        <f>'Перв. скв '!D71</f>
        <v>Фиксированная ставка за скважину с отходом более 2200 м.</v>
      </c>
      <c r="E71" s="332">
        <f t="shared" si="43"/>
        <v>0</v>
      </c>
      <c r="F71" s="332" t="str">
        <f>'Перв. скв '!F71</f>
        <v>скв.</v>
      </c>
      <c r="G71" s="349">
        <f>'Перв. скв '!G71</f>
        <v>2903714.73</v>
      </c>
      <c r="H71" s="306">
        <f>'Перв. скв '!H71</f>
        <v>0</v>
      </c>
      <c r="I71" s="306">
        <f>'Перв. скв '!I71</f>
        <v>0</v>
      </c>
      <c r="J71" s="306">
        <f>'Перв. скв '!J71</f>
        <v>0</v>
      </c>
      <c r="K71" s="306">
        <f>'Перв. скв '!K71</f>
        <v>0</v>
      </c>
      <c r="L71" s="306">
        <f>$L$49</f>
        <v>0</v>
      </c>
      <c r="M71" s="306">
        <f>'Перв. скв '!M71</f>
        <v>0</v>
      </c>
      <c r="N71" s="306">
        <f>'Перв. скв '!N71</f>
        <v>0</v>
      </c>
      <c r="O71" s="112">
        <f t="shared" si="34"/>
        <v>0</v>
      </c>
      <c r="P71" s="112">
        <f t="shared" si="35"/>
        <v>0</v>
      </c>
      <c r="Q71" s="112">
        <f t="shared" si="36"/>
        <v>0</v>
      </c>
      <c r="R71" s="112">
        <f t="shared" si="37"/>
        <v>0</v>
      </c>
      <c r="S71" s="112">
        <f t="shared" si="38"/>
        <v>0</v>
      </c>
      <c r="T71" s="99">
        <f t="shared" si="39"/>
        <v>0</v>
      </c>
      <c r="U71" s="112">
        <f t="shared" si="40"/>
        <v>0</v>
      </c>
      <c r="V71" s="113">
        <f t="shared" si="41"/>
        <v>0</v>
      </c>
      <c r="W71" s="168">
        <f t="shared" si="42"/>
        <v>0</v>
      </c>
      <c r="X71" s="190"/>
    </row>
    <row r="72" spans="1:24" ht="15.75" outlineLevel="1" thickBot="1">
      <c r="A72" s="327"/>
      <c r="B72" s="323"/>
      <c r="C72" s="335"/>
      <c r="D72" s="102" t="str">
        <f>'Перв. скв '!D72</f>
        <v>Фиксированная ставка за горизонтальную скважину</v>
      </c>
      <c r="E72" s="332">
        <f t="shared" si="43"/>
        <v>0</v>
      </c>
      <c r="F72" s="332" t="str">
        <f>'Перв. скв '!F72</f>
        <v>скв.</v>
      </c>
      <c r="G72" s="349">
        <f>'Перв. скв '!G72</f>
        <v>8986126</v>
      </c>
      <c r="H72" s="306">
        <f>'Перв. скв '!H72</f>
        <v>0</v>
      </c>
      <c r="I72" s="306">
        <f>'Перв. скв '!I72</f>
        <v>0</v>
      </c>
      <c r="J72" s="306">
        <f>'Перв. скв '!J72</f>
        <v>0</v>
      </c>
      <c r="K72" s="306">
        <f>'Перв. скв '!K72</f>
        <v>0</v>
      </c>
      <c r="L72" s="306">
        <f>$L$50</f>
        <v>0</v>
      </c>
      <c r="M72" s="306">
        <f>'Перв. скв '!M72</f>
        <v>0</v>
      </c>
      <c r="N72" s="306">
        <f>'Перв. скв '!N72</f>
        <v>0</v>
      </c>
      <c r="O72" s="112">
        <f t="shared" si="34"/>
        <v>0</v>
      </c>
      <c r="P72" s="112">
        <f t="shared" si="35"/>
        <v>0</v>
      </c>
      <c r="Q72" s="112">
        <f t="shared" si="36"/>
        <v>0</v>
      </c>
      <c r="R72" s="112">
        <f t="shared" si="37"/>
        <v>0</v>
      </c>
      <c r="S72" s="112">
        <f t="shared" si="38"/>
        <v>0</v>
      </c>
      <c r="T72" s="99">
        <f t="shared" si="39"/>
        <v>0</v>
      </c>
      <c r="U72" s="112">
        <f t="shared" si="40"/>
        <v>0</v>
      </c>
      <c r="V72" s="113">
        <f t="shared" si="41"/>
        <v>0</v>
      </c>
      <c r="W72" s="168">
        <f t="shared" si="42"/>
        <v>0</v>
      </c>
      <c r="X72" s="190"/>
    </row>
    <row r="73" spans="1:24" hidden="1" outlineLevel="1">
      <c r="A73" s="30"/>
      <c r="B73" s="43"/>
      <c r="C73" s="183"/>
      <c r="D73" s="102">
        <f>'Перв. скв '!D73</f>
        <v>0</v>
      </c>
      <c r="E73" s="59">
        <f t="shared" ref="E73:E77" si="44">C$66</f>
        <v>0</v>
      </c>
      <c r="F73" s="59" t="str">
        <f>'Перв. скв '!F73</f>
        <v>сут</v>
      </c>
      <c r="G73" s="196">
        <f>'Перв. скв '!G73</f>
        <v>0</v>
      </c>
      <c r="H73" s="35"/>
      <c r="I73" s="35"/>
      <c r="J73" s="35"/>
      <c r="K73" s="35"/>
      <c r="L73" s="35"/>
      <c r="M73" s="35"/>
      <c r="N73" s="35"/>
      <c r="O73" s="99">
        <f t="shared" ref="O73:O77" si="45">H73*G73</f>
        <v>0</v>
      </c>
      <c r="P73" s="99">
        <f t="shared" ref="P73:P77" si="46">I73*G73</f>
        <v>0</v>
      </c>
      <c r="Q73" s="99">
        <f t="shared" ref="Q73:Q77" si="47">J73*G73</f>
        <v>0</v>
      </c>
      <c r="R73" s="99">
        <f t="shared" ref="R73:R77" si="48">K73*G73</f>
        <v>0</v>
      </c>
      <c r="S73" s="99">
        <f t="shared" ref="S73:S77" si="49">L73*G73</f>
        <v>0</v>
      </c>
      <c r="T73" s="99">
        <f t="shared" ref="T73:T77" si="50">M73*G73</f>
        <v>0</v>
      </c>
      <c r="U73" s="99">
        <f t="shared" ref="U73:U77" si="51">N73*G73</f>
        <v>0</v>
      </c>
      <c r="V73" s="98">
        <f t="shared" ref="V73:V77" si="52">SUM(H73:N73)</f>
        <v>0</v>
      </c>
      <c r="W73" s="171">
        <f t="shared" ref="W73:W77" si="53">SUM(O73:U73)</f>
        <v>0</v>
      </c>
      <c r="X73" s="190"/>
    </row>
    <row r="74" spans="1:24" hidden="1" outlineLevel="1">
      <c r="A74" s="30"/>
      <c r="B74" s="43"/>
      <c r="C74" s="183"/>
      <c r="D74" s="102">
        <f>'Перв. скв '!D74</f>
        <v>0</v>
      </c>
      <c r="E74" s="59">
        <f t="shared" si="44"/>
        <v>0</v>
      </c>
      <c r="F74" s="59" t="str">
        <f>'Перв. скв '!F74</f>
        <v>сут</v>
      </c>
      <c r="G74" s="196">
        <f>'Перв. скв '!G74</f>
        <v>0</v>
      </c>
      <c r="H74" s="35"/>
      <c r="I74" s="35"/>
      <c r="J74" s="35"/>
      <c r="K74" s="35"/>
      <c r="L74" s="35"/>
      <c r="M74" s="35"/>
      <c r="N74" s="35"/>
      <c r="O74" s="99">
        <f t="shared" si="45"/>
        <v>0</v>
      </c>
      <c r="P74" s="99">
        <f t="shared" si="46"/>
        <v>0</v>
      </c>
      <c r="Q74" s="99">
        <f t="shared" si="47"/>
        <v>0</v>
      </c>
      <c r="R74" s="99">
        <f t="shared" si="48"/>
        <v>0</v>
      </c>
      <c r="S74" s="99">
        <f t="shared" si="49"/>
        <v>0</v>
      </c>
      <c r="T74" s="99">
        <f t="shared" si="50"/>
        <v>0</v>
      </c>
      <c r="U74" s="99">
        <f t="shared" si="51"/>
        <v>0</v>
      </c>
      <c r="V74" s="98">
        <f t="shared" si="52"/>
        <v>0</v>
      </c>
      <c r="W74" s="171">
        <f t="shared" si="53"/>
        <v>0</v>
      </c>
      <c r="X74" s="190"/>
    </row>
    <row r="75" spans="1:24" hidden="1" outlineLevel="1">
      <c r="A75" s="30"/>
      <c r="B75" s="43"/>
      <c r="C75" s="183"/>
      <c r="D75" s="102">
        <f>'Перв. скв '!D75</f>
        <v>0</v>
      </c>
      <c r="E75" s="59">
        <f t="shared" si="44"/>
        <v>0</v>
      </c>
      <c r="F75" s="59" t="str">
        <f>'Перв. скв '!F75</f>
        <v>сут</v>
      </c>
      <c r="G75" s="196">
        <f>'Перв. скв '!G75</f>
        <v>0</v>
      </c>
      <c r="H75" s="35"/>
      <c r="I75" s="35"/>
      <c r="J75" s="35"/>
      <c r="K75" s="35"/>
      <c r="L75" s="35"/>
      <c r="M75" s="35"/>
      <c r="N75" s="35"/>
      <c r="O75" s="99">
        <f t="shared" si="45"/>
        <v>0</v>
      </c>
      <c r="P75" s="99">
        <f t="shared" si="46"/>
        <v>0</v>
      </c>
      <c r="Q75" s="99">
        <f t="shared" si="47"/>
        <v>0</v>
      </c>
      <c r="R75" s="99">
        <f t="shared" si="48"/>
        <v>0</v>
      </c>
      <c r="S75" s="99">
        <f t="shared" si="49"/>
        <v>0</v>
      </c>
      <c r="T75" s="99">
        <f t="shared" si="50"/>
        <v>0</v>
      </c>
      <c r="U75" s="99">
        <f t="shared" si="51"/>
        <v>0</v>
      </c>
      <c r="V75" s="98">
        <f t="shared" si="52"/>
        <v>0</v>
      </c>
      <c r="W75" s="171">
        <f t="shared" si="53"/>
        <v>0</v>
      </c>
      <c r="X75" s="190"/>
    </row>
    <row r="76" spans="1:24" hidden="1" outlineLevel="1">
      <c r="A76" s="30"/>
      <c r="B76" s="43"/>
      <c r="C76" s="183"/>
      <c r="D76" s="102" t="str">
        <f>'Перв. скв '!D76</f>
        <v xml:space="preserve">Мобилизация на объект работ </v>
      </c>
      <c r="E76" s="59">
        <f t="shared" si="44"/>
        <v>0</v>
      </c>
      <c r="F76" s="59" t="str">
        <f>'Перв. скв '!F76</f>
        <v>опер.</v>
      </c>
      <c r="G76" s="196">
        <f>'Перв. скв '!G76</f>
        <v>0</v>
      </c>
      <c r="H76" s="35"/>
      <c r="I76" s="35"/>
      <c r="J76" s="35"/>
      <c r="K76" s="35"/>
      <c r="L76" s="35"/>
      <c r="M76" s="35"/>
      <c r="N76" s="35"/>
      <c r="O76" s="99">
        <f t="shared" si="45"/>
        <v>0</v>
      </c>
      <c r="P76" s="99">
        <f t="shared" si="46"/>
        <v>0</v>
      </c>
      <c r="Q76" s="99">
        <f t="shared" si="47"/>
        <v>0</v>
      </c>
      <c r="R76" s="99">
        <f t="shared" si="48"/>
        <v>0</v>
      </c>
      <c r="S76" s="99">
        <f t="shared" si="49"/>
        <v>0</v>
      </c>
      <c r="T76" s="99">
        <f t="shared" si="50"/>
        <v>0</v>
      </c>
      <c r="U76" s="99">
        <f t="shared" si="51"/>
        <v>0</v>
      </c>
      <c r="V76" s="98">
        <f t="shared" si="52"/>
        <v>0</v>
      </c>
      <c r="W76" s="171">
        <f t="shared" si="53"/>
        <v>0</v>
      </c>
      <c r="X76" s="190"/>
    </row>
    <row r="77" spans="1:24" ht="15.75" hidden="1" outlineLevel="1" thickBot="1">
      <c r="A77" s="30"/>
      <c r="B77" s="43"/>
      <c r="C77" s="183"/>
      <c r="D77" s="102" t="str">
        <f>'Перв. скв '!D77</f>
        <v xml:space="preserve">Демобилизация </v>
      </c>
      <c r="E77" s="59">
        <f t="shared" si="44"/>
        <v>0</v>
      </c>
      <c r="F77" s="59" t="str">
        <f>'Перв. скв '!F77</f>
        <v>опер.</v>
      </c>
      <c r="G77" s="196">
        <f>'Перв. скв '!G77</f>
        <v>0</v>
      </c>
      <c r="H77" s="35"/>
      <c r="I77" s="35"/>
      <c r="J77" s="35"/>
      <c r="K77" s="35"/>
      <c r="L77" s="35"/>
      <c r="M77" s="35"/>
      <c r="N77" s="35"/>
      <c r="O77" s="99">
        <f t="shared" si="45"/>
        <v>0</v>
      </c>
      <c r="P77" s="99">
        <f t="shared" si="46"/>
        <v>0</v>
      </c>
      <c r="Q77" s="99">
        <f t="shared" si="47"/>
        <v>0</v>
      </c>
      <c r="R77" s="99">
        <f t="shared" si="48"/>
        <v>0</v>
      </c>
      <c r="S77" s="99">
        <f t="shared" si="49"/>
        <v>0</v>
      </c>
      <c r="T77" s="99">
        <f t="shared" si="50"/>
        <v>0</v>
      </c>
      <c r="U77" s="99">
        <f t="shared" si="51"/>
        <v>0</v>
      </c>
      <c r="V77" s="98">
        <f t="shared" si="52"/>
        <v>0</v>
      </c>
      <c r="W77" s="171">
        <f t="shared" si="53"/>
        <v>0</v>
      </c>
      <c r="X77" s="190"/>
    </row>
    <row r="78" spans="1:24" hidden="1" outlineLevel="1">
      <c r="A78" s="31"/>
      <c r="B78" s="46"/>
      <c r="C78" s="182">
        <f>'Перв. скв '!C78</f>
        <v>0</v>
      </c>
      <c r="D78" s="100" t="s">
        <v>120</v>
      </c>
      <c r="E78" s="50"/>
      <c r="F78" s="50"/>
      <c r="G78" s="38"/>
      <c r="H78" s="51"/>
      <c r="I78" s="51"/>
      <c r="J78" s="51"/>
      <c r="K78" s="51"/>
      <c r="L78" s="51"/>
      <c r="M78" s="51"/>
      <c r="N78" s="51"/>
      <c r="O78" s="52"/>
      <c r="P78" s="52"/>
      <c r="Q78" s="52"/>
      <c r="R78" s="52"/>
      <c r="S78" s="52"/>
      <c r="T78" s="52"/>
      <c r="U78" s="52"/>
      <c r="V78" s="53"/>
      <c r="W78" s="172"/>
      <c r="X78" s="190"/>
    </row>
    <row r="79" spans="1:24" hidden="1" outlineLevel="1">
      <c r="A79" s="30"/>
      <c r="B79" s="43"/>
      <c r="C79" s="183" t="s">
        <v>148</v>
      </c>
      <c r="D79" s="102" t="str">
        <f>'Перв. скв '!D79</f>
        <v>Операционная ставка в режиме работы</v>
      </c>
      <c r="E79" s="59">
        <f>C$78</f>
        <v>0</v>
      </c>
      <c r="F79" s="59" t="str">
        <f>'Перв. скв '!F79</f>
        <v>сут</v>
      </c>
      <c r="G79" s="196">
        <f>'Перв. скв '!G79</f>
        <v>0</v>
      </c>
      <c r="H79" s="35"/>
      <c r="I79" s="35"/>
      <c r="J79" s="35"/>
      <c r="K79" s="35"/>
      <c r="L79" s="35"/>
      <c r="M79" s="35"/>
      <c r="N79" s="35"/>
      <c r="O79" s="99">
        <f t="shared" ref="O79:O85" si="54">H79*G79</f>
        <v>0</v>
      </c>
      <c r="P79" s="99">
        <f t="shared" ref="P79:P85" si="55">I79*G79</f>
        <v>0</v>
      </c>
      <c r="Q79" s="99">
        <f t="shared" ref="Q79:Q85" si="56">J79*G79</f>
        <v>0</v>
      </c>
      <c r="R79" s="99">
        <f t="shared" ref="R79:R85" si="57">K79*G79</f>
        <v>0</v>
      </c>
      <c r="S79" s="99">
        <f t="shared" ref="S79:S85" si="58">L79*G79</f>
        <v>0</v>
      </c>
      <c r="T79" s="99">
        <f t="shared" ref="T79:T85" si="59">M79*G79</f>
        <v>0</v>
      </c>
      <c r="U79" s="99">
        <f t="shared" ref="U79:U85" si="60">N79*G79</f>
        <v>0</v>
      </c>
      <c r="V79" s="98">
        <f t="shared" ref="V79:V85" si="61">SUM(H79:N79)</f>
        <v>0</v>
      </c>
      <c r="W79" s="171">
        <f t="shared" ref="W79:W85" si="62">SUM(O79:U79)</f>
        <v>0</v>
      </c>
      <c r="X79" s="190"/>
    </row>
    <row r="80" spans="1:24" hidden="1" outlineLevel="1">
      <c r="A80" s="30"/>
      <c r="B80" s="43"/>
      <c r="C80" s="59"/>
      <c r="D80" s="102" t="str">
        <f>'Перв. скв '!D80</f>
        <v>Операционная ставка в режиме ожидания</v>
      </c>
      <c r="E80" s="59">
        <f t="shared" ref="E80:E85" si="63">C$78</f>
        <v>0</v>
      </c>
      <c r="F80" s="59" t="str">
        <f>'Перв. скв '!F80</f>
        <v>сут</v>
      </c>
      <c r="G80" s="196">
        <f>'Перв. скв '!G80</f>
        <v>0</v>
      </c>
      <c r="H80" s="35"/>
      <c r="I80" s="35"/>
      <c r="J80" s="35"/>
      <c r="K80" s="35"/>
      <c r="L80" s="35"/>
      <c r="M80" s="35"/>
      <c r="N80" s="35"/>
      <c r="O80" s="99">
        <f t="shared" si="54"/>
        <v>0</v>
      </c>
      <c r="P80" s="99">
        <f t="shared" si="55"/>
        <v>0</v>
      </c>
      <c r="Q80" s="99">
        <f t="shared" si="56"/>
        <v>0</v>
      </c>
      <c r="R80" s="99">
        <f t="shared" si="57"/>
        <v>0</v>
      </c>
      <c r="S80" s="99">
        <f t="shared" si="58"/>
        <v>0</v>
      </c>
      <c r="T80" s="99">
        <f t="shared" si="59"/>
        <v>0</v>
      </c>
      <c r="U80" s="99">
        <f t="shared" si="60"/>
        <v>0</v>
      </c>
      <c r="V80" s="98">
        <f t="shared" si="61"/>
        <v>0</v>
      </c>
      <c r="W80" s="171">
        <f t="shared" si="62"/>
        <v>0</v>
      </c>
      <c r="X80" s="190"/>
    </row>
    <row r="81" spans="1:24" hidden="1" outlineLevel="1">
      <c r="A81" s="30"/>
      <c r="B81" s="43"/>
      <c r="C81" s="59"/>
      <c r="D81" s="102" t="str">
        <f>'Перв. скв '!D81</f>
        <v>Гамма -каротаж и сопротивление в режиме записи</v>
      </c>
      <c r="E81" s="59">
        <f t="shared" si="63"/>
        <v>0</v>
      </c>
      <c r="F81" s="59" t="str">
        <f>'Перв. скв '!F81</f>
        <v>сут</v>
      </c>
      <c r="G81" s="196">
        <f>'Перв. скв '!G81</f>
        <v>0</v>
      </c>
      <c r="H81" s="35"/>
      <c r="I81" s="35"/>
      <c r="J81" s="35"/>
      <c r="K81" s="35"/>
      <c r="L81" s="35"/>
      <c r="M81" s="35"/>
      <c r="N81" s="35"/>
      <c r="O81" s="99">
        <f t="shared" si="54"/>
        <v>0</v>
      </c>
      <c r="P81" s="99">
        <f t="shared" si="55"/>
        <v>0</v>
      </c>
      <c r="Q81" s="99">
        <f t="shared" si="56"/>
        <v>0</v>
      </c>
      <c r="R81" s="99">
        <f t="shared" si="57"/>
        <v>0</v>
      </c>
      <c r="S81" s="99">
        <f t="shared" si="58"/>
        <v>0</v>
      </c>
      <c r="T81" s="99">
        <f t="shared" si="59"/>
        <v>0</v>
      </c>
      <c r="U81" s="99">
        <f t="shared" si="60"/>
        <v>0</v>
      </c>
      <c r="V81" s="98">
        <f t="shared" si="61"/>
        <v>0</v>
      </c>
      <c r="W81" s="171">
        <f t="shared" si="62"/>
        <v>0</v>
      </c>
      <c r="X81" s="190"/>
    </row>
    <row r="82" spans="1:24" hidden="1" outlineLevel="1">
      <c r="A82" s="30"/>
      <c r="B82" s="43"/>
      <c r="C82" s="59"/>
      <c r="D82" s="102" t="str">
        <f>'Перв. скв '!D82</f>
        <v>Гамма -каротаж и сопротивление в режиме реального времени</v>
      </c>
      <c r="E82" s="59">
        <f t="shared" si="63"/>
        <v>0</v>
      </c>
      <c r="F82" s="59" t="str">
        <f>'Перв. скв '!F82</f>
        <v>сут</v>
      </c>
      <c r="G82" s="196">
        <f>'Перв. скв '!G82</f>
        <v>0</v>
      </c>
      <c r="H82" s="35"/>
      <c r="I82" s="35"/>
      <c r="J82" s="35"/>
      <c r="K82" s="35"/>
      <c r="L82" s="35"/>
      <c r="M82" s="35"/>
      <c r="N82" s="35"/>
      <c r="O82" s="99">
        <f t="shared" si="54"/>
        <v>0</v>
      </c>
      <c r="P82" s="99">
        <f t="shared" si="55"/>
        <v>0</v>
      </c>
      <c r="Q82" s="99">
        <f t="shared" si="56"/>
        <v>0</v>
      </c>
      <c r="R82" s="99">
        <f t="shared" si="57"/>
        <v>0</v>
      </c>
      <c r="S82" s="99">
        <f t="shared" si="58"/>
        <v>0</v>
      </c>
      <c r="T82" s="99">
        <f t="shared" si="59"/>
        <v>0</v>
      </c>
      <c r="U82" s="99">
        <f t="shared" si="60"/>
        <v>0</v>
      </c>
      <c r="V82" s="98">
        <f t="shared" si="61"/>
        <v>0</v>
      </c>
      <c r="W82" s="171">
        <f t="shared" si="62"/>
        <v>0</v>
      </c>
      <c r="X82" s="190"/>
    </row>
    <row r="83" spans="1:24" hidden="1" outlineLevel="1">
      <c r="A83" s="30"/>
      <c r="B83" s="43"/>
      <c r="C83" s="59"/>
      <c r="D83" s="102" t="str">
        <f>'Перв. скв '!D83</f>
        <v>Гамма -каротаж в режиме записи</v>
      </c>
      <c r="E83" s="59">
        <f t="shared" si="63"/>
        <v>0</v>
      </c>
      <c r="F83" s="59" t="str">
        <f>'Перв. скв '!F83</f>
        <v>сут</v>
      </c>
      <c r="G83" s="196">
        <f>'Перв. скв '!G83</f>
        <v>0</v>
      </c>
      <c r="H83" s="35"/>
      <c r="I83" s="35"/>
      <c r="J83" s="35"/>
      <c r="K83" s="35"/>
      <c r="L83" s="35"/>
      <c r="M83" s="35"/>
      <c r="N83" s="35"/>
      <c r="O83" s="99">
        <f t="shared" si="54"/>
        <v>0</v>
      </c>
      <c r="P83" s="99">
        <f t="shared" si="55"/>
        <v>0</v>
      </c>
      <c r="Q83" s="99">
        <f t="shared" si="56"/>
        <v>0</v>
      </c>
      <c r="R83" s="99">
        <f t="shared" si="57"/>
        <v>0</v>
      </c>
      <c r="S83" s="99">
        <f t="shared" si="58"/>
        <v>0</v>
      </c>
      <c r="T83" s="99">
        <f t="shared" si="59"/>
        <v>0</v>
      </c>
      <c r="U83" s="99">
        <f t="shared" si="60"/>
        <v>0</v>
      </c>
      <c r="V83" s="98">
        <f t="shared" si="61"/>
        <v>0</v>
      </c>
      <c r="W83" s="171">
        <f t="shared" si="62"/>
        <v>0</v>
      </c>
      <c r="X83" s="190"/>
    </row>
    <row r="84" spans="1:24" hidden="1" outlineLevel="1">
      <c r="A84" s="30"/>
      <c r="B84" s="43"/>
      <c r="C84" s="59"/>
      <c r="D84" s="102" t="str">
        <f>'Перв. скв '!D84</f>
        <v>Гамма -каротаж в режиме реального времени</v>
      </c>
      <c r="E84" s="59">
        <f t="shared" si="63"/>
        <v>0</v>
      </c>
      <c r="F84" s="59" t="str">
        <f>'Перв. скв '!F84</f>
        <v>сут</v>
      </c>
      <c r="G84" s="196">
        <f>'Перв. скв '!G84</f>
        <v>0</v>
      </c>
      <c r="H84" s="35"/>
      <c r="I84" s="35"/>
      <c r="J84" s="35"/>
      <c r="K84" s="35"/>
      <c r="L84" s="35"/>
      <c r="M84" s="35"/>
      <c r="N84" s="35"/>
      <c r="O84" s="99">
        <f t="shared" si="54"/>
        <v>0</v>
      </c>
      <c r="P84" s="99">
        <f t="shared" si="55"/>
        <v>0</v>
      </c>
      <c r="Q84" s="99">
        <f t="shared" si="56"/>
        <v>0</v>
      </c>
      <c r="R84" s="99">
        <f t="shared" si="57"/>
        <v>0</v>
      </c>
      <c r="S84" s="99">
        <f t="shared" si="58"/>
        <v>0</v>
      </c>
      <c r="T84" s="99">
        <f t="shared" si="59"/>
        <v>0</v>
      </c>
      <c r="U84" s="99">
        <f t="shared" si="60"/>
        <v>0</v>
      </c>
      <c r="V84" s="98">
        <f t="shared" si="61"/>
        <v>0</v>
      </c>
      <c r="W84" s="171">
        <f t="shared" si="62"/>
        <v>0</v>
      </c>
      <c r="X84" s="190"/>
    </row>
    <row r="85" spans="1:24" ht="15.75" hidden="1" outlineLevel="1" thickBot="1">
      <c r="A85" s="30"/>
      <c r="B85" s="43"/>
      <c r="C85" s="59"/>
      <c r="D85" s="102" t="str">
        <f>'Перв. скв '!D85</f>
        <v>Услуги персонала телеметрического и технологического сопровождения</v>
      </c>
      <c r="E85" s="59">
        <f t="shared" si="63"/>
        <v>0</v>
      </c>
      <c r="F85" s="59" t="str">
        <f>'Перв. скв '!F85</f>
        <v>сут</v>
      </c>
      <c r="G85" s="196">
        <f>'Перв. скв '!G85</f>
        <v>0</v>
      </c>
      <c r="H85" s="35"/>
      <c r="I85" s="35"/>
      <c r="J85" s="35"/>
      <c r="K85" s="35"/>
      <c r="L85" s="35"/>
      <c r="M85" s="35"/>
      <c r="N85" s="35"/>
      <c r="O85" s="99">
        <f t="shared" si="54"/>
        <v>0</v>
      </c>
      <c r="P85" s="99">
        <f t="shared" si="55"/>
        <v>0</v>
      </c>
      <c r="Q85" s="99">
        <f t="shared" si="56"/>
        <v>0</v>
      </c>
      <c r="R85" s="99">
        <f t="shared" si="57"/>
        <v>0</v>
      </c>
      <c r="S85" s="99">
        <f t="shared" si="58"/>
        <v>0</v>
      </c>
      <c r="T85" s="99">
        <f t="shared" si="59"/>
        <v>0</v>
      </c>
      <c r="U85" s="99">
        <f t="shared" si="60"/>
        <v>0</v>
      </c>
      <c r="V85" s="98">
        <f t="shared" si="61"/>
        <v>0</v>
      </c>
      <c r="W85" s="171">
        <f t="shared" si="62"/>
        <v>0</v>
      </c>
      <c r="X85" s="190"/>
    </row>
    <row r="86" spans="1:24" ht="15.75" collapsed="1" thickBot="1">
      <c r="A86" s="26"/>
      <c r="B86" s="44"/>
      <c r="C86" s="446" t="s">
        <v>30</v>
      </c>
      <c r="D86" s="447"/>
      <c r="E86" s="447"/>
      <c r="F86" s="447"/>
      <c r="G86" s="447"/>
      <c r="H86" s="447"/>
      <c r="I86" s="447"/>
      <c r="J86" s="447"/>
      <c r="K86" s="447"/>
      <c r="L86" s="447"/>
      <c r="M86" s="447"/>
      <c r="N86" s="447"/>
      <c r="O86" s="447"/>
      <c r="P86" s="447"/>
      <c r="Q86" s="447"/>
      <c r="R86" s="447"/>
      <c r="S86" s="447"/>
      <c r="T86" s="447"/>
      <c r="U86" s="447"/>
      <c r="V86" s="447"/>
      <c r="W86" s="447"/>
      <c r="X86" s="192">
        <f>SUM(W88:W93)</f>
        <v>0</v>
      </c>
    </row>
    <row r="87" spans="1:24" outlineLevel="1">
      <c r="A87" s="25"/>
      <c r="B87" s="46"/>
      <c r="C87" s="182">
        <f>'Перв. скв '!C87</f>
        <v>0</v>
      </c>
      <c r="D87" s="100" t="s">
        <v>120</v>
      </c>
      <c r="E87" s="50"/>
      <c r="F87" s="50"/>
      <c r="G87" s="38"/>
      <c r="H87" s="51"/>
      <c r="I87" s="51"/>
      <c r="J87" s="51"/>
      <c r="K87" s="51"/>
      <c r="L87" s="51"/>
      <c r="M87" s="51"/>
      <c r="N87" s="51"/>
      <c r="O87" s="52"/>
      <c r="P87" s="52"/>
      <c r="Q87" s="52"/>
      <c r="R87" s="52"/>
      <c r="S87" s="52"/>
      <c r="T87" s="52"/>
      <c r="U87" s="52"/>
      <c r="V87" s="53"/>
      <c r="W87" s="172"/>
      <c r="X87" s="190"/>
    </row>
    <row r="88" spans="1:24" outlineLevel="1">
      <c r="A88" s="322"/>
      <c r="B88" s="323"/>
      <c r="C88" s="335" t="s">
        <v>148</v>
      </c>
      <c r="D88" s="102" t="str">
        <f>'Перв. скв '!D88</f>
        <v>Фиксированная ставка за скважину с отходом до 1300 м.</v>
      </c>
      <c r="E88" s="332">
        <f t="shared" ref="E88:E93" si="64">C$87</f>
        <v>0</v>
      </c>
      <c r="F88" s="332" t="str">
        <f>'Перв. скв '!F88</f>
        <v>скв.</v>
      </c>
      <c r="G88" s="349">
        <f>'Перв. скв '!G88</f>
        <v>807557.8</v>
      </c>
      <c r="H88" s="306">
        <f>'Перв. скв '!H88</f>
        <v>0</v>
      </c>
      <c r="I88" s="306">
        <f>'Перв. скв '!I88</f>
        <v>0</v>
      </c>
      <c r="J88" s="306">
        <f>'Перв. скв '!J88</f>
        <v>0</v>
      </c>
      <c r="K88" s="306">
        <f>'Перв. скв '!K88</f>
        <v>0</v>
      </c>
      <c r="L88" s="306">
        <f>$L$45</f>
        <v>0</v>
      </c>
      <c r="M88" s="306">
        <f>'Перв. скв '!M88</f>
        <v>0</v>
      </c>
      <c r="N88" s="306">
        <f>'Перв. скв '!N88</f>
        <v>0</v>
      </c>
      <c r="O88" s="112">
        <f t="shared" ref="O88:O93" si="65">H88*G88</f>
        <v>0</v>
      </c>
      <c r="P88" s="112">
        <f t="shared" ref="P88:P93" si="66">I88*G88</f>
        <v>0</v>
      </c>
      <c r="Q88" s="112">
        <f t="shared" ref="Q88:Q93" si="67">J88*G88</f>
        <v>0</v>
      </c>
      <c r="R88" s="112">
        <f t="shared" ref="R88:R93" si="68">K88*G88</f>
        <v>0</v>
      </c>
      <c r="S88" s="112">
        <f t="shared" ref="S88:S93" si="69">L88*G88</f>
        <v>0</v>
      </c>
      <c r="T88" s="99">
        <f t="shared" ref="T88:T93" si="70">M88*G88</f>
        <v>0</v>
      </c>
      <c r="U88" s="112">
        <f t="shared" ref="U88:U93" si="71">N88*G88</f>
        <v>0</v>
      </c>
      <c r="V88" s="113">
        <f t="shared" ref="V88:V93" si="72">SUM(H88:N88)</f>
        <v>0</v>
      </c>
      <c r="W88" s="168">
        <f t="shared" ref="W88:W93" si="73">SUM(O88:U88)</f>
        <v>0</v>
      </c>
      <c r="X88" s="190"/>
    </row>
    <row r="89" spans="1:24" outlineLevel="1">
      <c r="A89" s="322"/>
      <c r="B89" s="323"/>
      <c r="C89" s="335"/>
      <c r="D89" s="102" t="str">
        <f>'Перв. скв '!D89</f>
        <v>Фиксированная ставка за скважину с отходом от 1300 до 1500 м.</v>
      </c>
      <c r="E89" s="332">
        <f t="shared" si="64"/>
        <v>0</v>
      </c>
      <c r="F89" s="332" t="str">
        <f>'Перв. скв '!F89</f>
        <v>скв.</v>
      </c>
      <c r="G89" s="349">
        <f>'Перв. скв '!G89</f>
        <v>883911</v>
      </c>
      <c r="H89" s="306">
        <f>'Перв. скв '!H89</f>
        <v>0</v>
      </c>
      <c r="I89" s="306">
        <f>'Перв. скв '!I89</f>
        <v>0</v>
      </c>
      <c r="J89" s="306">
        <f>'Перв. скв '!J89</f>
        <v>0</v>
      </c>
      <c r="K89" s="306">
        <f>'Перв. скв '!K89</f>
        <v>0</v>
      </c>
      <c r="L89" s="306">
        <f>$L$46</f>
        <v>0</v>
      </c>
      <c r="M89" s="306">
        <f>'Перв. скв '!M89</f>
        <v>0</v>
      </c>
      <c r="N89" s="306">
        <f>'Перв. скв '!N89</f>
        <v>0</v>
      </c>
      <c r="O89" s="112">
        <f t="shared" si="65"/>
        <v>0</v>
      </c>
      <c r="P89" s="112">
        <f t="shared" si="66"/>
        <v>0</v>
      </c>
      <c r="Q89" s="112">
        <f t="shared" si="67"/>
        <v>0</v>
      </c>
      <c r="R89" s="112">
        <f t="shared" si="68"/>
        <v>0</v>
      </c>
      <c r="S89" s="112">
        <f t="shared" si="69"/>
        <v>0</v>
      </c>
      <c r="T89" s="99">
        <f t="shared" si="70"/>
        <v>0</v>
      </c>
      <c r="U89" s="112">
        <f t="shared" si="71"/>
        <v>0</v>
      </c>
      <c r="V89" s="113">
        <f t="shared" si="72"/>
        <v>0</v>
      </c>
      <c r="W89" s="168">
        <f t="shared" si="73"/>
        <v>0</v>
      </c>
      <c r="X89" s="190"/>
    </row>
    <row r="90" spans="1:24" outlineLevel="1">
      <c r="A90" s="322"/>
      <c r="B90" s="323"/>
      <c r="C90" s="335"/>
      <c r="D90" s="102" t="str">
        <f>'Перв. скв '!D90</f>
        <v>Фиксированная ставка за скважину с отходом от 1500 до 2000 м.</v>
      </c>
      <c r="E90" s="332">
        <f t="shared" si="64"/>
        <v>0</v>
      </c>
      <c r="F90" s="332" t="str">
        <f>'Перв. скв '!F90</f>
        <v>скв.</v>
      </c>
      <c r="G90" s="349">
        <f>'Перв. скв '!G90</f>
        <v>883911</v>
      </c>
      <c r="H90" s="306">
        <f>'Перв. скв '!H90</f>
        <v>0</v>
      </c>
      <c r="I90" s="306">
        <f>'Перв. скв '!I90</f>
        <v>0</v>
      </c>
      <c r="J90" s="306">
        <f>'Перв. скв '!J90</f>
        <v>0</v>
      </c>
      <c r="K90" s="306">
        <f>'Перв. скв '!K90</f>
        <v>0</v>
      </c>
      <c r="L90" s="306">
        <f>$L$47</f>
        <v>0</v>
      </c>
      <c r="M90" s="306">
        <f>'Перв. скв '!M90</f>
        <v>0</v>
      </c>
      <c r="N90" s="306">
        <f>'Перв. скв '!N90</f>
        <v>0</v>
      </c>
      <c r="O90" s="112">
        <f t="shared" si="65"/>
        <v>0</v>
      </c>
      <c r="P90" s="112">
        <f t="shared" si="66"/>
        <v>0</v>
      </c>
      <c r="Q90" s="112">
        <f t="shared" si="67"/>
        <v>0</v>
      </c>
      <c r="R90" s="112">
        <f t="shared" si="68"/>
        <v>0</v>
      </c>
      <c r="S90" s="112">
        <f t="shared" si="69"/>
        <v>0</v>
      </c>
      <c r="T90" s="99">
        <f t="shared" si="70"/>
        <v>0</v>
      </c>
      <c r="U90" s="112">
        <f t="shared" si="71"/>
        <v>0</v>
      </c>
      <c r="V90" s="113">
        <f t="shared" si="72"/>
        <v>0</v>
      </c>
      <c r="W90" s="168">
        <f t="shared" si="73"/>
        <v>0</v>
      </c>
      <c r="X90" s="190"/>
    </row>
    <row r="91" spans="1:24" outlineLevel="1">
      <c r="A91" s="322"/>
      <c r="B91" s="323"/>
      <c r="C91" s="335"/>
      <c r="D91" s="102" t="str">
        <f>'Перв. скв '!D91</f>
        <v>Фиксированная ставка за скважину с отходом от 2000 до 2200 м.</v>
      </c>
      <c r="E91" s="332">
        <f t="shared" si="64"/>
        <v>0</v>
      </c>
      <c r="F91" s="332" t="str">
        <f>'Перв. скв '!F91</f>
        <v>скв.</v>
      </c>
      <c r="G91" s="349">
        <f>'Перв. скв '!G91</f>
        <v>1125552.98</v>
      </c>
      <c r="H91" s="306">
        <f>'Перв. скв '!H91</f>
        <v>0</v>
      </c>
      <c r="I91" s="306">
        <f>'Перв. скв '!I91</f>
        <v>0</v>
      </c>
      <c r="J91" s="306">
        <f>'Перв. скв '!J91</f>
        <v>0</v>
      </c>
      <c r="K91" s="306">
        <f>'Перв. скв '!K91</f>
        <v>0</v>
      </c>
      <c r="L91" s="306">
        <f>$L$48</f>
        <v>0</v>
      </c>
      <c r="M91" s="306">
        <f>'Перв. скв '!M91</f>
        <v>0</v>
      </c>
      <c r="N91" s="306">
        <f>'Перв. скв '!N91</f>
        <v>0</v>
      </c>
      <c r="O91" s="112">
        <f t="shared" si="65"/>
        <v>0</v>
      </c>
      <c r="P91" s="112">
        <f t="shared" si="66"/>
        <v>0</v>
      </c>
      <c r="Q91" s="112">
        <f t="shared" si="67"/>
        <v>0</v>
      </c>
      <c r="R91" s="112">
        <f t="shared" si="68"/>
        <v>0</v>
      </c>
      <c r="S91" s="112">
        <f t="shared" si="69"/>
        <v>0</v>
      </c>
      <c r="T91" s="99">
        <f t="shared" si="70"/>
        <v>0</v>
      </c>
      <c r="U91" s="112">
        <f t="shared" si="71"/>
        <v>0</v>
      </c>
      <c r="V91" s="113">
        <f t="shared" si="72"/>
        <v>0</v>
      </c>
      <c r="W91" s="168">
        <f t="shared" si="73"/>
        <v>0</v>
      </c>
      <c r="X91" s="190"/>
    </row>
    <row r="92" spans="1:24" outlineLevel="1">
      <c r="A92" s="322"/>
      <c r="B92" s="323"/>
      <c r="C92" s="335"/>
      <c r="D92" s="102" t="str">
        <f>'Перв. скв '!D92</f>
        <v>Фиксированная ставка за скважину с отходом более 2200 м.</v>
      </c>
      <c r="E92" s="332">
        <f t="shared" si="64"/>
        <v>0</v>
      </c>
      <c r="F92" s="332" t="str">
        <f>'Перв. скв '!F92</f>
        <v>сут.</v>
      </c>
      <c r="G92" s="349">
        <f>'Перв. скв '!G92</f>
        <v>1381613.2</v>
      </c>
      <c r="H92" s="306">
        <f>'Перв. скв '!H92</f>
        <v>0</v>
      </c>
      <c r="I92" s="306">
        <f>'Перв. скв '!I92</f>
        <v>0</v>
      </c>
      <c r="J92" s="306">
        <f>'Перв. скв '!J92</f>
        <v>0</v>
      </c>
      <c r="K92" s="306">
        <f>'Перв. скв '!K92</f>
        <v>0</v>
      </c>
      <c r="L92" s="306">
        <f>$L$49</f>
        <v>0</v>
      </c>
      <c r="M92" s="306">
        <f>'Перв. скв '!M92</f>
        <v>0</v>
      </c>
      <c r="N92" s="306">
        <f>'Перв. скв '!N92</f>
        <v>0</v>
      </c>
      <c r="O92" s="112">
        <f t="shared" si="65"/>
        <v>0</v>
      </c>
      <c r="P92" s="112">
        <f t="shared" si="66"/>
        <v>0</v>
      </c>
      <c r="Q92" s="112">
        <f t="shared" si="67"/>
        <v>0</v>
      </c>
      <c r="R92" s="112">
        <f t="shared" si="68"/>
        <v>0</v>
      </c>
      <c r="S92" s="112">
        <f t="shared" si="69"/>
        <v>0</v>
      </c>
      <c r="T92" s="99">
        <f t="shared" si="70"/>
        <v>0</v>
      </c>
      <c r="U92" s="112">
        <f t="shared" si="71"/>
        <v>0</v>
      </c>
      <c r="V92" s="113">
        <f t="shared" si="72"/>
        <v>0</v>
      </c>
      <c r="W92" s="168">
        <f t="shared" si="73"/>
        <v>0</v>
      </c>
      <c r="X92" s="190"/>
    </row>
    <row r="93" spans="1:24" ht="15.75" outlineLevel="1" thickBot="1">
      <c r="A93" s="322"/>
      <c r="B93" s="323"/>
      <c r="C93" s="335"/>
      <c r="D93" s="102" t="str">
        <f>'Перв. скв '!D93</f>
        <v>Фиксированная ставка за горизонтальную скважину</v>
      </c>
      <c r="E93" s="332">
        <f t="shared" si="64"/>
        <v>0</v>
      </c>
      <c r="F93" s="332" t="str">
        <f>'Перв. скв '!F93</f>
        <v>скв.</v>
      </c>
      <c r="G93" s="349">
        <f>'Перв. скв '!G93</f>
        <v>5521715.7225000001</v>
      </c>
      <c r="H93" s="306">
        <f>'Перв. скв '!H93</f>
        <v>0</v>
      </c>
      <c r="I93" s="306">
        <f>'Перв. скв '!I93</f>
        <v>0</v>
      </c>
      <c r="J93" s="306">
        <f>'Перв. скв '!J93</f>
        <v>0</v>
      </c>
      <c r="K93" s="306">
        <f>'Перв. скв '!K93</f>
        <v>0</v>
      </c>
      <c r="L93" s="306">
        <f>$L$50</f>
        <v>0</v>
      </c>
      <c r="M93" s="306">
        <f>'Перв. скв '!M93</f>
        <v>0</v>
      </c>
      <c r="N93" s="306">
        <f>'Перв. скв '!N93</f>
        <v>0</v>
      </c>
      <c r="O93" s="112">
        <f t="shared" si="65"/>
        <v>0</v>
      </c>
      <c r="P93" s="112">
        <f t="shared" si="66"/>
        <v>0</v>
      </c>
      <c r="Q93" s="112">
        <f t="shared" si="67"/>
        <v>0</v>
      </c>
      <c r="R93" s="112">
        <f t="shared" si="68"/>
        <v>0</v>
      </c>
      <c r="S93" s="112">
        <f t="shared" si="69"/>
        <v>0</v>
      </c>
      <c r="T93" s="99">
        <f t="shared" si="70"/>
        <v>0</v>
      </c>
      <c r="U93" s="112">
        <f t="shared" si="71"/>
        <v>0</v>
      </c>
      <c r="V93" s="113">
        <f t="shared" si="72"/>
        <v>0</v>
      </c>
      <c r="W93" s="168">
        <f t="shared" si="73"/>
        <v>0</v>
      </c>
      <c r="X93" s="190"/>
    </row>
    <row r="94" spans="1:24" ht="15.75" thickBot="1">
      <c r="A94" s="31"/>
      <c r="B94" s="46"/>
      <c r="C94" s="446" t="s">
        <v>29</v>
      </c>
      <c r="D94" s="447"/>
      <c r="E94" s="447"/>
      <c r="F94" s="447"/>
      <c r="G94" s="447"/>
      <c r="H94" s="447"/>
      <c r="I94" s="447"/>
      <c r="J94" s="447"/>
      <c r="K94" s="447"/>
      <c r="L94" s="447"/>
      <c r="M94" s="447"/>
      <c r="N94" s="447"/>
      <c r="O94" s="447"/>
      <c r="P94" s="447"/>
      <c r="Q94" s="447"/>
      <c r="R94" s="447"/>
      <c r="S94" s="447"/>
      <c r="T94" s="447"/>
      <c r="U94" s="447"/>
      <c r="V94" s="447"/>
      <c r="W94" s="447"/>
      <c r="X94" s="192">
        <f>SUM(W96:W111)</f>
        <v>444610</v>
      </c>
    </row>
    <row r="95" spans="1:24" outlineLevel="1" collapsed="1">
      <c r="A95" s="31"/>
      <c r="B95" s="46"/>
      <c r="C95" s="182">
        <f>'Перв. скв '!C95</f>
        <v>0</v>
      </c>
      <c r="D95" s="100" t="s">
        <v>120</v>
      </c>
      <c r="E95" s="50"/>
      <c r="F95" s="50"/>
      <c r="G95" s="38"/>
      <c r="H95" s="51"/>
      <c r="I95" s="51"/>
      <c r="J95" s="51"/>
      <c r="K95" s="51"/>
      <c r="L95" s="51"/>
      <c r="M95" s="51"/>
      <c r="N95" s="51"/>
      <c r="O95" s="52"/>
      <c r="P95" s="52"/>
      <c r="Q95" s="52"/>
      <c r="R95" s="52"/>
      <c r="S95" s="52"/>
      <c r="T95" s="52"/>
      <c r="U95" s="52"/>
      <c r="V95" s="53"/>
      <c r="W95" s="172"/>
      <c r="X95" s="190"/>
    </row>
    <row r="96" spans="1:24" outlineLevel="1">
      <c r="A96" s="327"/>
      <c r="B96" s="323"/>
      <c r="C96" s="335">
        <v>324</v>
      </c>
      <c r="D96" s="102" t="str">
        <f>'Перв. скв '!D96</f>
        <v>Цементирование направления НН 426 мм (услуги, цемент, материалы)</v>
      </c>
      <c r="E96" s="332">
        <f>C$95</f>
        <v>0</v>
      </c>
      <c r="F96" s="332" t="str">
        <f>'Перв. скв '!F96</f>
        <v>опер</v>
      </c>
      <c r="G96" s="349">
        <f>'Перв. скв '!G96</f>
        <v>261088.00000000003</v>
      </c>
      <c r="H96" s="306">
        <f>'Перв. скв '!H96</f>
        <v>0</v>
      </c>
      <c r="I96" s="306">
        <f>'Перв. скв '!I96</f>
        <v>0</v>
      </c>
      <c r="J96" s="306">
        <f>'Перв. скв '!J96</f>
        <v>0</v>
      </c>
      <c r="K96" s="306">
        <f>'Перв. скв '!K96</f>
        <v>0</v>
      </c>
      <c r="L96" s="306">
        <v>0</v>
      </c>
      <c r="M96" s="306">
        <f>'Перв. скв '!M96</f>
        <v>0</v>
      </c>
      <c r="N96" s="306">
        <f>'Перв. скв '!N96</f>
        <v>0</v>
      </c>
      <c r="O96" s="112">
        <f t="shared" ref="O96:O111" si="74">H96*G96</f>
        <v>0</v>
      </c>
      <c r="P96" s="112">
        <f t="shared" ref="P96:P111" si="75">I96*G96</f>
        <v>0</v>
      </c>
      <c r="Q96" s="112">
        <f t="shared" ref="Q96:Q111" si="76">J96*G96</f>
        <v>0</v>
      </c>
      <c r="R96" s="112">
        <f t="shared" ref="R96:R111" si="77">K96*G96</f>
        <v>0</v>
      </c>
      <c r="S96" s="112">
        <f t="shared" ref="S96:S111" si="78">L96*G96</f>
        <v>0</v>
      </c>
      <c r="T96" s="99">
        <f t="shared" ref="T96:T111" si="79">M96*G96</f>
        <v>0</v>
      </c>
      <c r="U96" s="112">
        <f t="shared" ref="U96:U111" si="80">N96*G96</f>
        <v>0</v>
      </c>
      <c r="V96" s="113">
        <f t="shared" ref="V96:V111" si="81">SUM(H96:N96)</f>
        <v>0</v>
      </c>
      <c r="W96" s="168">
        <f t="shared" ref="W96:W111" si="82">SUM(O96:U96)</f>
        <v>0</v>
      </c>
      <c r="X96" s="190"/>
    </row>
    <row r="97" spans="1:24" outlineLevel="1">
      <c r="A97" s="327"/>
      <c r="B97" s="323"/>
      <c r="C97" s="335">
        <v>245</v>
      </c>
      <c r="D97" s="102" t="str">
        <f>'Перв. скв '!D97</f>
        <v>Цементирование кондуктора НН 324 мм (услуги, цемент, материалы)</v>
      </c>
      <c r="E97" s="332">
        <f t="shared" ref="E97:E111" si="83">C$95</f>
        <v>0</v>
      </c>
      <c r="F97" s="332" t="str">
        <f>'Перв. скв '!F97</f>
        <v>опер</v>
      </c>
      <c r="G97" s="349">
        <f>'Перв. скв '!G97</f>
        <v>450018</v>
      </c>
      <c r="H97" s="306">
        <f>'Перв. скв '!H97</f>
        <v>0</v>
      </c>
      <c r="I97" s="306">
        <f>'Перв. скв '!I97</f>
        <v>0</v>
      </c>
      <c r="J97" s="306">
        <f>'Перв. скв '!J97</f>
        <v>0</v>
      </c>
      <c r="K97" s="306">
        <f>'Перв. скв '!K97</f>
        <v>0</v>
      </c>
      <c r="L97" s="306">
        <v>0</v>
      </c>
      <c r="M97" s="306">
        <f>'Перв. скв '!M97</f>
        <v>0</v>
      </c>
      <c r="N97" s="306">
        <f>'Перв. скв '!N97</f>
        <v>0</v>
      </c>
      <c r="O97" s="112">
        <f t="shared" si="74"/>
        <v>0</v>
      </c>
      <c r="P97" s="112">
        <f t="shared" si="75"/>
        <v>0</v>
      </c>
      <c r="Q97" s="112">
        <f t="shared" si="76"/>
        <v>0</v>
      </c>
      <c r="R97" s="112">
        <f t="shared" si="77"/>
        <v>0</v>
      </c>
      <c r="S97" s="112">
        <f t="shared" si="78"/>
        <v>0</v>
      </c>
      <c r="T97" s="99">
        <f t="shared" si="79"/>
        <v>0</v>
      </c>
      <c r="U97" s="112">
        <f t="shared" si="80"/>
        <v>0</v>
      </c>
      <c r="V97" s="113">
        <f t="shared" si="81"/>
        <v>0</v>
      </c>
      <c r="W97" s="168">
        <f t="shared" si="82"/>
        <v>0</v>
      </c>
      <c r="X97" s="190"/>
    </row>
    <row r="98" spans="1:24" ht="15" hidden="1" customHeight="1" outlineLevel="1">
      <c r="A98" s="327"/>
      <c r="B98" s="323"/>
      <c r="C98" s="335">
        <v>178</v>
      </c>
      <c r="D98" s="102" t="str">
        <f>'Перв. скв '!D98</f>
        <v>Цементирование технической колонны Гор 245 мм (услуги, цемент, материалы)</v>
      </c>
      <c r="E98" s="332">
        <f t="shared" si="83"/>
        <v>0</v>
      </c>
      <c r="F98" s="332" t="str">
        <f>'Перв. скв '!F98</f>
        <v>опер</v>
      </c>
      <c r="G98" s="349">
        <f>'Перв. скв '!G98</f>
        <v>0</v>
      </c>
      <c r="H98" s="306">
        <f>'Перв. скв '!H98</f>
        <v>0</v>
      </c>
      <c r="I98" s="306">
        <f>'Перв. скв '!I98</f>
        <v>0</v>
      </c>
      <c r="J98" s="306">
        <f>'Перв. скв '!J98</f>
        <v>0</v>
      </c>
      <c r="K98" s="306">
        <f>'Перв. скв '!K98</f>
        <v>0</v>
      </c>
      <c r="L98" s="306">
        <f>'Перв. скв '!L98</f>
        <v>0</v>
      </c>
      <c r="M98" s="306">
        <f>'Перв. скв '!M98</f>
        <v>0</v>
      </c>
      <c r="N98" s="306">
        <f>'Перв. скв '!N98</f>
        <v>0</v>
      </c>
      <c r="O98" s="112">
        <f t="shared" si="74"/>
        <v>0</v>
      </c>
      <c r="P98" s="112">
        <f t="shared" si="75"/>
        <v>0</v>
      </c>
      <c r="Q98" s="112">
        <f t="shared" si="76"/>
        <v>0</v>
      </c>
      <c r="R98" s="112">
        <f t="shared" si="77"/>
        <v>0</v>
      </c>
      <c r="S98" s="112">
        <f t="shared" si="78"/>
        <v>0</v>
      </c>
      <c r="T98" s="99">
        <f t="shared" si="79"/>
        <v>0</v>
      </c>
      <c r="U98" s="112">
        <f t="shared" si="80"/>
        <v>0</v>
      </c>
      <c r="V98" s="113">
        <f t="shared" si="81"/>
        <v>0</v>
      </c>
      <c r="W98" s="168">
        <f t="shared" si="82"/>
        <v>0</v>
      </c>
      <c r="X98" s="190"/>
    </row>
    <row r="99" spans="1:24" outlineLevel="1">
      <c r="A99" s="327"/>
      <c r="B99" s="323"/>
      <c r="C99" s="335">
        <v>324</v>
      </c>
      <c r="D99" s="102" t="str">
        <f>'Перв. скв '!D99</f>
        <v>Цементирование эксплуатационной колонны 178мм (услуги, цемент, материалы)</v>
      </c>
      <c r="E99" s="332">
        <f t="shared" si="83"/>
        <v>0</v>
      </c>
      <c r="F99" s="332" t="str">
        <f>'Перв. скв '!F99</f>
        <v>опер</v>
      </c>
      <c r="G99" s="349">
        <f>'Перв. скв '!G99</f>
        <v>1433230</v>
      </c>
      <c r="H99" s="306">
        <f>'Перв. скв '!H99</f>
        <v>0</v>
      </c>
      <c r="I99" s="306">
        <f>'Перв. скв '!I99</f>
        <v>0</v>
      </c>
      <c r="J99" s="306">
        <f>'Перв. скв '!J99</f>
        <v>0</v>
      </c>
      <c r="K99" s="306">
        <f>'Перв. скв '!K99</f>
        <v>0</v>
      </c>
      <c r="L99" s="306">
        <v>0</v>
      </c>
      <c r="M99" s="306">
        <f>'Перв. скв '!M99</f>
        <v>0</v>
      </c>
      <c r="N99" s="306">
        <f>'Перв. скв '!N99</f>
        <v>0</v>
      </c>
      <c r="O99" s="112">
        <f t="shared" si="74"/>
        <v>0</v>
      </c>
      <c r="P99" s="112">
        <f t="shared" si="75"/>
        <v>0</v>
      </c>
      <c r="Q99" s="112">
        <f t="shared" si="76"/>
        <v>0</v>
      </c>
      <c r="R99" s="112">
        <f t="shared" si="77"/>
        <v>0</v>
      </c>
      <c r="S99" s="112">
        <f t="shared" si="78"/>
        <v>0</v>
      </c>
      <c r="T99" s="99">
        <f t="shared" si="79"/>
        <v>0</v>
      </c>
      <c r="U99" s="112">
        <f t="shared" si="80"/>
        <v>0</v>
      </c>
      <c r="V99" s="113">
        <f t="shared" si="81"/>
        <v>0</v>
      </c>
      <c r="W99" s="168">
        <f t="shared" si="82"/>
        <v>0</v>
      </c>
      <c r="X99" s="190"/>
    </row>
    <row r="100" spans="1:24" ht="15" hidden="1" customHeight="1" outlineLevel="1">
      <c r="A100" s="327"/>
      <c r="B100" s="323"/>
      <c r="C100" s="335">
        <v>245</v>
      </c>
      <c r="D100" s="102" t="str">
        <f>'Перв. скв '!D100</f>
        <v>Цементирование направления НН 324 мм (услуги, цемент, материалы)</v>
      </c>
      <c r="E100" s="332">
        <f t="shared" si="83"/>
        <v>0</v>
      </c>
      <c r="F100" s="332" t="str">
        <f>'Перв. скв '!F100</f>
        <v>опер</v>
      </c>
      <c r="G100" s="349">
        <f>'Перв. скв '!G100</f>
        <v>0</v>
      </c>
      <c r="H100" s="306">
        <f>'Перв. скв '!H100</f>
        <v>0</v>
      </c>
      <c r="I100" s="306">
        <f>'Перв. скв '!I100</f>
        <v>0</v>
      </c>
      <c r="J100" s="306">
        <f>'Перв. скв '!J100</f>
        <v>0</v>
      </c>
      <c r="K100" s="306">
        <f>'Перв. скв '!K100</f>
        <v>0</v>
      </c>
      <c r="L100" s="306">
        <f>'Перв. скв '!L100</f>
        <v>0</v>
      </c>
      <c r="M100" s="306">
        <f>'Перв. скв '!M100</f>
        <v>0</v>
      </c>
      <c r="N100" s="306">
        <f>'Перв. скв '!N100</f>
        <v>0</v>
      </c>
      <c r="O100" s="112">
        <f t="shared" si="74"/>
        <v>0</v>
      </c>
      <c r="P100" s="112">
        <f t="shared" si="75"/>
        <v>0</v>
      </c>
      <c r="Q100" s="112">
        <f t="shared" si="76"/>
        <v>0</v>
      </c>
      <c r="R100" s="112">
        <f t="shared" si="77"/>
        <v>0</v>
      </c>
      <c r="S100" s="112">
        <f t="shared" si="78"/>
        <v>0</v>
      </c>
      <c r="T100" s="99">
        <f t="shared" si="79"/>
        <v>0</v>
      </c>
      <c r="U100" s="112">
        <f t="shared" si="80"/>
        <v>0</v>
      </c>
      <c r="V100" s="113">
        <f t="shared" si="81"/>
        <v>0</v>
      </c>
      <c r="W100" s="168">
        <f t="shared" si="82"/>
        <v>0</v>
      </c>
      <c r="X100" s="190"/>
    </row>
    <row r="101" spans="1:24" ht="15" hidden="1" customHeight="1" outlineLevel="1">
      <c r="A101" s="327"/>
      <c r="B101" s="323"/>
      <c r="C101" s="335">
        <v>178</v>
      </c>
      <c r="D101" s="102" t="str">
        <f>'Перв. скв '!D101</f>
        <v>Цементирование кондуктора НН 245 мм (услуги, цемент, материалы)</v>
      </c>
      <c r="E101" s="332">
        <f t="shared" si="83"/>
        <v>0</v>
      </c>
      <c r="F101" s="332" t="str">
        <f>'Перв. скв '!F101</f>
        <v>опер</v>
      </c>
      <c r="G101" s="349">
        <f>'Перв. скв '!G101</f>
        <v>0</v>
      </c>
      <c r="H101" s="306">
        <f>'Перв. скв '!H101</f>
        <v>0</v>
      </c>
      <c r="I101" s="306">
        <f>'Перв. скв '!I101</f>
        <v>0</v>
      </c>
      <c r="J101" s="306">
        <f>'Перв. скв '!J101</f>
        <v>0</v>
      </c>
      <c r="K101" s="306">
        <f>'Перв. скв '!K101</f>
        <v>0</v>
      </c>
      <c r="L101" s="306">
        <f>'Перв. скв '!L101</f>
        <v>0</v>
      </c>
      <c r="M101" s="306">
        <f>'Перв. скв '!M101</f>
        <v>0</v>
      </c>
      <c r="N101" s="306">
        <f>'Перв. скв '!N101</f>
        <v>0</v>
      </c>
      <c r="O101" s="112">
        <f t="shared" si="74"/>
        <v>0</v>
      </c>
      <c r="P101" s="112">
        <f t="shared" si="75"/>
        <v>0</v>
      </c>
      <c r="Q101" s="112">
        <f t="shared" si="76"/>
        <v>0</v>
      </c>
      <c r="R101" s="112">
        <f t="shared" si="77"/>
        <v>0</v>
      </c>
      <c r="S101" s="112">
        <f t="shared" si="78"/>
        <v>0</v>
      </c>
      <c r="T101" s="99">
        <f t="shared" si="79"/>
        <v>0</v>
      </c>
      <c r="U101" s="112">
        <f t="shared" si="80"/>
        <v>0</v>
      </c>
      <c r="V101" s="113">
        <f t="shared" si="81"/>
        <v>0</v>
      </c>
      <c r="W101" s="168">
        <f t="shared" si="82"/>
        <v>0</v>
      </c>
      <c r="X101" s="190"/>
    </row>
    <row r="102" spans="1:24" ht="15" hidden="1" customHeight="1" outlineLevel="1">
      <c r="A102" s="327"/>
      <c r="B102" s="323"/>
      <c r="C102" s="335">
        <v>324</v>
      </c>
      <c r="D102" s="102" t="str">
        <f>'Перв. скв '!D102</f>
        <v>Цементирование эксплуатационной колонны НН 178мм (услуги, цемент, материалы)</v>
      </c>
      <c r="E102" s="332">
        <f t="shared" si="83"/>
        <v>0</v>
      </c>
      <c r="F102" s="332" t="str">
        <f>'Перв. скв '!F102</f>
        <v>опер</v>
      </c>
      <c r="G102" s="349">
        <f>'Перв. скв '!G102</f>
        <v>0</v>
      </c>
      <c r="H102" s="306">
        <f>'Перв. скв '!H102</f>
        <v>0</v>
      </c>
      <c r="I102" s="306">
        <f>'Перв. скв '!I102</f>
        <v>0</v>
      </c>
      <c r="J102" s="306">
        <f>'Перв. скв '!J102</f>
        <v>0</v>
      </c>
      <c r="K102" s="306">
        <f>'Перв. скв '!K102</f>
        <v>0</v>
      </c>
      <c r="L102" s="306">
        <f>'Перв. скв '!L102</f>
        <v>0</v>
      </c>
      <c r="M102" s="306">
        <f>'Перв. скв '!M102</f>
        <v>0</v>
      </c>
      <c r="N102" s="306">
        <f>'Перв. скв '!N102</f>
        <v>0</v>
      </c>
      <c r="O102" s="112">
        <f t="shared" si="74"/>
        <v>0</v>
      </c>
      <c r="P102" s="112">
        <f t="shared" si="75"/>
        <v>0</v>
      </c>
      <c r="Q102" s="112">
        <f t="shared" si="76"/>
        <v>0</v>
      </c>
      <c r="R102" s="112">
        <f t="shared" si="77"/>
        <v>0</v>
      </c>
      <c r="S102" s="112">
        <f t="shared" si="78"/>
        <v>0</v>
      </c>
      <c r="T102" s="99">
        <f t="shared" si="79"/>
        <v>0</v>
      </c>
      <c r="U102" s="112">
        <f t="shared" si="80"/>
        <v>0</v>
      </c>
      <c r="V102" s="113">
        <f t="shared" si="81"/>
        <v>0</v>
      </c>
      <c r="W102" s="168">
        <f t="shared" si="82"/>
        <v>0</v>
      </c>
      <c r="X102" s="190"/>
    </row>
    <row r="103" spans="1:24" ht="15" hidden="1" customHeight="1" outlineLevel="1">
      <c r="A103" s="327"/>
      <c r="B103" s="323"/>
      <c r="C103" s="335"/>
      <c r="D103" s="102" t="str">
        <f>'Перв. скв '!D103</f>
        <v>Цементирование хвостовика НН 127мм (услуги, цемент, материалы)</v>
      </c>
      <c r="E103" s="332">
        <f t="shared" si="83"/>
        <v>0</v>
      </c>
      <c r="F103" s="332" t="str">
        <f>'Перв. скв '!F103</f>
        <v>опер</v>
      </c>
      <c r="G103" s="349">
        <f>'Перв. скв '!G103</f>
        <v>0</v>
      </c>
      <c r="H103" s="306">
        <f>'Перв. скв '!H103</f>
        <v>0</v>
      </c>
      <c r="I103" s="306">
        <f>'Перв. скв '!I103</f>
        <v>0</v>
      </c>
      <c r="J103" s="306">
        <f>'Перв. скв '!J103</f>
        <v>0</v>
      </c>
      <c r="K103" s="306">
        <f>'Перв. скв '!K103</f>
        <v>0</v>
      </c>
      <c r="L103" s="306">
        <f>'Перв. скв '!L103</f>
        <v>0</v>
      </c>
      <c r="M103" s="306">
        <f>'Перв. скв '!M103</f>
        <v>0</v>
      </c>
      <c r="N103" s="306">
        <f>'Перв. скв '!N103</f>
        <v>0</v>
      </c>
      <c r="O103" s="112">
        <f t="shared" si="74"/>
        <v>0</v>
      </c>
      <c r="P103" s="112">
        <f t="shared" si="75"/>
        <v>0</v>
      </c>
      <c r="Q103" s="112">
        <f t="shared" si="76"/>
        <v>0</v>
      </c>
      <c r="R103" s="112">
        <f t="shared" si="77"/>
        <v>0</v>
      </c>
      <c r="S103" s="112">
        <f t="shared" si="78"/>
        <v>0</v>
      </c>
      <c r="T103" s="99">
        <f t="shared" si="79"/>
        <v>0</v>
      </c>
      <c r="U103" s="112">
        <f t="shared" si="80"/>
        <v>0</v>
      </c>
      <c r="V103" s="113">
        <f t="shared" si="81"/>
        <v>0</v>
      </c>
      <c r="W103" s="168">
        <f t="shared" si="82"/>
        <v>0</v>
      </c>
      <c r="X103" s="190"/>
    </row>
    <row r="104" spans="1:24" ht="15" hidden="1" customHeight="1" outlineLevel="1">
      <c r="A104" s="327"/>
      <c r="B104" s="323"/>
      <c r="C104" s="335"/>
      <c r="D104" s="102" t="str">
        <f>'Перв. скв '!D104</f>
        <v>Цементирование технической колонны НН 245 мм (услуги, цемент, материалы)</v>
      </c>
      <c r="E104" s="332">
        <f t="shared" si="83"/>
        <v>0</v>
      </c>
      <c r="F104" s="332" t="str">
        <f>'Перв. скв '!F104</f>
        <v>опер</v>
      </c>
      <c r="G104" s="349">
        <f>'Перв. скв '!G104</f>
        <v>0</v>
      </c>
      <c r="H104" s="306">
        <f>'Перв. скв '!H104</f>
        <v>0</v>
      </c>
      <c r="I104" s="306">
        <f>'Перв. скв '!I104</f>
        <v>0</v>
      </c>
      <c r="J104" s="306">
        <f>'Перв. скв '!J104</f>
        <v>0</v>
      </c>
      <c r="K104" s="306">
        <f>'Перв. скв '!K104</f>
        <v>0</v>
      </c>
      <c r="L104" s="306">
        <f>'Перв. скв '!L104</f>
        <v>0</v>
      </c>
      <c r="M104" s="306">
        <f>'Перв. скв '!M104</f>
        <v>0</v>
      </c>
      <c r="N104" s="306">
        <f>'Перв. скв '!N104</f>
        <v>0</v>
      </c>
      <c r="O104" s="112">
        <f t="shared" si="74"/>
        <v>0</v>
      </c>
      <c r="P104" s="112">
        <f t="shared" si="75"/>
        <v>0</v>
      </c>
      <c r="Q104" s="112">
        <f t="shared" si="76"/>
        <v>0</v>
      </c>
      <c r="R104" s="112">
        <f t="shared" si="77"/>
        <v>0</v>
      </c>
      <c r="S104" s="112">
        <f t="shared" si="78"/>
        <v>0</v>
      </c>
      <c r="T104" s="99">
        <f t="shared" si="79"/>
        <v>0</v>
      </c>
      <c r="U104" s="112">
        <f t="shared" si="80"/>
        <v>0</v>
      </c>
      <c r="V104" s="113">
        <f t="shared" si="81"/>
        <v>0</v>
      </c>
      <c r="W104" s="168">
        <f t="shared" si="82"/>
        <v>0</v>
      </c>
      <c r="X104" s="190"/>
    </row>
    <row r="105" spans="1:24" outlineLevel="1">
      <c r="A105" s="327"/>
      <c r="B105" s="323"/>
      <c r="C105" s="335">
        <v>245</v>
      </c>
      <c r="D105" s="102" t="str">
        <f>'Перв. скв '!D105</f>
        <v>Транспортировка цемента</v>
      </c>
      <c r="E105" s="332">
        <f t="shared" si="83"/>
        <v>0</v>
      </c>
      <c r="F105" s="332" t="str">
        <f>'Перв. скв '!F105</f>
        <v>опер</v>
      </c>
      <c r="G105" s="349">
        <f>'Перв. скв '!G105</f>
        <v>0</v>
      </c>
      <c r="H105" s="306">
        <v>0</v>
      </c>
      <c r="I105" s="306">
        <f>'Перв. скв '!I105</f>
        <v>0</v>
      </c>
      <c r="J105" s="306">
        <f>'Перв. скв '!J105</f>
        <v>0</v>
      </c>
      <c r="K105" s="306">
        <f>'Перв. скв '!K105</f>
        <v>0</v>
      </c>
      <c r="L105" s="306">
        <f>'Перв. скв '!L105</f>
        <v>0</v>
      </c>
      <c r="M105" s="306">
        <f>'Перв. скв '!M105</f>
        <v>0</v>
      </c>
      <c r="N105" s="306">
        <f>'Перв. скв '!N105</f>
        <v>0</v>
      </c>
      <c r="O105" s="112">
        <f t="shared" si="74"/>
        <v>0</v>
      </c>
      <c r="P105" s="112">
        <f t="shared" si="75"/>
        <v>0</v>
      </c>
      <c r="Q105" s="112">
        <f t="shared" si="76"/>
        <v>0</v>
      </c>
      <c r="R105" s="112">
        <f t="shared" si="77"/>
        <v>0</v>
      </c>
      <c r="S105" s="112">
        <f t="shared" si="78"/>
        <v>0</v>
      </c>
      <c r="T105" s="99">
        <f t="shared" si="79"/>
        <v>0</v>
      </c>
      <c r="U105" s="112">
        <f t="shared" si="80"/>
        <v>0</v>
      </c>
      <c r="V105" s="113">
        <f t="shared" si="81"/>
        <v>0</v>
      </c>
      <c r="W105" s="168">
        <f t="shared" si="82"/>
        <v>0</v>
      </c>
      <c r="X105" s="190"/>
    </row>
    <row r="106" spans="1:24" ht="15" customHeight="1" outlineLevel="1">
      <c r="A106" s="327"/>
      <c r="B106" s="323"/>
      <c r="C106" s="335"/>
      <c r="D106" s="102" t="str">
        <f>'Перв. скв '!D106</f>
        <v>Стоимость услуг цементировочного флота</v>
      </c>
      <c r="E106" s="332">
        <f t="shared" si="83"/>
        <v>0</v>
      </c>
      <c r="F106" s="332" t="str">
        <f>'Перв. скв '!F106</f>
        <v>опер</v>
      </c>
      <c r="G106" s="349">
        <f>'Перв. скв '!G106</f>
        <v>0</v>
      </c>
      <c r="H106" s="306">
        <v>0</v>
      </c>
      <c r="I106" s="306">
        <f>'Перв. скв '!I106</f>
        <v>0</v>
      </c>
      <c r="J106" s="306">
        <f>'Перв. скв '!J106</f>
        <v>0</v>
      </c>
      <c r="K106" s="306">
        <f>'Перв. скв '!K106</f>
        <v>0</v>
      </c>
      <c r="L106" s="306">
        <f>'Перв. скв '!L106</f>
        <v>0</v>
      </c>
      <c r="M106" s="306">
        <f>'Перв. скв '!M106</f>
        <v>0</v>
      </c>
      <c r="N106" s="306">
        <f>'Перв. скв '!N106</f>
        <v>0</v>
      </c>
      <c r="O106" s="99">
        <f t="shared" si="74"/>
        <v>0</v>
      </c>
      <c r="P106" s="99">
        <f t="shared" si="75"/>
        <v>0</v>
      </c>
      <c r="Q106" s="99">
        <f t="shared" si="76"/>
        <v>0</v>
      </c>
      <c r="R106" s="99">
        <f t="shared" si="77"/>
        <v>0</v>
      </c>
      <c r="S106" s="99">
        <f t="shared" si="78"/>
        <v>0</v>
      </c>
      <c r="T106" s="99">
        <f t="shared" si="79"/>
        <v>0</v>
      </c>
      <c r="U106" s="99">
        <f t="shared" si="80"/>
        <v>0</v>
      </c>
      <c r="V106" s="98">
        <f t="shared" si="81"/>
        <v>0</v>
      </c>
      <c r="W106" s="171">
        <f t="shared" si="82"/>
        <v>0</v>
      </c>
      <c r="X106" s="190"/>
    </row>
    <row r="107" spans="1:24" ht="15" hidden="1" customHeight="1" outlineLevel="1">
      <c r="A107" s="327"/>
      <c r="B107" s="323"/>
      <c r="C107" s="335"/>
      <c r="D107" s="102" t="str">
        <f>'Перв. скв '!D107</f>
        <v>Стоимость оснастки</v>
      </c>
      <c r="E107" s="332">
        <f t="shared" si="83"/>
        <v>0</v>
      </c>
      <c r="F107" s="332" t="str">
        <f>'Перв. скв '!F107</f>
        <v>опер</v>
      </c>
      <c r="G107" s="349">
        <f>'Перв. скв '!G107</f>
        <v>0</v>
      </c>
      <c r="H107" s="306">
        <f>'Перв. скв '!H107</f>
        <v>0</v>
      </c>
      <c r="I107" s="306">
        <f>'Перв. скв '!I107</f>
        <v>0</v>
      </c>
      <c r="J107" s="306">
        <f>'Перв. скв '!J107</f>
        <v>0</v>
      </c>
      <c r="K107" s="306">
        <f>'Перв. скв '!K107</f>
        <v>0</v>
      </c>
      <c r="L107" s="306">
        <f>'Перв. скв '!L107</f>
        <v>0</v>
      </c>
      <c r="M107" s="306">
        <f>'Перв. скв '!M107</f>
        <v>0</v>
      </c>
      <c r="N107" s="306">
        <f>'Перв. скв '!N107</f>
        <v>0</v>
      </c>
      <c r="O107" s="99">
        <f t="shared" si="74"/>
        <v>0</v>
      </c>
      <c r="P107" s="99">
        <f t="shared" si="75"/>
        <v>0</v>
      </c>
      <c r="Q107" s="99">
        <f t="shared" si="76"/>
        <v>0</v>
      </c>
      <c r="R107" s="99">
        <f t="shared" si="77"/>
        <v>0</v>
      </c>
      <c r="S107" s="99">
        <f t="shared" si="78"/>
        <v>0</v>
      </c>
      <c r="T107" s="99">
        <f t="shared" si="79"/>
        <v>0</v>
      </c>
      <c r="U107" s="99">
        <f t="shared" si="80"/>
        <v>0</v>
      </c>
      <c r="V107" s="98">
        <f t="shared" si="81"/>
        <v>0</v>
      </c>
      <c r="W107" s="171">
        <f t="shared" si="82"/>
        <v>0</v>
      </c>
      <c r="X107" s="190"/>
    </row>
    <row r="108" spans="1:24" ht="15" hidden="1" customHeight="1" outlineLevel="1">
      <c r="A108" s="327"/>
      <c r="B108" s="323"/>
      <c r="C108" s="335">
        <v>178</v>
      </c>
      <c r="D108" s="102" t="str">
        <f>'Перв. скв '!D108</f>
        <v>Стоимость услуг инженерного сопровождения</v>
      </c>
      <c r="E108" s="332">
        <f t="shared" si="83"/>
        <v>0</v>
      </c>
      <c r="F108" s="332" t="str">
        <f>'Перв. скв '!F108</f>
        <v>опер</v>
      </c>
      <c r="G108" s="349">
        <f>'Перв. скв '!G108</f>
        <v>0</v>
      </c>
      <c r="H108" s="306">
        <f>'Перв. скв '!H108</f>
        <v>0</v>
      </c>
      <c r="I108" s="306">
        <f>'Перв. скв '!I108</f>
        <v>0</v>
      </c>
      <c r="J108" s="306">
        <f>'Перв. скв '!J108</f>
        <v>0</v>
      </c>
      <c r="K108" s="306">
        <f>'Перв. скв '!K108</f>
        <v>0</v>
      </c>
      <c r="L108" s="306">
        <f>'Перв. скв '!L108</f>
        <v>0</v>
      </c>
      <c r="M108" s="306">
        <f>'Перв. скв '!M108</f>
        <v>0</v>
      </c>
      <c r="N108" s="306">
        <f>'Перв. скв '!N108</f>
        <v>0</v>
      </c>
      <c r="O108" s="99">
        <f t="shared" si="74"/>
        <v>0</v>
      </c>
      <c r="P108" s="99">
        <f t="shared" si="75"/>
        <v>0</v>
      </c>
      <c r="Q108" s="99">
        <f t="shared" si="76"/>
        <v>0</v>
      </c>
      <c r="R108" s="99">
        <f t="shared" si="77"/>
        <v>0</v>
      </c>
      <c r="S108" s="99">
        <f t="shared" si="78"/>
        <v>0</v>
      </c>
      <c r="T108" s="99">
        <f t="shared" si="79"/>
        <v>0</v>
      </c>
      <c r="U108" s="99">
        <f t="shared" si="80"/>
        <v>0</v>
      </c>
      <c r="V108" s="98">
        <f t="shared" si="81"/>
        <v>0</v>
      </c>
      <c r="W108" s="171">
        <f t="shared" si="82"/>
        <v>0</v>
      </c>
      <c r="X108" s="190"/>
    </row>
    <row r="109" spans="1:24" ht="15" hidden="1" customHeight="1" outlineLevel="1">
      <c r="A109" s="327"/>
      <c r="B109" s="323"/>
      <c r="C109" s="335"/>
      <c r="D109" s="102" t="str">
        <f>'Перв. скв '!D109</f>
        <v>Стоимость услуг цементировочного флота</v>
      </c>
      <c r="E109" s="332">
        <f t="shared" si="83"/>
        <v>0</v>
      </c>
      <c r="F109" s="332" t="str">
        <f>'Перв. скв '!F109</f>
        <v>опер</v>
      </c>
      <c r="G109" s="349">
        <f>'Перв. скв '!G109</f>
        <v>0</v>
      </c>
      <c r="H109" s="306">
        <f>'Перв. скв '!H109</f>
        <v>0</v>
      </c>
      <c r="I109" s="306">
        <f>'Перв. скв '!I109</f>
        <v>0</v>
      </c>
      <c r="J109" s="306">
        <f>'Перв. скв '!J109</f>
        <v>0</v>
      </c>
      <c r="K109" s="306">
        <f>'Перв. скв '!K109</f>
        <v>0</v>
      </c>
      <c r="L109" s="306">
        <f>'Перв. скв '!L109</f>
        <v>0</v>
      </c>
      <c r="M109" s="306">
        <f>'Перв. скв '!M109</f>
        <v>0</v>
      </c>
      <c r="N109" s="306">
        <f>'Перв. скв '!N109</f>
        <v>0</v>
      </c>
      <c r="O109" s="99">
        <f t="shared" si="74"/>
        <v>0</v>
      </c>
      <c r="P109" s="99">
        <f t="shared" si="75"/>
        <v>0</v>
      </c>
      <c r="Q109" s="99">
        <f t="shared" si="76"/>
        <v>0</v>
      </c>
      <c r="R109" s="99">
        <f t="shared" si="77"/>
        <v>0</v>
      </c>
      <c r="S109" s="99">
        <f t="shared" si="78"/>
        <v>0</v>
      </c>
      <c r="T109" s="99">
        <f t="shared" si="79"/>
        <v>0</v>
      </c>
      <c r="U109" s="99">
        <f t="shared" si="80"/>
        <v>0</v>
      </c>
      <c r="V109" s="98">
        <f t="shared" si="81"/>
        <v>0</v>
      </c>
      <c r="W109" s="171">
        <f t="shared" si="82"/>
        <v>0</v>
      </c>
      <c r="X109" s="190"/>
    </row>
    <row r="110" spans="1:24" ht="15" hidden="1" customHeight="1" outlineLevel="1">
      <c r="A110" s="327"/>
      <c r="B110" s="2"/>
      <c r="C110" s="335"/>
      <c r="D110" s="102" t="str">
        <f>'Перв. скв '!D110</f>
        <v>Стоимость оснастки</v>
      </c>
      <c r="E110" s="332">
        <f t="shared" si="83"/>
        <v>0</v>
      </c>
      <c r="F110" s="332" t="str">
        <f>'Перв. скв '!F110</f>
        <v>опер</v>
      </c>
      <c r="G110" s="349">
        <f>'Перв. скв '!G110</f>
        <v>0</v>
      </c>
      <c r="H110" s="306">
        <f>'Перв. скв '!H110</f>
        <v>0</v>
      </c>
      <c r="I110" s="306">
        <f>'Перв. скв '!I110</f>
        <v>0</v>
      </c>
      <c r="J110" s="306">
        <f>'Перв. скв '!J110</f>
        <v>0</v>
      </c>
      <c r="K110" s="306">
        <f>'Перв. скв '!K110</f>
        <v>0</v>
      </c>
      <c r="L110" s="306">
        <f>'Перв. скв '!L110</f>
        <v>0</v>
      </c>
      <c r="M110" s="306">
        <f>'Перв. скв '!M110</f>
        <v>0</v>
      </c>
      <c r="N110" s="306">
        <f>'Перв. скв '!N110</f>
        <v>0</v>
      </c>
      <c r="O110" s="99">
        <f t="shared" si="74"/>
        <v>0</v>
      </c>
      <c r="P110" s="99">
        <f t="shared" si="75"/>
        <v>0</v>
      </c>
      <c r="Q110" s="99">
        <f t="shared" si="76"/>
        <v>0</v>
      </c>
      <c r="R110" s="99">
        <f t="shared" si="77"/>
        <v>0</v>
      </c>
      <c r="S110" s="99">
        <f t="shared" si="78"/>
        <v>0</v>
      </c>
      <c r="T110" s="99">
        <f t="shared" si="79"/>
        <v>0</v>
      </c>
      <c r="U110" s="99">
        <f t="shared" si="80"/>
        <v>0</v>
      </c>
      <c r="V110" s="98">
        <f t="shared" si="81"/>
        <v>0</v>
      </c>
      <c r="W110" s="171">
        <f t="shared" si="82"/>
        <v>0</v>
      </c>
      <c r="X110" s="190"/>
    </row>
    <row r="111" spans="1:24" ht="15.75" customHeight="1" outlineLevel="1" thickBot="1">
      <c r="A111" s="327"/>
      <c r="B111" s="2"/>
      <c r="C111" s="335" t="s">
        <v>76</v>
      </c>
      <c r="D111" s="102" t="str">
        <f>'Перв. скв '!D111</f>
        <v>Установка цем моста</v>
      </c>
      <c r="E111" s="332">
        <f t="shared" si="83"/>
        <v>0</v>
      </c>
      <c r="F111" s="332" t="str">
        <f>'Перв. скв '!F111</f>
        <v>опер</v>
      </c>
      <c r="G111" s="349">
        <f>'Перв. скв '!G111</f>
        <v>444610</v>
      </c>
      <c r="H111" s="306">
        <f>'Перв. скв '!H111</f>
        <v>1</v>
      </c>
      <c r="I111" s="306">
        <f>'Перв. скв '!I111</f>
        <v>0</v>
      </c>
      <c r="J111" s="306">
        <f>'Перв. скв '!J111</f>
        <v>0</v>
      </c>
      <c r="K111" s="306">
        <f>'Перв. скв '!K111</f>
        <v>0</v>
      </c>
      <c r="L111" s="306">
        <f>'Перв. скв '!L111</f>
        <v>0</v>
      </c>
      <c r="M111" s="306">
        <f>'Перв. скв '!M111</f>
        <v>0</v>
      </c>
      <c r="N111" s="306">
        <f>'Перв. скв '!N111</f>
        <v>0</v>
      </c>
      <c r="O111" s="99">
        <f t="shared" si="74"/>
        <v>444610</v>
      </c>
      <c r="P111" s="99">
        <f t="shared" si="75"/>
        <v>0</v>
      </c>
      <c r="Q111" s="99">
        <f t="shared" si="76"/>
        <v>0</v>
      </c>
      <c r="R111" s="99">
        <f t="shared" si="77"/>
        <v>0</v>
      </c>
      <c r="S111" s="99">
        <f t="shared" si="78"/>
        <v>0</v>
      </c>
      <c r="T111" s="99">
        <f t="shared" si="79"/>
        <v>0</v>
      </c>
      <c r="U111" s="99">
        <f t="shared" si="80"/>
        <v>0</v>
      </c>
      <c r="V111" s="98">
        <f t="shared" si="81"/>
        <v>1</v>
      </c>
      <c r="W111" s="171">
        <f t="shared" si="82"/>
        <v>444610</v>
      </c>
      <c r="X111" s="190"/>
    </row>
    <row r="112" spans="1:24" ht="15.75" thickBot="1">
      <c r="A112" s="25"/>
      <c r="B112" s="46"/>
      <c r="C112" s="446" t="s">
        <v>28</v>
      </c>
      <c r="D112" s="447"/>
      <c r="E112" s="447"/>
      <c r="F112" s="447"/>
      <c r="G112" s="447"/>
      <c r="H112" s="447"/>
      <c r="I112" s="447"/>
      <c r="J112" s="447"/>
      <c r="K112" s="447"/>
      <c r="L112" s="447"/>
      <c r="M112" s="447"/>
      <c r="N112" s="447"/>
      <c r="O112" s="447"/>
      <c r="P112" s="447"/>
      <c r="Q112" s="447"/>
      <c r="R112" s="447"/>
      <c r="S112" s="447"/>
      <c r="T112" s="447"/>
      <c r="U112" s="447"/>
      <c r="V112" s="447"/>
      <c r="W112" s="447"/>
      <c r="X112" s="192">
        <f>SUM(W114:W119)</f>
        <v>293640</v>
      </c>
    </row>
    <row r="113" spans="1:24" outlineLevel="1" collapsed="1">
      <c r="A113" s="25"/>
      <c r="B113" s="46"/>
      <c r="C113" s="182">
        <f>'Перв. скв '!C113</f>
        <v>0</v>
      </c>
      <c r="D113" s="100" t="s">
        <v>120</v>
      </c>
      <c r="E113" s="50"/>
      <c r="F113" s="50"/>
      <c r="G113" s="38"/>
      <c r="H113" s="51"/>
      <c r="I113" s="51"/>
      <c r="J113" s="51"/>
      <c r="K113" s="51"/>
      <c r="L113" s="51"/>
      <c r="M113" s="51"/>
      <c r="N113" s="51"/>
      <c r="O113" s="52"/>
      <c r="P113" s="52"/>
      <c r="Q113" s="52"/>
      <c r="R113" s="52"/>
      <c r="S113" s="52"/>
      <c r="T113" s="52"/>
      <c r="U113" s="52"/>
      <c r="V113" s="53"/>
      <c r="W113" s="172"/>
      <c r="X113" s="190"/>
    </row>
    <row r="114" spans="1:24" outlineLevel="1">
      <c r="A114" s="322"/>
      <c r="B114" s="323"/>
      <c r="C114" s="335" t="s">
        <v>148</v>
      </c>
      <c r="D114" s="102" t="str">
        <f>'Перв. скв '!D114</f>
        <v>ГТИ на скважине с отходом до 1300 м.</v>
      </c>
      <c r="E114" s="332">
        <f t="shared" ref="E114:E119" si="84">C$113</f>
        <v>0</v>
      </c>
      <c r="F114" s="332" t="str">
        <f>'Перв. скв '!F114</f>
        <v>скв.</v>
      </c>
      <c r="G114" s="349">
        <f>'Перв. скв '!G114</f>
        <v>24470</v>
      </c>
      <c r="H114" s="306">
        <f>'Перв. скв '!H114</f>
        <v>0</v>
      </c>
      <c r="I114" s="306">
        <f>'Перв. скв '!I114</f>
        <v>0</v>
      </c>
      <c r="J114" s="306">
        <f>'Перв. скв '!J114</f>
        <v>0</v>
      </c>
      <c r="K114" s="306">
        <f>'Перв. скв '!K114</f>
        <v>0</v>
      </c>
      <c r="L114" s="306">
        <f>O6</f>
        <v>12</v>
      </c>
      <c r="M114" s="306">
        <f>'Перв. скв '!M114</f>
        <v>0</v>
      </c>
      <c r="N114" s="306">
        <f>'Перв. скв '!N114</f>
        <v>0</v>
      </c>
      <c r="O114" s="112">
        <f t="shared" ref="O114:O119" si="85">H114*G114</f>
        <v>0</v>
      </c>
      <c r="P114" s="112">
        <f t="shared" ref="P114:P119" si="86">I114*G114</f>
        <v>0</v>
      </c>
      <c r="Q114" s="112">
        <f t="shared" ref="Q114:Q119" si="87">J114*G114</f>
        <v>0</v>
      </c>
      <c r="R114" s="112">
        <f t="shared" ref="R114:R119" si="88">K114*G114</f>
        <v>0</v>
      </c>
      <c r="S114" s="112">
        <f t="shared" ref="S114:S119" si="89">L114*G114</f>
        <v>293640</v>
      </c>
      <c r="T114" s="99">
        <f t="shared" ref="T114:T119" si="90">M114*G114</f>
        <v>0</v>
      </c>
      <c r="U114" s="112">
        <f t="shared" ref="U114:U119" si="91">N114*G114</f>
        <v>0</v>
      </c>
      <c r="V114" s="113">
        <f t="shared" ref="V114:V119" si="92">SUM(H114:N114)</f>
        <v>12</v>
      </c>
      <c r="W114" s="168">
        <f t="shared" ref="W114:W119" si="93">SUM(O114:U114)</f>
        <v>293640</v>
      </c>
      <c r="X114" s="190"/>
    </row>
    <row r="115" spans="1:24" outlineLevel="1">
      <c r="A115" s="322"/>
      <c r="B115" s="323"/>
      <c r="C115" s="335"/>
      <c r="D115" s="102" t="str">
        <f>'Перв. скв '!D115</f>
        <v>ГТИ на скважине с отходом от 1300 до 1500 м.</v>
      </c>
      <c r="E115" s="332">
        <f t="shared" si="84"/>
        <v>0</v>
      </c>
      <c r="F115" s="332" t="str">
        <f>'Перв. скв '!F115</f>
        <v>скв.</v>
      </c>
      <c r="G115" s="349">
        <f>'Перв. скв '!G115</f>
        <v>24470</v>
      </c>
      <c r="H115" s="306">
        <f>'Перв. скв '!H115</f>
        <v>0</v>
      </c>
      <c r="I115" s="306">
        <f>'Перв. скв '!I115</f>
        <v>0</v>
      </c>
      <c r="J115" s="306">
        <f>'Перв. скв '!J115</f>
        <v>0</v>
      </c>
      <c r="K115" s="306">
        <f>'Перв. скв '!K115</f>
        <v>0</v>
      </c>
      <c r="L115" s="306">
        <f>$L$46</f>
        <v>0</v>
      </c>
      <c r="M115" s="306">
        <f>'Перв. скв '!M115</f>
        <v>0</v>
      </c>
      <c r="N115" s="306">
        <f>'Перв. скв '!N115</f>
        <v>0</v>
      </c>
      <c r="O115" s="112">
        <f t="shared" si="85"/>
        <v>0</v>
      </c>
      <c r="P115" s="112">
        <f t="shared" si="86"/>
        <v>0</v>
      </c>
      <c r="Q115" s="112">
        <f t="shared" si="87"/>
        <v>0</v>
      </c>
      <c r="R115" s="112">
        <f t="shared" si="88"/>
        <v>0</v>
      </c>
      <c r="S115" s="112">
        <f t="shared" si="89"/>
        <v>0</v>
      </c>
      <c r="T115" s="99">
        <f t="shared" si="90"/>
        <v>0</v>
      </c>
      <c r="U115" s="112">
        <f t="shared" si="91"/>
        <v>0</v>
      </c>
      <c r="V115" s="113">
        <f t="shared" si="92"/>
        <v>0</v>
      </c>
      <c r="W115" s="168">
        <f t="shared" si="93"/>
        <v>0</v>
      </c>
      <c r="X115" s="190"/>
    </row>
    <row r="116" spans="1:24" outlineLevel="1">
      <c r="A116" s="322"/>
      <c r="B116" s="323"/>
      <c r="C116" s="335"/>
      <c r="D116" s="102" t="str">
        <f>'Перв. скв '!D116</f>
        <v>ГТИ на скважине с отходом от 1500 до 2000 м.</v>
      </c>
      <c r="E116" s="332">
        <f t="shared" si="84"/>
        <v>0</v>
      </c>
      <c r="F116" s="332" t="str">
        <f>'Перв. скв '!F116</f>
        <v>скв.</v>
      </c>
      <c r="G116" s="349">
        <f>'Перв. скв '!G116</f>
        <v>24470</v>
      </c>
      <c r="H116" s="306">
        <f>'Перв. скв '!H116</f>
        <v>0</v>
      </c>
      <c r="I116" s="306">
        <f>'Перв. скв '!I116</f>
        <v>0</v>
      </c>
      <c r="J116" s="306">
        <f>'Перв. скв '!J116</f>
        <v>0</v>
      </c>
      <c r="K116" s="306">
        <f>'Перв. скв '!K116</f>
        <v>0</v>
      </c>
      <c r="L116" s="306">
        <f>$L$47</f>
        <v>0</v>
      </c>
      <c r="M116" s="306">
        <f>'Перв. скв '!M116</f>
        <v>0</v>
      </c>
      <c r="N116" s="306">
        <f>'Перв. скв '!N116</f>
        <v>0</v>
      </c>
      <c r="O116" s="112">
        <f t="shared" si="85"/>
        <v>0</v>
      </c>
      <c r="P116" s="112">
        <f t="shared" si="86"/>
        <v>0</v>
      </c>
      <c r="Q116" s="112">
        <f t="shared" si="87"/>
        <v>0</v>
      </c>
      <c r="R116" s="112">
        <f t="shared" si="88"/>
        <v>0</v>
      </c>
      <c r="S116" s="112">
        <f t="shared" si="89"/>
        <v>0</v>
      </c>
      <c r="T116" s="99">
        <f t="shared" si="90"/>
        <v>0</v>
      </c>
      <c r="U116" s="112">
        <f t="shared" si="91"/>
        <v>0</v>
      </c>
      <c r="V116" s="113">
        <f t="shared" si="92"/>
        <v>0</v>
      </c>
      <c r="W116" s="168">
        <f t="shared" si="93"/>
        <v>0</v>
      </c>
      <c r="X116" s="190"/>
    </row>
    <row r="117" spans="1:24" outlineLevel="1">
      <c r="A117" s="322"/>
      <c r="B117" s="323"/>
      <c r="C117" s="335"/>
      <c r="D117" s="102" t="str">
        <f>'Перв. скв '!D117</f>
        <v>ГТИ на скважине с отходом от 2000 до 2200 м.</v>
      </c>
      <c r="E117" s="332">
        <f t="shared" si="84"/>
        <v>0</v>
      </c>
      <c r="F117" s="332" t="str">
        <f>'Перв. скв '!F117</f>
        <v>скв.</v>
      </c>
      <c r="G117" s="349">
        <f>'Перв. скв '!G117</f>
        <v>24470</v>
      </c>
      <c r="H117" s="306">
        <f>'Перв. скв '!H117</f>
        <v>0</v>
      </c>
      <c r="I117" s="306">
        <f>'Перв. скв '!I117</f>
        <v>0</v>
      </c>
      <c r="J117" s="306">
        <f>'Перв. скв '!J117</f>
        <v>0</v>
      </c>
      <c r="K117" s="306">
        <f>'Перв. скв '!K117</f>
        <v>0</v>
      </c>
      <c r="L117" s="306">
        <f>$L$48</f>
        <v>0</v>
      </c>
      <c r="M117" s="306">
        <f>'Перв. скв '!M117</f>
        <v>0</v>
      </c>
      <c r="N117" s="306">
        <f>'Перв. скв '!N117</f>
        <v>0</v>
      </c>
      <c r="O117" s="112">
        <f t="shared" si="85"/>
        <v>0</v>
      </c>
      <c r="P117" s="112">
        <f t="shared" si="86"/>
        <v>0</v>
      </c>
      <c r="Q117" s="112">
        <f t="shared" si="87"/>
        <v>0</v>
      </c>
      <c r="R117" s="112">
        <f t="shared" si="88"/>
        <v>0</v>
      </c>
      <c r="S117" s="112">
        <f t="shared" si="89"/>
        <v>0</v>
      </c>
      <c r="T117" s="99">
        <f t="shared" si="90"/>
        <v>0</v>
      </c>
      <c r="U117" s="112">
        <f t="shared" si="91"/>
        <v>0</v>
      </c>
      <c r="V117" s="113">
        <f t="shared" si="92"/>
        <v>0</v>
      </c>
      <c r="W117" s="168">
        <f t="shared" si="93"/>
        <v>0</v>
      </c>
      <c r="X117" s="190"/>
    </row>
    <row r="118" spans="1:24" outlineLevel="1">
      <c r="A118" s="322"/>
      <c r="B118" s="323"/>
      <c r="C118" s="335"/>
      <c r="D118" s="102" t="str">
        <f>'Перв. скв '!D118</f>
        <v>ГТИ на скважине с отходом более 2200 м.</v>
      </c>
      <c r="E118" s="332">
        <f t="shared" si="84"/>
        <v>0</v>
      </c>
      <c r="F118" s="332" t="str">
        <f>'Перв. скв '!F118</f>
        <v>скв.</v>
      </c>
      <c r="G118" s="349">
        <f>'Перв. скв '!G118</f>
        <v>24470</v>
      </c>
      <c r="H118" s="306">
        <f>'Перв. скв '!H118</f>
        <v>0</v>
      </c>
      <c r="I118" s="306">
        <f>'Перв. скв '!I118</f>
        <v>0</v>
      </c>
      <c r="J118" s="306">
        <f>'Перв. скв '!J118</f>
        <v>0</v>
      </c>
      <c r="K118" s="306">
        <f>'Перв. скв '!K118</f>
        <v>0</v>
      </c>
      <c r="L118" s="306">
        <f>$L$49</f>
        <v>0</v>
      </c>
      <c r="M118" s="306">
        <f>'Перв. скв '!M118</f>
        <v>0</v>
      </c>
      <c r="N118" s="306">
        <f>'Перв. скв '!N118</f>
        <v>0</v>
      </c>
      <c r="O118" s="112">
        <f t="shared" si="85"/>
        <v>0</v>
      </c>
      <c r="P118" s="112">
        <f t="shared" si="86"/>
        <v>0</v>
      </c>
      <c r="Q118" s="112">
        <f t="shared" si="87"/>
        <v>0</v>
      </c>
      <c r="R118" s="112">
        <f t="shared" si="88"/>
        <v>0</v>
      </c>
      <c r="S118" s="112">
        <f t="shared" si="89"/>
        <v>0</v>
      </c>
      <c r="T118" s="99">
        <f t="shared" si="90"/>
        <v>0</v>
      </c>
      <c r="U118" s="112">
        <f t="shared" si="91"/>
        <v>0</v>
      </c>
      <c r="V118" s="113">
        <f t="shared" si="92"/>
        <v>0</v>
      </c>
      <c r="W118" s="168">
        <f t="shared" si="93"/>
        <v>0</v>
      </c>
      <c r="X118" s="190"/>
    </row>
    <row r="119" spans="1:24" ht="15.75" outlineLevel="1" thickBot="1">
      <c r="A119" s="322"/>
      <c r="B119" s="323"/>
      <c r="C119" s="335"/>
      <c r="D119" s="102" t="str">
        <f>'Перв. скв '!D119</f>
        <v>ГТИ на горизонтальной скважине</v>
      </c>
      <c r="E119" s="332">
        <f t="shared" si="84"/>
        <v>0</v>
      </c>
      <c r="F119" s="332" t="str">
        <f>'Перв. скв '!F119</f>
        <v>скв.</v>
      </c>
      <c r="G119" s="349">
        <f>'Перв. скв '!G119</f>
        <v>24470</v>
      </c>
      <c r="H119" s="306">
        <f>'Перв. скв '!H119</f>
        <v>0</v>
      </c>
      <c r="I119" s="306">
        <f>'Перв. скв '!I119</f>
        <v>0</v>
      </c>
      <c r="J119" s="306">
        <f>'Перв. скв '!J119</f>
        <v>0</v>
      </c>
      <c r="K119" s="306">
        <f>'Перв. скв '!K119</f>
        <v>0</v>
      </c>
      <c r="L119" s="306">
        <f>$L$50</f>
        <v>0</v>
      </c>
      <c r="M119" s="306">
        <f>'Перв. скв '!M119</f>
        <v>0</v>
      </c>
      <c r="N119" s="306">
        <f>'Перв. скв '!N119</f>
        <v>0</v>
      </c>
      <c r="O119" s="112">
        <f t="shared" si="85"/>
        <v>0</v>
      </c>
      <c r="P119" s="112">
        <f t="shared" si="86"/>
        <v>0</v>
      </c>
      <c r="Q119" s="112">
        <f t="shared" si="87"/>
        <v>0</v>
      </c>
      <c r="R119" s="112">
        <f t="shared" si="88"/>
        <v>0</v>
      </c>
      <c r="S119" s="112">
        <f t="shared" si="89"/>
        <v>0</v>
      </c>
      <c r="T119" s="99">
        <f t="shared" si="90"/>
        <v>0</v>
      </c>
      <c r="U119" s="112">
        <f t="shared" si="91"/>
        <v>0</v>
      </c>
      <c r="V119" s="113">
        <f t="shared" si="92"/>
        <v>0</v>
      </c>
      <c r="W119" s="168">
        <f t="shared" si="93"/>
        <v>0</v>
      </c>
      <c r="X119" s="190"/>
    </row>
    <row r="120" spans="1:24" ht="14.25" customHeight="1" thickBot="1">
      <c r="A120" s="32"/>
      <c r="B120" s="47"/>
      <c r="C120" s="446" t="s">
        <v>27</v>
      </c>
      <c r="D120" s="447"/>
      <c r="E120" s="447"/>
      <c r="F120" s="447"/>
      <c r="G120" s="447"/>
      <c r="H120" s="447"/>
      <c r="I120" s="447"/>
      <c r="J120" s="447"/>
      <c r="K120" s="447"/>
      <c r="L120" s="447"/>
      <c r="M120" s="447"/>
      <c r="N120" s="447"/>
      <c r="O120" s="447"/>
      <c r="P120" s="447"/>
      <c r="Q120" s="447"/>
      <c r="R120" s="447"/>
      <c r="S120" s="447"/>
      <c r="T120" s="447"/>
      <c r="U120" s="447"/>
      <c r="V120" s="447"/>
      <c r="W120" s="447"/>
      <c r="X120" s="192">
        <f>SUM(W122:W128)</f>
        <v>0</v>
      </c>
    </row>
    <row r="121" spans="1:24" ht="14.25" customHeight="1" outlineLevel="1">
      <c r="A121" s="27"/>
      <c r="B121" s="43"/>
      <c r="C121" s="182">
        <f>'Перв. скв '!C121</f>
        <v>0</v>
      </c>
      <c r="D121" s="100" t="s">
        <v>120</v>
      </c>
      <c r="E121" s="50"/>
      <c r="F121" s="50"/>
      <c r="G121" s="38"/>
      <c r="H121" s="51"/>
      <c r="I121" s="51"/>
      <c r="J121" s="51"/>
      <c r="K121" s="51"/>
      <c r="L121" s="51"/>
      <c r="M121" s="51"/>
      <c r="N121" s="51"/>
      <c r="O121" s="52"/>
      <c r="P121" s="52"/>
      <c r="Q121" s="52"/>
      <c r="R121" s="52"/>
      <c r="S121" s="52"/>
      <c r="T121" s="52"/>
      <c r="U121" s="52"/>
      <c r="V121" s="53"/>
      <c r="W121" s="172"/>
      <c r="X121" s="190"/>
    </row>
    <row r="122" spans="1:24" ht="27.75" customHeight="1" outlineLevel="1">
      <c r="A122" s="30"/>
      <c r="B122" s="43"/>
      <c r="C122" s="183" t="s">
        <v>148</v>
      </c>
      <c r="D122" s="102" t="str">
        <f>'Перв. скв '!D122</f>
        <v>Стандартный комплекс ГИС на ННС</v>
      </c>
      <c r="E122" s="59">
        <f>C$121</f>
        <v>0</v>
      </c>
      <c r="F122" s="59" t="str">
        <f>'Перв. скв '!F122</f>
        <v>операция</v>
      </c>
      <c r="G122" s="196">
        <f>'Перв. скв '!G122</f>
        <v>430000</v>
      </c>
      <c r="H122" s="84"/>
      <c r="I122" s="197"/>
      <c r="J122" s="84"/>
      <c r="K122" s="84"/>
      <c r="L122" s="84"/>
      <c r="M122" s="84"/>
      <c r="N122" s="84"/>
      <c r="O122" s="99">
        <f t="shared" ref="O122:O128" si="94">H122*G122</f>
        <v>0</v>
      </c>
      <c r="P122" s="99">
        <f t="shared" ref="P122:P128" si="95">I122*G122</f>
        <v>0</v>
      </c>
      <c r="Q122" s="99">
        <f t="shared" ref="Q122:Q128" si="96">J122*G122</f>
        <v>0</v>
      </c>
      <c r="R122" s="99">
        <f t="shared" ref="R122:R128" si="97">K122*G122</f>
        <v>0</v>
      </c>
      <c r="S122" s="99">
        <f t="shared" ref="S122:S128" si="98">L122*G122</f>
        <v>0</v>
      </c>
      <c r="T122" s="99">
        <f t="shared" ref="T122:T128" si="99">M122*G122</f>
        <v>0</v>
      </c>
      <c r="U122" s="99">
        <f t="shared" ref="U122:U128" si="100">N122*G122</f>
        <v>0</v>
      </c>
      <c r="V122" s="98">
        <f t="shared" ref="V122:V128" si="101">SUM(H122:N122)</f>
        <v>0</v>
      </c>
      <c r="W122" s="171">
        <f t="shared" ref="W122:W128" si="102">SUM(O122:U122)</f>
        <v>0</v>
      </c>
      <c r="X122" s="190"/>
    </row>
    <row r="123" spans="1:24" ht="15.75" outlineLevel="1" thickBot="1">
      <c r="A123" s="30"/>
      <c r="B123" s="43"/>
      <c r="C123" s="183"/>
      <c r="D123" s="102" t="str">
        <f>'Перв. скв '!D123</f>
        <v>Стандартный комплекс ГИС на ГС</v>
      </c>
      <c r="E123" s="59">
        <f t="shared" ref="E123:E128" si="103">C$121</f>
        <v>0</v>
      </c>
      <c r="F123" s="59" t="str">
        <f>'Перв. скв '!F123</f>
        <v>операция</v>
      </c>
      <c r="G123" s="196">
        <f>'Перв. скв '!G123</f>
        <v>300000</v>
      </c>
      <c r="H123" s="84"/>
      <c r="I123" s="84"/>
      <c r="J123" s="197"/>
      <c r="K123" s="84"/>
      <c r="L123" s="84"/>
      <c r="M123" s="84"/>
      <c r="N123" s="84"/>
      <c r="O123" s="99">
        <f t="shared" si="94"/>
        <v>0</v>
      </c>
      <c r="P123" s="99">
        <f t="shared" si="95"/>
        <v>0</v>
      </c>
      <c r="Q123" s="99">
        <f t="shared" si="96"/>
        <v>0</v>
      </c>
      <c r="R123" s="99">
        <f t="shared" si="97"/>
        <v>0</v>
      </c>
      <c r="S123" s="99">
        <f t="shared" si="98"/>
        <v>0</v>
      </c>
      <c r="T123" s="99">
        <f t="shared" si="99"/>
        <v>0</v>
      </c>
      <c r="U123" s="99">
        <f t="shared" si="100"/>
        <v>0</v>
      </c>
      <c r="V123" s="98">
        <f t="shared" si="101"/>
        <v>0</v>
      </c>
      <c r="W123" s="171">
        <f t="shared" si="102"/>
        <v>0</v>
      </c>
      <c r="X123" s="190"/>
    </row>
    <row r="124" spans="1:24" ht="29.25" hidden="1" customHeight="1" outlineLevel="1">
      <c r="A124" s="3"/>
      <c r="B124" s="43"/>
      <c r="C124" s="183"/>
      <c r="D124" s="102" t="str">
        <f>'Перв. скв '!D124</f>
        <v>ГИС под техничкскую колонну 245 мм (Стандартный комплекс, ИК (если несертифицированная телесистема), РК, АКЦ, ЦМ, МЛМ)</v>
      </c>
      <c r="E124" s="59">
        <f t="shared" si="103"/>
        <v>0</v>
      </c>
      <c r="F124" s="59" t="str">
        <f>'Перв. скв '!F124</f>
        <v>операция</v>
      </c>
      <c r="G124" s="196">
        <f>'Перв. скв '!G124</f>
        <v>0</v>
      </c>
      <c r="H124" s="84"/>
      <c r="I124" s="84"/>
      <c r="J124" s="84"/>
      <c r="K124" s="84"/>
      <c r="L124" s="84"/>
      <c r="M124" s="84"/>
      <c r="N124" s="84"/>
      <c r="O124" s="99">
        <f t="shared" si="94"/>
        <v>0</v>
      </c>
      <c r="P124" s="99">
        <f t="shared" si="95"/>
        <v>0</v>
      </c>
      <c r="Q124" s="99">
        <f t="shared" si="96"/>
        <v>0</v>
      </c>
      <c r="R124" s="99">
        <f t="shared" si="97"/>
        <v>0</v>
      </c>
      <c r="S124" s="99">
        <f t="shared" si="98"/>
        <v>0</v>
      </c>
      <c r="T124" s="99">
        <f t="shared" si="99"/>
        <v>0</v>
      </c>
      <c r="U124" s="99">
        <f t="shared" si="100"/>
        <v>0</v>
      </c>
      <c r="V124" s="98">
        <f t="shared" si="101"/>
        <v>0</v>
      </c>
      <c r="W124" s="171">
        <f t="shared" si="102"/>
        <v>0</v>
      </c>
      <c r="X124" s="190"/>
    </row>
    <row r="125" spans="1:24" ht="29.25" hidden="1" customHeight="1" outlineLevel="1">
      <c r="A125" s="27"/>
      <c r="B125" s="43"/>
      <c r="C125" s="183"/>
      <c r="D125" s="102" t="str">
        <f>'Перв. скв '!D125</f>
        <v>ГИС под эксплуатационную колонну 178 мм (Стандартный комплекс, ИК (если несертифицированная телесистема))</v>
      </c>
      <c r="E125" s="59">
        <f t="shared" si="103"/>
        <v>0</v>
      </c>
      <c r="F125" s="59" t="str">
        <f>'Перв. скв '!F125</f>
        <v>операция</v>
      </c>
      <c r="G125" s="196">
        <f>'Перв. скв '!G125</f>
        <v>0</v>
      </c>
      <c r="H125" s="84"/>
      <c r="I125" s="84"/>
      <c r="J125" s="84"/>
      <c r="K125" s="84"/>
      <c r="L125" s="197"/>
      <c r="M125" s="197"/>
      <c r="N125" s="84"/>
      <c r="O125" s="99">
        <f t="shared" si="94"/>
        <v>0</v>
      </c>
      <c r="P125" s="99">
        <f t="shared" si="95"/>
        <v>0</v>
      </c>
      <c r="Q125" s="99">
        <f t="shared" si="96"/>
        <v>0</v>
      </c>
      <c r="R125" s="99">
        <f t="shared" si="97"/>
        <v>0</v>
      </c>
      <c r="S125" s="99">
        <f t="shared" si="98"/>
        <v>0</v>
      </c>
      <c r="T125" s="99">
        <f t="shared" si="99"/>
        <v>0</v>
      </c>
      <c r="U125" s="99">
        <f t="shared" si="100"/>
        <v>0</v>
      </c>
      <c r="V125" s="98">
        <f t="shared" si="101"/>
        <v>0</v>
      </c>
      <c r="W125" s="171">
        <f t="shared" si="102"/>
        <v>0</v>
      </c>
      <c r="X125" s="190"/>
    </row>
    <row r="126" spans="1:24" hidden="1" outlineLevel="1">
      <c r="A126" s="27"/>
      <c r="B126" s="43"/>
      <c r="C126" s="183"/>
      <c r="D126" s="102" t="str">
        <f>'Перв. скв '!D126</f>
        <v>ГИС под хвостовик 114 мм (Стандартный комплекс, ИК (если несертифицированная телесистема))</v>
      </c>
      <c r="E126" s="59">
        <f t="shared" si="103"/>
        <v>0</v>
      </c>
      <c r="F126" s="59" t="str">
        <f>'Перв. скв '!F126</f>
        <v xml:space="preserve">операция </v>
      </c>
      <c r="G126" s="196">
        <f>'Перв. скв '!G126</f>
        <v>0</v>
      </c>
      <c r="H126" s="84"/>
      <c r="I126" s="84"/>
      <c r="J126" s="84"/>
      <c r="K126" s="84"/>
      <c r="L126" s="84"/>
      <c r="M126" s="84"/>
      <c r="N126" s="84"/>
      <c r="O126" s="99">
        <f t="shared" si="94"/>
        <v>0</v>
      </c>
      <c r="P126" s="99">
        <f t="shared" si="95"/>
        <v>0</v>
      </c>
      <c r="Q126" s="99">
        <f t="shared" si="96"/>
        <v>0</v>
      </c>
      <c r="R126" s="99">
        <f t="shared" si="97"/>
        <v>0</v>
      </c>
      <c r="S126" s="99">
        <f t="shared" si="98"/>
        <v>0</v>
      </c>
      <c r="T126" s="99">
        <f t="shared" si="99"/>
        <v>0</v>
      </c>
      <c r="U126" s="99">
        <f t="shared" si="100"/>
        <v>0</v>
      </c>
      <c r="V126" s="98">
        <f t="shared" si="101"/>
        <v>0</v>
      </c>
      <c r="W126" s="171">
        <f t="shared" si="102"/>
        <v>0</v>
      </c>
      <c r="X126" s="190"/>
    </row>
    <row r="127" spans="1:24" hidden="1" outlineLevel="1">
      <c r="A127" s="27"/>
      <c r="B127" s="43"/>
      <c r="C127" s="183"/>
      <c r="D127" s="102" t="str">
        <f>'Перв. скв '!D127</f>
        <v xml:space="preserve">Технологическое дежурство отряда </v>
      </c>
      <c r="E127" s="59">
        <f t="shared" si="103"/>
        <v>0</v>
      </c>
      <c r="F127" s="59" t="str">
        <f>'Перв. скв '!F127</f>
        <v>сут.</v>
      </c>
      <c r="G127" s="196">
        <f>'Перв. скв '!G127</f>
        <v>0</v>
      </c>
      <c r="H127" s="84"/>
      <c r="I127" s="84"/>
      <c r="J127" s="84"/>
      <c r="K127" s="84"/>
      <c r="L127" s="84"/>
      <c r="M127" s="84"/>
      <c r="N127" s="84"/>
      <c r="O127" s="99">
        <f t="shared" si="94"/>
        <v>0</v>
      </c>
      <c r="P127" s="99">
        <f t="shared" si="95"/>
        <v>0</v>
      </c>
      <c r="Q127" s="99">
        <f t="shared" si="96"/>
        <v>0</v>
      </c>
      <c r="R127" s="99">
        <f t="shared" si="97"/>
        <v>0</v>
      </c>
      <c r="S127" s="99">
        <f t="shared" si="98"/>
        <v>0</v>
      </c>
      <c r="T127" s="99">
        <f t="shared" si="99"/>
        <v>0</v>
      </c>
      <c r="U127" s="99">
        <f t="shared" si="100"/>
        <v>0</v>
      </c>
      <c r="V127" s="98">
        <f t="shared" si="101"/>
        <v>0</v>
      </c>
      <c r="W127" s="171">
        <f t="shared" si="102"/>
        <v>0</v>
      </c>
      <c r="X127" s="190"/>
    </row>
    <row r="128" spans="1:24" ht="15.75" hidden="1" outlineLevel="1" thickBot="1">
      <c r="A128" s="34"/>
      <c r="B128" s="44"/>
      <c r="C128" s="183"/>
      <c r="D128" s="102" t="str">
        <f>'Перв. скв '!D128</f>
        <v>Интерпритация данных ГИС в открытом стволе</v>
      </c>
      <c r="E128" s="59">
        <f t="shared" si="103"/>
        <v>0</v>
      </c>
      <c r="F128" s="59" t="str">
        <f>'Перв. скв '!F128</f>
        <v>операция</v>
      </c>
      <c r="G128" s="196">
        <f>'Перв. скв '!G128</f>
        <v>0</v>
      </c>
      <c r="H128" s="197"/>
      <c r="I128" s="84"/>
      <c r="J128" s="84"/>
      <c r="K128" s="84"/>
      <c r="L128" s="84"/>
      <c r="M128" s="84"/>
      <c r="N128" s="84"/>
      <c r="O128" s="99">
        <f t="shared" si="94"/>
        <v>0</v>
      </c>
      <c r="P128" s="99">
        <f t="shared" si="95"/>
        <v>0</v>
      </c>
      <c r="Q128" s="99">
        <f t="shared" si="96"/>
        <v>0</v>
      </c>
      <c r="R128" s="99">
        <f t="shared" si="97"/>
        <v>0</v>
      </c>
      <c r="S128" s="99">
        <f t="shared" si="98"/>
        <v>0</v>
      </c>
      <c r="T128" s="99">
        <f t="shared" si="99"/>
        <v>0</v>
      </c>
      <c r="U128" s="99">
        <f t="shared" si="100"/>
        <v>0</v>
      </c>
      <c r="V128" s="98">
        <f t="shared" si="101"/>
        <v>0</v>
      </c>
      <c r="W128" s="171">
        <f t="shared" si="102"/>
        <v>0</v>
      </c>
      <c r="X128" s="190"/>
    </row>
    <row r="129" spans="1:40" ht="15.75" hidden="1" thickBot="1">
      <c r="A129" s="32"/>
      <c r="B129" s="47"/>
      <c r="C129" s="446" t="s">
        <v>1</v>
      </c>
      <c r="D129" s="447"/>
      <c r="E129" s="447"/>
      <c r="F129" s="447"/>
      <c r="G129" s="447"/>
      <c r="H129" s="447"/>
      <c r="I129" s="447"/>
      <c r="J129" s="447"/>
      <c r="K129" s="447"/>
      <c r="L129" s="447"/>
      <c r="M129" s="447"/>
      <c r="N129" s="447"/>
      <c r="O129" s="447"/>
      <c r="P129" s="447"/>
      <c r="Q129" s="447"/>
      <c r="R129" s="447"/>
      <c r="S129" s="447"/>
      <c r="T129" s="447"/>
      <c r="U129" s="447"/>
      <c r="V129" s="447"/>
      <c r="W129" s="447"/>
      <c r="X129" s="192">
        <f>SUM(W131:W133)</f>
        <v>0</v>
      </c>
    </row>
    <row r="130" spans="1:40" hidden="1" outlineLevel="1">
      <c r="A130" s="30"/>
      <c r="B130" s="43"/>
      <c r="C130" s="182">
        <f>'Перв. скв '!C130</f>
        <v>0</v>
      </c>
      <c r="D130" s="100" t="s">
        <v>120</v>
      </c>
      <c r="E130" s="50"/>
      <c r="F130" s="55"/>
      <c r="G130" s="40"/>
      <c r="H130" s="51"/>
      <c r="I130" s="51"/>
      <c r="J130" s="51"/>
      <c r="K130" s="51"/>
      <c r="L130" s="51"/>
      <c r="M130" s="51"/>
      <c r="N130" s="51"/>
      <c r="O130" s="52"/>
      <c r="P130" s="52"/>
      <c r="Q130" s="52"/>
      <c r="R130" s="52"/>
      <c r="S130" s="52"/>
      <c r="T130" s="52"/>
      <c r="U130" s="52"/>
      <c r="V130" s="53"/>
      <c r="W130" s="172"/>
      <c r="X130" s="190"/>
    </row>
    <row r="131" spans="1:40" hidden="1" outlineLevel="1">
      <c r="A131" s="30"/>
      <c r="B131" s="43"/>
      <c r="C131" s="183" t="s">
        <v>148</v>
      </c>
      <c r="D131" s="102" t="str">
        <f>'Перв. скв '!D131</f>
        <v>Отбор неизолированного керна</v>
      </c>
      <c r="E131" s="59">
        <f>C$130</f>
        <v>0</v>
      </c>
      <c r="F131" s="59" t="str">
        <f>'Перв. скв '!F131</f>
        <v>м</v>
      </c>
      <c r="G131" s="196">
        <f>'Перв. скв '!G131</f>
        <v>0</v>
      </c>
      <c r="H131" s="84"/>
      <c r="I131" s="84"/>
      <c r="J131" s="84"/>
      <c r="K131" s="84"/>
      <c r="L131" s="84"/>
      <c r="M131" s="84"/>
      <c r="N131" s="84"/>
      <c r="O131" s="112">
        <f>H131*G131</f>
        <v>0</v>
      </c>
      <c r="P131" s="112">
        <f>I131*G131</f>
        <v>0</v>
      </c>
      <c r="Q131" s="112">
        <f>J131*G131</f>
        <v>0</v>
      </c>
      <c r="R131" s="112">
        <f>K131*G131</f>
        <v>0</v>
      </c>
      <c r="S131" s="112">
        <f>L131*G131</f>
        <v>0</v>
      </c>
      <c r="T131" s="99">
        <f>M131*G131</f>
        <v>0</v>
      </c>
      <c r="U131" s="112">
        <f>N131*G131</f>
        <v>0</v>
      </c>
      <c r="V131" s="113">
        <f>SUM(H131:N131)</f>
        <v>0</v>
      </c>
      <c r="W131" s="168">
        <f>SUM(O131:U131)</f>
        <v>0</v>
      </c>
      <c r="X131" s="190"/>
    </row>
    <row r="132" spans="1:40" hidden="1" outlineLevel="1">
      <c r="A132" s="30"/>
      <c r="B132" s="43"/>
      <c r="C132" s="183"/>
      <c r="D132" s="102" t="str">
        <f>'Перв. скв '!D132</f>
        <v>Отбор изолированного керна</v>
      </c>
      <c r="E132" s="59">
        <f>C$130</f>
        <v>0</v>
      </c>
      <c r="F132" s="59" t="str">
        <f>'Перв. скв '!F132</f>
        <v>м</v>
      </c>
      <c r="G132" s="196">
        <f>'Перв. скв '!G132</f>
        <v>0</v>
      </c>
      <c r="H132" s="84"/>
      <c r="I132" s="84"/>
      <c r="J132" s="84"/>
      <c r="K132" s="84"/>
      <c r="L132" s="84"/>
      <c r="M132" s="84"/>
      <c r="N132" s="84"/>
      <c r="O132" s="112">
        <f>H132*G132</f>
        <v>0</v>
      </c>
      <c r="P132" s="112">
        <f>I132*G132</f>
        <v>0</v>
      </c>
      <c r="Q132" s="112">
        <f>J132*G132</f>
        <v>0</v>
      </c>
      <c r="R132" s="112">
        <f>K132*G132</f>
        <v>0</v>
      </c>
      <c r="S132" s="112">
        <f>L132*G132</f>
        <v>0</v>
      </c>
      <c r="T132" s="99">
        <f>M132*G132</f>
        <v>0</v>
      </c>
      <c r="U132" s="112">
        <f>N132*G132</f>
        <v>0</v>
      </c>
      <c r="V132" s="113">
        <f>SUM(H132:N132)</f>
        <v>0</v>
      </c>
      <c r="W132" s="168">
        <f>SUM(O132:U132)</f>
        <v>0</v>
      </c>
      <c r="X132" s="190"/>
    </row>
    <row r="133" spans="1:40" ht="15.75" hidden="1" outlineLevel="1" thickBot="1">
      <c r="A133" s="30"/>
      <c r="B133" s="43"/>
      <c r="C133" s="183"/>
      <c r="D133" s="102" t="str">
        <f>'Перв. скв '!D133</f>
        <v>Прочее</v>
      </c>
      <c r="E133" s="59">
        <f>C$130</f>
        <v>0</v>
      </c>
      <c r="F133" s="59" t="str">
        <f>'Перв. скв '!F133</f>
        <v>м</v>
      </c>
      <c r="G133" s="196">
        <f>'Перв. скв '!G133</f>
        <v>0</v>
      </c>
      <c r="H133" s="84"/>
      <c r="I133" s="84"/>
      <c r="J133" s="84"/>
      <c r="K133" s="84"/>
      <c r="L133" s="84"/>
      <c r="M133" s="84"/>
      <c r="N133" s="84"/>
      <c r="O133" s="112">
        <f>H133*G133</f>
        <v>0</v>
      </c>
      <c r="P133" s="112">
        <f>I133*G133</f>
        <v>0</v>
      </c>
      <c r="Q133" s="112">
        <f>J133*G133</f>
        <v>0</v>
      </c>
      <c r="R133" s="112">
        <f>K133*G133</f>
        <v>0</v>
      </c>
      <c r="S133" s="112">
        <f>L133*G133</f>
        <v>0</v>
      </c>
      <c r="T133" s="99">
        <f>M133*G133</f>
        <v>0</v>
      </c>
      <c r="U133" s="112">
        <f>N133*G133</f>
        <v>0</v>
      </c>
      <c r="V133" s="113">
        <f>SUM(H133:N133)</f>
        <v>0</v>
      </c>
      <c r="W133" s="168">
        <f>SUM(O133:U133)</f>
        <v>0</v>
      </c>
      <c r="X133" s="190"/>
    </row>
    <row r="134" spans="1:40" ht="15.75" collapsed="1" thickBot="1">
      <c r="A134" s="32"/>
      <c r="B134" s="47"/>
      <c r="C134" s="446" t="s">
        <v>26</v>
      </c>
      <c r="D134" s="447"/>
      <c r="E134" s="447"/>
      <c r="F134" s="447"/>
      <c r="G134" s="447"/>
      <c r="H134" s="447"/>
      <c r="I134" s="447"/>
      <c r="J134" s="447"/>
      <c r="K134" s="447"/>
      <c r="L134" s="447"/>
      <c r="M134" s="447"/>
      <c r="N134" s="447"/>
      <c r="O134" s="447"/>
      <c r="P134" s="447"/>
      <c r="Q134" s="447"/>
      <c r="R134" s="447"/>
      <c r="S134" s="447"/>
      <c r="T134" s="447"/>
      <c r="U134" s="447"/>
      <c r="V134" s="447"/>
      <c r="W134" s="447"/>
      <c r="X134" s="192">
        <f>SUM(W136:W141)</f>
        <v>217764</v>
      </c>
    </row>
    <row r="135" spans="1:40" outlineLevel="1" collapsed="1">
      <c r="A135" s="27"/>
      <c r="B135" s="43"/>
      <c r="C135" s="182">
        <f>'Перв. скв '!C135</f>
        <v>0</v>
      </c>
      <c r="D135" s="100" t="s">
        <v>120</v>
      </c>
      <c r="E135" s="50"/>
      <c r="F135" s="50"/>
      <c r="G135" s="38"/>
      <c r="H135" s="51"/>
      <c r="I135" s="51"/>
      <c r="J135" s="51"/>
      <c r="K135" s="51"/>
      <c r="L135" s="51"/>
      <c r="M135" s="51"/>
      <c r="N135" s="51"/>
      <c r="O135" s="52"/>
      <c r="P135" s="52"/>
      <c r="Q135" s="52"/>
      <c r="R135" s="52"/>
      <c r="S135" s="52"/>
      <c r="T135" s="52"/>
      <c r="U135" s="52"/>
      <c r="V135" s="53"/>
      <c r="W135" s="172"/>
      <c r="X135" s="190"/>
    </row>
    <row r="136" spans="1:40" outlineLevel="1">
      <c r="A136" s="336"/>
      <c r="B136" s="323"/>
      <c r="C136" s="335" t="s">
        <v>148</v>
      </c>
      <c r="D136" s="102" t="str">
        <f>'Перв. скв '!D136</f>
        <v>Супервайзер по бурению на скважинах с отходом до 1300 м.</v>
      </c>
      <c r="E136" s="332">
        <f t="shared" ref="E136:E141" si="104">C$135</f>
        <v>0</v>
      </c>
      <c r="F136" s="332" t="str">
        <f>'Перв. скв '!F136</f>
        <v>скв.</v>
      </c>
      <c r="G136" s="349">
        <f>'Перв. скв '!G136</f>
        <v>18147</v>
      </c>
      <c r="H136" s="306">
        <f>'Перв. скв '!H136</f>
        <v>0</v>
      </c>
      <c r="I136" s="306">
        <f>'Перв. скв '!I136</f>
        <v>0</v>
      </c>
      <c r="J136" s="306">
        <f>'Перв. скв '!J136</f>
        <v>0</v>
      </c>
      <c r="K136" s="306">
        <f>'Перв. скв '!K136</f>
        <v>0</v>
      </c>
      <c r="L136" s="306">
        <f>O6</f>
        <v>12</v>
      </c>
      <c r="M136" s="306">
        <f>'Перв. скв '!M136</f>
        <v>0</v>
      </c>
      <c r="N136" s="306">
        <f>'Перв. скв '!N136</f>
        <v>0</v>
      </c>
      <c r="O136" s="112">
        <f t="shared" ref="O136:O141" si="105">H136*G136</f>
        <v>0</v>
      </c>
      <c r="P136" s="112">
        <f t="shared" ref="P136:P141" si="106">I136*G136</f>
        <v>0</v>
      </c>
      <c r="Q136" s="112">
        <f t="shared" ref="Q136:Q141" si="107">J136*G136</f>
        <v>0</v>
      </c>
      <c r="R136" s="112">
        <f t="shared" ref="R136:R141" si="108">K136*G136</f>
        <v>0</v>
      </c>
      <c r="S136" s="112">
        <f t="shared" ref="S136:S141" si="109">L136*G136</f>
        <v>217764</v>
      </c>
      <c r="T136" s="99">
        <f t="shared" ref="T136:T141" si="110">M136*G136</f>
        <v>0</v>
      </c>
      <c r="U136" s="112">
        <f t="shared" ref="U136:U141" si="111">N136*G136</f>
        <v>0</v>
      </c>
      <c r="V136" s="113">
        <f t="shared" ref="V136:V141" si="112">SUM(H136:N136)</f>
        <v>12</v>
      </c>
      <c r="W136" s="168">
        <f t="shared" ref="W136:W141" si="113">SUM(O136:U136)</f>
        <v>217764</v>
      </c>
      <c r="X136" s="190"/>
    </row>
    <row r="137" spans="1:40" outlineLevel="1">
      <c r="A137" s="336"/>
      <c r="B137" s="323"/>
      <c r="C137" s="335"/>
      <c r="D137" s="102" t="str">
        <f>'Перв. скв '!D137</f>
        <v>Супервайзер по бурению на скважинах с отходом от 1300 до 1500 м.</v>
      </c>
      <c r="E137" s="332">
        <f t="shared" si="104"/>
        <v>0</v>
      </c>
      <c r="F137" s="332" t="str">
        <f>'Перв. скв '!F137</f>
        <v>скв.</v>
      </c>
      <c r="G137" s="349">
        <f>'Перв. скв '!G137</f>
        <v>18147</v>
      </c>
      <c r="H137" s="306">
        <f>'Перв. скв '!H137</f>
        <v>0</v>
      </c>
      <c r="I137" s="306">
        <f>'Перв. скв '!I137</f>
        <v>0</v>
      </c>
      <c r="J137" s="306">
        <f>'Перв. скв '!J137</f>
        <v>0</v>
      </c>
      <c r="K137" s="306">
        <f>'Перв. скв '!K137</f>
        <v>0</v>
      </c>
      <c r="L137" s="306">
        <f>$L$46</f>
        <v>0</v>
      </c>
      <c r="M137" s="306">
        <f>'Перв. скв '!M137</f>
        <v>0</v>
      </c>
      <c r="N137" s="306">
        <f>'Перв. скв '!N137</f>
        <v>0</v>
      </c>
      <c r="O137" s="112">
        <f t="shared" si="105"/>
        <v>0</v>
      </c>
      <c r="P137" s="112">
        <f t="shared" si="106"/>
        <v>0</v>
      </c>
      <c r="Q137" s="112">
        <f t="shared" si="107"/>
        <v>0</v>
      </c>
      <c r="R137" s="112">
        <f t="shared" si="108"/>
        <v>0</v>
      </c>
      <c r="S137" s="112">
        <f t="shared" si="109"/>
        <v>0</v>
      </c>
      <c r="T137" s="99">
        <f t="shared" si="110"/>
        <v>0</v>
      </c>
      <c r="U137" s="112">
        <f t="shared" si="111"/>
        <v>0</v>
      </c>
      <c r="V137" s="113">
        <f t="shared" si="112"/>
        <v>0</v>
      </c>
      <c r="W137" s="168">
        <f t="shared" si="113"/>
        <v>0</v>
      </c>
      <c r="X137" s="190"/>
    </row>
    <row r="138" spans="1:40" outlineLevel="1">
      <c r="A138" s="336"/>
      <c r="B138" s="323"/>
      <c r="C138" s="335"/>
      <c r="D138" s="102" t="str">
        <f>'Перв. скв '!D138</f>
        <v>Супервайзер по бурению на скважинах с отходом от 1500 до 2000 м.</v>
      </c>
      <c r="E138" s="332">
        <f t="shared" si="104"/>
        <v>0</v>
      </c>
      <c r="F138" s="332" t="str">
        <f>'Перв. скв '!F138</f>
        <v>скв.</v>
      </c>
      <c r="G138" s="349">
        <f>'Перв. скв '!G138</f>
        <v>18147</v>
      </c>
      <c r="H138" s="306">
        <f>'Перв. скв '!H138</f>
        <v>0</v>
      </c>
      <c r="I138" s="306">
        <f>'Перв. скв '!I138</f>
        <v>0</v>
      </c>
      <c r="J138" s="306">
        <f>'Перв. скв '!J138</f>
        <v>0</v>
      </c>
      <c r="K138" s="306">
        <f>'Перв. скв '!K138</f>
        <v>0</v>
      </c>
      <c r="L138" s="306">
        <f>$L$47</f>
        <v>0</v>
      </c>
      <c r="M138" s="306">
        <f>'Перв. скв '!M138</f>
        <v>0</v>
      </c>
      <c r="N138" s="306">
        <f>'Перв. скв '!N138</f>
        <v>0</v>
      </c>
      <c r="O138" s="112">
        <f t="shared" si="105"/>
        <v>0</v>
      </c>
      <c r="P138" s="112">
        <f t="shared" si="106"/>
        <v>0</v>
      </c>
      <c r="Q138" s="112">
        <f t="shared" si="107"/>
        <v>0</v>
      </c>
      <c r="R138" s="112">
        <f t="shared" si="108"/>
        <v>0</v>
      </c>
      <c r="S138" s="112">
        <f t="shared" si="109"/>
        <v>0</v>
      </c>
      <c r="T138" s="99">
        <f t="shared" si="110"/>
        <v>0</v>
      </c>
      <c r="U138" s="112">
        <f t="shared" si="111"/>
        <v>0</v>
      </c>
      <c r="V138" s="113">
        <f t="shared" si="112"/>
        <v>0</v>
      </c>
      <c r="W138" s="168">
        <f t="shared" si="113"/>
        <v>0</v>
      </c>
      <c r="X138" s="190"/>
    </row>
    <row r="139" spans="1:40" outlineLevel="1">
      <c r="A139" s="336"/>
      <c r="B139" s="323"/>
      <c r="C139" s="335"/>
      <c r="D139" s="102" t="str">
        <f>'Перв. скв '!D139</f>
        <v>Супервайзер по бурению на скважинах с отходом от 2000 до 2200 м.</v>
      </c>
      <c r="E139" s="332">
        <f t="shared" si="104"/>
        <v>0</v>
      </c>
      <c r="F139" s="332" t="str">
        <f>'Перв. скв '!F139</f>
        <v>скв.</v>
      </c>
      <c r="G139" s="349">
        <f>'Перв. скв '!G139</f>
        <v>18147</v>
      </c>
      <c r="H139" s="306">
        <f>'Перв. скв '!H139</f>
        <v>0</v>
      </c>
      <c r="I139" s="306">
        <f>'Перв. скв '!I139</f>
        <v>0</v>
      </c>
      <c r="J139" s="306">
        <f>'Перв. скв '!J139</f>
        <v>0</v>
      </c>
      <c r="K139" s="306">
        <f>'Перв. скв '!K139</f>
        <v>0</v>
      </c>
      <c r="L139" s="306">
        <f>$L$48</f>
        <v>0</v>
      </c>
      <c r="M139" s="306">
        <f>'Перв. скв '!M139</f>
        <v>0</v>
      </c>
      <c r="N139" s="306">
        <f>'Перв. скв '!N139</f>
        <v>0</v>
      </c>
      <c r="O139" s="112">
        <f t="shared" si="105"/>
        <v>0</v>
      </c>
      <c r="P139" s="112">
        <f t="shared" si="106"/>
        <v>0</v>
      </c>
      <c r="Q139" s="112">
        <f t="shared" si="107"/>
        <v>0</v>
      </c>
      <c r="R139" s="112">
        <f t="shared" si="108"/>
        <v>0</v>
      </c>
      <c r="S139" s="112">
        <f t="shared" si="109"/>
        <v>0</v>
      </c>
      <c r="T139" s="99">
        <f t="shared" si="110"/>
        <v>0</v>
      </c>
      <c r="U139" s="112">
        <f t="shared" si="111"/>
        <v>0</v>
      </c>
      <c r="V139" s="113">
        <f t="shared" si="112"/>
        <v>0</v>
      </c>
      <c r="W139" s="168">
        <f t="shared" si="113"/>
        <v>0</v>
      </c>
      <c r="X139" s="190"/>
    </row>
    <row r="140" spans="1:40" outlineLevel="1">
      <c r="A140" s="336"/>
      <c r="B140" s="323"/>
      <c r="C140" s="335"/>
      <c r="D140" s="102" t="str">
        <f>'Перв. скв '!D140</f>
        <v>Супервайзер по бурению на скважинах с отходом более 2200 м.</v>
      </c>
      <c r="E140" s="332">
        <f t="shared" si="104"/>
        <v>0</v>
      </c>
      <c r="F140" s="332" t="str">
        <f>'Перв. скв '!F140</f>
        <v>скв.</v>
      </c>
      <c r="G140" s="349">
        <f>'Перв. скв '!G140</f>
        <v>18147</v>
      </c>
      <c r="H140" s="306">
        <f>'Перв. скв '!H140</f>
        <v>0</v>
      </c>
      <c r="I140" s="306">
        <f>'Перв. скв '!I140</f>
        <v>0</v>
      </c>
      <c r="J140" s="306">
        <f>'Перв. скв '!J140</f>
        <v>0</v>
      </c>
      <c r="K140" s="306">
        <f>'Перв. скв '!K140</f>
        <v>0</v>
      </c>
      <c r="L140" s="306">
        <f>$L$49</f>
        <v>0</v>
      </c>
      <c r="M140" s="306">
        <f>'Перв. скв '!M140</f>
        <v>0</v>
      </c>
      <c r="N140" s="306">
        <f>'Перв. скв '!N140</f>
        <v>0</v>
      </c>
      <c r="O140" s="112">
        <f t="shared" si="105"/>
        <v>0</v>
      </c>
      <c r="P140" s="112">
        <f t="shared" si="106"/>
        <v>0</v>
      </c>
      <c r="Q140" s="112">
        <f t="shared" si="107"/>
        <v>0</v>
      </c>
      <c r="R140" s="112">
        <f t="shared" si="108"/>
        <v>0</v>
      </c>
      <c r="S140" s="112">
        <f t="shared" si="109"/>
        <v>0</v>
      </c>
      <c r="T140" s="99">
        <f t="shared" si="110"/>
        <v>0</v>
      </c>
      <c r="U140" s="112">
        <f t="shared" si="111"/>
        <v>0</v>
      </c>
      <c r="V140" s="113">
        <f t="shared" si="112"/>
        <v>0</v>
      </c>
      <c r="W140" s="168">
        <f t="shared" si="113"/>
        <v>0</v>
      </c>
      <c r="X140" s="190"/>
      <c r="AN140" s="273">
        <f>AL140+AJ140+AH140+AF140+AD140+AB140+Z140+X140+V140+T140+R140+N140+P140+L140+J140+H140</f>
        <v>0</v>
      </c>
    </row>
    <row r="141" spans="1:40" ht="15.75" outlineLevel="1" thickBot="1">
      <c r="A141" s="336"/>
      <c r="B141" s="323"/>
      <c r="C141" s="335"/>
      <c r="D141" s="102" t="str">
        <f>'Перв. скв '!D141</f>
        <v>Супервайзер по бурению на горизонтальных скважинах</v>
      </c>
      <c r="E141" s="332">
        <f t="shared" si="104"/>
        <v>0</v>
      </c>
      <c r="F141" s="332" t="str">
        <f>'Перв. скв '!F141</f>
        <v>скв.</v>
      </c>
      <c r="G141" s="349">
        <f>'Перв. скв '!G141</f>
        <v>18147</v>
      </c>
      <c r="H141" s="306">
        <f>'Перв. скв '!H141</f>
        <v>0</v>
      </c>
      <c r="I141" s="306">
        <f>'Перв. скв '!I141</f>
        <v>0</v>
      </c>
      <c r="J141" s="306">
        <f>'Перв. скв '!J141</f>
        <v>0</v>
      </c>
      <c r="K141" s="306">
        <f>'Перв. скв '!K141</f>
        <v>0</v>
      </c>
      <c r="L141" s="306">
        <f>$L$50</f>
        <v>0</v>
      </c>
      <c r="M141" s="306">
        <f>'Перв. скв '!M141</f>
        <v>0</v>
      </c>
      <c r="N141" s="306">
        <f>'Перв. скв '!N141</f>
        <v>0</v>
      </c>
      <c r="O141" s="112">
        <f t="shared" si="105"/>
        <v>0</v>
      </c>
      <c r="P141" s="112">
        <f t="shared" si="106"/>
        <v>0</v>
      </c>
      <c r="Q141" s="112">
        <f t="shared" si="107"/>
        <v>0</v>
      </c>
      <c r="R141" s="112">
        <f t="shared" si="108"/>
        <v>0</v>
      </c>
      <c r="S141" s="112">
        <f t="shared" si="109"/>
        <v>0</v>
      </c>
      <c r="T141" s="99">
        <f t="shared" si="110"/>
        <v>0</v>
      </c>
      <c r="U141" s="112">
        <f t="shared" si="111"/>
        <v>0</v>
      </c>
      <c r="V141" s="113">
        <f t="shared" si="112"/>
        <v>0</v>
      </c>
      <c r="W141" s="168">
        <f t="shared" si="113"/>
        <v>0</v>
      </c>
      <c r="X141" s="190"/>
    </row>
    <row r="142" spans="1:40" ht="15.75" hidden="1" thickBot="1">
      <c r="A142" s="32"/>
      <c r="B142" s="47"/>
      <c r="C142" s="446" t="s">
        <v>36</v>
      </c>
      <c r="D142" s="447"/>
      <c r="E142" s="447"/>
      <c r="F142" s="447"/>
      <c r="G142" s="447"/>
      <c r="H142" s="447"/>
      <c r="I142" s="447"/>
      <c r="J142" s="447"/>
      <c r="K142" s="447"/>
      <c r="L142" s="447"/>
      <c r="M142" s="447"/>
      <c r="N142" s="447"/>
      <c r="O142" s="447"/>
      <c r="P142" s="447"/>
      <c r="Q142" s="447"/>
      <c r="R142" s="447"/>
      <c r="S142" s="447"/>
      <c r="T142" s="447"/>
      <c r="U142" s="447"/>
      <c r="V142" s="447"/>
      <c r="W142" s="447"/>
      <c r="X142" s="192">
        <f>SUM(W143:W162)</f>
        <v>0</v>
      </c>
    </row>
    <row r="143" spans="1:40" hidden="1" outlineLevel="1" collapsed="1">
      <c r="A143" s="30"/>
      <c r="B143" s="43"/>
      <c r="C143" s="182">
        <f>'Перв. скв '!C143</f>
        <v>0</v>
      </c>
      <c r="D143" s="100" t="s">
        <v>120</v>
      </c>
      <c r="E143" s="50"/>
      <c r="F143" s="50"/>
      <c r="G143" s="38"/>
      <c r="H143" s="51"/>
      <c r="I143" s="51"/>
      <c r="J143" s="51"/>
      <c r="K143" s="51"/>
      <c r="L143" s="51"/>
      <c r="M143" s="51"/>
      <c r="N143" s="51"/>
      <c r="O143" s="52"/>
      <c r="P143" s="52"/>
      <c r="Q143" s="52"/>
      <c r="R143" s="52"/>
      <c r="S143" s="52"/>
      <c r="T143" s="52"/>
      <c r="U143" s="52"/>
      <c r="V143" s="53"/>
      <c r="W143" s="172"/>
      <c r="X143" s="190"/>
    </row>
    <row r="144" spans="1:40" hidden="1" outlineLevel="1">
      <c r="A144" s="30"/>
      <c r="B144" s="43"/>
      <c r="C144" s="183"/>
      <c r="D144" s="102" t="str">
        <f>'Перв. скв '!D144</f>
        <v>Противофонтанный лифт</v>
      </c>
      <c r="E144" s="59"/>
      <c r="F144" s="59" t="str">
        <f>'Перв. скв '!F144</f>
        <v>операция</v>
      </c>
      <c r="G144" s="196">
        <f>'Перв. скв '!G144</f>
        <v>0</v>
      </c>
      <c r="H144" s="115"/>
      <c r="I144" s="115"/>
      <c r="J144" s="115"/>
      <c r="K144" s="115"/>
      <c r="L144" s="115"/>
      <c r="M144" s="115"/>
      <c r="N144" s="115"/>
      <c r="O144" s="99">
        <f t="shared" ref="O144:O154" si="114">H144*G144</f>
        <v>0</v>
      </c>
      <c r="P144" s="99">
        <f t="shared" ref="P144:P154" si="115">I144*G144</f>
        <v>0</v>
      </c>
      <c r="Q144" s="99">
        <f t="shared" ref="Q144:Q154" si="116">J144*G144</f>
        <v>0</v>
      </c>
      <c r="R144" s="99">
        <f t="shared" ref="R144:R154" si="117">K144*G144</f>
        <v>0</v>
      </c>
      <c r="S144" s="99">
        <f t="shared" ref="S144:S154" si="118">L144*G144</f>
        <v>0</v>
      </c>
      <c r="T144" s="99">
        <f t="shared" ref="T144:T154" si="119">M144*G144</f>
        <v>0</v>
      </c>
      <c r="U144" s="99">
        <f t="shared" ref="U144:U154" si="120">N144*G144</f>
        <v>0</v>
      </c>
      <c r="V144" s="98">
        <f t="shared" ref="V144:V154" si="121">SUM(H144:N144)</f>
        <v>0</v>
      </c>
      <c r="W144" s="171">
        <f t="shared" ref="W144:W154" si="122">SUM(O144:U144)</f>
        <v>0</v>
      </c>
      <c r="X144" s="190"/>
    </row>
    <row r="145" spans="1:24" hidden="1" outlineLevel="1">
      <c r="A145" s="30"/>
      <c r="B145" s="43"/>
      <c r="C145" s="183"/>
      <c r="D145" s="102" t="str">
        <f>'Перв. скв '!D145</f>
        <v>Прочие</v>
      </c>
      <c r="E145" s="59"/>
      <c r="F145" s="59">
        <f>'Перв. скв '!F145</f>
        <v>0</v>
      </c>
      <c r="G145" s="196">
        <f>'Перв. скв '!G145</f>
        <v>0</v>
      </c>
      <c r="H145" s="115"/>
      <c r="I145" s="115"/>
      <c r="J145" s="115"/>
      <c r="K145" s="115"/>
      <c r="L145" s="115"/>
      <c r="M145" s="115"/>
      <c r="N145" s="115"/>
      <c r="O145" s="99">
        <f t="shared" si="114"/>
        <v>0</v>
      </c>
      <c r="P145" s="99">
        <f t="shared" si="115"/>
        <v>0</v>
      </c>
      <c r="Q145" s="99">
        <f t="shared" si="116"/>
        <v>0</v>
      </c>
      <c r="R145" s="99">
        <f t="shared" si="117"/>
        <v>0</v>
      </c>
      <c r="S145" s="99">
        <f t="shared" si="118"/>
        <v>0</v>
      </c>
      <c r="T145" s="99">
        <f t="shared" si="119"/>
        <v>0</v>
      </c>
      <c r="U145" s="99">
        <f t="shared" si="120"/>
        <v>0</v>
      </c>
      <c r="V145" s="98">
        <f t="shared" si="121"/>
        <v>0</v>
      </c>
      <c r="W145" s="171">
        <f t="shared" si="122"/>
        <v>0</v>
      </c>
      <c r="X145" s="190"/>
    </row>
    <row r="146" spans="1:24" hidden="1" outlineLevel="1">
      <c r="A146" s="30"/>
      <c r="B146" s="43"/>
      <c r="C146" s="183"/>
      <c r="D146" s="102" t="str">
        <f>'Перв. скв '!D146</f>
        <v>Прочие</v>
      </c>
      <c r="E146" s="59"/>
      <c r="F146" s="59">
        <f>'Перв. скв '!F146</f>
        <v>0</v>
      </c>
      <c r="G146" s="196">
        <f>'Перв. скв '!G146</f>
        <v>0</v>
      </c>
      <c r="H146" s="115"/>
      <c r="I146" s="115"/>
      <c r="J146" s="115"/>
      <c r="K146" s="115"/>
      <c r="L146" s="115"/>
      <c r="M146" s="115"/>
      <c r="N146" s="115"/>
      <c r="O146" s="99">
        <f t="shared" si="114"/>
        <v>0</v>
      </c>
      <c r="P146" s="99">
        <f t="shared" si="115"/>
        <v>0</v>
      </c>
      <c r="Q146" s="99">
        <f t="shared" si="116"/>
        <v>0</v>
      </c>
      <c r="R146" s="99">
        <f t="shared" si="117"/>
        <v>0</v>
      </c>
      <c r="S146" s="99">
        <f t="shared" si="118"/>
        <v>0</v>
      </c>
      <c r="T146" s="99">
        <f t="shared" si="119"/>
        <v>0</v>
      </c>
      <c r="U146" s="99">
        <f t="shared" si="120"/>
        <v>0</v>
      </c>
      <c r="V146" s="98">
        <f t="shared" si="121"/>
        <v>0</v>
      </c>
      <c r="W146" s="171">
        <f t="shared" si="122"/>
        <v>0</v>
      </c>
      <c r="X146" s="190"/>
    </row>
    <row r="147" spans="1:24" hidden="1" outlineLevel="1">
      <c r="A147" s="30"/>
      <c r="B147" s="43"/>
      <c r="C147" s="183"/>
      <c r="D147" s="102" t="str">
        <f>'Перв. скв '!D147</f>
        <v>Прочие</v>
      </c>
      <c r="E147" s="59"/>
      <c r="F147" s="59">
        <f>'Перв. скв '!F147</f>
        <v>0</v>
      </c>
      <c r="G147" s="196">
        <f>'Перв. скв '!G147</f>
        <v>0</v>
      </c>
      <c r="H147" s="115"/>
      <c r="I147" s="115"/>
      <c r="J147" s="115"/>
      <c r="K147" s="115"/>
      <c r="L147" s="115"/>
      <c r="M147" s="115"/>
      <c r="N147" s="115"/>
      <c r="O147" s="99">
        <f t="shared" si="114"/>
        <v>0</v>
      </c>
      <c r="P147" s="99">
        <f t="shared" si="115"/>
        <v>0</v>
      </c>
      <c r="Q147" s="99">
        <f t="shared" si="116"/>
        <v>0</v>
      </c>
      <c r="R147" s="99">
        <f t="shared" si="117"/>
        <v>0</v>
      </c>
      <c r="S147" s="99">
        <f t="shared" si="118"/>
        <v>0</v>
      </c>
      <c r="T147" s="99">
        <f t="shared" si="119"/>
        <v>0</v>
      </c>
      <c r="U147" s="99">
        <f t="shared" si="120"/>
        <v>0</v>
      </c>
      <c r="V147" s="98">
        <f t="shared" si="121"/>
        <v>0</v>
      </c>
      <c r="W147" s="171">
        <f t="shared" si="122"/>
        <v>0</v>
      </c>
      <c r="X147" s="190"/>
    </row>
    <row r="148" spans="1:24" hidden="1" outlineLevel="1">
      <c r="A148" s="30"/>
      <c r="B148" s="43"/>
      <c r="C148" s="183"/>
      <c r="D148" s="102" t="str">
        <f>'Перв. скв '!D148</f>
        <v>Прочие</v>
      </c>
      <c r="E148" s="59"/>
      <c r="F148" s="59">
        <f>'Перв. скв '!F148</f>
        <v>0</v>
      </c>
      <c r="G148" s="196">
        <f>'Перв. скв '!G148</f>
        <v>0</v>
      </c>
      <c r="H148" s="115"/>
      <c r="I148" s="115"/>
      <c r="J148" s="115"/>
      <c r="K148" s="115"/>
      <c r="L148" s="115"/>
      <c r="M148" s="115"/>
      <c r="N148" s="115"/>
      <c r="O148" s="99">
        <f t="shared" si="114"/>
        <v>0</v>
      </c>
      <c r="P148" s="99">
        <f t="shared" si="115"/>
        <v>0</v>
      </c>
      <c r="Q148" s="99">
        <f t="shared" si="116"/>
        <v>0</v>
      </c>
      <c r="R148" s="99">
        <f t="shared" si="117"/>
        <v>0</v>
      </c>
      <c r="S148" s="99">
        <f t="shared" si="118"/>
        <v>0</v>
      </c>
      <c r="T148" s="99">
        <f t="shared" si="119"/>
        <v>0</v>
      </c>
      <c r="U148" s="99">
        <f t="shared" si="120"/>
        <v>0</v>
      </c>
      <c r="V148" s="98">
        <f t="shared" si="121"/>
        <v>0</v>
      </c>
      <c r="W148" s="171">
        <f t="shared" si="122"/>
        <v>0</v>
      </c>
      <c r="X148" s="190"/>
    </row>
    <row r="149" spans="1:24" hidden="1" outlineLevel="1">
      <c r="A149" s="30"/>
      <c r="B149" s="43"/>
      <c r="C149" s="183"/>
      <c r="D149" s="102" t="str">
        <f>'Перв. скв '!D149</f>
        <v>Прочие</v>
      </c>
      <c r="E149" s="59"/>
      <c r="F149" s="59">
        <f>'Перв. скв '!F149</f>
        <v>0</v>
      </c>
      <c r="G149" s="196">
        <f>'Перв. скв '!G149</f>
        <v>0</v>
      </c>
      <c r="H149" s="115"/>
      <c r="I149" s="115"/>
      <c r="J149" s="115"/>
      <c r="K149" s="115"/>
      <c r="L149" s="115"/>
      <c r="M149" s="115"/>
      <c r="N149" s="115"/>
      <c r="O149" s="99">
        <f t="shared" si="114"/>
        <v>0</v>
      </c>
      <c r="P149" s="99">
        <f t="shared" si="115"/>
        <v>0</v>
      </c>
      <c r="Q149" s="99">
        <f t="shared" si="116"/>
        <v>0</v>
      </c>
      <c r="R149" s="99">
        <f t="shared" si="117"/>
        <v>0</v>
      </c>
      <c r="S149" s="99">
        <f t="shared" si="118"/>
        <v>0</v>
      </c>
      <c r="T149" s="99">
        <f t="shared" si="119"/>
        <v>0</v>
      </c>
      <c r="U149" s="99">
        <f t="shared" si="120"/>
        <v>0</v>
      </c>
      <c r="V149" s="98">
        <f t="shared" si="121"/>
        <v>0</v>
      </c>
      <c r="W149" s="171">
        <f t="shared" si="122"/>
        <v>0</v>
      </c>
      <c r="X149" s="190"/>
    </row>
    <row r="150" spans="1:24" hidden="1" outlineLevel="1">
      <c r="A150" s="30"/>
      <c r="B150" s="43"/>
      <c r="C150" s="183"/>
      <c r="D150" s="102" t="str">
        <f>'Перв. скв '!D150</f>
        <v>Прочие</v>
      </c>
      <c r="E150" s="59"/>
      <c r="F150" s="59">
        <f>'Перв. скв '!F150</f>
        <v>0</v>
      </c>
      <c r="G150" s="196">
        <f>'Перв. скв '!G150</f>
        <v>0</v>
      </c>
      <c r="H150" s="115"/>
      <c r="I150" s="115"/>
      <c r="J150" s="115"/>
      <c r="K150" s="115"/>
      <c r="L150" s="115"/>
      <c r="M150" s="115"/>
      <c r="N150" s="115"/>
      <c r="O150" s="99">
        <f t="shared" si="114"/>
        <v>0</v>
      </c>
      <c r="P150" s="99">
        <f t="shared" si="115"/>
        <v>0</v>
      </c>
      <c r="Q150" s="99">
        <f t="shared" si="116"/>
        <v>0</v>
      </c>
      <c r="R150" s="99">
        <f t="shared" si="117"/>
        <v>0</v>
      </c>
      <c r="S150" s="99">
        <f t="shared" si="118"/>
        <v>0</v>
      </c>
      <c r="T150" s="99">
        <f t="shared" si="119"/>
        <v>0</v>
      </c>
      <c r="U150" s="99">
        <f t="shared" si="120"/>
        <v>0</v>
      </c>
      <c r="V150" s="98">
        <f t="shared" si="121"/>
        <v>0</v>
      </c>
      <c r="W150" s="171">
        <f t="shared" si="122"/>
        <v>0</v>
      </c>
      <c r="X150" s="190"/>
    </row>
    <row r="151" spans="1:24" hidden="1" outlineLevel="1">
      <c r="A151" s="30"/>
      <c r="B151" s="43"/>
      <c r="C151" s="183"/>
      <c r="D151" s="102" t="str">
        <f>'Перв. скв '!D151</f>
        <v>Прочие</v>
      </c>
      <c r="E151" s="59"/>
      <c r="F151" s="59">
        <f>'Перв. скв '!F151</f>
        <v>0</v>
      </c>
      <c r="G151" s="196">
        <f>'Перв. скв '!G151</f>
        <v>0</v>
      </c>
      <c r="H151" s="115"/>
      <c r="I151" s="115"/>
      <c r="J151" s="115"/>
      <c r="K151" s="115"/>
      <c r="L151" s="115"/>
      <c r="M151" s="115"/>
      <c r="N151" s="115"/>
      <c r="O151" s="99">
        <f t="shared" si="114"/>
        <v>0</v>
      </c>
      <c r="P151" s="99">
        <f t="shared" si="115"/>
        <v>0</v>
      </c>
      <c r="Q151" s="99">
        <f t="shared" si="116"/>
        <v>0</v>
      </c>
      <c r="R151" s="99">
        <f t="shared" si="117"/>
        <v>0</v>
      </c>
      <c r="S151" s="99">
        <f t="shared" si="118"/>
        <v>0</v>
      </c>
      <c r="T151" s="99">
        <f t="shared" si="119"/>
        <v>0</v>
      </c>
      <c r="U151" s="99">
        <f t="shared" si="120"/>
        <v>0</v>
      </c>
      <c r="V151" s="98">
        <f t="shared" si="121"/>
        <v>0</v>
      </c>
      <c r="W151" s="171">
        <f t="shared" si="122"/>
        <v>0</v>
      </c>
      <c r="X151" s="190"/>
    </row>
    <row r="152" spans="1:24" hidden="1" outlineLevel="1">
      <c r="A152" s="30"/>
      <c r="B152" s="43"/>
      <c r="C152" s="183"/>
      <c r="D152" s="102" t="str">
        <f>'Перв. скв '!D152</f>
        <v>Прочие</v>
      </c>
      <c r="E152" s="59"/>
      <c r="F152" s="59">
        <f>'Перв. скв '!F152</f>
        <v>0</v>
      </c>
      <c r="G152" s="196">
        <f>'Перв. скв '!G152</f>
        <v>0</v>
      </c>
      <c r="H152" s="115"/>
      <c r="I152" s="115"/>
      <c r="J152" s="115"/>
      <c r="K152" s="115"/>
      <c r="L152" s="115"/>
      <c r="M152" s="115"/>
      <c r="N152" s="115"/>
      <c r="O152" s="99">
        <f>H152*G152</f>
        <v>0</v>
      </c>
      <c r="P152" s="99">
        <f>I152*G152</f>
        <v>0</v>
      </c>
      <c r="Q152" s="99">
        <f>J152*G152</f>
        <v>0</v>
      </c>
      <c r="R152" s="99">
        <f>K152*G152</f>
        <v>0</v>
      </c>
      <c r="S152" s="99">
        <f>L152*G152</f>
        <v>0</v>
      </c>
      <c r="T152" s="99">
        <f t="shared" si="119"/>
        <v>0</v>
      </c>
      <c r="U152" s="99">
        <f>N152*G152</f>
        <v>0</v>
      </c>
      <c r="V152" s="98">
        <f>SUM(H152:N152)</f>
        <v>0</v>
      </c>
      <c r="W152" s="171">
        <f>SUM(O152:U152)</f>
        <v>0</v>
      </c>
      <c r="X152" s="190"/>
    </row>
    <row r="153" spans="1:24" hidden="1" outlineLevel="1">
      <c r="A153" s="30"/>
      <c r="B153" s="43"/>
      <c r="C153" s="183"/>
      <c r="D153" s="102" t="str">
        <f>'Перв. скв '!D153</f>
        <v>Прочие</v>
      </c>
      <c r="E153" s="59"/>
      <c r="F153" s="59">
        <f>'Перв. скв '!F153</f>
        <v>0</v>
      </c>
      <c r="G153" s="196">
        <f>'Перв. скв '!G153</f>
        <v>0</v>
      </c>
      <c r="H153" s="115"/>
      <c r="I153" s="115"/>
      <c r="J153" s="115"/>
      <c r="K153" s="115"/>
      <c r="L153" s="115"/>
      <c r="M153" s="115"/>
      <c r="N153" s="115"/>
      <c r="O153" s="99">
        <f>H153*G153</f>
        <v>0</v>
      </c>
      <c r="P153" s="99">
        <f>I153*G153</f>
        <v>0</v>
      </c>
      <c r="Q153" s="99">
        <f>J153*G153</f>
        <v>0</v>
      </c>
      <c r="R153" s="99">
        <f>K153*G153</f>
        <v>0</v>
      </c>
      <c r="S153" s="99">
        <f>L153*G153</f>
        <v>0</v>
      </c>
      <c r="T153" s="99">
        <f t="shared" si="119"/>
        <v>0</v>
      </c>
      <c r="U153" s="99">
        <f>N153*G153</f>
        <v>0</v>
      </c>
      <c r="V153" s="98">
        <f>SUM(H153:N153)</f>
        <v>0</v>
      </c>
      <c r="W153" s="171">
        <f>SUM(O153:U153)</f>
        <v>0</v>
      </c>
      <c r="X153" s="190"/>
    </row>
    <row r="154" spans="1:24" hidden="1" outlineLevel="1">
      <c r="A154" s="30"/>
      <c r="B154" s="43"/>
      <c r="C154" s="183"/>
      <c r="D154" s="102" t="str">
        <f>'Перв. скв '!D154</f>
        <v>Прочие</v>
      </c>
      <c r="E154" s="59"/>
      <c r="F154" s="59">
        <f>'Перв. скв '!F154</f>
        <v>0</v>
      </c>
      <c r="G154" s="196">
        <f>'Перв. скв '!G154</f>
        <v>0</v>
      </c>
      <c r="H154" s="115"/>
      <c r="I154" s="115"/>
      <c r="J154" s="115"/>
      <c r="K154" s="115"/>
      <c r="L154" s="115"/>
      <c r="M154" s="115"/>
      <c r="N154" s="115"/>
      <c r="O154" s="99">
        <f t="shared" si="114"/>
        <v>0</v>
      </c>
      <c r="P154" s="99">
        <f t="shared" si="115"/>
        <v>0</v>
      </c>
      <c r="Q154" s="99">
        <f t="shared" si="116"/>
        <v>0</v>
      </c>
      <c r="R154" s="99">
        <f t="shared" si="117"/>
        <v>0</v>
      </c>
      <c r="S154" s="99">
        <f t="shared" si="118"/>
        <v>0</v>
      </c>
      <c r="T154" s="99">
        <f t="shared" si="119"/>
        <v>0</v>
      </c>
      <c r="U154" s="99">
        <f t="shared" si="120"/>
        <v>0</v>
      </c>
      <c r="V154" s="98">
        <f t="shared" si="121"/>
        <v>0</v>
      </c>
      <c r="W154" s="171">
        <f t="shared" si="122"/>
        <v>0</v>
      </c>
      <c r="X154" s="190"/>
    </row>
    <row r="155" spans="1:24" hidden="1" outlineLevel="1">
      <c r="A155" s="30"/>
      <c r="B155" s="43"/>
      <c r="C155" s="54" t="s">
        <v>121</v>
      </c>
      <c r="D155" s="100"/>
      <c r="E155" s="50"/>
      <c r="F155" s="50"/>
      <c r="G155" s="38"/>
      <c r="H155" s="120"/>
      <c r="I155" s="120"/>
      <c r="J155" s="120"/>
      <c r="K155" s="120"/>
      <c r="L155" s="120"/>
      <c r="M155" s="120"/>
      <c r="N155" s="120"/>
      <c r="O155" s="121"/>
      <c r="P155" s="121"/>
      <c r="Q155" s="121"/>
      <c r="R155" s="121"/>
      <c r="S155" s="121"/>
      <c r="T155" s="121"/>
      <c r="U155" s="121"/>
      <c r="V155" s="120"/>
      <c r="W155" s="173"/>
      <c r="X155" s="190"/>
    </row>
    <row r="156" spans="1:24" hidden="1" outlineLevel="1" collapsed="1">
      <c r="A156" s="30"/>
      <c r="B156" s="43"/>
      <c r="C156" s="182">
        <f>'Перв. скв '!C156</f>
        <v>0</v>
      </c>
      <c r="D156" s="100" t="s">
        <v>120</v>
      </c>
      <c r="E156" s="50"/>
      <c r="F156" s="50"/>
      <c r="G156" s="38"/>
      <c r="H156" s="120"/>
      <c r="I156" s="120"/>
      <c r="J156" s="120"/>
      <c r="K156" s="120"/>
      <c r="L156" s="120"/>
      <c r="M156" s="120"/>
      <c r="N156" s="120"/>
      <c r="O156" s="121"/>
      <c r="P156" s="121"/>
      <c r="Q156" s="121"/>
      <c r="R156" s="121"/>
      <c r="S156" s="121"/>
      <c r="T156" s="121"/>
      <c r="U156" s="121"/>
      <c r="V156" s="120"/>
      <c r="W156" s="173"/>
      <c r="X156" s="190"/>
    </row>
    <row r="157" spans="1:24" hidden="1" outlineLevel="1">
      <c r="A157" s="30"/>
      <c r="B157" s="43"/>
      <c r="C157" s="183"/>
      <c r="D157" s="102" t="str">
        <f>'Перв. скв '!D157</f>
        <v>нецементируемые хвостовики 114 мм.</v>
      </c>
      <c r="E157" s="59">
        <f>C$156</f>
        <v>0</v>
      </c>
      <c r="F157" s="59" t="str">
        <f>'Перв. скв '!F157</f>
        <v>операция</v>
      </c>
      <c r="G157" s="196">
        <f>'Перв. скв '!G157</f>
        <v>0</v>
      </c>
      <c r="H157" s="115"/>
      <c r="I157" s="115"/>
      <c r="J157" s="115"/>
      <c r="K157" s="115"/>
      <c r="L157" s="115"/>
      <c r="M157" s="115"/>
      <c r="N157" s="115"/>
      <c r="O157" s="99">
        <f>H157*G157</f>
        <v>0</v>
      </c>
      <c r="P157" s="99">
        <f>I157*G157</f>
        <v>0</v>
      </c>
      <c r="Q157" s="99">
        <f>J157*G157</f>
        <v>0</v>
      </c>
      <c r="R157" s="99">
        <f>K157*G157</f>
        <v>0</v>
      </c>
      <c r="S157" s="99">
        <f>L157*G157</f>
        <v>0</v>
      </c>
      <c r="T157" s="99">
        <f>M157*G157</f>
        <v>0</v>
      </c>
      <c r="U157" s="99">
        <f>N157*G157</f>
        <v>0</v>
      </c>
      <c r="V157" s="98">
        <f>SUM(H157:N157)</f>
        <v>0</v>
      </c>
      <c r="W157" s="171">
        <f>SUM(O157:U157)</f>
        <v>0</v>
      </c>
      <c r="X157" s="190"/>
    </row>
    <row r="158" spans="1:24" hidden="1" outlineLevel="1">
      <c r="A158" s="30"/>
      <c r="B158" s="43"/>
      <c r="C158" s="182">
        <f>'Перв. скв '!C158</f>
        <v>0</v>
      </c>
      <c r="D158" s="100" t="s">
        <v>120</v>
      </c>
      <c r="E158" s="93"/>
      <c r="F158" s="57"/>
      <c r="G158" s="57"/>
      <c r="H158" s="120"/>
      <c r="I158" s="120"/>
      <c r="J158" s="120"/>
      <c r="K158" s="120"/>
      <c r="L158" s="120"/>
      <c r="M158" s="120"/>
      <c r="N158" s="120"/>
      <c r="O158" s="121"/>
      <c r="P158" s="121"/>
      <c r="Q158" s="121"/>
      <c r="R158" s="121"/>
      <c r="S158" s="121"/>
      <c r="T158" s="121"/>
      <c r="U158" s="121"/>
      <c r="V158" s="120"/>
      <c r="W158" s="173"/>
      <c r="X158" s="190"/>
    </row>
    <row r="159" spans="1:24" hidden="1" outlineLevel="1">
      <c r="A159" s="30"/>
      <c r="B159" s="43"/>
      <c r="C159" s="183"/>
      <c r="D159" s="102" t="str">
        <f>'Перв. скв '!D159</f>
        <v>хвостовик 102, 114 мм. С прямым цементированием</v>
      </c>
      <c r="E159" s="59">
        <f>C$158</f>
        <v>0</v>
      </c>
      <c r="F159" s="59" t="str">
        <f>'Перв. скв '!F159</f>
        <v>операция</v>
      </c>
      <c r="G159" s="196">
        <f>'Перв. скв '!G159</f>
        <v>0</v>
      </c>
      <c r="H159" s="115"/>
      <c r="I159" s="115"/>
      <c r="J159" s="115"/>
      <c r="K159" s="115"/>
      <c r="L159" s="115"/>
      <c r="M159" s="115"/>
      <c r="N159" s="115"/>
      <c r="O159" s="99">
        <f>H159*G159</f>
        <v>0</v>
      </c>
      <c r="P159" s="99">
        <f>I159*G159</f>
        <v>0</v>
      </c>
      <c r="Q159" s="99">
        <f>J159*G159</f>
        <v>0</v>
      </c>
      <c r="R159" s="99">
        <f>K159*G159</f>
        <v>0</v>
      </c>
      <c r="S159" s="99">
        <f>L159*G159</f>
        <v>0</v>
      </c>
      <c r="T159" s="99">
        <f>M159*G159</f>
        <v>0</v>
      </c>
      <c r="U159" s="99">
        <f>N159*G159</f>
        <v>0</v>
      </c>
      <c r="V159" s="98">
        <f>SUM(H159:N159)</f>
        <v>0</v>
      </c>
      <c r="W159" s="171">
        <f>SUM(O159:U159)</f>
        <v>0</v>
      </c>
      <c r="X159" s="190"/>
    </row>
    <row r="160" spans="1:24" hidden="1" outlineLevel="1">
      <c r="A160" s="30"/>
      <c r="B160" s="43"/>
      <c r="C160" s="183"/>
      <c r="D160" s="102" t="str">
        <f>'Перв. скв '!D160</f>
        <v>хвостовик 127 мм. С прямым цементированием</v>
      </c>
      <c r="E160" s="59">
        <f>C$158</f>
        <v>0</v>
      </c>
      <c r="F160" s="59" t="str">
        <f>'Перв. скв '!F160</f>
        <v>операция</v>
      </c>
      <c r="G160" s="196">
        <f>'Перв. скв '!G160</f>
        <v>0</v>
      </c>
      <c r="H160" s="115"/>
      <c r="I160" s="115"/>
      <c r="J160" s="115"/>
      <c r="K160" s="115"/>
      <c r="L160" s="115"/>
      <c r="M160" s="115"/>
      <c r="N160" s="115"/>
      <c r="O160" s="99">
        <f>H160*G160</f>
        <v>0</v>
      </c>
      <c r="P160" s="99">
        <f>I160*G160</f>
        <v>0</v>
      </c>
      <c r="Q160" s="99">
        <f>J160*G160</f>
        <v>0</v>
      </c>
      <c r="R160" s="99">
        <f>K160*G160</f>
        <v>0</v>
      </c>
      <c r="S160" s="99">
        <f>L160*G160</f>
        <v>0</v>
      </c>
      <c r="T160" s="99">
        <f>M160*G160</f>
        <v>0</v>
      </c>
      <c r="U160" s="99">
        <f>N160*G160</f>
        <v>0</v>
      </c>
      <c r="V160" s="98">
        <f>SUM(H160:N160)</f>
        <v>0</v>
      </c>
      <c r="W160" s="171">
        <f>SUM(O160:U160)</f>
        <v>0</v>
      </c>
      <c r="X160" s="190"/>
    </row>
    <row r="161" spans="1:24" hidden="1" outlineLevel="1">
      <c r="A161" s="30"/>
      <c r="B161" s="43"/>
      <c r="C161" s="183"/>
      <c r="D161" s="102" t="str">
        <f>'Перв. скв '!D161</f>
        <v>хвостовик 114 мм. Не цементируемый</v>
      </c>
      <c r="E161" s="59">
        <f>C$158</f>
        <v>0</v>
      </c>
      <c r="F161" s="59" t="str">
        <f>'Перв. скв '!F161</f>
        <v>операция</v>
      </c>
      <c r="G161" s="196">
        <f>'Перв. скв '!G161</f>
        <v>0</v>
      </c>
      <c r="H161" s="115"/>
      <c r="I161" s="115"/>
      <c r="J161" s="115"/>
      <c r="K161" s="115"/>
      <c r="L161" s="115"/>
      <c r="M161" s="115"/>
      <c r="N161" s="115"/>
      <c r="O161" s="99">
        <f>H161*G161</f>
        <v>0</v>
      </c>
      <c r="P161" s="99">
        <f>I161*G161</f>
        <v>0</v>
      </c>
      <c r="Q161" s="99">
        <f>J161*G161</f>
        <v>0</v>
      </c>
      <c r="R161" s="99">
        <f>K161*G161</f>
        <v>0</v>
      </c>
      <c r="S161" s="99">
        <f>L161*G161</f>
        <v>0</v>
      </c>
      <c r="T161" s="99">
        <f>M161*G161</f>
        <v>0</v>
      </c>
      <c r="U161" s="99">
        <f>N161*G161</f>
        <v>0</v>
      </c>
      <c r="V161" s="98">
        <f>SUM(H161:N161)</f>
        <v>0</v>
      </c>
      <c r="W161" s="171">
        <f>SUM(O161:U161)</f>
        <v>0</v>
      </c>
      <c r="X161" s="190"/>
    </row>
    <row r="162" spans="1:24" ht="15.75" hidden="1" outlineLevel="1" thickBot="1">
      <c r="A162" s="30"/>
      <c r="B162" s="43"/>
      <c r="C162" s="183"/>
      <c r="D162" s="102" t="str">
        <f>'Перв. скв '!D162</f>
        <v>Хвостовик 114, 102 с ступенчатым цементированием</v>
      </c>
      <c r="E162" s="59">
        <f>C$158</f>
        <v>0</v>
      </c>
      <c r="F162" s="59" t="str">
        <f>'Перв. скв '!F162</f>
        <v>операция</v>
      </c>
      <c r="G162" s="196">
        <f>'Перв. скв '!G162</f>
        <v>0</v>
      </c>
      <c r="H162" s="115"/>
      <c r="I162" s="115"/>
      <c r="J162" s="115"/>
      <c r="K162" s="115"/>
      <c r="L162" s="115"/>
      <c r="M162" s="115"/>
      <c r="N162" s="115"/>
      <c r="O162" s="99">
        <f>H162*G162</f>
        <v>0</v>
      </c>
      <c r="P162" s="99">
        <f>I162*G162</f>
        <v>0</v>
      </c>
      <c r="Q162" s="99">
        <f>J162*G162</f>
        <v>0</v>
      </c>
      <c r="R162" s="99">
        <f>K162*G162</f>
        <v>0</v>
      </c>
      <c r="S162" s="99">
        <f>L162*G162</f>
        <v>0</v>
      </c>
      <c r="T162" s="99">
        <f>M162*G162</f>
        <v>0</v>
      </c>
      <c r="U162" s="99">
        <f>N162*G162</f>
        <v>0</v>
      </c>
      <c r="V162" s="98">
        <f>SUM(H162:N162)</f>
        <v>0</v>
      </c>
      <c r="W162" s="171">
        <f>SUM(O162:U162)</f>
        <v>0</v>
      </c>
      <c r="X162" s="190"/>
    </row>
    <row r="163" spans="1:24" ht="15.75" customHeight="1" collapsed="1" thickBot="1">
      <c r="A163" s="36"/>
      <c r="B163" s="48"/>
      <c r="C163" s="446" t="s">
        <v>32</v>
      </c>
      <c r="D163" s="447"/>
      <c r="E163" s="447"/>
      <c r="F163" s="447"/>
      <c r="G163" s="447"/>
      <c r="H163" s="447"/>
      <c r="I163" s="447"/>
      <c r="J163" s="447"/>
      <c r="K163" s="447"/>
      <c r="L163" s="447"/>
      <c r="M163" s="447"/>
      <c r="N163" s="447"/>
      <c r="O163" s="447"/>
      <c r="P163" s="447"/>
      <c r="Q163" s="447"/>
      <c r="R163" s="447"/>
      <c r="S163" s="447"/>
      <c r="T163" s="447"/>
      <c r="U163" s="447"/>
      <c r="V163" s="447"/>
      <c r="W163" s="447"/>
      <c r="X163" s="192">
        <f>SUM(W164:W179)</f>
        <v>6406803.699899218</v>
      </c>
    </row>
    <row r="164" spans="1:24" ht="15" hidden="1" customHeight="1" outlineLevel="1">
      <c r="A164" s="327"/>
      <c r="B164" s="323"/>
      <c r="C164" s="335"/>
      <c r="D164" s="102" t="str">
        <f>'Перв. скв '!D164</f>
        <v>Обсадные трубы 426х11 Д НОРМКБ</v>
      </c>
      <c r="E164" s="332"/>
      <c r="F164" s="332" t="str">
        <f>'Перв. скв '!F164</f>
        <v>м</v>
      </c>
      <c r="G164" s="349">
        <f>'Перв. скв '!G164</f>
        <v>0</v>
      </c>
      <c r="H164" s="306">
        <f>'Перв. скв '!H164</f>
        <v>0</v>
      </c>
      <c r="I164" s="306">
        <f>'Перв. скв '!I164</f>
        <v>0</v>
      </c>
      <c r="J164" s="306">
        <f>'Перв. скв '!J164</f>
        <v>0</v>
      </c>
      <c r="K164" s="306">
        <f>'Перв. скв '!K164</f>
        <v>0</v>
      </c>
      <c r="L164" s="306">
        <f>'Перв. скв '!L164</f>
        <v>0</v>
      </c>
      <c r="M164" s="306">
        <f>'Перв. скв '!M164</f>
        <v>0</v>
      </c>
      <c r="N164" s="306">
        <f>'Перв. скв '!N164</f>
        <v>0</v>
      </c>
      <c r="O164" s="112">
        <f>H164*G164</f>
        <v>0</v>
      </c>
      <c r="P164" s="112">
        <f>I164*G164</f>
        <v>0</v>
      </c>
      <c r="Q164" s="112">
        <f>J164*G164</f>
        <v>0</v>
      </c>
      <c r="R164" s="112">
        <f>K164*G164</f>
        <v>0</v>
      </c>
      <c r="S164" s="112">
        <f>L164*G164</f>
        <v>0</v>
      </c>
      <c r="T164" s="99">
        <f t="shared" ref="T164:T178" si="123">M164*G164</f>
        <v>0</v>
      </c>
      <c r="U164" s="112">
        <f>N164*G164</f>
        <v>0</v>
      </c>
      <c r="V164" s="113">
        <f>SUM(H164:N164)</f>
        <v>0</v>
      </c>
      <c r="W164" s="168">
        <f>SUM(O164:U164)</f>
        <v>0</v>
      </c>
      <c r="X164" s="190"/>
    </row>
    <row r="165" spans="1:24" outlineLevel="1">
      <c r="A165" s="327"/>
      <c r="B165" s="323"/>
      <c r="C165" s="335"/>
      <c r="D165" s="102" t="str">
        <f>'Перв. скв '!D165</f>
        <v>Обсадные трубы 324х9,5 Д ОТТМ</v>
      </c>
      <c r="E165" s="332"/>
      <c r="F165" s="332" t="str">
        <f>'Перв. скв '!F165</f>
        <v>м</v>
      </c>
      <c r="G165" s="349">
        <f>'Перв. скв '!G165</f>
        <v>3239</v>
      </c>
      <c r="H165" s="306">
        <f>'Перв. скв '!H165</f>
        <v>0</v>
      </c>
      <c r="I165" s="306"/>
      <c r="J165" s="306">
        <v>120</v>
      </c>
      <c r="K165" s="306"/>
      <c r="L165" s="306"/>
      <c r="M165" s="306"/>
      <c r="N165" s="306"/>
      <c r="O165" s="112">
        <f t="shared" ref="O165:O178" si="124">H165*G165</f>
        <v>0</v>
      </c>
      <c r="P165" s="112">
        <f t="shared" ref="P165:P178" si="125">I165*G165</f>
        <v>0</v>
      </c>
      <c r="Q165" s="112">
        <f t="shared" ref="Q165:Q178" si="126">J165*G165</f>
        <v>388680</v>
      </c>
      <c r="R165" s="112">
        <f t="shared" ref="R165:R178" si="127">K165*G165</f>
        <v>0</v>
      </c>
      <c r="S165" s="112">
        <f t="shared" ref="S165:S178" si="128">L165*G165</f>
        <v>0</v>
      </c>
      <c r="T165" s="99">
        <f t="shared" si="123"/>
        <v>0</v>
      </c>
      <c r="U165" s="112">
        <f t="shared" ref="U165:U178" si="129">N165*G165</f>
        <v>0</v>
      </c>
      <c r="V165" s="113">
        <f t="shared" ref="V165:V178" si="130">SUM(H165:N165)</f>
        <v>120</v>
      </c>
      <c r="W165" s="168">
        <f t="shared" ref="W165:W178" si="131">SUM(O165:U165)</f>
        <v>388680</v>
      </c>
      <c r="X165" s="190"/>
    </row>
    <row r="166" spans="1:24" ht="15" customHeight="1" outlineLevel="1">
      <c r="A166" s="327"/>
      <c r="B166" s="323"/>
      <c r="C166" s="335"/>
      <c r="D166" s="102" t="str">
        <f>'Перв. скв '!D166</f>
        <v>Обсадные трубы 245х8,9 Е ОТТГ</v>
      </c>
      <c r="E166" s="332"/>
      <c r="F166" s="332" t="str">
        <f>'Перв. скв '!F166</f>
        <v>м</v>
      </c>
      <c r="G166" s="349">
        <f>'Перв. скв '!G166</f>
        <v>2050</v>
      </c>
      <c r="H166" s="306">
        <f>'Перв. скв '!H166</f>
        <v>0</v>
      </c>
      <c r="I166" s="306"/>
      <c r="J166" s="306"/>
      <c r="K166" s="306"/>
      <c r="L166" s="306"/>
      <c r="M166" s="306"/>
      <c r="N166" s="306"/>
      <c r="O166" s="112">
        <f t="shared" si="124"/>
        <v>0</v>
      </c>
      <c r="P166" s="112">
        <f t="shared" si="125"/>
        <v>0</v>
      </c>
      <c r="Q166" s="112">
        <f t="shared" si="126"/>
        <v>0</v>
      </c>
      <c r="R166" s="112">
        <f t="shared" si="127"/>
        <v>0</v>
      </c>
      <c r="S166" s="112">
        <f t="shared" si="128"/>
        <v>0</v>
      </c>
      <c r="T166" s="99">
        <f t="shared" si="123"/>
        <v>0</v>
      </c>
      <c r="U166" s="112">
        <f t="shared" si="129"/>
        <v>0</v>
      </c>
      <c r="V166" s="113">
        <f t="shared" si="130"/>
        <v>0</v>
      </c>
      <c r="W166" s="168">
        <f t="shared" si="131"/>
        <v>0</v>
      </c>
      <c r="X166" s="190"/>
    </row>
    <row r="167" spans="1:24" outlineLevel="1">
      <c r="A167" s="327"/>
      <c r="B167" s="323"/>
      <c r="C167" s="335"/>
      <c r="D167" s="102" t="str">
        <f>'Перв. скв '!D167</f>
        <v>Обсадные трубы 245х7,9 Д ОТТМ</v>
      </c>
      <c r="E167" s="332"/>
      <c r="F167" s="332" t="str">
        <f>'Перв. скв '!F167</f>
        <v>м</v>
      </c>
      <c r="G167" s="349">
        <f>'Перв. скв '!G167</f>
        <v>0</v>
      </c>
      <c r="H167" s="306">
        <f>'Перв. скв '!H167</f>
        <v>0</v>
      </c>
      <c r="I167" s="306"/>
      <c r="J167" s="306"/>
      <c r="K167" s="306">
        <v>1261</v>
      </c>
      <c r="L167" s="306"/>
      <c r="M167" s="306"/>
      <c r="N167" s="306"/>
      <c r="O167" s="112">
        <f t="shared" si="124"/>
        <v>0</v>
      </c>
      <c r="P167" s="112">
        <f t="shared" si="125"/>
        <v>0</v>
      </c>
      <c r="Q167" s="112">
        <f t="shared" si="126"/>
        <v>0</v>
      </c>
      <c r="R167" s="112">
        <f t="shared" si="127"/>
        <v>0</v>
      </c>
      <c r="S167" s="112">
        <f t="shared" si="128"/>
        <v>0</v>
      </c>
      <c r="T167" s="99">
        <f t="shared" si="123"/>
        <v>0</v>
      </c>
      <c r="U167" s="112">
        <f t="shared" si="129"/>
        <v>0</v>
      </c>
      <c r="V167" s="113">
        <f t="shared" si="130"/>
        <v>1261</v>
      </c>
      <c r="W167" s="168">
        <f t="shared" si="131"/>
        <v>0</v>
      </c>
      <c r="X167" s="190"/>
    </row>
    <row r="168" spans="1:24" ht="15" customHeight="1" outlineLevel="1">
      <c r="A168" s="327"/>
      <c r="B168" s="323"/>
      <c r="C168" s="335"/>
      <c r="D168" s="102" t="str">
        <f>'Перв. скв '!D168</f>
        <v>Обсадные трубы 178х9,2 Е ОТТГ</v>
      </c>
      <c r="E168" s="332"/>
      <c r="F168" s="332" t="str">
        <f>'Перв. скв '!F168</f>
        <v>м</v>
      </c>
      <c r="G168" s="349">
        <f>'Перв. скв '!G168</f>
        <v>1870</v>
      </c>
      <c r="H168" s="306">
        <f>'Перв. скв '!H168</f>
        <v>0</v>
      </c>
      <c r="I168" s="306"/>
      <c r="J168" s="306"/>
      <c r="K168" s="306"/>
      <c r="L168" s="306"/>
      <c r="M168" s="306"/>
      <c r="N168" s="306"/>
      <c r="O168" s="112">
        <f t="shared" si="124"/>
        <v>0</v>
      </c>
      <c r="P168" s="112">
        <f t="shared" si="125"/>
        <v>0</v>
      </c>
      <c r="Q168" s="112">
        <f t="shared" si="126"/>
        <v>0</v>
      </c>
      <c r="R168" s="112">
        <f t="shared" si="127"/>
        <v>0</v>
      </c>
      <c r="S168" s="112">
        <f t="shared" si="128"/>
        <v>0</v>
      </c>
      <c r="T168" s="99">
        <f t="shared" si="123"/>
        <v>0</v>
      </c>
      <c r="U168" s="112">
        <f t="shared" si="129"/>
        <v>0</v>
      </c>
      <c r="V168" s="113">
        <f t="shared" si="130"/>
        <v>0</v>
      </c>
      <c r="W168" s="168">
        <f t="shared" si="131"/>
        <v>0</v>
      </c>
      <c r="X168" s="190"/>
    </row>
    <row r="169" spans="1:24" ht="15" customHeight="1" outlineLevel="1">
      <c r="A169" s="327"/>
      <c r="B169" s="323"/>
      <c r="C169" s="335"/>
      <c r="D169" s="102" t="str">
        <f>'Перв. скв '!D169</f>
        <v>Обсадные трубы 178х9,2 Д ОТТМ</v>
      </c>
      <c r="E169" s="332"/>
      <c r="F169" s="332" t="str">
        <f>'Перв. скв '!F169</f>
        <v>м</v>
      </c>
      <c r="G169" s="349">
        <f>'Перв. скв '!G169</f>
        <v>1532</v>
      </c>
      <c r="H169" s="306">
        <f>'Перв. скв '!H169</f>
        <v>0</v>
      </c>
      <c r="I169" s="306"/>
      <c r="J169" s="306"/>
      <c r="K169" s="306"/>
      <c r="L169" s="306"/>
      <c r="M169" s="306"/>
      <c r="N169" s="306"/>
      <c r="O169" s="112">
        <f t="shared" si="124"/>
        <v>0</v>
      </c>
      <c r="P169" s="112">
        <f t="shared" si="125"/>
        <v>0</v>
      </c>
      <c r="Q169" s="112">
        <f t="shared" si="126"/>
        <v>0</v>
      </c>
      <c r="R169" s="112">
        <f t="shared" si="127"/>
        <v>0</v>
      </c>
      <c r="S169" s="112">
        <f t="shared" si="128"/>
        <v>0</v>
      </c>
      <c r="T169" s="99">
        <f t="shared" si="123"/>
        <v>0</v>
      </c>
      <c r="U169" s="112">
        <f t="shared" si="129"/>
        <v>0</v>
      </c>
      <c r="V169" s="113">
        <f t="shared" si="130"/>
        <v>0</v>
      </c>
      <c r="W169" s="168">
        <f t="shared" si="131"/>
        <v>0</v>
      </c>
      <c r="X169" s="190"/>
    </row>
    <row r="170" spans="1:24" ht="15" customHeight="1" outlineLevel="1">
      <c r="A170" s="327"/>
      <c r="B170" s="323"/>
      <c r="C170" s="335"/>
      <c r="D170" s="102" t="str">
        <f>'Перв. скв '!D170</f>
        <v>Обсадные трубы 178х9,2 Е ОТТМ</v>
      </c>
      <c r="E170" s="332"/>
      <c r="F170" s="332" t="str">
        <f>'Перв. скв '!F170</f>
        <v>м</v>
      </c>
      <c r="G170" s="349">
        <f>'Перв. скв '!G170</f>
        <v>1811</v>
      </c>
      <c r="H170" s="306">
        <f>'Перв. скв '!H170</f>
        <v>0</v>
      </c>
      <c r="I170" s="306"/>
      <c r="J170" s="306"/>
      <c r="K170" s="306"/>
      <c r="L170" s="306"/>
      <c r="M170" s="306"/>
      <c r="N170" s="306"/>
      <c r="O170" s="112">
        <f t="shared" si="124"/>
        <v>0</v>
      </c>
      <c r="P170" s="112">
        <f t="shared" si="125"/>
        <v>0</v>
      </c>
      <c r="Q170" s="112">
        <f t="shared" si="126"/>
        <v>0</v>
      </c>
      <c r="R170" s="112">
        <f t="shared" si="127"/>
        <v>0</v>
      </c>
      <c r="S170" s="112">
        <f t="shared" si="128"/>
        <v>0</v>
      </c>
      <c r="T170" s="99">
        <f t="shared" si="123"/>
        <v>0</v>
      </c>
      <c r="U170" s="112">
        <f t="shared" si="129"/>
        <v>0</v>
      </c>
      <c r="V170" s="113">
        <f t="shared" si="130"/>
        <v>0</v>
      </c>
      <c r="W170" s="168">
        <f t="shared" si="131"/>
        <v>0</v>
      </c>
      <c r="X170" s="190"/>
    </row>
    <row r="171" spans="1:24" outlineLevel="1">
      <c r="A171" s="327"/>
      <c r="B171" s="323"/>
      <c r="C171" s="335"/>
      <c r="D171" s="102" t="str">
        <f>'Перв. скв '!D171</f>
        <v>Обсадные трубы 168х8,9 Д ОТТМ</v>
      </c>
      <c r="E171" s="332"/>
      <c r="F171" s="332" t="str">
        <f>'Перв. скв '!F171</f>
        <v>м</v>
      </c>
      <c r="G171" s="349">
        <f>'Перв. скв '!G171</f>
        <v>1480</v>
      </c>
      <c r="H171" s="306">
        <f>'Перв. скв '!H171</f>
        <v>0</v>
      </c>
      <c r="I171" s="306"/>
      <c r="J171" s="306"/>
      <c r="K171" s="306"/>
      <c r="L171" s="306">
        <v>2620</v>
      </c>
      <c r="M171" s="306"/>
      <c r="N171" s="306"/>
      <c r="O171" s="112">
        <f t="shared" si="124"/>
        <v>0</v>
      </c>
      <c r="P171" s="112">
        <f t="shared" si="125"/>
        <v>0</v>
      </c>
      <c r="Q171" s="112">
        <f t="shared" si="126"/>
        <v>0</v>
      </c>
      <c r="R171" s="112">
        <f t="shared" si="127"/>
        <v>0</v>
      </c>
      <c r="S171" s="112">
        <f t="shared" si="128"/>
        <v>3877600</v>
      </c>
      <c r="T171" s="99">
        <f t="shared" si="123"/>
        <v>0</v>
      </c>
      <c r="U171" s="112">
        <f t="shared" si="129"/>
        <v>0</v>
      </c>
      <c r="V171" s="113">
        <f t="shared" si="130"/>
        <v>2620</v>
      </c>
      <c r="W171" s="168">
        <f t="shared" si="131"/>
        <v>3877600</v>
      </c>
      <c r="X171" s="190"/>
    </row>
    <row r="172" spans="1:24" ht="15" customHeight="1" outlineLevel="1">
      <c r="A172" s="327"/>
      <c r="B172" s="323"/>
      <c r="C172" s="335"/>
      <c r="D172" s="102" t="str">
        <f>'Перв. скв '!D172</f>
        <v>Обсадные трубы 127х9,2 Е ОТТМ</v>
      </c>
      <c r="E172" s="332"/>
      <c r="F172" s="332" t="str">
        <f>'Перв. скв '!F172</f>
        <v>шт.</v>
      </c>
      <c r="G172" s="349">
        <f>'Перв. скв '!G172</f>
        <v>1383</v>
      </c>
      <c r="H172" s="306">
        <f>'Перв. скв '!H172</f>
        <v>0</v>
      </c>
      <c r="I172" s="306"/>
      <c r="J172" s="306"/>
      <c r="K172" s="306"/>
      <c r="L172" s="306"/>
      <c r="M172" s="306"/>
      <c r="N172" s="306"/>
      <c r="O172" s="112">
        <f t="shared" si="124"/>
        <v>0</v>
      </c>
      <c r="P172" s="112">
        <f t="shared" si="125"/>
        <v>0</v>
      </c>
      <c r="Q172" s="112">
        <f t="shared" si="126"/>
        <v>0</v>
      </c>
      <c r="R172" s="112">
        <f t="shared" si="127"/>
        <v>0</v>
      </c>
      <c r="S172" s="112">
        <f t="shared" si="128"/>
        <v>0</v>
      </c>
      <c r="T172" s="99">
        <f t="shared" si="123"/>
        <v>0</v>
      </c>
      <c r="U172" s="112">
        <f t="shared" si="129"/>
        <v>0</v>
      </c>
      <c r="V172" s="113">
        <f t="shared" si="130"/>
        <v>0</v>
      </c>
      <c r="W172" s="168">
        <f t="shared" si="131"/>
        <v>0</v>
      </c>
      <c r="X172" s="190"/>
    </row>
    <row r="173" spans="1:24" ht="15" customHeight="1" outlineLevel="1">
      <c r="A173" s="327"/>
      <c r="B173" s="323"/>
      <c r="C173" s="335"/>
      <c r="D173" s="102" t="str">
        <f>'Перв. скв '!D173</f>
        <v>Труба ОТТМ-114х7,4 Е ОТТМ</v>
      </c>
      <c r="E173" s="332"/>
      <c r="F173" s="332" t="str">
        <f>'Перв. скв '!F173</f>
        <v>шт.</v>
      </c>
      <c r="G173" s="349">
        <f>'Перв. скв '!G173</f>
        <v>903</v>
      </c>
      <c r="H173" s="306">
        <f>'Перв. скв '!H173</f>
        <v>0</v>
      </c>
      <c r="I173" s="306"/>
      <c r="J173" s="306"/>
      <c r="K173" s="306"/>
      <c r="L173" s="306"/>
      <c r="M173" s="306"/>
      <c r="N173" s="306"/>
      <c r="O173" s="112">
        <f t="shared" si="124"/>
        <v>0</v>
      </c>
      <c r="P173" s="112">
        <f t="shared" si="125"/>
        <v>0</v>
      </c>
      <c r="Q173" s="112">
        <f t="shared" si="126"/>
        <v>0</v>
      </c>
      <c r="R173" s="112">
        <f t="shared" si="127"/>
        <v>0</v>
      </c>
      <c r="S173" s="112">
        <f t="shared" si="128"/>
        <v>0</v>
      </c>
      <c r="T173" s="99">
        <f t="shared" si="123"/>
        <v>0</v>
      </c>
      <c r="U173" s="112">
        <f t="shared" si="129"/>
        <v>0</v>
      </c>
      <c r="V173" s="113">
        <f t="shared" si="130"/>
        <v>0</v>
      </c>
      <c r="W173" s="168">
        <f t="shared" si="131"/>
        <v>0</v>
      </c>
      <c r="X173" s="190"/>
    </row>
    <row r="174" spans="1:24" ht="15" customHeight="1" outlineLevel="1">
      <c r="A174" s="327"/>
      <c r="B174" s="323"/>
      <c r="C174" s="335"/>
      <c r="D174" s="102" t="str">
        <f>'Перв. скв '!D174</f>
        <v>Обсадные трубы 168х10,6 Д ОТТМ</v>
      </c>
      <c r="E174" s="332"/>
      <c r="F174" s="332" t="str">
        <f>'Перв. скв '!F174</f>
        <v>шт.</v>
      </c>
      <c r="G174" s="349">
        <f>'Перв. скв '!G174</f>
        <v>2245</v>
      </c>
      <c r="H174" s="306">
        <f>'Перв. скв '!H174</f>
        <v>0</v>
      </c>
      <c r="I174" s="306"/>
      <c r="J174" s="306"/>
      <c r="K174" s="306"/>
      <c r="L174" s="306">
        <v>380</v>
      </c>
      <c r="M174" s="306"/>
      <c r="N174" s="306"/>
      <c r="O174" s="112">
        <f t="shared" si="124"/>
        <v>0</v>
      </c>
      <c r="P174" s="112">
        <f t="shared" si="125"/>
        <v>0</v>
      </c>
      <c r="Q174" s="112">
        <f t="shared" si="126"/>
        <v>0</v>
      </c>
      <c r="R174" s="112">
        <f t="shared" si="127"/>
        <v>0</v>
      </c>
      <c r="S174" s="112">
        <f t="shared" si="128"/>
        <v>853100</v>
      </c>
      <c r="T174" s="99">
        <f t="shared" si="123"/>
        <v>0</v>
      </c>
      <c r="U174" s="112">
        <f t="shared" si="129"/>
        <v>0</v>
      </c>
      <c r="V174" s="113">
        <f t="shared" si="130"/>
        <v>380</v>
      </c>
      <c r="W174" s="168">
        <f t="shared" si="131"/>
        <v>853100</v>
      </c>
      <c r="X174" s="190"/>
    </row>
    <row r="175" spans="1:24" outlineLevel="1">
      <c r="A175" s="327"/>
      <c r="B175" s="323"/>
      <c r="C175" s="335"/>
      <c r="D175" s="102" t="str">
        <f>'Перв. скв '!D175</f>
        <v>Цемент G</v>
      </c>
      <c r="E175" s="332"/>
      <c r="F175" s="332" t="str">
        <f>'Перв. скв '!F175</f>
        <v>т</v>
      </c>
      <c r="G175" s="349">
        <f>'Перв. скв '!G175</f>
        <v>5138</v>
      </c>
      <c r="H175" s="306">
        <f>'Перв. скв '!H175</f>
        <v>0</v>
      </c>
      <c r="I175" s="306"/>
      <c r="J175" s="306"/>
      <c r="K175" s="306"/>
      <c r="L175" s="306">
        <v>82.8</v>
      </c>
      <c r="M175" s="306"/>
      <c r="N175" s="306"/>
      <c r="O175" s="112">
        <f t="shared" si="124"/>
        <v>0</v>
      </c>
      <c r="P175" s="112">
        <f t="shared" si="125"/>
        <v>0</v>
      </c>
      <c r="Q175" s="112">
        <f t="shared" si="126"/>
        <v>0</v>
      </c>
      <c r="R175" s="112">
        <f t="shared" si="127"/>
        <v>0</v>
      </c>
      <c r="S175" s="112">
        <f t="shared" si="128"/>
        <v>425426.39999999997</v>
      </c>
      <c r="T175" s="99">
        <f t="shared" si="123"/>
        <v>0</v>
      </c>
      <c r="U175" s="112">
        <f t="shared" si="129"/>
        <v>0</v>
      </c>
      <c r="V175" s="113">
        <f t="shared" si="130"/>
        <v>82.8</v>
      </c>
      <c r="W175" s="168">
        <f t="shared" si="131"/>
        <v>425426.39999999997</v>
      </c>
      <c r="X175" s="190"/>
    </row>
    <row r="176" spans="1:24" hidden="1" outlineLevel="1">
      <c r="A176" s="327"/>
      <c r="B176" s="323"/>
      <c r="C176" s="335"/>
      <c r="D176" s="102">
        <f>'Перв. скв '!D176</f>
        <v>0</v>
      </c>
      <c r="E176" s="332"/>
      <c r="F176" s="332" t="str">
        <f>'Перв. скв '!F176</f>
        <v>скв.</v>
      </c>
      <c r="G176" s="349">
        <f>'Перв. скв '!G176</f>
        <v>0</v>
      </c>
      <c r="H176" s="306">
        <f>'Перв. скв '!H176</f>
        <v>0</v>
      </c>
      <c r="I176" s="306"/>
      <c r="J176" s="306"/>
      <c r="K176" s="306"/>
      <c r="L176" s="306">
        <v>0</v>
      </c>
      <c r="M176" s="306"/>
      <c r="N176" s="306"/>
      <c r="O176" s="112">
        <f t="shared" si="124"/>
        <v>0</v>
      </c>
      <c r="P176" s="112">
        <f t="shared" si="125"/>
        <v>0</v>
      </c>
      <c r="Q176" s="112">
        <f t="shared" si="126"/>
        <v>0</v>
      </c>
      <c r="R176" s="112">
        <f t="shared" si="127"/>
        <v>0</v>
      </c>
      <c r="S176" s="112">
        <f t="shared" si="128"/>
        <v>0</v>
      </c>
      <c r="T176" s="99">
        <f t="shared" si="123"/>
        <v>0</v>
      </c>
      <c r="U176" s="112">
        <f t="shared" si="129"/>
        <v>0</v>
      </c>
      <c r="V176" s="113">
        <f t="shared" si="130"/>
        <v>0</v>
      </c>
      <c r="W176" s="168">
        <f t="shared" si="131"/>
        <v>0</v>
      </c>
      <c r="X176" s="190"/>
    </row>
    <row r="177" spans="1:24" hidden="1" outlineLevel="1">
      <c r="A177" s="327"/>
      <c r="B177" s="323"/>
      <c r="C177" s="335"/>
      <c r="D177" s="102">
        <f>'Перв. скв '!D177</f>
        <v>0</v>
      </c>
      <c r="E177" s="332"/>
      <c r="F177" s="332" t="str">
        <f>'Перв. скв '!F177</f>
        <v>скв.</v>
      </c>
      <c r="G177" s="349">
        <f>'Перв. скв '!G177</f>
        <v>0</v>
      </c>
      <c r="H177" s="306">
        <f>'Перв. скв '!H177</f>
        <v>0</v>
      </c>
      <c r="I177" s="306"/>
      <c r="J177" s="306"/>
      <c r="K177" s="306"/>
      <c r="L177" s="306">
        <v>0</v>
      </c>
      <c r="M177" s="306"/>
      <c r="N177" s="306"/>
      <c r="O177" s="112">
        <f t="shared" si="124"/>
        <v>0</v>
      </c>
      <c r="P177" s="112">
        <f t="shared" si="125"/>
        <v>0</v>
      </c>
      <c r="Q177" s="112">
        <f t="shared" si="126"/>
        <v>0</v>
      </c>
      <c r="R177" s="112">
        <f t="shared" si="127"/>
        <v>0</v>
      </c>
      <c r="S177" s="112">
        <f t="shared" si="128"/>
        <v>0</v>
      </c>
      <c r="T177" s="99">
        <f t="shared" si="123"/>
        <v>0</v>
      </c>
      <c r="U177" s="112">
        <f t="shared" si="129"/>
        <v>0</v>
      </c>
      <c r="V177" s="113">
        <f t="shared" si="130"/>
        <v>0</v>
      </c>
      <c r="W177" s="168">
        <f t="shared" si="131"/>
        <v>0</v>
      </c>
      <c r="X177" s="190"/>
    </row>
    <row r="178" spans="1:24" ht="15" hidden="1" customHeight="1" outlineLevel="1">
      <c r="A178" s="327"/>
      <c r="B178" s="323"/>
      <c r="C178" s="335"/>
      <c r="D178" s="102">
        <f>'Перв. скв '!D178</f>
        <v>0</v>
      </c>
      <c r="E178" s="332"/>
      <c r="F178" s="332" t="str">
        <f>'Перв. скв '!F178</f>
        <v>скв.</v>
      </c>
      <c r="G178" s="349">
        <f>'Перв. скв '!G178</f>
        <v>0</v>
      </c>
      <c r="H178" s="306">
        <f>'Перв. скв '!H178</f>
        <v>0</v>
      </c>
      <c r="I178" s="306"/>
      <c r="J178" s="306"/>
      <c r="K178" s="306"/>
      <c r="L178" s="306"/>
      <c r="M178" s="306"/>
      <c r="N178" s="306"/>
      <c r="O178" s="112">
        <f t="shared" si="124"/>
        <v>0</v>
      </c>
      <c r="P178" s="112">
        <f t="shared" si="125"/>
        <v>0</v>
      </c>
      <c r="Q178" s="112">
        <f t="shared" si="126"/>
        <v>0</v>
      </c>
      <c r="R178" s="112">
        <f t="shared" si="127"/>
        <v>0</v>
      </c>
      <c r="S178" s="112">
        <f t="shared" si="128"/>
        <v>0</v>
      </c>
      <c r="T178" s="99">
        <f t="shared" si="123"/>
        <v>0</v>
      </c>
      <c r="U178" s="112">
        <f t="shared" si="129"/>
        <v>0</v>
      </c>
      <c r="V178" s="113">
        <f t="shared" si="130"/>
        <v>0</v>
      </c>
      <c r="W178" s="168">
        <f t="shared" si="131"/>
        <v>0</v>
      </c>
      <c r="X178" s="190"/>
    </row>
    <row r="179" spans="1:24" outlineLevel="1">
      <c r="A179" s="327"/>
      <c r="B179" s="323"/>
      <c r="C179" s="335"/>
      <c r="D179" s="102" t="str">
        <f>'Перв. скв '!D179</f>
        <v>Прочие (Наценка УМТС)</v>
      </c>
      <c r="E179" s="332"/>
      <c r="F179" s="332" t="str">
        <f>'Перв. скв '!F179</f>
        <v>опер</v>
      </c>
      <c r="G179" s="349">
        <f>'Перв. скв '!G179</f>
        <v>861997.29989921732</v>
      </c>
      <c r="H179" s="306">
        <f>'Перв. скв '!H179</f>
        <v>1</v>
      </c>
      <c r="I179" s="306"/>
      <c r="J179" s="306"/>
      <c r="K179" s="306"/>
      <c r="L179" s="306"/>
      <c r="M179" s="306"/>
      <c r="N179" s="306"/>
      <c r="O179" s="112">
        <f>H179*G179</f>
        <v>861997.29989921732</v>
      </c>
      <c r="P179" s="112">
        <f>I179*G179</f>
        <v>0</v>
      </c>
      <c r="Q179" s="112">
        <f>J179*G179</f>
        <v>0</v>
      </c>
      <c r="R179" s="112">
        <f>K179*G179</f>
        <v>0</v>
      </c>
      <c r="S179" s="112">
        <f>L179*G179</f>
        <v>0</v>
      </c>
      <c r="T179" s="99">
        <f>M179*G179</f>
        <v>0</v>
      </c>
      <c r="U179" s="112">
        <f>N179*G179</f>
        <v>0</v>
      </c>
      <c r="V179" s="113">
        <f>SUM(H179:N179)</f>
        <v>1</v>
      </c>
      <c r="W179" s="168">
        <f>SUM(O179:U179)</f>
        <v>861997.29989921732</v>
      </c>
      <c r="X179" s="190"/>
    </row>
    <row r="180" spans="1:24" ht="15.75" outlineLevel="1" thickBot="1">
      <c r="A180" s="30"/>
      <c r="B180" s="43"/>
      <c r="C180" s="122"/>
      <c r="D180" s="123"/>
      <c r="E180" s="124"/>
      <c r="F180" s="124"/>
      <c r="G180" s="125"/>
      <c r="H180" s="126"/>
      <c r="I180" s="126"/>
      <c r="J180" s="126"/>
      <c r="K180" s="126"/>
      <c r="L180" s="126"/>
      <c r="M180" s="126"/>
      <c r="N180" s="126"/>
      <c r="O180" s="127"/>
      <c r="P180" s="127"/>
      <c r="Q180" s="127"/>
      <c r="R180" s="127"/>
      <c r="S180" s="127"/>
      <c r="T180" s="127"/>
      <c r="U180" s="127"/>
      <c r="V180" s="126"/>
      <c r="W180" s="126"/>
      <c r="X180" s="190"/>
    </row>
    <row r="181" spans="1:24" ht="15.75" thickBot="1">
      <c r="A181" s="32"/>
      <c r="B181" s="47"/>
      <c r="C181" s="446" t="s">
        <v>45</v>
      </c>
      <c r="D181" s="447"/>
      <c r="E181" s="447"/>
      <c r="F181" s="447"/>
      <c r="G181" s="447"/>
      <c r="H181" s="447"/>
      <c r="I181" s="447"/>
      <c r="J181" s="447"/>
      <c r="K181" s="447"/>
      <c r="L181" s="447"/>
      <c r="M181" s="447"/>
      <c r="N181" s="447"/>
      <c r="O181" s="447"/>
      <c r="P181" s="447"/>
      <c r="Q181" s="447"/>
      <c r="R181" s="447"/>
      <c r="S181" s="447"/>
      <c r="T181" s="447"/>
      <c r="U181" s="447"/>
      <c r="V181" s="447"/>
      <c r="W181" s="447"/>
      <c r="X181" s="192">
        <f>SUM(W183:W187)</f>
        <v>379392.394347728</v>
      </c>
    </row>
    <row r="182" spans="1:24" ht="15.75" outlineLevel="1" thickBot="1">
      <c r="A182" s="31"/>
      <c r="B182" s="46"/>
      <c r="C182" s="54"/>
      <c r="D182" s="100" t="s">
        <v>120</v>
      </c>
      <c r="E182" s="50"/>
      <c r="F182" s="50"/>
      <c r="G182" s="38"/>
      <c r="H182" s="51"/>
      <c r="I182" s="51"/>
      <c r="J182" s="51"/>
      <c r="K182" s="51"/>
      <c r="L182" s="51"/>
      <c r="M182" s="51"/>
      <c r="N182" s="51"/>
      <c r="O182" s="51"/>
      <c r="P182" s="51"/>
      <c r="Q182" s="51"/>
      <c r="R182" s="51"/>
      <c r="S182" s="51"/>
      <c r="T182" s="51"/>
      <c r="U182" s="51"/>
      <c r="V182" s="51"/>
      <c r="W182" s="174"/>
      <c r="X182" s="190"/>
    </row>
    <row r="183" spans="1:24" outlineLevel="1">
      <c r="A183" s="334"/>
      <c r="B183" s="331"/>
      <c r="C183" s="335"/>
      <c r="D183" s="102" t="str">
        <f>'Перв. скв '!D183</f>
        <v>Услуги НТЦ (лаб.анализ растворов, авторский надзор и пр.)</v>
      </c>
      <c r="E183" s="332"/>
      <c r="F183" s="332" t="str">
        <f>'Перв. скв '!F183</f>
        <v>скв.</v>
      </c>
      <c r="G183" s="349">
        <f>'Перв. скв '!G183</f>
        <v>379392.394347728</v>
      </c>
      <c r="H183" s="306">
        <f>'Перв. скв '!H183</f>
        <v>1</v>
      </c>
      <c r="I183" s="306">
        <f>'Перв. скв '!I183</f>
        <v>0</v>
      </c>
      <c r="J183" s="306">
        <f>'Перв. скв '!J183</f>
        <v>0</v>
      </c>
      <c r="K183" s="306">
        <f>'Перв. скв '!K183</f>
        <v>0</v>
      </c>
      <c r="L183" s="306">
        <f>'Перв. скв '!L183</f>
        <v>0</v>
      </c>
      <c r="M183" s="306">
        <f>'Перв. скв '!M183</f>
        <v>0</v>
      </c>
      <c r="N183" s="306">
        <f>'Перв. скв '!N183</f>
        <v>0</v>
      </c>
      <c r="O183" s="99">
        <f t="shared" ref="O183:O188" si="132">H183*G183</f>
        <v>379392.394347728</v>
      </c>
      <c r="P183" s="99">
        <f t="shared" ref="P183:P188" si="133">I183*G183</f>
        <v>0</v>
      </c>
      <c r="Q183" s="99">
        <f t="shared" ref="Q183:Q188" si="134">J183*G183</f>
        <v>0</v>
      </c>
      <c r="R183" s="99">
        <f t="shared" ref="R183:R188" si="135">K183*G183</f>
        <v>0</v>
      </c>
      <c r="S183" s="99">
        <f t="shared" ref="S183:S188" si="136">L183*G183</f>
        <v>0</v>
      </c>
      <c r="T183" s="99">
        <f t="shared" ref="T183:T188" si="137">M183*G183</f>
        <v>0</v>
      </c>
      <c r="U183" s="99">
        <f t="shared" ref="U183:U188" si="138">N183*G183</f>
        <v>0</v>
      </c>
      <c r="V183" s="98">
        <f t="shared" ref="V183:V188" si="139">SUM(H183:N183)</f>
        <v>1</v>
      </c>
      <c r="W183" s="171">
        <f t="shared" ref="W183:W188" si="140">SUM(O183:U183)</f>
        <v>379392.394347728</v>
      </c>
      <c r="X183" s="190"/>
    </row>
    <row r="184" spans="1:24" outlineLevel="1">
      <c r="A184" s="327"/>
      <c r="B184" s="323"/>
      <c r="C184" s="335"/>
      <c r="D184" s="102" t="str">
        <f>'Перв. скв '!D184</f>
        <v>ПИР + гос.экспертиза</v>
      </c>
      <c r="E184" s="332"/>
      <c r="F184" s="332" t="str">
        <f>'Перв. скв '!F184</f>
        <v>К-т</v>
      </c>
      <c r="G184" s="349">
        <f>'Перв. скв '!G184</f>
        <v>0</v>
      </c>
      <c r="H184" s="306">
        <v>0</v>
      </c>
      <c r="I184" s="306">
        <f>'Перв. скв '!I184</f>
        <v>0</v>
      </c>
      <c r="J184" s="306">
        <f>'Перв. скв '!J184</f>
        <v>0</v>
      </c>
      <c r="K184" s="306">
        <f>'Перв. скв '!K184</f>
        <v>0</v>
      </c>
      <c r="L184" s="306">
        <f>'Перв. скв '!L184</f>
        <v>0</v>
      </c>
      <c r="M184" s="306">
        <f>'Перв. скв '!M184</f>
        <v>0</v>
      </c>
      <c r="N184" s="306">
        <f>'Перв. скв '!N184</f>
        <v>0</v>
      </c>
      <c r="O184" s="99">
        <f t="shared" si="132"/>
        <v>0</v>
      </c>
      <c r="P184" s="99">
        <f t="shared" si="133"/>
        <v>0</v>
      </c>
      <c r="Q184" s="99">
        <f t="shared" si="134"/>
        <v>0</v>
      </c>
      <c r="R184" s="99">
        <f t="shared" si="135"/>
        <v>0</v>
      </c>
      <c r="S184" s="99">
        <f t="shared" si="136"/>
        <v>0</v>
      </c>
      <c r="T184" s="99">
        <f t="shared" si="137"/>
        <v>0</v>
      </c>
      <c r="U184" s="99">
        <f t="shared" si="138"/>
        <v>0</v>
      </c>
      <c r="V184" s="98">
        <f t="shared" si="139"/>
        <v>0</v>
      </c>
      <c r="W184" s="171">
        <f t="shared" si="140"/>
        <v>0</v>
      </c>
      <c r="X184" s="190"/>
    </row>
    <row r="185" spans="1:24" outlineLevel="1">
      <c r="A185" s="327"/>
      <c r="B185" s="323"/>
      <c r="C185" s="335"/>
      <c r="D185" s="102" t="str">
        <f>'Перв. скв '!D185</f>
        <v>Услуги УМТС (10,45% от ТМЦ, включая опрессовку труб)</v>
      </c>
      <c r="E185" s="332"/>
      <c r="F185" s="332" t="str">
        <f>'Перв. скв '!F185</f>
        <v>скв.</v>
      </c>
      <c r="G185" s="349">
        <f>'Перв. скв '!G185</f>
        <v>0</v>
      </c>
      <c r="H185" s="306">
        <f>'Перв. скв '!H185</f>
        <v>0</v>
      </c>
      <c r="I185" s="306">
        <f>'Перв. скв '!I185</f>
        <v>0</v>
      </c>
      <c r="J185" s="306">
        <f>'Перв. скв '!J185</f>
        <v>0</v>
      </c>
      <c r="K185" s="306">
        <f>'Перв. скв '!K185</f>
        <v>0</v>
      </c>
      <c r="L185" s="306">
        <f>'Перв. скв '!L185</f>
        <v>0</v>
      </c>
      <c r="M185" s="306">
        <f>'Перв. скв '!M185</f>
        <v>0</v>
      </c>
      <c r="N185" s="306">
        <f>'Перв. скв '!N185</f>
        <v>0</v>
      </c>
      <c r="O185" s="99">
        <f t="shared" si="132"/>
        <v>0</v>
      </c>
      <c r="P185" s="99">
        <f t="shared" si="133"/>
        <v>0</v>
      </c>
      <c r="Q185" s="99">
        <f t="shared" si="134"/>
        <v>0</v>
      </c>
      <c r="R185" s="99">
        <f t="shared" si="135"/>
        <v>0</v>
      </c>
      <c r="S185" s="99">
        <f t="shared" si="136"/>
        <v>0</v>
      </c>
      <c r="T185" s="99">
        <f t="shared" si="137"/>
        <v>0</v>
      </c>
      <c r="U185" s="99">
        <f t="shared" si="138"/>
        <v>0</v>
      </c>
      <c r="V185" s="98">
        <f t="shared" si="139"/>
        <v>0</v>
      </c>
      <c r="W185" s="171">
        <f t="shared" si="140"/>
        <v>0</v>
      </c>
      <c r="X185" s="190"/>
    </row>
    <row r="186" spans="1:24" outlineLevel="1">
      <c r="A186" s="327"/>
      <c r="B186" s="323"/>
      <c r="C186" s="335"/>
      <c r="D186" s="102" t="str">
        <f>'Перв. скв '!D186</f>
        <v>Выработка электроэнергии</v>
      </c>
      <c r="E186" s="332"/>
      <c r="F186" s="332" t="str">
        <f>'Перв. скв '!F186</f>
        <v>скв.</v>
      </c>
      <c r="G186" s="349">
        <f>'Перв. скв '!G186</f>
        <v>0</v>
      </c>
      <c r="H186" s="306">
        <f>'Перв. скв '!H186</f>
        <v>1</v>
      </c>
      <c r="I186" s="306">
        <f>'Перв. скв '!I186</f>
        <v>0</v>
      </c>
      <c r="J186" s="306">
        <f>'Перв. скв '!J186</f>
        <v>0</v>
      </c>
      <c r="K186" s="306">
        <f>'Перв. скв '!K186</f>
        <v>0</v>
      </c>
      <c r="L186" s="306">
        <f>'Перв. скв '!L186</f>
        <v>0</v>
      </c>
      <c r="M186" s="306">
        <f>'Перв. скв '!M186</f>
        <v>0</v>
      </c>
      <c r="N186" s="306">
        <f>'Перв. скв '!N186</f>
        <v>0</v>
      </c>
      <c r="O186" s="99">
        <f t="shared" si="132"/>
        <v>0</v>
      </c>
      <c r="P186" s="99">
        <f t="shared" si="133"/>
        <v>0</v>
      </c>
      <c r="Q186" s="99">
        <f t="shared" si="134"/>
        <v>0</v>
      </c>
      <c r="R186" s="99">
        <f t="shared" si="135"/>
        <v>0</v>
      </c>
      <c r="S186" s="99">
        <f t="shared" si="136"/>
        <v>0</v>
      </c>
      <c r="T186" s="99">
        <f t="shared" si="137"/>
        <v>0</v>
      </c>
      <c r="U186" s="99">
        <f t="shared" si="138"/>
        <v>0</v>
      </c>
      <c r="V186" s="98">
        <f t="shared" si="139"/>
        <v>1</v>
      </c>
      <c r="W186" s="171">
        <f t="shared" si="140"/>
        <v>0</v>
      </c>
      <c r="X186" s="190"/>
    </row>
    <row r="187" spans="1:24" outlineLevel="1">
      <c r="A187" s="327"/>
      <c r="B187" s="323"/>
      <c r="C187" s="335"/>
      <c r="D187" s="102" t="str">
        <f>'Перв. скв '!D187</f>
        <v>Прочее (Регистрация, инвентаризация, индексация)</v>
      </c>
      <c r="E187" s="332"/>
      <c r="F187" s="332" t="str">
        <f>'Перв. скв '!F187</f>
        <v>скв.</v>
      </c>
      <c r="G187" s="349">
        <f>'Перв. скв '!G187</f>
        <v>0</v>
      </c>
      <c r="H187" s="306">
        <f>'Перв. скв '!H187</f>
        <v>1</v>
      </c>
      <c r="I187" s="306">
        <f>'Перв. скв '!I187</f>
        <v>0</v>
      </c>
      <c r="J187" s="306">
        <f>'Перв. скв '!J187</f>
        <v>0</v>
      </c>
      <c r="K187" s="306">
        <f>'Перв. скв '!K187</f>
        <v>0</v>
      </c>
      <c r="L187" s="306">
        <f>'Перв. скв '!L187</f>
        <v>0</v>
      </c>
      <c r="M187" s="306">
        <f>'Перв. скв '!M187</f>
        <v>0</v>
      </c>
      <c r="N187" s="306">
        <f>'Перв. скв '!N187</f>
        <v>0</v>
      </c>
      <c r="O187" s="99">
        <f t="shared" si="132"/>
        <v>0</v>
      </c>
      <c r="P187" s="99">
        <f t="shared" si="133"/>
        <v>0</v>
      </c>
      <c r="Q187" s="99">
        <f t="shared" si="134"/>
        <v>0</v>
      </c>
      <c r="R187" s="99">
        <f t="shared" si="135"/>
        <v>0</v>
      </c>
      <c r="S187" s="99">
        <f t="shared" si="136"/>
        <v>0</v>
      </c>
      <c r="T187" s="99">
        <f t="shared" si="137"/>
        <v>0</v>
      </c>
      <c r="U187" s="99">
        <f t="shared" si="138"/>
        <v>0</v>
      </c>
      <c r="V187" s="98">
        <f t="shared" si="139"/>
        <v>1</v>
      </c>
      <c r="W187" s="171">
        <f t="shared" si="140"/>
        <v>0</v>
      </c>
      <c r="X187" s="190"/>
    </row>
    <row r="188" spans="1:24" outlineLevel="1">
      <c r="A188" s="327"/>
      <c r="B188" s="336"/>
      <c r="C188" s="335"/>
      <c r="D188" s="102" t="str">
        <f>'Перв. скв '!D188</f>
        <v>Прочие (ТЖГ)</v>
      </c>
      <c r="E188" s="332"/>
      <c r="F188" s="332" t="str">
        <f>'Перв. скв '!F188</f>
        <v>скв.</v>
      </c>
      <c r="G188" s="349">
        <f>'Перв. скв '!G188</f>
        <v>0</v>
      </c>
      <c r="H188" s="306">
        <f>'Перв. скв '!H188</f>
        <v>1</v>
      </c>
      <c r="I188" s="306">
        <f>'Перв. скв '!I188</f>
        <v>0</v>
      </c>
      <c r="J188" s="306">
        <f>'Перв. скв '!J188</f>
        <v>0</v>
      </c>
      <c r="K188" s="306">
        <f>'Перв. скв '!K188</f>
        <v>0</v>
      </c>
      <c r="L188" s="306">
        <f>'Перв. скв '!L188</f>
        <v>0</v>
      </c>
      <c r="M188" s="306">
        <f>'Перв. скв '!M188</f>
        <v>0</v>
      </c>
      <c r="N188" s="306">
        <f>'Перв. скв '!N188</f>
        <v>0</v>
      </c>
      <c r="O188" s="99">
        <f t="shared" si="132"/>
        <v>0</v>
      </c>
      <c r="P188" s="99">
        <f t="shared" si="133"/>
        <v>0</v>
      </c>
      <c r="Q188" s="99">
        <f t="shared" si="134"/>
        <v>0</v>
      </c>
      <c r="R188" s="99">
        <f t="shared" si="135"/>
        <v>0</v>
      </c>
      <c r="S188" s="99">
        <f t="shared" si="136"/>
        <v>0</v>
      </c>
      <c r="T188" s="99">
        <f t="shared" si="137"/>
        <v>0</v>
      </c>
      <c r="U188" s="99">
        <f t="shared" si="138"/>
        <v>0</v>
      </c>
      <c r="V188" s="98">
        <f t="shared" si="139"/>
        <v>1</v>
      </c>
      <c r="W188" s="171">
        <f t="shared" si="140"/>
        <v>0</v>
      </c>
      <c r="X188" s="190"/>
    </row>
    <row r="189" spans="1:24" s="68" customFormat="1" ht="15.75" customHeight="1" outlineLevel="1" thickBot="1">
      <c r="A189" s="340"/>
      <c r="B189" s="341"/>
      <c r="C189" s="97"/>
      <c r="D189" s="86"/>
      <c r="E189" s="87"/>
      <c r="F189" s="87"/>
      <c r="G189" s="88"/>
      <c r="H189" s="289"/>
      <c r="I189" s="289"/>
      <c r="J189" s="289"/>
      <c r="K189" s="289"/>
      <c r="L189" s="289"/>
      <c r="M189" s="289"/>
      <c r="N189" s="289"/>
      <c r="O189" s="118"/>
      <c r="P189" s="118"/>
      <c r="Q189" s="118"/>
      <c r="R189" s="118"/>
      <c r="S189" s="118"/>
      <c r="T189" s="118"/>
      <c r="U189" s="118"/>
      <c r="V189" s="119"/>
      <c r="W189" s="175"/>
      <c r="X189" s="190"/>
    </row>
    <row r="190" spans="1:24" s="109" customFormat="1">
      <c r="A190" s="107"/>
      <c r="B190" s="108"/>
      <c r="C190" s="56" t="s">
        <v>77</v>
      </c>
      <c r="D190" s="69">
        <f>W190</f>
        <v>111580210.09424695</v>
      </c>
      <c r="E190" s="482"/>
      <c r="F190" s="483"/>
      <c r="G190" s="483"/>
      <c r="H190" s="483"/>
      <c r="I190" s="483"/>
      <c r="J190" s="483"/>
      <c r="K190" s="483"/>
      <c r="L190" s="483"/>
      <c r="M190" s="483"/>
      <c r="N190" s="483"/>
      <c r="O190" s="116">
        <f t="shared" ref="O190:U190" si="141">SUM(O57:O187)</f>
        <v>1685999.6942469452</v>
      </c>
      <c r="P190" s="116">
        <f t="shared" si="141"/>
        <v>0</v>
      </c>
      <c r="Q190" s="116">
        <f t="shared" si="141"/>
        <v>388680</v>
      </c>
      <c r="R190" s="116">
        <f t="shared" si="141"/>
        <v>0</v>
      </c>
      <c r="S190" s="116">
        <f t="shared" si="141"/>
        <v>5667530.4000000004</v>
      </c>
      <c r="T190" s="116">
        <f t="shared" si="141"/>
        <v>0</v>
      </c>
      <c r="U190" s="116">
        <f t="shared" si="141"/>
        <v>0</v>
      </c>
      <c r="V190" s="116"/>
      <c r="W190" s="164">
        <f>SUM(W45:W187)</f>
        <v>111580210.09424695</v>
      </c>
      <c r="X190" s="191"/>
    </row>
    <row r="191" spans="1:24" ht="15.75" thickBot="1">
      <c r="A191" s="3"/>
      <c r="B191" s="3"/>
      <c r="O191" s="23"/>
      <c r="P191" s="23"/>
      <c r="Q191" s="23"/>
      <c r="R191" s="23"/>
      <c r="S191" s="23"/>
      <c r="T191" s="23"/>
      <c r="U191" s="23"/>
      <c r="X191" s="191"/>
    </row>
    <row r="192" spans="1:24" ht="15.75" thickBot="1">
      <c r="A192" s="32"/>
      <c r="B192" s="47"/>
      <c r="C192" s="446" t="s">
        <v>124</v>
      </c>
      <c r="D192" s="447"/>
      <c r="E192" s="447"/>
      <c r="F192" s="447"/>
      <c r="G192" s="447"/>
      <c r="H192" s="447"/>
      <c r="I192" s="447"/>
      <c r="J192" s="447"/>
      <c r="K192" s="447"/>
      <c r="L192" s="447"/>
      <c r="M192" s="447"/>
      <c r="N192" s="447"/>
      <c r="O192" s="447"/>
      <c r="P192" s="447"/>
      <c r="Q192" s="447"/>
      <c r="R192" s="447"/>
      <c r="S192" s="447"/>
      <c r="T192" s="447"/>
      <c r="U192" s="447"/>
      <c r="V192" s="447"/>
      <c r="W192" s="447"/>
      <c r="X192" s="192">
        <f>SUM(W194:W204)</f>
        <v>36904486.671455629</v>
      </c>
    </row>
    <row r="193" spans="1:24" ht="15.75" outlineLevel="1" thickBot="1">
      <c r="A193" s="31"/>
      <c r="B193" s="46"/>
      <c r="C193" s="54"/>
      <c r="D193" s="100" t="s">
        <v>120</v>
      </c>
      <c r="E193" s="50"/>
      <c r="F193" s="50"/>
      <c r="G193" s="38"/>
      <c r="H193" s="51"/>
      <c r="I193" s="51"/>
      <c r="J193" s="51"/>
      <c r="K193" s="51"/>
      <c r="L193" s="51"/>
      <c r="M193" s="51"/>
      <c r="N193" s="51"/>
      <c r="O193" s="51"/>
      <c r="P193" s="51"/>
      <c r="Q193" s="51"/>
      <c r="R193" s="51"/>
      <c r="S193" s="51"/>
      <c r="T193" s="51"/>
      <c r="U193" s="51"/>
      <c r="V193" s="51"/>
      <c r="W193" s="174"/>
      <c r="X193" s="190"/>
    </row>
    <row r="194" spans="1:24" outlineLevel="1">
      <c r="A194" s="31"/>
      <c r="B194" s="46"/>
      <c r="C194" s="183"/>
      <c r="D194" s="102" t="str">
        <f>'Перв. скв '!D194</f>
        <v>Услуги по гидроразрыву пластов</v>
      </c>
      <c r="E194" s="59"/>
      <c r="F194" s="59" t="str">
        <f>'Перв. скв '!F194</f>
        <v>опер</v>
      </c>
      <c r="G194" s="196">
        <f>'Перв. скв '!G194</f>
        <v>2694720.9499999997</v>
      </c>
      <c r="H194" s="115">
        <f>'Перв. скв '!H194</f>
        <v>6</v>
      </c>
      <c r="I194" s="214"/>
      <c r="J194" s="214"/>
      <c r="K194" s="214"/>
      <c r="L194" s="214"/>
      <c r="M194" s="214"/>
      <c r="N194" s="214"/>
      <c r="O194" s="99">
        <f t="shared" ref="O194:O204" si="142">H194*G194</f>
        <v>16168325.699999999</v>
      </c>
      <c r="P194" s="99"/>
      <c r="Q194" s="99"/>
      <c r="R194" s="99"/>
      <c r="S194" s="99"/>
      <c r="T194" s="99"/>
      <c r="U194" s="99"/>
      <c r="V194" s="98">
        <f t="shared" ref="V194:V204" si="143">SUM(H194:N194)</f>
        <v>6</v>
      </c>
      <c r="W194" s="171">
        <f>SUM(O194:U194)</f>
        <v>16168325.699999999</v>
      </c>
      <c r="X194" s="190"/>
    </row>
    <row r="195" spans="1:24" outlineLevel="1">
      <c r="A195" s="30"/>
      <c r="B195" s="43"/>
      <c r="C195" s="183"/>
      <c r="D195" s="102" t="str">
        <f>'Перв. скв '!D195</f>
        <v>Услуги колтюбинга и азотной установки</v>
      </c>
      <c r="E195" s="59"/>
      <c r="F195" s="59" t="str">
        <f>'Перв. скв '!F195</f>
        <v>опер</v>
      </c>
      <c r="G195" s="196">
        <f>'Перв. скв '!G195</f>
        <v>4225000</v>
      </c>
      <c r="H195" s="115">
        <f>'Перв. скв '!H195</f>
        <v>1</v>
      </c>
      <c r="I195" s="214"/>
      <c r="J195" s="214"/>
      <c r="K195" s="214"/>
      <c r="L195" s="214"/>
      <c r="M195" s="214"/>
      <c r="N195" s="214"/>
      <c r="O195" s="99">
        <f t="shared" si="142"/>
        <v>4225000</v>
      </c>
      <c r="P195" s="99"/>
      <c r="Q195" s="99"/>
      <c r="R195" s="99"/>
      <c r="S195" s="99"/>
      <c r="T195" s="99"/>
      <c r="U195" s="99"/>
      <c r="V195" s="98">
        <f t="shared" si="143"/>
        <v>1</v>
      </c>
      <c r="W195" s="171">
        <f t="shared" ref="W195:W204" si="144">SUM(O195:U195)</f>
        <v>4225000</v>
      </c>
      <c r="X195" s="190"/>
    </row>
    <row r="196" spans="1:24" outlineLevel="1">
      <c r="A196" s="30"/>
      <c r="B196" s="43"/>
      <c r="C196" s="183"/>
      <c r="D196" s="102" t="str">
        <f>'Перв. скв '!D196</f>
        <v>Услуги бригад по капитальному ремонту скважин</v>
      </c>
      <c r="E196" s="59"/>
      <c r="F196" s="59" t="str">
        <f>'Перв. скв '!F196</f>
        <v>бр.час.</v>
      </c>
      <c r="G196" s="196">
        <f>'Перв. скв '!G196</f>
        <v>5700</v>
      </c>
      <c r="H196" s="198">
        <f>'Перв. скв '!H196</f>
        <v>236.47807017543863</v>
      </c>
      <c r="I196" s="214"/>
      <c r="J196" s="214"/>
      <c r="K196" s="214"/>
      <c r="L196" s="214"/>
      <c r="M196" s="214"/>
      <c r="N196" s="214"/>
      <c r="O196" s="99">
        <f t="shared" si="142"/>
        <v>1347925.0000000002</v>
      </c>
      <c r="P196" s="99"/>
      <c r="Q196" s="99"/>
      <c r="R196" s="99"/>
      <c r="S196" s="99"/>
      <c r="T196" s="99"/>
      <c r="U196" s="99"/>
      <c r="V196" s="98">
        <f t="shared" si="143"/>
        <v>236.47807017543863</v>
      </c>
      <c r="W196" s="171">
        <f t="shared" si="144"/>
        <v>1347925.0000000002</v>
      </c>
      <c r="X196" s="190"/>
    </row>
    <row r="197" spans="1:24" outlineLevel="1">
      <c r="A197" s="30"/>
      <c r="B197" s="43"/>
      <c r="C197" s="183"/>
      <c r="D197" s="102" t="str">
        <f>'Перв. скв '!D197</f>
        <v>Супервайзинг при КРС</v>
      </c>
      <c r="E197" s="59"/>
      <c r="F197" s="59" t="str">
        <f>'Перв. скв '!F197</f>
        <v>опер</v>
      </c>
      <c r="G197" s="196">
        <f>'Перв. скв '!G197</f>
        <v>61808.600000000013</v>
      </c>
      <c r="H197" s="115">
        <f>'Перв. скв '!H197</f>
        <v>1</v>
      </c>
      <c r="I197" s="214"/>
      <c r="J197" s="214"/>
      <c r="K197" s="214"/>
      <c r="L197" s="214"/>
      <c r="M197" s="214"/>
      <c r="N197" s="214"/>
      <c r="O197" s="99">
        <f t="shared" si="142"/>
        <v>61808.600000000013</v>
      </c>
      <c r="P197" s="99"/>
      <c r="Q197" s="99"/>
      <c r="R197" s="99"/>
      <c r="S197" s="99"/>
      <c r="T197" s="99"/>
      <c r="U197" s="99"/>
      <c r="V197" s="98">
        <f t="shared" si="143"/>
        <v>1</v>
      </c>
      <c r="W197" s="171">
        <f t="shared" si="144"/>
        <v>61808.600000000013</v>
      </c>
      <c r="X197" s="190"/>
    </row>
    <row r="198" spans="1:24" outlineLevel="1">
      <c r="A198" s="30"/>
      <c r="B198" s="43"/>
      <c r="C198" s="183"/>
      <c r="D198" s="102" t="str">
        <f>'Перв. скв '!D198</f>
        <v>ТЖГ</v>
      </c>
      <c r="E198" s="59"/>
      <c r="F198" s="59" t="str">
        <f>'Перв. скв '!F198</f>
        <v>опер</v>
      </c>
      <c r="G198" s="196">
        <f>'Перв. скв '!G198</f>
        <v>0</v>
      </c>
      <c r="H198" s="115">
        <f>'Перв. скв '!H198</f>
        <v>1</v>
      </c>
      <c r="I198" s="214"/>
      <c r="J198" s="214"/>
      <c r="K198" s="214"/>
      <c r="L198" s="214"/>
      <c r="M198" s="214"/>
      <c r="N198" s="214"/>
      <c r="O198" s="99">
        <f t="shared" si="142"/>
        <v>0</v>
      </c>
      <c r="P198" s="99"/>
      <c r="Q198" s="99"/>
      <c r="R198" s="99"/>
      <c r="S198" s="99"/>
      <c r="T198" s="99"/>
      <c r="U198" s="99"/>
      <c r="V198" s="98">
        <f t="shared" si="143"/>
        <v>1</v>
      </c>
      <c r="W198" s="171">
        <f t="shared" si="144"/>
        <v>0</v>
      </c>
      <c r="X198" s="190"/>
    </row>
    <row r="199" spans="1:24" outlineLevel="1">
      <c r="A199" s="30"/>
      <c r="B199" s="43"/>
      <c r="C199" s="183"/>
      <c r="D199" s="102" t="str">
        <f>'Перв. скв '!D199</f>
        <v>Проппант</v>
      </c>
      <c r="E199" s="59"/>
      <c r="F199" s="59" t="str">
        <f>'Перв. скв '!F199</f>
        <v>м3</v>
      </c>
      <c r="G199" s="196">
        <f>'Перв. скв '!G199</f>
        <v>17500</v>
      </c>
      <c r="H199" s="115">
        <f>'Перв. скв '!H199</f>
        <v>600</v>
      </c>
      <c r="I199" s="214"/>
      <c r="J199" s="214"/>
      <c r="K199" s="214"/>
      <c r="L199" s="214"/>
      <c r="M199" s="214"/>
      <c r="N199" s="214"/>
      <c r="O199" s="99">
        <f t="shared" si="142"/>
        <v>10500000</v>
      </c>
      <c r="P199" s="99"/>
      <c r="Q199" s="99"/>
      <c r="R199" s="99"/>
      <c r="S199" s="99"/>
      <c r="T199" s="99"/>
      <c r="U199" s="99"/>
      <c r="V199" s="98">
        <f t="shared" si="143"/>
        <v>600</v>
      </c>
      <c r="W199" s="171">
        <f t="shared" si="144"/>
        <v>10500000</v>
      </c>
      <c r="X199" s="190"/>
    </row>
    <row r="200" spans="1:24" outlineLevel="1">
      <c r="A200" s="30"/>
      <c r="B200" s="43"/>
      <c r="C200" s="183"/>
      <c r="D200" s="102" t="str">
        <f>'Перв. скв '!D200</f>
        <v>Распределение расходов УМТС</v>
      </c>
      <c r="E200" s="59"/>
      <c r="F200" s="59">
        <f>'Перв. скв '!F200</f>
        <v>0</v>
      </c>
      <c r="G200" s="196">
        <f>'Перв. скв '!G200</f>
        <v>865747.37145562703</v>
      </c>
      <c r="H200" s="115">
        <f>'Перв. скв '!H200</f>
        <v>1</v>
      </c>
      <c r="I200" s="214"/>
      <c r="J200" s="214"/>
      <c r="K200" s="214"/>
      <c r="L200" s="214"/>
      <c r="M200" s="214"/>
      <c r="N200" s="214"/>
      <c r="O200" s="99">
        <f t="shared" si="142"/>
        <v>865747.37145562703</v>
      </c>
      <c r="P200" s="99"/>
      <c r="Q200" s="99"/>
      <c r="R200" s="99"/>
      <c r="S200" s="99"/>
      <c r="T200" s="99"/>
      <c r="U200" s="99"/>
      <c r="V200" s="98">
        <f t="shared" si="143"/>
        <v>1</v>
      </c>
      <c r="W200" s="171">
        <f t="shared" si="144"/>
        <v>865747.37145562703</v>
      </c>
      <c r="X200" s="190"/>
    </row>
    <row r="201" spans="1:24" outlineLevel="1">
      <c r="A201" s="30"/>
      <c r="B201" s="43"/>
      <c r="C201" s="183"/>
      <c r="D201" s="102" t="str">
        <f>'Перв. скв '!D201</f>
        <v>ПВР</v>
      </c>
      <c r="E201" s="59"/>
      <c r="F201" s="59" t="str">
        <f>'Перв. скв '!F201</f>
        <v>опер</v>
      </c>
      <c r="G201" s="196">
        <f>'Перв. скв '!G201</f>
        <v>0</v>
      </c>
      <c r="H201" s="115">
        <f>'Перв. скв '!H201</f>
        <v>0</v>
      </c>
      <c r="I201" s="214"/>
      <c r="J201" s="214"/>
      <c r="K201" s="214"/>
      <c r="L201" s="214"/>
      <c r="M201" s="214"/>
      <c r="N201" s="214"/>
      <c r="O201" s="99">
        <f t="shared" si="142"/>
        <v>0</v>
      </c>
      <c r="P201" s="99"/>
      <c r="Q201" s="99"/>
      <c r="R201" s="99"/>
      <c r="S201" s="99"/>
      <c r="T201" s="99"/>
      <c r="U201" s="99"/>
      <c r="V201" s="98">
        <f t="shared" si="143"/>
        <v>0</v>
      </c>
      <c r="W201" s="171">
        <f t="shared" si="144"/>
        <v>0</v>
      </c>
      <c r="X201" s="190"/>
    </row>
    <row r="202" spans="1:24" outlineLevel="1">
      <c r="A202" s="30"/>
      <c r="B202" s="43"/>
      <c r="C202" s="183"/>
      <c r="D202" s="102" t="str">
        <f>'Перв. скв '!D202</f>
        <v>МГРП</v>
      </c>
      <c r="E202" s="59"/>
      <c r="F202" s="59" t="str">
        <f>'Перв. скв '!F202</f>
        <v>скв/опер</v>
      </c>
      <c r="G202" s="196">
        <f>'Перв. скв '!G202</f>
        <v>3650000</v>
      </c>
      <c r="H202" s="115">
        <f>'Перв. скв '!H202</f>
        <v>1</v>
      </c>
      <c r="I202" s="214"/>
      <c r="J202" s="214"/>
      <c r="K202" s="214"/>
      <c r="L202" s="214"/>
      <c r="M202" s="214"/>
      <c r="N202" s="214"/>
      <c r="O202" s="99">
        <f t="shared" si="142"/>
        <v>3650000</v>
      </c>
      <c r="P202" s="99"/>
      <c r="Q202" s="99"/>
      <c r="R202" s="99"/>
      <c r="S202" s="99"/>
      <c r="T202" s="99"/>
      <c r="U202" s="99"/>
      <c r="V202" s="98">
        <f t="shared" si="143"/>
        <v>1</v>
      </c>
      <c r="W202" s="171">
        <f t="shared" si="144"/>
        <v>3650000</v>
      </c>
      <c r="X202" s="190"/>
    </row>
    <row r="203" spans="1:24" ht="15.75" outlineLevel="1" thickBot="1">
      <c r="A203" s="30"/>
      <c r="B203" s="43"/>
      <c r="C203" s="183"/>
      <c r="D203" s="102" t="str">
        <f>'Перв. скв '!D203</f>
        <v>Супервайзинг при ГРП</v>
      </c>
      <c r="E203" s="59"/>
      <c r="F203" s="59" t="str">
        <f>'Перв. скв '!F203</f>
        <v>бр.час.</v>
      </c>
      <c r="G203" s="196">
        <f>'Перв. скв '!G203</f>
        <v>85680</v>
      </c>
      <c r="H203" s="115">
        <f>'Перв. скв '!H203</f>
        <v>1</v>
      </c>
      <c r="I203" s="214"/>
      <c r="J203" s="214"/>
      <c r="K203" s="214"/>
      <c r="L203" s="214"/>
      <c r="M203" s="214"/>
      <c r="N203" s="214"/>
      <c r="O203" s="99">
        <f t="shared" si="142"/>
        <v>85680</v>
      </c>
      <c r="P203" s="99"/>
      <c r="Q203" s="99"/>
      <c r="R203" s="99"/>
      <c r="S203" s="99"/>
      <c r="T203" s="99"/>
      <c r="U203" s="99"/>
      <c r="V203" s="98">
        <f t="shared" si="143"/>
        <v>1</v>
      </c>
      <c r="W203" s="171">
        <f t="shared" si="144"/>
        <v>85680</v>
      </c>
      <c r="X203" s="190"/>
    </row>
    <row r="204" spans="1:24" hidden="1" outlineLevel="1">
      <c r="A204" s="30"/>
      <c r="B204" s="43"/>
      <c r="C204" s="183"/>
      <c r="D204" s="102">
        <f>'Перв. скв '!D204</f>
        <v>0</v>
      </c>
      <c r="E204" s="59"/>
      <c r="F204" s="59">
        <f>'Перв. скв '!F204</f>
        <v>0</v>
      </c>
      <c r="G204" s="196">
        <f>'Перв. скв '!G204</f>
        <v>0</v>
      </c>
      <c r="H204" s="115">
        <f>'Перв. скв '!H204</f>
        <v>0</v>
      </c>
      <c r="I204" s="214"/>
      <c r="J204" s="214"/>
      <c r="K204" s="214"/>
      <c r="L204" s="214"/>
      <c r="M204" s="214"/>
      <c r="N204" s="214"/>
      <c r="O204" s="99">
        <f t="shared" si="142"/>
        <v>0</v>
      </c>
      <c r="P204" s="99"/>
      <c r="Q204" s="99"/>
      <c r="R204" s="99"/>
      <c r="S204" s="99"/>
      <c r="T204" s="99"/>
      <c r="U204" s="99"/>
      <c r="V204" s="98">
        <f t="shared" si="143"/>
        <v>0</v>
      </c>
      <c r="W204" s="171">
        <f t="shared" si="144"/>
        <v>0</v>
      </c>
      <c r="X204" s="190"/>
    </row>
    <row r="205" spans="1:24" s="68" customFormat="1" ht="15.75" hidden="1" outlineLevel="1" thickBot="1">
      <c r="A205" s="105"/>
      <c r="B205" s="106"/>
      <c r="C205" s="97"/>
      <c r="D205" s="97"/>
      <c r="E205" s="75"/>
      <c r="F205" s="75"/>
      <c r="G205" s="65"/>
      <c r="H205" s="77"/>
      <c r="I205" s="77"/>
      <c r="J205" s="77"/>
      <c r="K205" s="77"/>
      <c r="L205" s="77"/>
      <c r="M205" s="77"/>
      <c r="N205" s="77"/>
      <c r="O205" s="78"/>
      <c r="P205" s="78"/>
      <c r="Q205" s="78"/>
      <c r="R205" s="78"/>
      <c r="S205" s="78"/>
      <c r="T205" s="78"/>
      <c r="U205" s="78"/>
      <c r="V205" s="79"/>
      <c r="W205" s="166"/>
      <c r="X205" s="190"/>
    </row>
    <row r="206" spans="1:24" s="109" customFormat="1" collapsed="1">
      <c r="A206" s="107"/>
      <c r="B206" s="108"/>
      <c r="C206" s="56" t="s">
        <v>83</v>
      </c>
      <c r="D206" s="69">
        <f>W206</f>
        <v>36904486.671455629</v>
      </c>
      <c r="E206" s="482"/>
      <c r="F206" s="483"/>
      <c r="G206" s="483"/>
      <c r="H206" s="483"/>
      <c r="I206" s="483"/>
      <c r="J206" s="483"/>
      <c r="K206" s="483"/>
      <c r="L206" s="483"/>
      <c r="M206" s="483"/>
      <c r="N206" s="483"/>
      <c r="O206" s="116">
        <f>SUM(O194:O204)</f>
        <v>36904486.671455629</v>
      </c>
      <c r="P206" s="116"/>
      <c r="Q206" s="116"/>
      <c r="R206" s="116"/>
      <c r="S206" s="116"/>
      <c r="T206" s="116"/>
      <c r="U206" s="116"/>
      <c r="V206" s="116"/>
      <c r="W206" s="164">
        <f>SUM(W194:W204)</f>
        <v>36904486.671455629</v>
      </c>
      <c r="X206" s="191"/>
    </row>
    <row r="207" spans="1:24" ht="15.75" thickBot="1">
      <c r="O207" s="117"/>
      <c r="P207" s="117"/>
      <c r="Q207" s="117"/>
      <c r="R207" s="117"/>
      <c r="S207" s="117"/>
      <c r="T207" s="117"/>
      <c r="U207" s="117"/>
      <c r="V207" s="117"/>
      <c r="W207" s="117"/>
      <c r="X207" s="191"/>
    </row>
    <row r="208" spans="1:24" ht="15.75" thickBot="1">
      <c r="A208" s="27"/>
      <c r="B208" s="27"/>
      <c r="C208" s="446" t="s">
        <v>126</v>
      </c>
      <c r="D208" s="447"/>
      <c r="E208" s="447"/>
      <c r="F208" s="447"/>
      <c r="G208" s="447"/>
      <c r="H208" s="447"/>
      <c r="I208" s="447"/>
      <c r="J208" s="447"/>
      <c r="K208" s="447"/>
      <c r="L208" s="447"/>
      <c r="M208" s="447"/>
      <c r="N208" s="447"/>
      <c r="O208" s="447"/>
      <c r="P208" s="447"/>
      <c r="Q208" s="447"/>
      <c r="R208" s="447"/>
      <c r="S208" s="447"/>
      <c r="T208" s="447"/>
      <c r="U208" s="447"/>
      <c r="V208" s="447"/>
      <c r="W208" s="447"/>
      <c r="X208" s="192">
        <f>SUM(W209:W211)</f>
        <v>0</v>
      </c>
    </row>
    <row r="209" spans="1:24" outlineLevel="1">
      <c r="A209" s="27"/>
      <c r="B209" s="27"/>
      <c r="C209" s="183"/>
      <c r="D209" s="102">
        <f>'Перв. скв '!D209</f>
        <v>0</v>
      </c>
      <c r="E209" s="59"/>
      <c r="F209" s="59" t="str">
        <f>'Перв. скв '!F209</f>
        <v>шт</v>
      </c>
      <c r="G209" s="196">
        <f>'Перв. скв '!G209</f>
        <v>0</v>
      </c>
      <c r="H209" s="197"/>
      <c r="I209" s="212"/>
      <c r="J209" s="213"/>
      <c r="K209" s="212"/>
      <c r="L209" s="212"/>
      <c r="M209" s="212"/>
      <c r="N209" s="212"/>
      <c r="O209" s="112">
        <f>H209*G209</f>
        <v>0</v>
      </c>
      <c r="P209" s="112"/>
      <c r="Q209" s="112"/>
      <c r="R209" s="112"/>
      <c r="S209" s="112"/>
      <c r="T209" s="99"/>
      <c r="U209" s="112"/>
      <c r="V209" s="113">
        <f>SUM(H209:N209)</f>
        <v>0</v>
      </c>
      <c r="W209" s="168">
        <f>SUM(O209:U209)</f>
        <v>0</v>
      </c>
      <c r="X209" s="190"/>
    </row>
    <row r="210" spans="1:24" outlineLevel="1">
      <c r="A210" s="27"/>
      <c r="B210" s="27"/>
      <c r="C210" s="183"/>
      <c r="D210" s="102">
        <f>'Перв. скв '!D210</f>
        <v>0</v>
      </c>
      <c r="E210" s="59"/>
      <c r="F210" s="59" t="str">
        <f>'Перв. скв '!F210</f>
        <v>скв.</v>
      </c>
      <c r="G210" s="196">
        <f>'Перв. скв '!G210</f>
        <v>0</v>
      </c>
      <c r="H210" s="197"/>
      <c r="I210" s="212"/>
      <c r="J210" s="212"/>
      <c r="K210" s="212"/>
      <c r="L210" s="212"/>
      <c r="M210" s="212"/>
      <c r="N210" s="212"/>
      <c r="O210" s="112">
        <f>H210*G210</f>
        <v>0</v>
      </c>
      <c r="P210" s="112"/>
      <c r="Q210" s="112"/>
      <c r="R210" s="112"/>
      <c r="S210" s="112"/>
      <c r="T210" s="99"/>
      <c r="U210" s="112"/>
      <c r="V210" s="113">
        <f>SUM(H210:N210)</f>
        <v>0</v>
      </c>
      <c r="W210" s="168">
        <f>SUM(O210:U210)</f>
        <v>0</v>
      </c>
      <c r="X210" s="190"/>
    </row>
    <row r="211" spans="1:24" outlineLevel="1">
      <c r="A211" s="27"/>
      <c r="B211" s="27"/>
      <c r="C211" s="183"/>
      <c r="D211" s="102">
        <f>'Перв. скв '!D211</f>
        <v>0</v>
      </c>
      <c r="E211" s="59"/>
      <c r="F211" s="59" t="str">
        <f>'Перв. скв '!F211</f>
        <v>скв.</v>
      </c>
      <c r="G211" s="196">
        <f>'Перв. скв '!G211</f>
        <v>0</v>
      </c>
      <c r="H211" s="84"/>
      <c r="I211" s="212"/>
      <c r="J211" s="212"/>
      <c r="K211" s="212"/>
      <c r="L211" s="212"/>
      <c r="M211" s="212"/>
      <c r="N211" s="212"/>
      <c r="O211" s="112">
        <f>H211*G211</f>
        <v>0</v>
      </c>
      <c r="P211" s="112"/>
      <c r="Q211" s="112"/>
      <c r="R211" s="112"/>
      <c r="S211" s="112"/>
      <c r="T211" s="99"/>
      <c r="U211" s="112"/>
      <c r="V211" s="113">
        <f>SUM(H211:N211)</f>
        <v>0</v>
      </c>
      <c r="W211" s="168">
        <f>SUM(O211:U211)</f>
        <v>0</v>
      </c>
      <c r="X211" s="190"/>
    </row>
    <row r="212" spans="1:24" s="109" customFormat="1">
      <c r="A212" s="132"/>
      <c r="B212" s="132"/>
      <c r="C212" s="56" t="s">
        <v>127</v>
      </c>
      <c r="D212" s="69">
        <f>W212</f>
        <v>0</v>
      </c>
      <c r="E212" s="482"/>
      <c r="F212" s="483"/>
      <c r="G212" s="483"/>
      <c r="H212" s="483"/>
      <c r="I212" s="483"/>
      <c r="J212" s="483"/>
      <c r="K212" s="483"/>
      <c r="L212" s="483"/>
      <c r="M212" s="483"/>
      <c r="N212" s="483"/>
      <c r="O212" s="116">
        <f>SUM(O209:O211)</f>
        <v>0</v>
      </c>
      <c r="P212" s="116"/>
      <c r="Q212" s="116"/>
      <c r="R212" s="116"/>
      <c r="S212" s="116"/>
      <c r="T212" s="116"/>
      <c r="U212" s="116"/>
      <c r="V212" s="116"/>
      <c r="W212" s="164">
        <f>SUM(W209:W211)</f>
        <v>0</v>
      </c>
      <c r="X212" s="190"/>
    </row>
    <row r="213" spans="1:24" ht="15.75" thickBot="1">
      <c r="O213" s="117"/>
      <c r="P213" s="117"/>
      <c r="Q213" s="117"/>
      <c r="R213" s="117"/>
      <c r="S213" s="117"/>
      <c r="T213" s="117"/>
      <c r="U213" s="117"/>
      <c r="V213" s="117"/>
      <c r="W213" s="117"/>
      <c r="X213" s="191"/>
    </row>
    <row r="214" spans="1:24" s="109" customFormat="1" ht="15.75" thickBot="1">
      <c r="A214" s="107"/>
      <c r="B214" s="108"/>
      <c r="C214" s="56" t="s">
        <v>84</v>
      </c>
      <c r="D214" s="69">
        <f>W214</f>
        <v>148484696.76570258</v>
      </c>
      <c r="E214" s="482"/>
      <c r="F214" s="483"/>
      <c r="G214" s="483"/>
      <c r="H214" s="483"/>
      <c r="I214" s="483"/>
      <c r="J214" s="483"/>
      <c r="K214" s="483"/>
      <c r="L214" s="483"/>
      <c r="M214" s="483"/>
      <c r="N214" s="483"/>
      <c r="O214" s="116">
        <f t="shared" ref="O214:U214" si="145">O190+O206+O41+O212</f>
        <v>38590486.365702577</v>
      </c>
      <c r="P214" s="116">
        <f t="shared" si="145"/>
        <v>0</v>
      </c>
      <c r="Q214" s="116">
        <f t="shared" si="145"/>
        <v>388680</v>
      </c>
      <c r="R214" s="116">
        <f t="shared" si="145"/>
        <v>0</v>
      </c>
      <c r="S214" s="116">
        <f t="shared" si="145"/>
        <v>5667530.4000000004</v>
      </c>
      <c r="T214" s="116">
        <f t="shared" si="145"/>
        <v>0</v>
      </c>
      <c r="U214" s="116">
        <f t="shared" si="145"/>
        <v>0</v>
      </c>
      <c r="V214" s="116"/>
      <c r="W214" s="164">
        <f>W190+W206+W41+W212</f>
        <v>148484696.76570258</v>
      </c>
      <c r="X214" s="192">
        <f>X18+X43+X56+X65+X86+X94+X112+X120+X129+X134+X142+X163+X181+X192+X208</f>
        <v>148484696.76570258</v>
      </c>
    </row>
  </sheetData>
  <mergeCells count="58">
    <mergeCell ref="E212:N212"/>
    <mergeCell ref="E214:N214"/>
    <mergeCell ref="C163:W163"/>
    <mergeCell ref="C181:W181"/>
    <mergeCell ref="E190:N190"/>
    <mergeCell ref="C192:W192"/>
    <mergeCell ref="E206:N206"/>
    <mergeCell ref="C208:W208"/>
    <mergeCell ref="C142:W142"/>
    <mergeCell ref="V15:W15"/>
    <mergeCell ref="C18:W18"/>
    <mergeCell ref="C43:W43"/>
    <mergeCell ref="C56:W56"/>
    <mergeCell ref="C65:W65"/>
    <mergeCell ref="C86:W86"/>
    <mergeCell ref="C94:W94"/>
    <mergeCell ref="C112:W112"/>
    <mergeCell ref="C120:W120"/>
    <mergeCell ref="C129:W129"/>
    <mergeCell ref="C134:W134"/>
    <mergeCell ref="F12:G13"/>
    <mergeCell ref="Q12:R13"/>
    <mergeCell ref="A13:B13"/>
    <mergeCell ref="A15:G15"/>
    <mergeCell ref="H15:N15"/>
    <mergeCell ref="O15:U15"/>
    <mergeCell ref="O12:O13"/>
    <mergeCell ref="P12:P13"/>
    <mergeCell ref="F8:G8"/>
    <mergeCell ref="P8:Q8"/>
    <mergeCell ref="P7:Q7"/>
    <mergeCell ref="A9:B9"/>
    <mergeCell ref="F9:G9"/>
    <mergeCell ref="P9:Q9"/>
    <mergeCell ref="A7:B7"/>
    <mergeCell ref="F7:G7"/>
    <mergeCell ref="O7:O8"/>
    <mergeCell ref="A8:B8"/>
    <mergeCell ref="F10:G10"/>
    <mergeCell ref="O10:O11"/>
    <mergeCell ref="P10:Q10"/>
    <mergeCell ref="F11:G11"/>
    <mergeCell ref="P11:Q11"/>
    <mergeCell ref="A6:B6"/>
    <mergeCell ref="F6:G6"/>
    <mergeCell ref="A2:W2"/>
    <mergeCell ref="F4:G5"/>
    <mergeCell ref="H4:H5"/>
    <mergeCell ref="I4:I5"/>
    <mergeCell ref="J4:J5"/>
    <mergeCell ref="K4:K5"/>
    <mergeCell ref="L4:L5"/>
    <mergeCell ref="M4:M5"/>
    <mergeCell ref="N4:N5"/>
    <mergeCell ref="O4:O5"/>
    <mergeCell ref="P4:Q5"/>
    <mergeCell ref="R4:R5"/>
    <mergeCell ref="P6:Q6"/>
  </mergeCells>
  <conditionalFormatting sqref="R6 R8:R11 H6:O6 H7:N8 H9:O9">
    <cfRule type="cellIs" dxfId="11" priority="3" stopIfTrue="1" operator="equal">
      <formula>0</formula>
    </cfRule>
  </conditionalFormatting>
  <pageMargins left="0.25" right="0.25" top="0.75" bottom="0.75" header="0.3" footer="0.3"/>
  <pageSetup paperSize="8" scale="35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  <pageSetUpPr fitToPage="1"/>
  </sheetPr>
  <dimension ref="A1:Y197"/>
  <sheetViews>
    <sheetView zoomScale="70" zoomScaleNormal="70" workbookViewId="0">
      <selection activeCell="A25" sqref="A25"/>
    </sheetView>
  </sheetViews>
  <sheetFormatPr defaultRowHeight="15" outlineLevelRow="1"/>
  <cols>
    <col min="1" max="1" width="1.5703125" style="1" customWidth="1"/>
    <col min="2" max="2" width="1.7109375" style="1" customWidth="1"/>
    <col min="3" max="3" width="44.85546875" style="1" customWidth="1"/>
    <col min="4" max="4" width="72.5703125" style="1" customWidth="1"/>
    <col min="5" max="5" width="16.42578125" style="89" customWidth="1"/>
    <col min="6" max="6" width="14" style="1" customWidth="1"/>
    <col min="7" max="7" width="13.42578125" style="1" customWidth="1"/>
    <col min="8" max="8" width="9.5703125" style="1" customWidth="1"/>
    <col min="9" max="10" width="11" style="1" customWidth="1"/>
    <col min="11" max="11" width="12.28515625" style="1" customWidth="1"/>
    <col min="12" max="13" width="12" style="1" customWidth="1"/>
    <col min="14" max="14" width="11.85546875" style="1" customWidth="1"/>
    <col min="15" max="15" width="13.42578125" style="1" customWidth="1"/>
    <col min="16" max="16" width="15.42578125" style="1" customWidth="1"/>
    <col min="17" max="17" width="15" style="1" customWidth="1"/>
    <col min="18" max="18" width="15.5703125" style="1" customWidth="1"/>
    <col min="19" max="20" width="15.140625" style="1" customWidth="1"/>
    <col min="21" max="21" width="12.28515625" style="1" customWidth="1"/>
    <col min="22" max="22" width="12.5703125" style="1" customWidth="1"/>
    <col min="23" max="23" width="13.85546875" style="1" customWidth="1"/>
    <col min="24" max="24" width="14.7109375" style="185" customWidth="1"/>
    <col min="25" max="16384" width="9.140625" style="1"/>
  </cols>
  <sheetData>
    <row r="1" spans="1:25" ht="5.25" customHeight="1" thickBot="1"/>
    <row r="2" spans="1:25" ht="50.25" customHeight="1" thickBot="1">
      <c r="A2" s="460" t="s">
        <v>10</v>
      </c>
      <c r="B2" s="461"/>
      <c r="C2" s="461"/>
      <c r="D2" s="461"/>
      <c r="E2" s="461"/>
      <c r="F2" s="461"/>
      <c r="G2" s="461"/>
      <c r="H2" s="461"/>
      <c r="I2" s="461"/>
      <c r="J2" s="461"/>
      <c r="K2" s="461"/>
      <c r="L2" s="461"/>
      <c r="M2" s="461"/>
      <c r="N2" s="461"/>
      <c r="O2" s="461"/>
      <c r="P2" s="461"/>
      <c r="Q2" s="461"/>
      <c r="R2" s="461"/>
      <c r="S2" s="461"/>
      <c r="T2" s="461"/>
      <c r="U2" s="461"/>
      <c r="V2" s="461"/>
      <c r="W2" s="465"/>
    </row>
    <row r="3" spans="1:25" ht="4.5" customHeight="1">
      <c r="A3" s="6"/>
      <c r="B3" s="6"/>
      <c r="C3" s="6"/>
      <c r="D3" s="6"/>
      <c r="E3" s="90"/>
      <c r="F3" s="6"/>
      <c r="G3" s="6"/>
      <c r="H3" s="9"/>
      <c r="I3" s="9"/>
      <c r="J3" s="9"/>
      <c r="K3" s="9"/>
      <c r="L3" s="9"/>
      <c r="M3" s="9"/>
      <c r="N3" s="9"/>
      <c r="O3" s="6"/>
      <c r="P3" s="5"/>
      <c r="Q3" s="7"/>
      <c r="R3" s="7"/>
      <c r="S3" s="7"/>
      <c r="T3" s="7"/>
      <c r="U3" s="7"/>
      <c r="V3" s="7"/>
      <c r="W3" s="7"/>
    </row>
    <row r="4" spans="1:25" ht="14.25" customHeight="1">
      <c r="A4" s="10"/>
      <c r="B4" s="10"/>
      <c r="C4" s="129" t="s">
        <v>144</v>
      </c>
      <c r="D4" s="163" t="str">
        <f>'Титул '!G5</f>
        <v xml:space="preserve">куст №21б Приобского месторождения </v>
      </c>
      <c r="E4" s="193" t="s">
        <v>104</v>
      </c>
      <c r="F4" s="466" t="s">
        <v>42</v>
      </c>
      <c r="G4" s="467"/>
      <c r="H4" s="464" t="s">
        <v>11</v>
      </c>
      <c r="I4" s="464" t="s">
        <v>12</v>
      </c>
      <c r="J4" s="464" t="s">
        <v>4</v>
      </c>
      <c r="K4" s="464" t="s">
        <v>110</v>
      </c>
      <c r="L4" s="464" t="s">
        <v>111</v>
      </c>
      <c r="M4" s="464" t="s">
        <v>150</v>
      </c>
      <c r="N4" s="464" t="s">
        <v>13</v>
      </c>
      <c r="O4" s="503" t="s">
        <v>107</v>
      </c>
      <c r="P4" s="470" t="s">
        <v>42</v>
      </c>
      <c r="Q4" s="470"/>
      <c r="R4" s="503" t="s">
        <v>108</v>
      </c>
    </row>
    <row r="5" spans="1:25">
      <c r="A5" s="10"/>
      <c r="B5" s="10"/>
      <c r="C5" s="129" t="s">
        <v>145</v>
      </c>
      <c r="D5" s="81" t="str">
        <f>'Титул '!C11</f>
        <v>не определен</v>
      </c>
      <c r="E5" s="180">
        <f>D197</f>
        <v>0</v>
      </c>
      <c r="F5" s="501"/>
      <c r="G5" s="502"/>
      <c r="H5" s="464"/>
      <c r="I5" s="464"/>
      <c r="J5" s="464"/>
      <c r="K5" s="464"/>
      <c r="L5" s="464"/>
      <c r="M5" s="464"/>
      <c r="N5" s="464"/>
      <c r="O5" s="503"/>
      <c r="P5" s="504"/>
      <c r="Q5" s="504"/>
      <c r="R5" s="503"/>
    </row>
    <row r="6" spans="1:25" ht="15" customHeight="1">
      <c r="A6" s="455"/>
      <c r="B6" s="456"/>
      <c r="C6" s="129" t="s">
        <v>146</v>
      </c>
      <c r="D6" s="81" t="str">
        <f>'Титул '!C12</f>
        <v>БУ-3000 ЭУК</v>
      </c>
      <c r="E6" s="73" t="s">
        <v>89</v>
      </c>
      <c r="F6" s="462" t="s">
        <v>38</v>
      </c>
      <c r="G6" s="462"/>
      <c r="H6" s="176"/>
      <c r="I6" s="176"/>
      <c r="J6" s="176"/>
      <c r="K6" s="80"/>
      <c r="L6" s="176"/>
      <c r="M6" s="176"/>
      <c r="N6" s="80"/>
      <c r="O6" s="178">
        <f>SUM(I6:N6)</f>
        <v>0</v>
      </c>
      <c r="P6" s="462" t="s">
        <v>87</v>
      </c>
      <c r="Q6" s="462"/>
      <c r="R6" s="176"/>
    </row>
    <row r="7" spans="1:25" ht="15" customHeight="1">
      <c r="A7" s="455"/>
      <c r="B7" s="456"/>
      <c r="C7" s="129" t="s">
        <v>14</v>
      </c>
      <c r="D7" s="176"/>
      <c r="E7" s="179">
        <f>W37</f>
        <v>0</v>
      </c>
      <c r="F7" s="462" t="s">
        <v>105</v>
      </c>
      <c r="G7" s="462"/>
      <c r="H7" s="80"/>
      <c r="I7" s="177"/>
      <c r="J7" s="177"/>
      <c r="K7" s="81"/>
      <c r="L7" s="177"/>
      <c r="M7" s="177"/>
      <c r="N7" s="81"/>
      <c r="O7" s="503" t="s">
        <v>109</v>
      </c>
      <c r="P7" s="462" t="s">
        <v>88</v>
      </c>
      <c r="Q7" s="462"/>
      <c r="R7" s="181"/>
    </row>
    <row r="8" spans="1:25" ht="15" customHeight="1">
      <c r="A8" s="455"/>
      <c r="B8" s="456"/>
      <c r="C8" s="11" t="s">
        <v>98</v>
      </c>
      <c r="D8" s="176"/>
      <c r="E8" s="73" t="s">
        <v>90</v>
      </c>
      <c r="F8" s="462" t="s">
        <v>39</v>
      </c>
      <c r="G8" s="462"/>
      <c r="H8" s="80"/>
      <c r="I8" s="176"/>
      <c r="J8" s="176"/>
      <c r="K8" s="80"/>
      <c r="L8" s="176"/>
      <c r="M8" s="176"/>
      <c r="N8" s="80"/>
      <c r="O8" s="503"/>
      <c r="P8" s="462" t="s">
        <v>113</v>
      </c>
      <c r="Q8" s="462"/>
      <c r="R8" s="80"/>
    </row>
    <row r="9" spans="1:25" ht="15.75" customHeight="1">
      <c r="A9" s="455"/>
      <c r="B9" s="456"/>
      <c r="C9" s="129" t="s">
        <v>95</v>
      </c>
      <c r="D9" s="81" t="str">
        <f>'Титул '!C13</f>
        <v>да</v>
      </c>
      <c r="E9" s="179">
        <f>W173</f>
        <v>0</v>
      </c>
      <c r="F9" s="462" t="s">
        <v>40</v>
      </c>
      <c r="G9" s="462"/>
      <c r="H9" s="80"/>
      <c r="I9" s="176"/>
      <c r="J9" s="176"/>
      <c r="K9" s="80"/>
      <c r="L9" s="176"/>
      <c r="M9" s="176"/>
      <c r="N9" s="80"/>
      <c r="O9" s="178">
        <f>D8</f>
        <v>0</v>
      </c>
      <c r="P9" s="462" t="s">
        <v>114</v>
      </c>
      <c r="Q9" s="462"/>
      <c r="R9" s="80"/>
      <c r="S9" s="3"/>
      <c r="T9" s="3"/>
      <c r="U9" s="3"/>
      <c r="V9" s="3"/>
      <c r="W9" s="3"/>
      <c r="X9" s="186"/>
      <c r="Y9" s="3"/>
    </row>
    <row r="10" spans="1:25" ht="15" customHeight="1">
      <c r="A10" s="60"/>
      <c r="B10" s="61"/>
      <c r="C10" s="129" t="s">
        <v>96</v>
      </c>
      <c r="D10" s="81" t="str">
        <f>'Титул '!C14</f>
        <v>нет</v>
      </c>
      <c r="E10" s="73" t="s">
        <v>91</v>
      </c>
      <c r="F10" s="464" t="s">
        <v>42</v>
      </c>
      <c r="G10" s="464"/>
      <c r="H10" s="130" t="s">
        <v>92</v>
      </c>
      <c r="I10" s="130" t="s">
        <v>151</v>
      </c>
      <c r="J10" s="130" t="s">
        <v>103</v>
      </c>
      <c r="K10" s="130" t="s">
        <v>93</v>
      </c>
      <c r="L10" s="130" t="s">
        <v>94</v>
      </c>
      <c r="M10" s="130" t="s">
        <v>99</v>
      </c>
      <c r="N10" s="130"/>
      <c r="O10" s="503" t="s">
        <v>112</v>
      </c>
      <c r="P10" s="462" t="s">
        <v>115</v>
      </c>
      <c r="Q10" s="462"/>
      <c r="R10" s="80"/>
      <c r="S10" s="3"/>
      <c r="T10" s="3"/>
      <c r="U10" s="3"/>
      <c r="V10" s="3"/>
      <c r="W10" s="3"/>
      <c r="X10" s="186"/>
      <c r="Y10" s="3"/>
    </row>
    <row r="11" spans="1:25" ht="17.25" customHeight="1">
      <c r="A11" s="60"/>
      <c r="B11" s="61"/>
      <c r="C11" s="129" t="s">
        <v>97</v>
      </c>
      <c r="D11" s="81" t="str">
        <f>'Титул '!C15</f>
        <v>нет</v>
      </c>
      <c r="E11" s="179">
        <f>W189</f>
        <v>0</v>
      </c>
      <c r="F11" s="462" t="s">
        <v>106</v>
      </c>
      <c r="G11" s="462"/>
      <c r="H11" s="82"/>
      <c r="I11" s="82"/>
      <c r="J11" s="82"/>
      <c r="K11" s="82"/>
      <c r="L11" s="82"/>
      <c r="M11" s="82"/>
      <c r="N11" s="82"/>
      <c r="O11" s="503"/>
      <c r="P11" s="462" t="s">
        <v>116</v>
      </c>
      <c r="Q11" s="462"/>
      <c r="R11" s="80"/>
      <c r="S11" s="3"/>
      <c r="T11" s="3"/>
      <c r="U11" s="3"/>
      <c r="V11" s="3"/>
      <c r="W11" s="3"/>
      <c r="X11" s="186"/>
      <c r="Y11" s="3"/>
    </row>
    <row r="12" spans="1:25" ht="17.25" customHeight="1">
      <c r="A12" s="60"/>
      <c r="B12" s="61"/>
      <c r="C12" s="129" t="s">
        <v>125</v>
      </c>
      <c r="D12" s="176"/>
      <c r="E12" s="73" t="s">
        <v>129</v>
      </c>
      <c r="F12" s="488" t="s">
        <v>41</v>
      </c>
      <c r="G12" s="489"/>
      <c r="H12" s="223"/>
      <c r="I12" s="224"/>
      <c r="J12" s="224"/>
      <c r="K12" s="224"/>
      <c r="L12" s="224"/>
      <c r="M12" s="224"/>
      <c r="N12" s="224"/>
      <c r="O12" s="505"/>
      <c r="P12" s="480" t="s">
        <v>41</v>
      </c>
      <c r="Q12" s="492"/>
      <c r="R12" s="493"/>
      <c r="S12" s="211"/>
      <c r="T12" s="3"/>
      <c r="U12" s="3"/>
      <c r="V12" s="3"/>
      <c r="W12" s="3"/>
      <c r="X12" s="186"/>
      <c r="Y12" s="3"/>
    </row>
    <row r="13" spans="1:25">
      <c r="A13" s="457"/>
      <c r="B13" s="456"/>
      <c r="C13" s="129" t="s">
        <v>102</v>
      </c>
      <c r="D13" s="131"/>
      <c r="E13" s="179">
        <f>W195</f>
        <v>0</v>
      </c>
      <c r="F13" s="490"/>
      <c r="G13" s="491"/>
      <c r="H13" s="225"/>
      <c r="I13" s="226"/>
      <c r="J13" s="226"/>
      <c r="K13" s="226"/>
      <c r="L13" s="226"/>
      <c r="M13" s="226"/>
      <c r="N13" s="226"/>
      <c r="O13" s="506"/>
      <c r="P13" s="481"/>
      <c r="Q13" s="494"/>
      <c r="R13" s="495"/>
      <c r="S13" s="211"/>
      <c r="T13" s="70"/>
      <c r="U13" s="70"/>
      <c r="V13" s="70"/>
      <c r="W13" s="70"/>
      <c r="X13" s="186"/>
      <c r="Y13" s="70"/>
    </row>
    <row r="14" spans="1:25" ht="3.75" customHeight="1" thickBot="1">
      <c r="A14" s="12"/>
      <c r="B14" s="12"/>
      <c r="C14" s="128"/>
      <c r="D14" s="12"/>
      <c r="E14" s="12"/>
      <c r="F14" s="12"/>
      <c r="G14" s="12"/>
      <c r="H14" s="12"/>
      <c r="I14" s="12"/>
      <c r="J14" s="12"/>
      <c r="K14" s="12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</row>
    <row r="15" spans="1:25">
      <c r="A15" s="458" t="s">
        <v>128</v>
      </c>
      <c r="B15" s="459"/>
      <c r="C15" s="459"/>
      <c r="D15" s="459"/>
      <c r="E15" s="459"/>
      <c r="F15" s="459"/>
      <c r="G15" s="479"/>
      <c r="H15" s="476" t="s">
        <v>15</v>
      </c>
      <c r="I15" s="477"/>
      <c r="J15" s="477"/>
      <c r="K15" s="477"/>
      <c r="L15" s="477"/>
      <c r="M15" s="477"/>
      <c r="N15" s="478"/>
      <c r="O15" s="476" t="s">
        <v>16</v>
      </c>
      <c r="P15" s="477"/>
      <c r="Q15" s="477"/>
      <c r="R15" s="477"/>
      <c r="S15" s="477"/>
      <c r="T15" s="477"/>
      <c r="U15" s="478"/>
      <c r="V15" s="458" t="s">
        <v>17</v>
      </c>
      <c r="W15" s="459"/>
      <c r="X15" s="187"/>
    </row>
    <row r="16" spans="1:25" ht="45.75" customHeight="1" thickBot="1">
      <c r="A16" s="13" t="s">
        <v>18</v>
      </c>
      <c r="B16" s="14" t="s">
        <v>19</v>
      </c>
      <c r="C16" s="15" t="s">
        <v>5</v>
      </c>
      <c r="D16" s="16" t="s">
        <v>20</v>
      </c>
      <c r="E16" s="16" t="s">
        <v>21</v>
      </c>
      <c r="F16" s="16" t="s">
        <v>22</v>
      </c>
      <c r="G16" s="17" t="s">
        <v>23</v>
      </c>
      <c r="H16" s="18" t="s">
        <v>101</v>
      </c>
      <c r="I16" s="19" t="str">
        <f>+I4</f>
        <v xml:space="preserve">Направление </v>
      </c>
      <c r="J16" s="19" t="str">
        <f>+J4</f>
        <v>Кондуктор</v>
      </c>
      <c r="K16" s="19" t="str">
        <f>+K4</f>
        <v>Техническая колонна</v>
      </c>
      <c r="L16" s="19" t="str">
        <f>+L4</f>
        <v>Эксплуат-ая колонна</v>
      </c>
      <c r="M16" s="17" t="s">
        <v>150</v>
      </c>
      <c r="N16" s="49" t="str">
        <f>+N4</f>
        <v>Хвостовик</v>
      </c>
      <c r="O16" s="18" t="s">
        <v>101</v>
      </c>
      <c r="P16" s="20" t="str">
        <f>+I16</f>
        <v xml:space="preserve">Направление </v>
      </c>
      <c r="Q16" s="19" t="str">
        <f>+J16</f>
        <v>Кондуктор</v>
      </c>
      <c r="R16" s="19" t="str">
        <f>+K16</f>
        <v>Техническая колонна</v>
      </c>
      <c r="S16" s="19" t="str">
        <f>+L16</f>
        <v>Эксплуат-ая колонна</v>
      </c>
      <c r="T16" s="17" t="s">
        <v>150</v>
      </c>
      <c r="U16" s="17" t="str">
        <f>+N16</f>
        <v>Хвостовик</v>
      </c>
      <c r="V16" s="21" t="s">
        <v>24</v>
      </c>
      <c r="W16" s="165" t="s">
        <v>25</v>
      </c>
      <c r="X16" s="184" t="s">
        <v>149</v>
      </c>
    </row>
    <row r="17" spans="1:24" ht="15.75" thickBot="1">
      <c r="A17" s="33"/>
      <c r="B17" s="41"/>
      <c r="C17" s="74"/>
      <c r="D17" s="74"/>
      <c r="E17" s="75"/>
      <c r="F17" s="75"/>
      <c r="G17" s="76"/>
      <c r="H17" s="77"/>
      <c r="I17" s="77"/>
      <c r="J17" s="77"/>
      <c r="K17" s="77"/>
      <c r="L17" s="77"/>
      <c r="M17" s="77"/>
      <c r="N17" s="77"/>
      <c r="O17" s="78"/>
      <c r="P17" s="78"/>
      <c r="Q17" s="78"/>
      <c r="R17" s="78"/>
      <c r="S17" s="78"/>
      <c r="T17" s="78"/>
      <c r="U17" s="78"/>
      <c r="V17" s="79"/>
      <c r="W17" s="166"/>
      <c r="X17" s="188"/>
    </row>
    <row r="18" spans="1:24" ht="15.75" thickBot="1">
      <c r="A18" s="33" t="s">
        <v>55</v>
      </c>
      <c r="B18" s="41"/>
      <c r="C18" s="453" t="s">
        <v>122</v>
      </c>
      <c r="D18" s="454"/>
      <c r="E18" s="454"/>
      <c r="F18" s="454"/>
      <c r="G18" s="454"/>
      <c r="H18" s="454"/>
      <c r="I18" s="454"/>
      <c r="J18" s="454"/>
      <c r="K18" s="454"/>
      <c r="L18" s="454"/>
      <c r="M18" s="454"/>
      <c r="N18" s="454"/>
      <c r="O18" s="454"/>
      <c r="P18" s="454"/>
      <c r="Q18" s="454"/>
      <c r="R18" s="454"/>
      <c r="S18" s="454"/>
      <c r="T18" s="454"/>
      <c r="U18" s="454"/>
      <c r="V18" s="454"/>
      <c r="W18" s="487"/>
      <c r="X18" s="189">
        <f>SUM(W20:W36)</f>
        <v>0</v>
      </c>
    </row>
    <row r="19" spans="1:24" outlineLevel="1">
      <c r="A19" s="28"/>
      <c r="B19" s="42"/>
      <c r="C19" s="182" t="str">
        <f>'Перв. скв '!C19</f>
        <v>не определен</v>
      </c>
      <c r="D19" s="100" t="s">
        <v>120</v>
      </c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167"/>
      <c r="X19" s="190"/>
    </row>
    <row r="20" spans="1:24" outlineLevel="1">
      <c r="A20" s="28"/>
      <c r="B20" s="42"/>
      <c r="C20" s="74"/>
      <c r="D20" s="102" t="str">
        <f>'Перв. скв '!D20</f>
        <v>Монтаж</v>
      </c>
      <c r="E20" s="59" t="str">
        <f>D$5</f>
        <v>не определен</v>
      </c>
      <c r="F20" s="59" t="str">
        <f>'Перв. скв '!F20</f>
        <v>опер.</v>
      </c>
      <c r="G20" s="196">
        <f>'Перв. скв '!G20</f>
        <v>9401938</v>
      </c>
      <c r="H20" s="83"/>
      <c r="I20" s="111"/>
      <c r="J20" s="111"/>
      <c r="K20" s="111"/>
      <c r="L20" s="111"/>
      <c r="M20" s="111"/>
      <c r="N20" s="111"/>
      <c r="O20" s="112">
        <f>H20*G20</f>
        <v>0</v>
      </c>
      <c r="P20" s="112"/>
      <c r="Q20" s="112"/>
      <c r="R20" s="112"/>
      <c r="S20" s="112"/>
      <c r="T20" s="112"/>
      <c r="U20" s="112"/>
      <c r="V20" s="113">
        <f>SUM(H20:N20)</f>
        <v>0</v>
      </c>
      <c r="W20" s="168">
        <f>SUM(O20:U20)</f>
        <v>0</v>
      </c>
      <c r="X20" s="190"/>
    </row>
    <row r="21" spans="1:24" outlineLevel="1">
      <c r="A21" s="28"/>
      <c r="B21" s="42"/>
      <c r="C21" s="97"/>
      <c r="D21" s="102" t="str">
        <f>'Перв. скв '!D21</f>
        <v>Демонтаж</v>
      </c>
      <c r="E21" s="59" t="str">
        <f t="shared" ref="E21:E35" si="0">D$5</f>
        <v>не определен</v>
      </c>
      <c r="F21" s="59" t="str">
        <f>'Перв. скв '!F21</f>
        <v>опер.</v>
      </c>
      <c r="G21" s="196">
        <f>'Перв. скв '!G21</f>
        <v>2344149</v>
      </c>
      <c r="H21" s="83"/>
      <c r="I21" s="111"/>
      <c r="J21" s="111"/>
      <c r="K21" s="111"/>
      <c r="L21" s="111"/>
      <c r="M21" s="111"/>
      <c r="N21" s="111"/>
      <c r="O21" s="112">
        <f t="shared" ref="O21:O35" si="1">H21*G21</f>
        <v>0</v>
      </c>
      <c r="P21" s="112"/>
      <c r="Q21" s="112"/>
      <c r="R21" s="112"/>
      <c r="S21" s="112"/>
      <c r="T21" s="112"/>
      <c r="U21" s="112"/>
      <c r="V21" s="113">
        <f t="shared" ref="V21:V35" si="2">SUM(H21:N21)</f>
        <v>0</v>
      </c>
      <c r="W21" s="168">
        <f t="shared" ref="W21:W35" si="3">SUM(O21:U21)</f>
        <v>0</v>
      </c>
      <c r="X21" s="190"/>
    </row>
    <row r="22" spans="1:24" outlineLevel="1">
      <c r="A22" s="28"/>
      <c r="B22" s="42"/>
      <c r="C22" s="97"/>
      <c r="D22" s="102" t="str">
        <f>'Перв. скв '!D22</f>
        <v>Эксплуатация АВЭС</v>
      </c>
      <c r="E22" s="59" t="str">
        <f t="shared" si="0"/>
        <v>не определен</v>
      </c>
      <c r="F22" s="59" t="str">
        <f>'Перв. скв '!F22</f>
        <v>опер.</v>
      </c>
      <c r="G22" s="196">
        <f>'Перв. скв '!G22</f>
        <v>0</v>
      </c>
      <c r="H22" s="83"/>
      <c r="I22" s="111"/>
      <c r="J22" s="111"/>
      <c r="K22" s="111"/>
      <c r="L22" s="111"/>
      <c r="M22" s="111"/>
      <c r="N22" s="111"/>
      <c r="O22" s="112">
        <f t="shared" si="1"/>
        <v>0</v>
      </c>
      <c r="P22" s="112"/>
      <c r="Q22" s="112"/>
      <c r="R22" s="112"/>
      <c r="S22" s="112"/>
      <c r="T22" s="112"/>
      <c r="U22" s="112"/>
      <c r="V22" s="113">
        <f t="shared" si="2"/>
        <v>0</v>
      </c>
      <c r="W22" s="168">
        <f t="shared" si="3"/>
        <v>0</v>
      </c>
      <c r="X22" s="190"/>
    </row>
    <row r="23" spans="1:24" outlineLevel="1">
      <c r="A23" s="28"/>
      <c r="B23" s="42"/>
      <c r="C23" s="97"/>
      <c r="D23" s="85" t="str">
        <f>'Перв. скв '!D26</f>
        <v>Передислокация бр. бур 250-500 км.</v>
      </c>
      <c r="E23" s="59" t="str">
        <f t="shared" si="0"/>
        <v>не определен</v>
      </c>
      <c r="F23" s="59" t="str">
        <f>'Перв. скв '!F26</f>
        <v>опер.</v>
      </c>
      <c r="G23" s="196">
        <f>'Перв. скв '!G26</f>
        <v>1788526</v>
      </c>
      <c r="H23" s="83"/>
      <c r="I23" s="111"/>
      <c r="J23" s="111"/>
      <c r="K23" s="111"/>
      <c r="L23" s="111"/>
      <c r="M23" s="111"/>
      <c r="N23" s="111"/>
      <c r="O23" s="112">
        <f t="shared" si="1"/>
        <v>0</v>
      </c>
      <c r="P23" s="112"/>
      <c r="Q23" s="112"/>
      <c r="R23" s="112"/>
      <c r="S23" s="112"/>
      <c r="T23" s="112"/>
      <c r="U23" s="112"/>
      <c r="V23" s="113">
        <f t="shared" si="2"/>
        <v>0</v>
      </c>
      <c r="W23" s="168">
        <f t="shared" si="3"/>
        <v>0</v>
      </c>
      <c r="X23" s="190"/>
    </row>
    <row r="24" spans="1:24" outlineLevel="1">
      <c r="A24" s="28"/>
      <c r="B24" s="42"/>
      <c r="C24" s="97"/>
      <c r="D24" s="85" t="str">
        <f>'Перв. скв '!D27</f>
        <v>Передислокация бригады ВМР в пределах м-я</v>
      </c>
      <c r="E24" s="59" t="str">
        <f t="shared" si="0"/>
        <v>не определен</v>
      </c>
      <c r="F24" s="59" t="str">
        <f>'Перв. скв '!F27</f>
        <v>опер.</v>
      </c>
      <c r="G24" s="196">
        <f>'Перв. скв '!G27</f>
        <v>130867</v>
      </c>
      <c r="H24" s="83"/>
      <c r="I24" s="111"/>
      <c r="J24" s="111"/>
      <c r="K24" s="111"/>
      <c r="L24" s="111"/>
      <c r="M24" s="111"/>
      <c r="N24" s="111"/>
      <c r="O24" s="112">
        <f t="shared" si="1"/>
        <v>0</v>
      </c>
      <c r="P24" s="112"/>
      <c r="Q24" s="112"/>
      <c r="R24" s="112"/>
      <c r="S24" s="112"/>
      <c r="T24" s="112"/>
      <c r="U24" s="112"/>
      <c r="V24" s="113">
        <f t="shared" si="2"/>
        <v>0</v>
      </c>
      <c r="W24" s="168">
        <f t="shared" si="3"/>
        <v>0</v>
      </c>
      <c r="X24" s="190"/>
    </row>
    <row r="25" spans="1:24" outlineLevel="1">
      <c r="A25" s="28"/>
      <c r="B25" s="42"/>
      <c r="C25" s="97"/>
      <c r="D25" s="85" t="str">
        <f>'Перв. скв '!D28</f>
        <v>Передислокация бригады ВМР 250-500 км.</v>
      </c>
      <c r="E25" s="59" t="str">
        <f t="shared" si="0"/>
        <v>не определен</v>
      </c>
      <c r="F25" s="59" t="str">
        <f>'Перв. скв '!F28</f>
        <v>опер.</v>
      </c>
      <c r="G25" s="196">
        <f>'Перв. скв '!G28</f>
        <v>1788526</v>
      </c>
      <c r="H25" s="83"/>
      <c r="I25" s="111"/>
      <c r="J25" s="111"/>
      <c r="K25" s="111"/>
      <c r="L25" s="111"/>
      <c r="M25" s="111"/>
      <c r="N25" s="111"/>
      <c r="O25" s="112">
        <f t="shared" si="1"/>
        <v>0</v>
      </c>
      <c r="P25" s="112"/>
      <c r="Q25" s="112"/>
      <c r="R25" s="112"/>
      <c r="S25" s="112"/>
      <c r="T25" s="112"/>
      <c r="U25" s="112"/>
      <c r="V25" s="113">
        <f t="shared" si="2"/>
        <v>0</v>
      </c>
      <c r="W25" s="168">
        <f t="shared" si="3"/>
        <v>0</v>
      </c>
      <c r="X25" s="190"/>
    </row>
    <row r="26" spans="1:24" outlineLevel="1">
      <c r="A26" s="28"/>
      <c r="B26" s="42"/>
      <c r="C26" s="97"/>
      <c r="D26" s="85" t="str">
        <f>'Перв. скв '!D29</f>
        <v>Передвижка 5 м.</v>
      </c>
      <c r="E26" s="59" t="str">
        <f t="shared" si="0"/>
        <v>не определен</v>
      </c>
      <c r="F26" s="59" t="str">
        <f>'Перв. скв '!F29</f>
        <v>опер.</v>
      </c>
      <c r="G26" s="196">
        <f>'Перв. скв '!G29</f>
        <v>244497</v>
      </c>
      <c r="H26" s="83"/>
      <c r="I26" s="111"/>
      <c r="J26" s="111"/>
      <c r="K26" s="111"/>
      <c r="L26" s="111"/>
      <c r="M26" s="111"/>
      <c r="N26" s="111"/>
      <c r="O26" s="112">
        <f t="shared" si="1"/>
        <v>0</v>
      </c>
      <c r="P26" s="112"/>
      <c r="Q26" s="112"/>
      <c r="R26" s="112"/>
      <c r="S26" s="112"/>
      <c r="T26" s="112"/>
      <c r="U26" s="112"/>
      <c r="V26" s="113">
        <f>SUM(H26:N26)</f>
        <v>0</v>
      </c>
      <c r="W26" s="168">
        <f t="shared" si="3"/>
        <v>0</v>
      </c>
      <c r="X26" s="190"/>
    </row>
    <row r="27" spans="1:24" outlineLevel="1">
      <c r="A27" s="28"/>
      <c r="B27" s="42"/>
      <c r="C27" s="97"/>
      <c r="D27" s="103" t="str">
        <f>'Перв. скв '!D30</f>
        <v>Передвижка 9 м.</v>
      </c>
      <c r="E27" s="59" t="str">
        <f t="shared" si="0"/>
        <v>не определен</v>
      </c>
      <c r="F27" s="59" t="str">
        <f>'Перв. скв '!F30</f>
        <v>опер.</v>
      </c>
      <c r="G27" s="196">
        <f>'Перв. скв '!G30</f>
        <v>265365</v>
      </c>
      <c r="H27" s="83"/>
      <c r="I27" s="111"/>
      <c r="J27" s="111"/>
      <c r="K27" s="111"/>
      <c r="L27" s="111"/>
      <c r="M27" s="111"/>
      <c r="N27" s="111"/>
      <c r="O27" s="112">
        <f t="shared" si="1"/>
        <v>0</v>
      </c>
      <c r="P27" s="112"/>
      <c r="Q27" s="112"/>
      <c r="R27" s="112"/>
      <c r="S27" s="112"/>
      <c r="T27" s="112"/>
      <c r="U27" s="112"/>
      <c r="V27" s="113">
        <f t="shared" si="2"/>
        <v>0</v>
      </c>
      <c r="W27" s="168">
        <f t="shared" si="3"/>
        <v>0</v>
      </c>
      <c r="X27" s="190"/>
    </row>
    <row r="28" spans="1:24" outlineLevel="1">
      <c r="A28" s="28"/>
      <c r="B28" s="42"/>
      <c r="C28" s="97"/>
      <c r="D28" s="103" t="str">
        <f>'Перв. скв '!D31</f>
        <v>Передвижка 18 м.</v>
      </c>
      <c r="E28" s="59" t="str">
        <f t="shared" si="0"/>
        <v>не определен</v>
      </c>
      <c r="F28" s="59" t="str">
        <f>'Перв. скв '!F31</f>
        <v>опер.</v>
      </c>
      <c r="G28" s="196">
        <f>'Перв. скв '!G31</f>
        <v>406328</v>
      </c>
      <c r="H28" s="83"/>
      <c r="I28" s="111"/>
      <c r="J28" s="111"/>
      <c r="K28" s="111"/>
      <c r="L28" s="111"/>
      <c r="M28" s="111"/>
      <c r="N28" s="111"/>
      <c r="O28" s="112">
        <f t="shared" si="1"/>
        <v>0</v>
      </c>
      <c r="P28" s="112"/>
      <c r="Q28" s="112"/>
      <c r="R28" s="112"/>
      <c r="S28" s="112"/>
      <c r="T28" s="112"/>
      <c r="U28" s="112"/>
      <c r="V28" s="113">
        <f t="shared" si="2"/>
        <v>0</v>
      </c>
      <c r="W28" s="168">
        <f t="shared" si="3"/>
        <v>0</v>
      </c>
      <c r="X28" s="190"/>
    </row>
    <row r="29" spans="1:24" outlineLevel="1">
      <c r="A29" s="28"/>
      <c r="B29" s="42"/>
      <c r="C29" s="97"/>
      <c r="D29" s="103" t="str">
        <f>'Перв. скв '!D32</f>
        <v>Передвижка 25 м.</v>
      </c>
      <c r="E29" s="59" t="str">
        <f t="shared" si="0"/>
        <v>не определен</v>
      </c>
      <c r="F29" s="59" t="str">
        <f>'Перв. скв '!F32</f>
        <v>опер.</v>
      </c>
      <c r="G29" s="196">
        <f>'Перв. скв '!G32</f>
        <v>462462</v>
      </c>
      <c r="H29" s="200"/>
      <c r="I29" s="111"/>
      <c r="J29" s="111"/>
      <c r="K29" s="111"/>
      <c r="L29" s="111"/>
      <c r="M29" s="111"/>
      <c r="N29" s="111"/>
      <c r="O29" s="112">
        <f t="shared" si="1"/>
        <v>0</v>
      </c>
      <c r="P29" s="112"/>
      <c r="Q29" s="112"/>
      <c r="R29" s="112"/>
      <c r="S29" s="112"/>
      <c r="T29" s="112"/>
      <c r="U29" s="112"/>
      <c r="V29" s="113">
        <f t="shared" si="2"/>
        <v>0</v>
      </c>
      <c r="W29" s="168">
        <f t="shared" si="3"/>
        <v>0</v>
      </c>
      <c r="X29" s="190"/>
    </row>
    <row r="30" spans="1:24" outlineLevel="1">
      <c r="A30" s="28"/>
      <c r="B30" s="42"/>
      <c r="C30" s="97"/>
      <c r="D30" s="85" t="str">
        <f>'Перв. скв '!D33</f>
        <v>Передвижка 50 м.</v>
      </c>
      <c r="E30" s="59" t="str">
        <f t="shared" si="0"/>
        <v>не определен</v>
      </c>
      <c r="F30" s="59" t="str">
        <f>'Перв. скв '!F33</f>
        <v>опер.</v>
      </c>
      <c r="G30" s="196">
        <f>'Перв. скв '!G33</f>
        <v>889289</v>
      </c>
      <c r="H30" s="83"/>
      <c r="I30" s="111"/>
      <c r="J30" s="111"/>
      <c r="K30" s="111"/>
      <c r="L30" s="111"/>
      <c r="M30" s="111"/>
      <c r="N30" s="111"/>
      <c r="O30" s="112">
        <f t="shared" si="1"/>
        <v>0</v>
      </c>
      <c r="P30" s="112"/>
      <c r="Q30" s="112"/>
      <c r="R30" s="112"/>
      <c r="S30" s="112"/>
      <c r="T30" s="112"/>
      <c r="U30" s="112"/>
      <c r="V30" s="113">
        <f t="shared" si="2"/>
        <v>0</v>
      </c>
      <c r="W30" s="168">
        <f t="shared" si="3"/>
        <v>0</v>
      </c>
      <c r="X30" s="190"/>
    </row>
    <row r="31" spans="1:24" outlineLevel="1">
      <c r="A31" s="28"/>
      <c r="B31" s="42"/>
      <c r="C31" s="97"/>
      <c r="D31" s="103" t="str">
        <f>'Перв. скв '!D34</f>
        <v>Сдвижка 25 м.</v>
      </c>
      <c r="E31" s="59" t="str">
        <f t="shared" si="0"/>
        <v>не определен</v>
      </c>
      <c r="F31" s="59" t="str">
        <f>'Перв. скв '!F34</f>
        <v>опер.</v>
      </c>
      <c r="G31" s="196">
        <f>'Перв. скв '!G34</f>
        <v>291019</v>
      </c>
      <c r="H31" s="83"/>
      <c r="I31" s="111"/>
      <c r="J31" s="111"/>
      <c r="K31" s="111"/>
      <c r="L31" s="111"/>
      <c r="M31" s="111"/>
      <c r="N31" s="111"/>
      <c r="O31" s="112">
        <f t="shared" si="1"/>
        <v>0</v>
      </c>
      <c r="P31" s="112"/>
      <c r="Q31" s="112"/>
      <c r="R31" s="112"/>
      <c r="S31" s="112"/>
      <c r="T31" s="112"/>
      <c r="U31" s="112"/>
      <c r="V31" s="113">
        <f t="shared" si="2"/>
        <v>0</v>
      </c>
      <c r="W31" s="168">
        <f t="shared" si="3"/>
        <v>0</v>
      </c>
      <c r="X31" s="190"/>
    </row>
    <row r="32" spans="1:24" outlineLevel="1">
      <c r="A32" s="28"/>
      <c r="B32" s="42"/>
      <c r="C32" s="97"/>
      <c r="D32" s="103" t="str">
        <f>'Перв. скв '!D35</f>
        <v>Пуско-наладочные работы</v>
      </c>
      <c r="E32" s="59" t="str">
        <f t="shared" si="0"/>
        <v>не определен</v>
      </c>
      <c r="F32" s="59" t="str">
        <f>'Перв. скв '!F35</f>
        <v>опер.</v>
      </c>
      <c r="G32" s="196">
        <f>'Перв. скв '!G35</f>
        <v>633406</v>
      </c>
      <c r="H32" s="83"/>
      <c r="I32" s="111"/>
      <c r="J32" s="111"/>
      <c r="K32" s="111"/>
      <c r="L32" s="111"/>
      <c r="M32" s="111"/>
      <c r="N32" s="111"/>
      <c r="O32" s="112">
        <f t="shared" si="1"/>
        <v>0</v>
      </c>
      <c r="P32" s="112"/>
      <c r="Q32" s="112"/>
      <c r="R32" s="112"/>
      <c r="S32" s="112"/>
      <c r="T32" s="112"/>
      <c r="U32" s="112"/>
      <c r="V32" s="113">
        <f t="shared" si="2"/>
        <v>0</v>
      </c>
      <c r="W32" s="168">
        <f t="shared" si="3"/>
        <v>0</v>
      </c>
      <c r="X32" s="190"/>
    </row>
    <row r="33" spans="1:24" outlineLevel="1">
      <c r="A33" s="28"/>
      <c r="B33" s="42"/>
      <c r="C33" s="97"/>
      <c r="D33" s="85" t="str">
        <f>'Перв. скв '!D37</f>
        <v>Авиапревозки</v>
      </c>
      <c r="E33" s="59" t="str">
        <f t="shared" si="0"/>
        <v>не определен</v>
      </c>
      <c r="F33" s="59" t="str">
        <f>'Перв. скв '!F37</f>
        <v>опер.</v>
      </c>
      <c r="G33" s="196">
        <f>'Перв. скв '!G37</f>
        <v>205937.125</v>
      </c>
      <c r="H33" s="83"/>
      <c r="I33" s="111"/>
      <c r="J33" s="111"/>
      <c r="K33" s="111"/>
      <c r="L33" s="111"/>
      <c r="M33" s="111"/>
      <c r="N33" s="111"/>
      <c r="O33" s="112">
        <f t="shared" si="1"/>
        <v>0</v>
      </c>
      <c r="P33" s="112"/>
      <c r="Q33" s="112"/>
      <c r="R33" s="112"/>
      <c r="S33" s="112"/>
      <c r="T33" s="112"/>
      <c r="U33" s="112"/>
      <c r="V33" s="113">
        <f t="shared" si="2"/>
        <v>0</v>
      </c>
      <c r="W33" s="168">
        <f t="shared" si="3"/>
        <v>0</v>
      </c>
      <c r="X33" s="190"/>
    </row>
    <row r="34" spans="1:24" outlineLevel="1">
      <c r="A34" s="28"/>
      <c r="B34" s="42"/>
      <c r="C34" s="97"/>
      <c r="D34" s="85" t="str">
        <f>'Перв. скв '!D38</f>
        <v>Мобилизация и монтаж энергокомплекса</v>
      </c>
      <c r="E34" s="59" t="str">
        <f t="shared" si="0"/>
        <v>не определен</v>
      </c>
      <c r="F34" s="59" t="str">
        <f>'Перв. скв '!F38</f>
        <v>опер.</v>
      </c>
      <c r="G34" s="196">
        <f>'Перв. скв '!G38</f>
        <v>0</v>
      </c>
      <c r="H34" s="83"/>
      <c r="I34" s="111"/>
      <c r="J34" s="111"/>
      <c r="K34" s="111"/>
      <c r="L34" s="111"/>
      <c r="M34" s="111"/>
      <c r="N34" s="111"/>
      <c r="O34" s="112">
        <f t="shared" si="1"/>
        <v>0</v>
      </c>
      <c r="P34" s="112"/>
      <c r="Q34" s="112"/>
      <c r="R34" s="112"/>
      <c r="S34" s="112"/>
      <c r="T34" s="112"/>
      <c r="U34" s="112"/>
      <c r="V34" s="113">
        <f t="shared" si="2"/>
        <v>0</v>
      </c>
      <c r="W34" s="168">
        <f t="shared" si="3"/>
        <v>0</v>
      </c>
      <c r="X34" s="190"/>
    </row>
    <row r="35" spans="1:24" ht="14.25" customHeight="1" outlineLevel="1">
      <c r="A35" s="22"/>
      <c r="B35" s="43"/>
      <c r="C35" s="97"/>
      <c r="D35" s="103" t="str">
        <f>'Перв. скв '!D39</f>
        <v>Завоз и монтаж верхнего силового привода</v>
      </c>
      <c r="E35" s="59" t="str">
        <f t="shared" si="0"/>
        <v>не определен</v>
      </c>
      <c r="F35" s="59" t="str">
        <f>'Перв. скв '!F39</f>
        <v>опер.</v>
      </c>
      <c r="G35" s="196">
        <f>'Перв. скв '!G39</f>
        <v>2078246</v>
      </c>
      <c r="H35" s="83"/>
      <c r="I35" s="111"/>
      <c r="J35" s="111"/>
      <c r="K35" s="111"/>
      <c r="L35" s="111"/>
      <c r="M35" s="111"/>
      <c r="N35" s="111"/>
      <c r="O35" s="112">
        <f t="shared" si="1"/>
        <v>0</v>
      </c>
      <c r="P35" s="112"/>
      <c r="Q35" s="112"/>
      <c r="R35" s="112"/>
      <c r="S35" s="112"/>
      <c r="T35" s="112"/>
      <c r="U35" s="112"/>
      <c r="V35" s="113">
        <f t="shared" si="2"/>
        <v>0</v>
      </c>
      <c r="W35" s="168">
        <f t="shared" si="3"/>
        <v>0</v>
      </c>
      <c r="X35" s="190"/>
    </row>
    <row r="36" spans="1:24" ht="15.75" outlineLevel="1" thickBot="1">
      <c r="A36" s="29"/>
      <c r="B36" s="44"/>
      <c r="C36" s="97"/>
      <c r="D36" s="103" t="str">
        <f>'Перв. скв '!D40</f>
        <v>Завоз и монтаж новой насосной группы</v>
      </c>
      <c r="E36" s="59" t="str">
        <f>D$5</f>
        <v>не определен</v>
      </c>
      <c r="F36" s="59" t="str">
        <f>'Перв. скв '!F40</f>
        <v>опер.</v>
      </c>
      <c r="G36" s="196">
        <f>'Перв. скв '!G40</f>
        <v>899742</v>
      </c>
      <c r="H36" s="83"/>
      <c r="I36" s="111"/>
      <c r="J36" s="111"/>
      <c r="K36" s="111"/>
      <c r="L36" s="111"/>
      <c r="M36" s="111"/>
      <c r="N36" s="111"/>
      <c r="O36" s="112">
        <f>H36*G36</f>
        <v>0</v>
      </c>
      <c r="P36" s="112"/>
      <c r="Q36" s="112"/>
      <c r="R36" s="112"/>
      <c r="S36" s="112"/>
      <c r="T36" s="112"/>
      <c r="U36" s="112"/>
      <c r="V36" s="113">
        <f>SUM(H36:N36)</f>
        <v>0</v>
      </c>
      <c r="W36" s="168">
        <f>SUM(O36:U36)</f>
        <v>0</v>
      </c>
      <c r="X36" s="190"/>
    </row>
    <row r="37" spans="1:24" ht="15.75" thickBot="1">
      <c r="A37" s="8"/>
      <c r="B37" s="4"/>
      <c r="C37" s="56" t="s">
        <v>82</v>
      </c>
      <c r="D37" s="69">
        <f>W37</f>
        <v>0</v>
      </c>
      <c r="E37" s="110"/>
      <c r="F37" s="110"/>
      <c r="G37" s="110"/>
      <c r="H37" s="114"/>
      <c r="I37" s="114"/>
      <c r="J37" s="114"/>
      <c r="K37" s="114"/>
      <c r="L37" s="114"/>
      <c r="M37" s="114"/>
      <c r="N37" s="114"/>
      <c r="O37" s="116">
        <f>SUM(O20:O36)</f>
        <v>0</v>
      </c>
      <c r="P37" s="116"/>
      <c r="Q37" s="116"/>
      <c r="R37" s="116"/>
      <c r="S37" s="116"/>
      <c r="T37" s="116"/>
      <c r="U37" s="116"/>
      <c r="V37" s="116"/>
      <c r="W37" s="164">
        <f>SUM(W20:W36)</f>
        <v>0</v>
      </c>
      <c r="X37" s="191"/>
    </row>
    <row r="38" spans="1:24" s="68" customFormat="1" ht="15.75" thickBot="1">
      <c r="A38" s="62"/>
      <c r="B38" s="63"/>
      <c r="C38" s="64"/>
      <c r="D38" s="65"/>
      <c r="E38" s="91"/>
      <c r="F38" s="66"/>
      <c r="G38" s="66"/>
      <c r="H38" s="66"/>
      <c r="I38" s="66"/>
      <c r="J38" s="66"/>
      <c r="K38" s="66"/>
      <c r="L38" s="66"/>
      <c r="M38" s="66"/>
      <c r="N38" s="66"/>
      <c r="O38" s="67"/>
      <c r="P38" s="67"/>
      <c r="Q38" s="67"/>
      <c r="R38" s="67"/>
      <c r="S38" s="67"/>
      <c r="T38" s="67"/>
      <c r="U38" s="67"/>
      <c r="V38" s="67"/>
      <c r="W38" s="169"/>
      <c r="X38" s="191"/>
    </row>
    <row r="39" spans="1:24" ht="15" customHeight="1" thickBot="1">
      <c r="A39" s="24"/>
      <c r="B39" s="45"/>
      <c r="C39" s="446" t="s">
        <v>123</v>
      </c>
      <c r="D39" s="447"/>
      <c r="E39" s="447"/>
      <c r="F39" s="447"/>
      <c r="G39" s="447"/>
      <c r="H39" s="447"/>
      <c r="I39" s="447"/>
      <c r="J39" s="447"/>
      <c r="K39" s="447"/>
      <c r="L39" s="447"/>
      <c r="M39" s="447"/>
      <c r="N39" s="447"/>
      <c r="O39" s="447"/>
      <c r="P39" s="447"/>
      <c r="Q39" s="447"/>
      <c r="R39" s="447"/>
      <c r="S39" s="447"/>
      <c r="T39" s="447"/>
      <c r="U39" s="447"/>
      <c r="V39" s="447"/>
      <c r="W39" s="447"/>
      <c r="X39" s="192">
        <f>SUM(W41:W45)</f>
        <v>0</v>
      </c>
    </row>
    <row r="40" spans="1:24" ht="15" customHeight="1" outlineLevel="1">
      <c r="A40" s="71"/>
      <c r="B40" s="94"/>
      <c r="C40" s="182" t="str">
        <f>'Перв. скв '!C44</f>
        <v>не определен</v>
      </c>
      <c r="D40" s="100" t="s">
        <v>120</v>
      </c>
      <c r="E40" s="101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170"/>
      <c r="X40" s="191"/>
    </row>
    <row r="41" spans="1:24" ht="14.25" customHeight="1" outlineLevel="1">
      <c r="A41" s="30"/>
      <c r="B41" s="95"/>
      <c r="C41" s="85" t="s">
        <v>148</v>
      </c>
      <c r="D41" s="102" t="str">
        <f>'Перв. скв '!D45</f>
        <v>Фиксированная ставка за скважину с отходом до 1300 м.</v>
      </c>
      <c r="E41" s="59" t="str">
        <f>D$5</f>
        <v>не определен</v>
      </c>
      <c r="F41" s="59" t="str">
        <f>'Перв. скв '!F45</f>
        <v>скв.</v>
      </c>
      <c r="G41" s="196">
        <f>'Перв. скв '!G45</f>
        <v>6559232</v>
      </c>
      <c r="H41" s="58"/>
      <c r="I41" s="199"/>
      <c r="J41" s="199"/>
      <c r="K41" s="199"/>
      <c r="L41" s="199"/>
      <c r="M41" s="199"/>
      <c r="N41" s="35"/>
      <c r="O41" s="99">
        <f>H41*G41</f>
        <v>0</v>
      </c>
      <c r="P41" s="99">
        <f>I41*G41</f>
        <v>0</v>
      </c>
      <c r="Q41" s="99">
        <f>J41*G41</f>
        <v>0</v>
      </c>
      <c r="R41" s="99">
        <f>K41*G41</f>
        <v>0</v>
      </c>
      <c r="S41" s="99">
        <f>L41*G41</f>
        <v>0</v>
      </c>
      <c r="T41" s="99">
        <f>M41*G41</f>
        <v>0</v>
      </c>
      <c r="U41" s="99">
        <f>N41*G41</f>
        <v>0</v>
      </c>
      <c r="V41" s="98">
        <f>SUM(H41:N41)</f>
        <v>0</v>
      </c>
      <c r="W41" s="171">
        <f>SUM(O41:U41)</f>
        <v>0</v>
      </c>
      <c r="X41" s="190"/>
    </row>
    <row r="42" spans="1:24" ht="14.25" customHeight="1" outlineLevel="1">
      <c r="A42" s="30"/>
      <c r="B42" s="95"/>
      <c r="C42" s="97"/>
      <c r="D42" s="102" t="str">
        <f>'Перв. скв '!D50</f>
        <v>Расчет объема капитальных вложений по ГС</v>
      </c>
      <c r="E42" s="59" t="str">
        <f>D$5</f>
        <v>не определен</v>
      </c>
      <c r="F42" s="59" t="str">
        <f>'Перв. скв '!F50</f>
        <v>сут.</v>
      </c>
      <c r="G42" s="196">
        <f>'Перв. скв '!G50</f>
        <v>31646673.313999999</v>
      </c>
      <c r="H42" s="58"/>
      <c r="I42" s="35"/>
      <c r="J42" s="35"/>
      <c r="K42" s="35"/>
      <c r="L42" s="35"/>
      <c r="M42" s="35"/>
      <c r="N42" s="35"/>
      <c r="O42" s="99">
        <f>H42*G42</f>
        <v>0</v>
      </c>
      <c r="P42" s="99">
        <f>I42*G42</f>
        <v>0</v>
      </c>
      <c r="Q42" s="99">
        <f>J42*G42</f>
        <v>0</v>
      </c>
      <c r="R42" s="99">
        <f>K42*G42</f>
        <v>0</v>
      </c>
      <c r="S42" s="99">
        <f>L42*G42</f>
        <v>0</v>
      </c>
      <c r="T42" s="99">
        <f>M42*G42</f>
        <v>0</v>
      </c>
      <c r="U42" s="99">
        <f>N42*G42</f>
        <v>0</v>
      </c>
      <c r="V42" s="98">
        <f>SUM(H42:N42)</f>
        <v>0</v>
      </c>
      <c r="W42" s="171">
        <f>SUM(O42:U42)</f>
        <v>0</v>
      </c>
      <c r="X42" s="190"/>
    </row>
    <row r="43" spans="1:24" ht="13.5" customHeight="1" outlineLevel="1">
      <c r="A43" s="30"/>
      <c r="B43" s="95"/>
      <c r="C43" s="72"/>
      <c r="D43" s="102" t="str">
        <f>'Перв. скв '!D51</f>
        <v>Переработка бурового шлама</v>
      </c>
      <c r="E43" s="59" t="str">
        <f>D$5</f>
        <v>не определен</v>
      </c>
      <c r="F43" s="59" t="str">
        <f>'Перв. скв '!F51</f>
        <v>скв.</v>
      </c>
      <c r="G43" s="196">
        <f>'Перв. скв '!G51</f>
        <v>2869</v>
      </c>
      <c r="H43" s="58"/>
      <c r="I43" s="35"/>
      <c r="J43" s="35"/>
      <c r="K43" s="35"/>
      <c r="L43" s="35"/>
      <c r="M43" s="35"/>
      <c r="N43" s="35"/>
      <c r="O43" s="99">
        <f>H43*G43</f>
        <v>0</v>
      </c>
      <c r="P43" s="99">
        <f>I43*G43</f>
        <v>0</v>
      </c>
      <c r="Q43" s="99">
        <f>J43*G43</f>
        <v>0</v>
      </c>
      <c r="R43" s="99">
        <f>K43*G43</f>
        <v>0</v>
      </c>
      <c r="S43" s="99">
        <f>L43*G43</f>
        <v>0</v>
      </c>
      <c r="T43" s="99">
        <f>M43*G43</f>
        <v>0</v>
      </c>
      <c r="U43" s="99">
        <f>N43*G43</f>
        <v>0</v>
      </c>
      <c r="V43" s="98">
        <f>SUM(H43:N43)</f>
        <v>0</v>
      </c>
      <c r="W43" s="171">
        <f>SUM(O43:U43)</f>
        <v>0</v>
      </c>
      <c r="X43" s="190"/>
    </row>
    <row r="44" spans="1:24" ht="13.5" customHeight="1" outlineLevel="1">
      <c r="A44" s="30"/>
      <c r="B44" s="95"/>
      <c r="C44" s="72"/>
      <c r="D44" s="102" t="str">
        <f>'Перв. скв '!D52</f>
        <v>Нефть</v>
      </c>
      <c r="E44" s="59" t="str">
        <f>D$5</f>
        <v>не определен</v>
      </c>
      <c r="F44" s="59" t="str">
        <f>'Перв. скв '!F52</f>
        <v>шт.</v>
      </c>
      <c r="G44" s="196">
        <f>'Перв. скв '!G52</f>
        <v>166946</v>
      </c>
      <c r="H44" s="58"/>
      <c r="I44" s="58"/>
      <c r="J44" s="58"/>
      <c r="K44" s="58"/>
      <c r="L44" s="58"/>
      <c r="M44" s="58"/>
      <c r="N44" s="58"/>
      <c r="O44" s="99">
        <f>H44*G44</f>
        <v>0</v>
      </c>
      <c r="P44" s="99">
        <f>I44*G44</f>
        <v>0</v>
      </c>
      <c r="Q44" s="99">
        <f>J44*G44</f>
        <v>0</v>
      </c>
      <c r="R44" s="99">
        <f>K44*G44</f>
        <v>0</v>
      </c>
      <c r="S44" s="99">
        <f>L44*G44</f>
        <v>0</v>
      </c>
      <c r="T44" s="99">
        <f>M44*G44</f>
        <v>0</v>
      </c>
      <c r="U44" s="99">
        <f>N44*G44</f>
        <v>0</v>
      </c>
      <c r="V44" s="98">
        <f>SUM(H44:N44)</f>
        <v>0</v>
      </c>
      <c r="W44" s="171">
        <f>SUM(O44:U44)</f>
        <v>0</v>
      </c>
      <c r="X44" s="190"/>
    </row>
    <row r="45" spans="1:24" ht="15" customHeight="1" outlineLevel="1" thickBot="1">
      <c r="A45" s="30"/>
      <c r="B45" s="96"/>
      <c r="C45" s="72"/>
      <c r="D45" s="102" t="str">
        <f>'Перв. скв '!D55</f>
        <v>Бурение по суточной ставке (геологическая нагрузка)</v>
      </c>
      <c r="E45" s="59" t="str">
        <f>D$5</f>
        <v>не определен</v>
      </c>
      <c r="F45" s="59" t="str">
        <f>'Перв. скв '!F55</f>
        <v>опер.</v>
      </c>
      <c r="G45" s="196">
        <f>'Перв. скв '!G55</f>
        <v>703259.4</v>
      </c>
      <c r="H45" s="35"/>
      <c r="I45" s="58"/>
      <c r="J45" s="58"/>
      <c r="K45" s="58"/>
      <c r="L45" s="58"/>
      <c r="M45" s="58"/>
      <c r="N45" s="58"/>
      <c r="O45" s="99">
        <f>H45*G45</f>
        <v>0</v>
      </c>
      <c r="P45" s="99">
        <f>I45*G45</f>
        <v>0</v>
      </c>
      <c r="Q45" s="99">
        <f>J45*G45</f>
        <v>0</v>
      </c>
      <c r="R45" s="99">
        <f>K45*G45</f>
        <v>0</v>
      </c>
      <c r="S45" s="99">
        <f>L45*G45</f>
        <v>0</v>
      </c>
      <c r="T45" s="99">
        <f>M45*G45</f>
        <v>0</v>
      </c>
      <c r="U45" s="99">
        <f>N45*G45</f>
        <v>0</v>
      </c>
      <c r="V45" s="98">
        <f>SUM(H45:N45)</f>
        <v>0</v>
      </c>
      <c r="W45" s="171">
        <f>SUM(O45:U45)</f>
        <v>0</v>
      </c>
      <c r="X45" s="190"/>
    </row>
    <row r="46" spans="1:24" ht="14.25" customHeight="1" thickBot="1">
      <c r="A46" s="25"/>
      <c r="B46" s="46"/>
      <c r="C46" s="446" t="s">
        <v>31</v>
      </c>
      <c r="D46" s="447"/>
      <c r="E46" s="447"/>
      <c r="F46" s="447"/>
      <c r="G46" s="447"/>
      <c r="H46" s="447"/>
      <c r="I46" s="447"/>
      <c r="J46" s="447"/>
      <c r="K46" s="447"/>
      <c r="L46" s="447"/>
      <c r="M46" s="447"/>
      <c r="N46" s="447"/>
      <c r="O46" s="447"/>
      <c r="P46" s="447"/>
      <c r="Q46" s="447"/>
      <c r="R46" s="447"/>
      <c r="S46" s="447"/>
      <c r="T46" s="447"/>
      <c r="U46" s="447"/>
      <c r="V46" s="447"/>
      <c r="W46" s="447"/>
      <c r="X46" s="192">
        <f>SUM(W48:W54)</f>
        <v>0</v>
      </c>
    </row>
    <row r="47" spans="1:24" ht="13.5" customHeight="1" outlineLevel="1">
      <c r="A47" s="25"/>
      <c r="B47" s="46"/>
      <c r="C47" s="182">
        <f>'Перв. скв '!C57</f>
        <v>0</v>
      </c>
      <c r="D47" s="100" t="s">
        <v>120</v>
      </c>
      <c r="E47" s="92"/>
      <c r="F47" s="50"/>
      <c r="G47" s="39"/>
      <c r="H47" s="51"/>
      <c r="I47" s="51"/>
      <c r="J47" s="51"/>
      <c r="K47" s="51"/>
      <c r="L47" s="51"/>
      <c r="M47" s="51"/>
      <c r="N47" s="51"/>
      <c r="O47" s="52"/>
      <c r="P47" s="52"/>
      <c r="Q47" s="52"/>
      <c r="R47" s="52"/>
      <c r="S47" s="52"/>
      <c r="T47" s="52"/>
      <c r="U47" s="52"/>
      <c r="V47" s="53"/>
      <c r="W47" s="172"/>
      <c r="X47" s="191"/>
    </row>
    <row r="48" spans="1:24" ht="13.5" customHeight="1" outlineLevel="1">
      <c r="A48" s="22"/>
      <c r="B48" s="43"/>
      <c r="C48" s="59" t="s">
        <v>148</v>
      </c>
      <c r="D48" s="102" t="str">
        <f>'Перв. скв '!D58</f>
        <v>550 мм долото для бурения под направление (долото+сервис)</v>
      </c>
      <c r="E48" s="59">
        <f>C$47</f>
        <v>0</v>
      </c>
      <c r="F48" s="59" t="str">
        <f>'Перв. скв '!F58</f>
        <v xml:space="preserve">м </v>
      </c>
      <c r="G48" s="196">
        <f>'Перв. скв '!G58</f>
        <v>90</v>
      </c>
      <c r="H48" s="84"/>
      <c r="I48" s="84"/>
      <c r="J48" s="84"/>
      <c r="K48" s="84"/>
      <c r="L48" s="84"/>
      <c r="M48" s="84"/>
      <c r="N48" s="84"/>
      <c r="O48" s="112">
        <f t="shared" ref="O48:O54" si="4">H48*G48</f>
        <v>0</v>
      </c>
      <c r="P48" s="112">
        <f t="shared" ref="P48:P54" si="5">I48*G48</f>
        <v>0</v>
      </c>
      <c r="Q48" s="112">
        <f t="shared" ref="Q48:Q54" si="6">J48*G48</f>
        <v>0</v>
      </c>
      <c r="R48" s="112">
        <f t="shared" ref="R48:R54" si="7">K48*G48</f>
        <v>0</v>
      </c>
      <c r="S48" s="112">
        <f t="shared" ref="S48:S54" si="8">L48*G48</f>
        <v>0</v>
      </c>
      <c r="T48" s="99">
        <f>M48*G48</f>
        <v>0</v>
      </c>
      <c r="U48" s="112">
        <f t="shared" ref="U48:U54" si="9">N48*G48</f>
        <v>0</v>
      </c>
      <c r="V48" s="113">
        <f t="shared" ref="V48:V54" si="10">SUM(H48:N48)</f>
        <v>0</v>
      </c>
      <c r="W48" s="168">
        <f t="shared" ref="W48:W54" si="11">SUM(O48:U48)</f>
        <v>0</v>
      </c>
      <c r="X48" s="190"/>
    </row>
    <row r="49" spans="1:24" ht="13.5" customHeight="1" outlineLevel="1">
      <c r="A49" s="22"/>
      <c r="B49" s="43"/>
      <c r="C49" s="59"/>
      <c r="D49" s="102" t="str">
        <f>'Перв. скв '!D59</f>
        <v>393,7 мм долото для бурения под направление (долото+сервис)</v>
      </c>
      <c r="E49" s="59">
        <f t="shared" ref="E49:E54" si="12">C$47</f>
        <v>0</v>
      </c>
      <c r="F49" s="59" t="str">
        <f>'Перв. скв '!F59</f>
        <v xml:space="preserve">м </v>
      </c>
      <c r="G49" s="196">
        <f>'Перв. скв '!G59</f>
        <v>90</v>
      </c>
      <c r="H49" s="84"/>
      <c r="I49" s="197"/>
      <c r="J49" s="84"/>
      <c r="K49" s="84"/>
      <c r="L49" s="84"/>
      <c r="M49" s="84"/>
      <c r="N49" s="84"/>
      <c r="O49" s="112">
        <f>H49*G49</f>
        <v>0</v>
      </c>
      <c r="P49" s="112">
        <f>I49*G49</f>
        <v>0</v>
      </c>
      <c r="Q49" s="112">
        <f>J49*G49</f>
        <v>0</v>
      </c>
      <c r="R49" s="112">
        <f>K49*G49</f>
        <v>0</v>
      </c>
      <c r="S49" s="112">
        <f>L49*G49</f>
        <v>0</v>
      </c>
      <c r="T49" s="99">
        <f t="shared" ref="T49:T54" si="13">M49*G49</f>
        <v>0</v>
      </c>
      <c r="U49" s="112">
        <f>N49*G49</f>
        <v>0</v>
      </c>
      <c r="V49" s="113">
        <f>SUM(H49:N49)</f>
        <v>0</v>
      </c>
      <c r="W49" s="168">
        <f>SUM(O49:U49)</f>
        <v>0</v>
      </c>
      <c r="X49" s="190"/>
    </row>
    <row r="50" spans="1:24" ht="13.5" customHeight="1" outlineLevel="1">
      <c r="A50" s="22"/>
      <c r="B50" s="43"/>
      <c r="C50" s="59"/>
      <c r="D50" s="102" t="str">
        <f>'Перв. скв '!D60</f>
        <v>295,3 мм долото для бурения под кондуктор (долото+сервис)</v>
      </c>
      <c r="E50" s="59">
        <f t="shared" si="12"/>
        <v>0</v>
      </c>
      <c r="F50" s="59" t="str">
        <f>'Перв. скв '!F60</f>
        <v xml:space="preserve">м </v>
      </c>
      <c r="G50" s="196">
        <f>'Перв. скв '!G60</f>
        <v>90</v>
      </c>
      <c r="H50" s="84"/>
      <c r="I50" s="84"/>
      <c r="J50" s="197"/>
      <c r="K50" s="84"/>
      <c r="L50" s="84"/>
      <c r="M50" s="84"/>
      <c r="N50" s="84"/>
      <c r="O50" s="112">
        <f t="shared" si="4"/>
        <v>0</v>
      </c>
      <c r="P50" s="112">
        <f t="shared" si="5"/>
        <v>0</v>
      </c>
      <c r="Q50" s="112">
        <f t="shared" si="6"/>
        <v>0</v>
      </c>
      <c r="R50" s="112">
        <f t="shared" si="7"/>
        <v>0</v>
      </c>
      <c r="S50" s="112">
        <f t="shared" si="8"/>
        <v>0</v>
      </c>
      <c r="T50" s="99">
        <f t="shared" si="13"/>
        <v>0</v>
      </c>
      <c r="U50" s="112">
        <f t="shared" si="9"/>
        <v>0</v>
      </c>
      <c r="V50" s="113">
        <f t="shared" si="10"/>
        <v>0</v>
      </c>
      <c r="W50" s="168">
        <f t="shared" si="11"/>
        <v>0</v>
      </c>
      <c r="X50" s="190"/>
    </row>
    <row r="51" spans="1:24" ht="13.5" customHeight="1" outlineLevel="1">
      <c r="A51" s="22"/>
      <c r="B51" s="43"/>
      <c r="C51" s="59"/>
      <c r="D51" s="102" t="str">
        <f>'Перв. скв '!D61</f>
        <v>220,7 мм долото для бурения эксплуатационную колонну (долото+сервис)</v>
      </c>
      <c r="E51" s="59">
        <f t="shared" si="12"/>
        <v>0</v>
      </c>
      <c r="F51" s="59" t="str">
        <f>'Перв. скв '!F61</f>
        <v xml:space="preserve">м </v>
      </c>
      <c r="G51" s="196">
        <f>'Перв. скв '!G61</f>
        <v>90</v>
      </c>
      <c r="H51" s="84"/>
      <c r="I51" s="84"/>
      <c r="J51" s="84"/>
      <c r="K51" s="84"/>
      <c r="L51" s="197"/>
      <c r="M51" s="197"/>
      <c r="N51" s="84"/>
      <c r="O51" s="112">
        <f t="shared" si="4"/>
        <v>0</v>
      </c>
      <c r="P51" s="112">
        <f t="shared" si="5"/>
        <v>0</v>
      </c>
      <c r="Q51" s="112">
        <f t="shared" si="6"/>
        <v>0</v>
      </c>
      <c r="R51" s="112">
        <f t="shared" si="7"/>
        <v>0</v>
      </c>
      <c r="S51" s="112">
        <f t="shared" si="8"/>
        <v>0</v>
      </c>
      <c r="T51" s="99">
        <f t="shared" si="13"/>
        <v>0</v>
      </c>
      <c r="U51" s="112">
        <f t="shared" si="9"/>
        <v>0</v>
      </c>
      <c r="V51" s="113">
        <f t="shared" si="10"/>
        <v>0</v>
      </c>
      <c r="W51" s="168">
        <f t="shared" si="11"/>
        <v>0</v>
      </c>
      <c r="X51" s="190"/>
    </row>
    <row r="52" spans="1:24" ht="13.5" customHeight="1" outlineLevel="1">
      <c r="A52" s="22"/>
      <c r="B52" s="43"/>
      <c r="C52" s="59"/>
      <c r="D52" s="102" t="str">
        <f>'Перв. скв '!D62</f>
        <v>155,6 мм долото для бурения под хвостовик (долото+сервис)</v>
      </c>
      <c r="E52" s="59">
        <f t="shared" si="12"/>
        <v>0</v>
      </c>
      <c r="F52" s="59" t="str">
        <f>'Перв. скв '!F62</f>
        <v xml:space="preserve">м </v>
      </c>
      <c r="G52" s="196">
        <f>'Перв. скв '!G62</f>
        <v>90</v>
      </c>
      <c r="H52" s="84"/>
      <c r="I52" s="84"/>
      <c r="J52" s="84"/>
      <c r="K52" s="84"/>
      <c r="L52" s="84"/>
      <c r="M52" s="84"/>
      <c r="N52" s="84"/>
      <c r="O52" s="112">
        <f t="shared" si="4"/>
        <v>0</v>
      </c>
      <c r="P52" s="112">
        <f t="shared" si="5"/>
        <v>0</v>
      </c>
      <c r="Q52" s="112">
        <f t="shared" si="6"/>
        <v>0</v>
      </c>
      <c r="R52" s="112">
        <f t="shared" si="7"/>
        <v>0</v>
      </c>
      <c r="S52" s="112">
        <f t="shared" si="8"/>
        <v>0</v>
      </c>
      <c r="T52" s="99">
        <f t="shared" si="13"/>
        <v>0</v>
      </c>
      <c r="U52" s="112">
        <f t="shared" si="9"/>
        <v>0</v>
      </c>
      <c r="V52" s="113">
        <f t="shared" si="10"/>
        <v>0</v>
      </c>
      <c r="W52" s="168">
        <f t="shared" si="11"/>
        <v>0</v>
      </c>
      <c r="X52" s="190"/>
    </row>
    <row r="53" spans="1:24" ht="13.5" customHeight="1" outlineLevel="1">
      <c r="A53" s="22"/>
      <c r="B53" s="43"/>
      <c r="C53" s="59"/>
      <c r="D53" s="102" t="str">
        <f>'Перв. скв '!D63</f>
        <v>_________  мм долото для бурения (долото+сервис)</v>
      </c>
      <c r="E53" s="59">
        <f t="shared" si="12"/>
        <v>0</v>
      </c>
      <c r="F53" s="59" t="str">
        <f>'Перв. скв '!F63</f>
        <v xml:space="preserve">м </v>
      </c>
      <c r="G53" s="196">
        <f>'Перв. скв '!G63</f>
        <v>0</v>
      </c>
      <c r="H53" s="84"/>
      <c r="I53" s="84"/>
      <c r="J53" s="84"/>
      <c r="K53" s="84"/>
      <c r="L53" s="84"/>
      <c r="M53" s="84"/>
      <c r="N53" s="84"/>
      <c r="O53" s="112">
        <f t="shared" si="4"/>
        <v>0</v>
      </c>
      <c r="P53" s="112">
        <f t="shared" si="5"/>
        <v>0</v>
      </c>
      <c r="Q53" s="112">
        <f t="shared" si="6"/>
        <v>0</v>
      </c>
      <c r="R53" s="112">
        <f t="shared" si="7"/>
        <v>0</v>
      </c>
      <c r="S53" s="112">
        <f t="shared" si="8"/>
        <v>0</v>
      </c>
      <c r="T53" s="99">
        <f t="shared" si="13"/>
        <v>0</v>
      </c>
      <c r="U53" s="112">
        <f t="shared" si="9"/>
        <v>0</v>
      </c>
      <c r="V53" s="113">
        <f t="shared" si="10"/>
        <v>0</v>
      </c>
      <c r="W53" s="168">
        <f t="shared" si="11"/>
        <v>0</v>
      </c>
      <c r="X53" s="190"/>
    </row>
    <row r="54" spans="1:24" ht="13.5" customHeight="1" outlineLevel="1" thickBot="1">
      <c r="A54" s="26"/>
      <c r="B54" s="44"/>
      <c r="C54" s="59"/>
      <c r="D54" s="102" t="str">
        <f>'Перв. скв '!D64</f>
        <v>Расширитель раздвижной</v>
      </c>
      <c r="E54" s="59">
        <f t="shared" si="12"/>
        <v>0</v>
      </c>
      <c r="F54" s="59" t="str">
        <f>'Перв. скв '!F64</f>
        <v xml:space="preserve">м </v>
      </c>
      <c r="G54" s="196">
        <f>'Перв. скв '!G64</f>
        <v>0</v>
      </c>
      <c r="H54" s="84"/>
      <c r="I54" s="84"/>
      <c r="J54" s="84"/>
      <c r="K54" s="84"/>
      <c r="L54" s="84"/>
      <c r="M54" s="84"/>
      <c r="N54" s="84"/>
      <c r="O54" s="112">
        <f t="shared" si="4"/>
        <v>0</v>
      </c>
      <c r="P54" s="112">
        <f t="shared" si="5"/>
        <v>0</v>
      </c>
      <c r="Q54" s="112">
        <f t="shared" si="6"/>
        <v>0</v>
      </c>
      <c r="R54" s="112">
        <f t="shared" si="7"/>
        <v>0</v>
      </c>
      <c r="S54" s="112">
        <f t="shared" si="8"/>
        <v>0</v>
      </c>
      <c r="T54" s="99">
        <f t="shared" si="13"/>
        <v>0</v>
      </c>
      <c r="U54" s="112">
        <f t="shared" si="9"/>
        <v>0</v>
      </c>
      <c r="V54" s="113">
        <f t="shared" si="10"/>
        <v>0</v>
      </c>
      <c r="W54" s="168">
        <f t="shared" si="11"/>
        <v>0</v>
      </c>
      <c r="X54" s="190"/>
    </row>
    <row r="55" spans="1:24" ht="15.75" customHeight="1" thickBot="1">
      <c r="A55" s="32"/>
      <c r="B55" s="47"/>
      <c r="C55" s="446" t="s">
        <v>147</v>
      </c>
      <c r="D55" s="447"/>
      <c r="E55" s="447"/>
      <c r="F55" s="447"/>
      <c r="G55" s="447"/>
      <c r="H55" s="447"/>
      <c r="I55" s="447"/>
      <c r="J55" s="447"/>
      <c r="K55" s="447"/>
      <c r="L55" s="447"/>
      <c r="M55" s="447"/>
      <c r="N55" s="447"/>
      <c r="O55" s="447"/>
      <c r="P55" s="447"/>
      <c r="Q55" s="447"/>
      <c r="R55" s="447"/>
      <c r="S55" s="447"/>
      <c r="T55" s="447"/>
      <c r="U55" s="447"/>
      <c r="V55" s="447"/>
      <c r="W55" s="473"/>
      <c r="X55" s="192">
        <f>SUM(W57:W75)</f>
        <v>0</v>
      </c>
    </row>
    <row r="56" spans="1:24" outlineLevel="1">
      <c r="A56" s="31"/>
      <c r="B56" s="46"/>
      <c r="C56" s="182">
        <f>'Перв. скв '!C66</f>
        <v>0</v>
      </c>
      <c r="D56" s="100" t="s">
        <v>120</v>
      </c>
      <c r="E56" s="50"/>
      <c r="F56" s="50"/>
      <c r="G56" s="38"/>
      <c r="H56" s="51"/>
      <c r="I56" s="51"/>
      <c r="J56" s="51"/>
      <c r="K56" s="51"/>
      <c r="L56" s="51"/>
      <c r="M56" s="51"/>
      <c r="N56" s="51"/>
      <c r="O56" s="52"/>
      <c r="P56" s="52"/>
      <c r="Q56" s="52"/>
      <c r="R56" s="52"/>
      <c r="S56" s="52"/>
      <c r="T56" s="52"/>
      <c r="U56" s="52"/>
      <c r="V56" s="53"/>
      <c r="W56" s="172"/>
      <c r="X56" s="190"/>
    </row>
    <row r="57" spans="1:24" outlineLevel="1">
      <c r="A57" s="30"/>
      <c r="B57" s="43"/>
      <c r="C57" s="183" t="s">
        <v>148</v>
      </c>
      <c r="D57" s="102" t="str">
        <f>'Перв. скв '!D67</f>
        <v>Фиксированная ставка за скважину с отходом до 1300 м.</v>
      </c>
      <c r="E57" s="59">
        <f>C$56</f>
        <v>0</v>
      </c>
      <c r="F57" s="59" t="str">
        <f>'Перв. скв '!F67</f>
        <v>скв.</v>
      </c>
      <c r="G57" s="196">
        <f>'Перв. скв '!G67</f>
        <v>1974979.56</v>
      </c>
      <c r="H57" s="35"/>
      <c r="I57" s="199"/>
      <c r="J57" s="35"/>
      <c r="K57" s="35"/>
      <c r="L57" s="35"/>
      <c r="M57" s="35"/>
      <c r="N57" s="35"/>
      <c r="O57" s="99">
        <f>H57*G57</f>
        <v>0</v>
      </c>
      <c r="P57" s="99">
        <f>I57*G57</f>
        <v>0</v>
      </c>
      <c r="Q57" s="99">
        <f>J57*G57</f>
        <v>0</v>
      </c>
      <c r="R57" s="99">
        <f>K57*G57</f>
        <v>0</v>
      </c>
      <c r="S57" s="99">
        <f>L57*G57</f>
        <v>0</v>
      </c>
      <c r="T57" s="99">
        <f t="shared" ref="T57:T67" si="14">M57*G57</f>
        <v>0</v>
      </c>
      <c r="U57" s="99">
        <f>N57*G57</f>
        <v>0</v>
      </c>
      <c r="V57" s="98">
        <f>SUM(H57:N57)</f>
        <v>0</v>
      </c>
      <c r="W57" s="171">
        <f>SUM(O57:U57)</f>
        <v>0</v>
      </c>
      <c r="X57" s="190"/>
    </row>
    <row r="58" spans="1:24" outlineLevel="1">
      <c r="A58" s="30"/>
      <c r="B58" s="43"/>
      <c r="C58" s="183"/>
      <c r="D58" s="102" t="str">
        <f>'Перв. скв '!D68</f>
        <v>Фиксированная ставка за скважину с отходом от 1300 до 1500 м.</v>
      </c>
      <c r="E58" s="59">
        <f t="shared" ref="E58:E67" si="15">C$56</f>
        <v>0</v>
      </c>
      <c r="F58" s="59" t="str">
        <f>'Перв. скв '!F68</f>
        <v>скв.</v>
      </c>
      <c r="G58" s="196">
        <f>'Перв. скв '!G68</f>
        <v>2121689.52</v>
      </c>
      <c r="H58" s="35"/>
      <c r="I58" s="35"/>
      <c r="J58" s="35"/>
      <c r="K58" s="35"/>
      <c r="L58" s="35"/>
      <c r="M58" s="35"/>
      <c r="N58" s="35"/>
      <c r="O58" s="99">
        <f t="shared" ref="O58:O67" si="16">H58*G58</f>
        <v>0</v>
      </c>
      <c r="P58" s="99">
        <f t="shared" ref="P58:P67" si="17">I58*G58</f>
        <v>0</v>
      </c>
      <c r="Q58" s="99">
        <f t="shared" ref="Q58:Q67" si="18">J58*G58</f>
        <v>0</v>
      </c>
      <c r="R58" s="99">
        <f t="shared" ref="R58:R67" si="19">K58*G58</f>
        <v>0</v>
      </c>
      <c r="S58" s="99">
        <f t="shared" ref="S58:S67" si="20">L58*G58</f>
        <v>0</v>
      </c>
      <c r="T58" s="99">
        <f t="shared" si="14"/>
        <v>0</v>
      </c>
      <c r="U58" s="99">
        <f t="shared" ref="U58:U67" si="21">N58*G58</f>
        <v>0</v>
      </c>
      <c r="V58" s="98">
        <f t="shared" ref="V58:V67" si="22">SUM(H58:N58)</f>
        <v>0</v>
      </c>
      <c r="W58" s="171">
        <f t="shared" ref="W58:W67" si="23">SUM(O58:U58)</f>
        <v>0</v>
      </c>
      <c r="X58" s="190"/>
    </row>
    <row r="59" spans="1:24" outlineLevel="1">
      <c r="A59" s="30"/>
      <c r="B59" s="43"/>
      <c r="C59" s="183"/>
      <c r="D59" s="102" t="str">
        <f>'Перв. скв '!D69</f>
        <v>Фиксированная ставка за скважину с отходом от 1500 до 2000 м.</v>
      </c>
      <c r="E59" s="59">
        <f t="shared" si="15"/>
        <v>0</v>
      </c>
      <c r="F59" s="59" t="str">
        <f>'Перв. скв '!F69</f>
        <v>скв.</v>
      </c>
      <c r="G59" s="196">
        <f>'Перв. скв '!G69</f>
        <v>2436096.73</v>
      </c>
      <c r="H59" s="35"/>
      <c r="I59" s="35"/>
      <c r="J59" s="199"/>
      <c r="K59" s="35"/>
      <c r="L59" s="35"/>
      <c r="M59" s="35"/>
      <c r="N59" s="35"/>
      <c r="O59" s="99">
        <f t="shared" si="16"/>
        <v>0</v>
      </c>
      <c r="P59" s="99">
        <f t="shared" si="17"/>
        <v>0</v>
      </c>
      <c r="Q59" s="99">
        <f t="shared" si="18"/>
        <v>0</v>
      </c>
      <c r="R59" s="99">
        <f t="shared" si="19"/>
        <v>0</v>
      </c>
      <c r="S59" s="99">
        <f t="shared" si="20"/>
        <v>0</v>
      </c>
      <c r="T59" s="99">
        <f t="shared" si="14"/>
        <v>0</v>
      </c>
      <c r="U59" s="99">
        <f t="shared" si="21"/>
        <v>0</v>
      </c>
      <c r="V59" s="98">
        <f t="shared" si="22"/>
        <v>0</v>
      </c>
      <c r="W59" s="171">
        <f t="shared" si="23"/>
        <v>0</v>
      </c>
      <c r="X59" s="190"/>
    </row>
    <row r="60" spans="1:24" outlineLevel="1">
      <c r="A60" s="30"/>
      <c r="B60" s="43"/>
      <c r="C60" s="183"/>
      <c r="D60" s="102" t="str">
        <f>'Перв. скв '!D70</f>
        <v>Фиксированная ставка за скважину с отходом от 2000 до 2200 м.</v>
      </c>
      <c r="E60" s="59">
        <f t="shared" si="15"/>
        <v>0</v>
      </c>
      <c r="F60" s="59" t="str">
        <f>'Перв. скв '!F70</f>
        <v>скв.</v>
      </c>
      <c r="G60" s="196">
        <f>'Перв. скв '!G70</f>
        <v>2743673.15</v>
      </c>
      <c r="H60" s="35"/>
      <c r="I60" s="35"/>
      <c r="J60" s="35"/>
      <c r="K60" s="35"/>
      <c r="L60" s="35"/>
      <c r="M60" s="35"/>
      <c r="N60" s="35"/>
      <c r="O60" s="99">
        <f t="shared" si="16"/>
        <v>0</v>
      </c>
      <c r="P60" s="99">
        <f t="shared" si="17"/>
        <v>0</v>
      </c>
      <c r="Q60" s="99">
        <f t="shared" si="18"/>
        <v>0</v>
      </c>
      <c r="R60" s="99">
        <f t="shared" si="19"/>
        <v>0</v>
      </c>
      <c r="S60" s="99">
        <f t="shared" si="20"/>
        <v>0</v>
      </c>
      <c r="T60" s="99">
        <f t="shared" si="14"/>
        <v>0</v>
      </c>
      <c r="U60" s="99">
        <f t="shared" si="21"/>
        <v>0</v>
      </c>
      <c r="V60" s="98">
        <f t="shared" si="22"/>
        <v>0</v>
      </c>
      <c r="W60" s="171">
        <f t="shared" si="23"/>
        <v>0</v>
      </c>
      <c r="X60" s="190"/>
    </row>
    <row r="61" spans="1:24" outlineLevel="1">
      <c r="A61" s="30"/>
      <c r="B61" s="43"/>
      <c r="C61" s="183"/>
      <c r="D61" s="102" t="str">
        <f>'Перв. скв '!D71</f>
        <v>Фиксированная ставка за скважину с отходом более 2200 м.</v>
      </c>
      <c r="E61" s="59">
        <f t="shared" si="15"/>
        <v>0</v>
      </c>
      <c r="F61" s="59" t="str">
        <f>'Перв. скв '!F71</f>
        <v>скв.</v>
      </c>
      <c r="G61" s="196">
        <f>'Перв. скв '!G71</f>
        <v>2903714.73</v>
      </c>
      <c r="H61" s="35"/>
      <c r="I61" s="35"/>
      <c r="J61" s="35"/>
      <c r="K61" s="35"/>
      <c r="L61" s="199"/>
      <c r="M61" s="199"/>
      <c r="N61" s="35"/>
      <c r="O61" s="99">
        <f t="shared" si="16"/>
        <v>0</v>
      </c>
      <c r="P61" s="99">
        <f t="shared" si="17"/>
        <v>0</v>
      </c>
      <c r="Q61" s="99">
        <f t="shared" si="18"/>
        <v>0</v>
      </c>
      <c r="R61" s="99">
        <f t="shared" si="19"/>
        <v>0</v>
      </c>
      <c r="S61" s="99">
        <f t="shared" si="20"/>
        <v>0</v>
      </c>
      <c r="T61" s="99">
        <f t="shared" si="14"/>
        <v>0</v>
      </c>
      <c r="U61" s="99">
        <f t="shared" si="21"/>
        <v>0</v>
      </c>
      <c r="V61" s="98">
        <f t="shared" si="22"/>
        <v>0</v>
      </c>
      <c r="W61" s="171">
        <f t="shared" si="23"/>
        <v>0</v>
      </c>
      <c r="X61" s="190"/>
    </row>
    <row r="62" spans="1:24" outlineLevel="1">
      <c r="A62" s="30"/>
      <c r="B62" s="43"/>
      <c r="C62" s="183"/>
      <c r="D62" s="102" t="str">
        <f>'Перв. скв '!D72</f>
        <v>Фиксированная ставка за горизонтальную скважину</v>
      </c>
      <c r="E62" s="59">
        <f t="shared" si="15"/>
        <v>0</v>
      </c>
      <c r="F62" s="59" t="str">
        <f>'Перв. скв '!F72</f>
        <v>скв.</v>
      </c>
      <c r="G62" s="196">
        <f>'Перв. скв '!G72</f>
        <v>8986126</v>
      </c>
      <c r="H62" s="35"/>
      <c r="I62" s="35"/>
      <c r="J62" s="35"/>
      <c r="K62" s="35"/>
      <c r="L62" s="35"/>
      <c r="M62" s="35"/>
      <c r="N62" s="35"/>
      <c r="O62" s="99">
        <f t="shared" si="16"/>
        <v>0</v>
      </c>
      <c r="P62" s="99">
        <f t="shared" si="17"/>
        <v>0</v>
      </c>
      <c r="Q62" s="99">
        <f t="shared" si="18"/>
        <v>0</v>
      </c>
      <c r="R62" s="99">
        <f t="shared" si="19"/>
        <v>0</v>
      </c>
      <c r="S62" s="99">
        <f t="shared" si="20"/>
        <v>0</v>
      </c>
      <c r="T62" s="99">
        <f t="shared" si="14"/>
        <v>0</v>
      </c>
      <c r="U62" s="99">
        <f t="shared" si="21"/>
        <v>0</v>
      </c>
      <c r="V62" s="98">
        <f t="shared" si="22"/>
        <v>0</v>
      </c>
      <c r="W62" s="171">
        <f t="shared" si="23"/>
        <v>0</v>
      </c>
      <c r="X62" s="190"/>
    </row>
    <row r="63" spans="1:24" outlineLevel="1">
      <c r="A63" s="30"/>
      <c r="B63" s="43"/>
      <c r="C63" s="183"/>
      <c r="D63" s="102">
        <f>'Перв. скв '!D73</f>
        <v>0</v>
      </c>
      <c r="E63" s="59">
        <f t="shared" si="15"/>
        <v>0</v>
      </c>
      <c r="F63" s="59" t="str">
        <f>'Перв. скв '!F73</f>
        <v>сут</v>
      </c>
      <c r="G63" s="196">
        <f>'Перв. скв '!G73</f>
        <v>0</v>
      </c>
      <c r="H63" s="35"/>
      <c r="I63" s="35"/>
      <c r="J63" s="35"/>
      <c r="K63" s="35"/>
      <c r="L63" s="35"/>
      <c r="M63" s="35"/>
      <c r="N63" s="35"/>
      <c r="O63" s="99">
        <f t="shared" si="16"/>
        <v>0</v>
      </c>
      <c r="P63" s="99">
        <f t="shared" si="17"/>
        <v>0</v>
      </c>
      <c r="Q63" s="99">
        <f t="shared" si="18"/>
        <v>0</v>
      </c>
      <c r="R63" s="99">
        <f t="shared" si="19"/>
        <v>0</v>
      </c>
      <c r="S63" s="99">
        <f t="shared" si="20"/>
        <v>0</v>
      </c>
      <c r="T63" s="99">
        <f t="shared" si="14"/>
        <v>0</v>
      </c>
      <c r="U63" s="99">
        <f t="shared" si="21"/>
        <v>0</v>
      </c>
      <c r="V63" s="98">
        <f t="shared" si="22"/>
        <v>0</v>
      </c>
      <c r="W63" s="171">
        <f t="shared" si="23"/>
        <v>0</v>
      </c>
      <c r="X63" s="190"/>
    </row>
    <row r="64" spans="1:24" outlineLevel="1">
      <c r="A64" s="30"/>
      <c r="B64" s="43"/>
      <c r="C64" s="183"/>
      <c r="D64" s="102">
        <f>'Перв. скв '!D74</f>
        <v>0</v>
      </c>
      <c r="E64" s="59">
        <f t="shared" si="15"/>
        <v>0</v>
      </c>
      <c r="F64" s="59" t="str">
        <f>'Перв. скв '!F74</f>
        <v>сут</v>
      </c>
      <c r="G64" s="196">
        <f>'Перв. скв '!G74</f>
        <v>0</v>
      </c>
      <c r="H64" s="35"/>
      <c r="I64" s="35"/>
      <c r="J64" s="35"/>
      <c r="K64" s="35"/>
      <c r="L64" s="35"/>
      <c r="M64" s="35"/>
      <c r="N64" s="35"/>
      <c r="O64" s="99">
        <f t="shared" si="16"/>
        <v>0</v>
      </c>
      <c r="P64" s="99">
        <f t="shared" si="17"/>
        <v>0</v>
      </c>
      <c r="Q64" s="99">
        <f t="shared" si="18"/>
        <v>0</v>
      </c>
      <c r="R64" s="99">
        <f t="shared" si="19"/>
        <v>0</v>
      </c>
      <c r="S64" s="99">
        <f t="shared" si="20"/>
        <v>0</v>
      </c>
      <c r="T64" s="99">
        <f t="shared" si="14"/>
        <v>0</v>
      </c>
      <c r="U64" s="99">
        <f t="shared" si="21"/>
        <v>0</v>
      </c>
      <c r="V64" s="98">
        <f t="shared" si="22"/>
        <v>0</v>
      </c>
      <c r="W64" s="171">
        <f t="shared" si="23"/>
        <v>0</v>
      </c>
      <c r="X64" s="190"/>
    </row>
    <row r="65" spans="1:24" outlineLevel="1">
      <c r="A65" s="30"/>
      <c r="B65" s="43"/>
      <c r="C65" s="183"/>
      <c r="D65" s="102">
        <f>'Перв. скв '!D75</f>
        <v>0</v>
      </c>
      <c r="E65" s="59">
        <f t="shared" si="15"/>
        <v>0</v>
      </c>
      <c r="F65" s="59" t="str">
        <f>'Перв. скв '!F75</f>
        <v>сут</v>
      </c>
      <c r="G65" s="196">
        <f>'Перв. скв '!G75</f>
        <v>0</v>
      </c>
      <c r="H65" s="35"/>
      <c r="I65" s="35"/>
      <c r="J65" s="35"/>
      <c r="K65" s="35"/>
      <c r="L65" s="35"/>
      <c r="M65" s="35"/>
      <c r="N65" s="35"/>
      <c r="O65" s="99">
        <f t="shared" si="16"/>
        <v>0</v>
      </c>
      <c r="P65" s="99">
        <f t="shared" si="17"/>
        <v>0</v>
      </c>
      <c r="Q65" s="99">
        <f t="shared" si="18"/>
        <v>0</v>
      </c>
      <c r="R65" s="99">
        <f t="shared" si="19"/>
        <v>0</v>
      </c>
      <c r="S65" s="99">
        <f t="shared" si="20"/>
        <v>0</v>
      </c>
      <c r="T65" s="99">
        <f t="shared" si="14"/>
        <v>0</v>
      </c>
      <c r="U65" s="99">
        <f t="shared" si="21"/>
        <v>0</v>
      </c>
      <c r="V65" s="98">
        <f t="shared" si="22"/>
        <v>0</v>
      </c>
      <c r="W65" s="171">
        <f t="shared" si="23"/>
        <v>0</v>
      </c>
      <c r="X65" s="190"/>
    </row>
    <row r="66" spans="1:24" outlineLevel="1">
      <c r="A66" s="30"/>
      <c r="B66" s="43"/>
      <c r="C66" s="183"/>
      <c r="D66" s="102" t="str">
        <f>'Перв. скв '!D76</f>
        <v xml:space="preserve">Мобилизация на объект работ </v>
      </c>
      <c r="E66" s="59">
        <f t="shared" si="15"/>
        <v>0</v>
      </c>
      <c r="F66" s="59" t="str">
        <f>'Перв. скв '!F76</f>
        <v>опер.</v>
      </c>
      <c r="G66" s="196">
        <f>'Перв. скв '!G76</f>
        <v>0</v>
      </c>
      <c r="H66" s="35"/>
      <c r="I66" s="35"/>
      <c r="J66" s="35"/>
      <c r="K66" s="35"/>
      <c r="L66" s="35"/>
      <c r="M66" s="35"/>
      <c r="N66" s="35"/>
      <c r="O66" s="99">
        <f t="shared" si="16"/>
        <v>0</v>
      </c>
      <c r="P66" s="99">
        <f t="shared" si="17"/>
        <v>0</v>
      </c>
      <c r="Q66" s="99">
        <f t="shared" si="18"/>
        <v>0</v>
      </c>
      <c r="R66" s="99">
        <f t="shared" si="19"/>
        <v>0</v>
      </c>
      <c r="S66" s="99">
        <f t="shared" si="20"/>
        <v>0</v>
      </c>
      <c r="T66" s="99">
        <f t="shared" si="14"/>
        <v>0</v>
      </c>
      <c r="U66" s="99">
        <f t="shared" si="21"/>
        <v>0</v>
      </c>
      <c r="V66" s="98">
        <f t="shared" si="22"/>
        <v>0</v>
      </c>
      <c r="W66" s="171">
        <f t="shared" si="23"/>
        <v>0</v>
      </c>
      <c r="X66" s="190"/>
    </row>
    <row r="67" spans="1:24" ht="15.75" outlineLevel="1" thickBot="1">
      <c r="A67" s="30"/>
      <c r="B67" s="43"/>
      <c r="C67" s="183"/>
      <c r="D67" s="102" t="str">
        <f>'Перв. скв '!D77</f>
        <v xml:space="preserve">Демобилизация </v>
      </c>
      <c r="E67" s="59">
        <f t="shared" si="15"/>
        <v>0</v>
      </c>
      <c r="F67" s="59" t="str">
        <f>'Перв. скв '!F77</f>
        <v>опер.</v>
      </c>
      <c r="G67" s="196">
        <f>'Перв. скв '!G77</f>
        <v>0</v>
      </c>
      <c r="H67" s="35"/>
      <c r="I67" s="35"/>
      <c r="J67" s="35"/>
      <c r="K67" s="35"/>
      <c r="L67" s="35"/>
      <c r="M67" s="35"/>
      <c r="N67" s="35"/>
      <c r="O67" s="99">
        <f t="shared" si="16"/>
        <v>0</v>
      </c>
      <c r="P67" s="99">
        <f t="shared" si="17"/>
        <v>0</v>
      </c>
      <c r="Q67" s="99">
        <f t="shared" si="18"/>
        <v>0</v>
      </c>
      <c r="R67" s="99">
        <f t="shared" si="19"/>
        <v>0</v>
      </c>
      <c r="S67" s="99">
        <f t="shared" si="20"/>
        <v>0</v>
      </c>
      <c r="T67" s="99">
        <f t="shared" si="14"/>
        <v>0</v>
      </c>
      <c r="U67" s="99">
        <f t="shared" si="21"/>
        <v>0</v>
      </c>
      <c r="V67" s="98">
        <f t="shared" si="22"/>
        <v>0</v>
      </c>
      <c r="W67" s="171">
        <f t="shared" si="23"/>
        <v>0</v>
      </c>
      <c r="X67" s="190"/>
    </row>
    <row r="68" spans="1:24" outlineLevel="1">
      <c r="A68" s="31"/>
      <c r="B68" s="46"/>
      <c r="C68" s="182">
        <f>'Перв. скв '!C78</f>
        <v>0</v>
      </c>
      <c r="D68" s="100" t="s">
        <v>120</v>
      </c>
      <c r="E68" s="50"/>
      <c r="F68" s="50"/>
      <c r="G68" s="38"/>
      <c r="H68" s="51"/>
      <c r="I68" s="51"/>
      <c r="J68" s="51"/>
      <c r="K68" s="51"/>
      <c r="L68" s="51"/>
      <c r="M68" s="51"/>
      <c r="N68" s="51"/>
      <c r="O68" s="52"/>
      <c r="P68" s="52"/>
      <c r="Q68" s="52"/>
      <c r="R68" s="52"/>
      <c r="S68" s="52"/>
      <c r="T68" s="52"/>
      <c r="U68" s="52"/>
      <c r="V68" s="53"/>
      <c r="W68" s="172"/>
      <c r="X68" s="190"/>
    </row>
    <row r="69" spans="1:24" outlineLevel="1">
      <c r="A69" s="30"/>
      <c r="B69" s="43"/>
      <c r="C69" s="183" t="s">
        <v>148</v>
      </c>
      <c r="D69" s="102" t="str">
        <f>'Перв. скв '!D79</f>
        <v>Операционная ставка в режиме работы</v>
      </c>
      <c r="E69" s="59">
        <f>C$68</f>
        <v>0</v>
      </c>
      <c r="F69" s="59" t="str">
        <f>'Перв. скв '!F79</f>
        <v>сут</v>
      </c>
      <c r="G69" s="196">
        <f>'Перв. скв '!G79</f>
        <v>0</v>
      </c>
      <c r="H69" s="35"/>
      <c r="I69" s="35"/>
      <c r="J69" s="35"/>
      <c r="K69" s="35"/>
      <c r="L69" s="35"/>
      <c r="M69" s="35"/>
      <c r="N69" s="35"/>
      <c r="O69" s="99">
        <f t="shared" ref="O69:O75" si="24">H69*G69</f>
        <v>0</v>
      </c>
      <c r="P69" s="99">
        <f t="shared" ref="P69:P75" si="25">I69*G69</f>
        <v>0</v>
      </c>
      <c r="Q69" s="99">
        <f t="shared" ref="Q69:Q75" si="26">J69*G69</f>
        <v>0</v>
      </c>
      <c r="R69" s="99">
        <f t="shared" ref="R69:R75" si="27">K69*G69</f>
        <v>0</v>
      </c>
      <c r="S69" s="99">
        <f t="shared" ref="S69:S75" si="28">L69*G69</f>
        <v>0</v>
      </c>
      <c r="T69" s="99">
        <f t="shared" ref="T69:T75" si="29">M69*G69</f>
        <v>0</v>
      </c>
      <c r="U69" s="99">
        <f t="shared" ref="U69:U75" si="30">N69*G69</f>
        <v>0</v>
      </c>
      <c r="V69" s="98">
        <f t="shared" ref="V69:V75" si="31">SUM(H69:N69)</f>
        <v>0</v>
      </c>
      <c r="W69" s="171">
        <f t="shared" ref="W69:W75" si="32">SUM(O69:U69)</f>
        <v>0</v>
      </c>
      <c r="X69" s="190"/>
    </row>
    <row r="70" spans="1:24" outlineLevel="1">
      <c r="A70" s="30"/>
      <c r="B70" s="43"/>
      <c r="C70" s="59"/>
      <c r="D70" s="102" t="str">
        <f>'Перв. скв '!D80</f>
        <v>Операционная ставка в режиме ожидания</v>
      </c>
      <c r="E70" s="59">
        <f t="shared" ref="E70:E75" si="33">C$68</f>
        <v>0</v>
      </c>
      <c r="F70" s="59" t="str">
        <f>'Перв. скв '!F80</f>
        <v>сут</v>
      </c>
      <c r="G70" s="196">
        <f>'Перв. скв '!G80</f>
        <v>0</v>
      </c>
      <c r="H70" s="35"/>
      <c r="I70" s="35"/>
      <c r="J70" s="35"/>
      <c r="K70" s="35"/>
      <c r="L70" s="35"/>
      <c r="M70" s="35"/>
      <c r="N70" s="35"/>
      <c r="O70" s="99">
        <f t="shared" si="24"/>
        <v>0</v>
      </c>
      <c r="P70" s="99">
        <f t="shared" si="25"/>
        <v>0</v>
      </c>
      <c r="Q70" s="99">
        <f t="shared" si="26"/>
        <v>0</v>
      </c>
      <c r="R70" s="99">
        <f t="shared" si="27"/>
        <v>0</v>
      </c>
      <c r="S70" s="99">
        <f t="shared" si="28"/>
        <v>0</v>
      </c>
      <c r="T70" s="99">
        <f t="shared" si="29"/>
        <v>0</v>
      </c>
      <c r="U70" s="99">
        <f t="shared" si="30"/>
        <v>0</v>
      </c>
      <c r="V70" s="98">
        <f t="shared" si="31"/>
        <v>0</v>
      </c>
      <c r="W70" s="171">
        <f t="shared" si="32"/>
        <v>0</v>
      </c>
      <c r="X70" s="190"/>
    </row>
    <row r="71" spans="1:24" outlineLevel="1">
      <c r="A71" s="30"/>
      <c r="B71" s="43"/>
      <c r="C71" s="59"/>
      <c r="D71" s="102" t="str">
        <f>'Перв. скв '!D81</f>
        <v>Гамма -каротаж и сопротивление в режиме записи</v>
      </c>
      <c r="E71" s="59">
        <f t="shared" si="33"/>
        <v>0</v>
      </c>
      <c r="F71" s="59" t="str">
        <f>'Перв. скв '!F81</f>
        <v>сут</v>
      </c>
      <c r="G71" s="196">
        <f>'Перв. скв '!G81</f>
        <v>0</v>
      </c>
      <c r="H71" s="35"/>
      <c r="I71" s="35"/>
      <c r="J71" s="35"/>
      <c r="K71" s="35"/>
      <c r="L71" s="35"/>
      <c r="M71" s="35"/>
      <c r="N71" s="35"/>
      <c r="O71" s="99">
        <f t="shared" si="24"/>
        <v>0</v>
      </c>
      <c r="P71" s="99">
        <f t="shared" si="25"/>
        <v>0</v>
      </c>
      <c r="Q71" s="99">
        <f t="shared" si="26"/>
        <v>0</v>
      </c>
      <c r="R71" s="99">
        <f t="shared" si="27"/>
        <v>0</v>
      </c>
      <c r="S71" s="99">
        <f t="shared" si="28"/>
        <v>0</v>
      </c>
      <c r="T71" s="99">
        <f t="shared" si="29"/>
        <v>0</v>
      </c>
      <c r="U71" s="99">
        <f t="shared" si="30"/>
        <v>0</v>
      </c>
      <c r="V71" s="98">
        <f t="shared" si="31"/>
        <v>0</v>
      </c>
      <c r="W71" s="171">
        <f t="shared" si="32"/>
        <v>0</v>
      </c>
      <c r="X71" s="190"/>
    </row>
    <row r="72" spans="1:24" outlineLevel="1">
      <c r="A72" s="30"/>
      <c r="B72" s="43"/>
      <c r="C72" s="59"/>
      <c r="D72" s="102" t="str">
        <f>'Перв. скв '!D82</f>
        <v>Гамма -каротаж и сопротивление в режиме реального времени</v>
      </c>
      <c r="E72" s="59">
        <f t="shared" si="33"/>
        <v>0</v>
      </c>
      <c r="F72" s="59" t="str">
        <f>'Перв. скв '!F82</f>
        <v>сут</v>
      </c>
      <c r="G72" s="196">
        <f>'Перв. скв '!G82</f>
        <v>0</v>
      </c>
      <c r="H72" s="35"/>
      <c r="I72" s="35"/>
      <c r="J72" s="35"/>
      <c r="K72" s="35"/>
      <c r="L72" s="35"/>
      <c r="M72" s="35"/>
      <c r="N72" s="35"/>
      <c r="O72" s="99">
        <f t="shared" si="24"/>
        <v>0</v>
      </c>
      <c r="P72" s="99">
        <f t="shared" si="25"/>
        <v>0</v>
      </c>
      <c r="Q72" s="99">
        <f t="shared" si="26"/>
        <v>0</v>
      </c>
      <c r="R72" s="99">
        <f t="shared" si="27"/>
        <v>0</v>
      </c>
      <c r="S72" s="99">
        <f t="shared" si="28"/>
        <v>0</v>
      </c>
      <c r="T72" s="99">
        <f t="shared" si="29"/>
        <v>0</v>
      </c>
      <c r="U72" s="99">
        <f t="shared" si="30"/>
        <v>0</v>
      </c>
      <c r="V72" s="98">
        <f t="shared" si="31"/>
        <v>0</v>
      </c>
      <c r="W72" s="171">
        <f t="shared" si="32"/>
        <v>0</v>
      </c>
      <c r="X72" s="190"/>
    </row>
    <row r="73" spans="1:24" outlineLevel="1">
      <c r="A73" s="30"/>
      <c r="B73" s="43"/>
      <c r="C73" s="59"/>
      <c r="D73" s="102" t="str">
        <f>'Перв. скв '!D83</f>
        <v>Гамма -каротаж в режиме записи</v>
      </c>
      <c r="E73" s="59">
        <f t="shared" si="33"/>
        <v>0</v>
      </c>
      <c r="F73" s="59" t="str">
        <f>'Перв. скв '!F83</f>
        <v>сут</v>
      </c>
      <c r="G73" s="196">
        <f>'Перв. скв '!G83</f>
        <v>0</v>
      </c>
      <c r="H73" s="35"/>
      <c r="I73" s="35"/>
      <c r="J73" s="35"/>
      <c r="K73" s="35"/>
      <c r="L73" s="35"/>
      <c r="M73" s="35"/>
      <c r="N73" s="35"/>
      <c r="O73" s="99">
        <f t="shared" si="24"/>
        <v>0</v>
      </c>
      <c r="P73" s="99">
        <f t="shared" si="25"/>
        <v>0</v>
      </c>
      <c r="Q73" s="99">
        <f t="shared" si="26"/>
        <v>0</v>
      </c>
      <c r="R73" s="99">
        <f t="shared" si="27"/>
        <v>0</v>
      </c>
      <c r="S73" s="99">
        <f t="shared" si="28"/>
        <v>0</v>
      </c>
      <c r="T73" s="99">
        <f t="shared" si="29"/>
        <v>0</v>
      </c>
      <c r="U73" s="99">
        <f t="shared" si="30"/>
        <v>0</v>
      </c>
      <c r="V73" s="98">
        <f t="shared" si="31"/>
        <v>0</v>
      </c>
      <c r="W73" s="171">
        <f t="shared" si="32"/>
        <v>0</v>
      </c>
      <c r="X73" s="190"/>
    </row>
    <row r="74" spans="1:24" outlineLevel="1">
      <c r="A74" s="30"/>
      <c r="B74" s="43"/>
      <c r="C74" s="59"/>
      <c r="D74" s="102" t="str">
        <f>'Перв. скв '!D84</f>
        <v>Гамма -каротаж в режиме реального времени</v>
      </c>
      <c r="E74" s="59">
        <f t="shared" si="33"/>
        <v>0</v>
      </c>
      <c r="F74" s="59" t="str">
        <f>'Перв. скв '!F84</f>
        <v>сут</v>
      </c>
      <c r="G74" s="196">
        <f>'Перв. скв '!G84</f>
        <v>0</v>
      </c>
      <c r="H74" s="35"/>
      <c r="I74" s="35"/>
      <c r="J74" s="35"/>
      <c r="K74" s="35"/>
      <c r="L74" s="35"/>
      <c r="M74" s="35"/>
      <c r="N74" s="35"/>
      <c r="O74" s="99">
        <f t="shared" si="24"/>
        <v>0</v>
      </c>
      <c r="P74" s="99">
        <f t="shared" si="25"/>
        <v>0</v>
      </c>
      <c r="Q74" s="99">
        <f t="shared" si="26"/>
        <v>0</v>
      </c>
      <c r="R74" s="99">
        <f t="shared" si="27"/>
        <v>0</v>
      </c>
      <c r="S74" s="99">
        <f t="shared" si="28"/>
        <v>0</v>
      </c>
      <c r="T74" s="99">
        <f t="shared" si="29"/>
        <v>0</v>
      </c>
      <c r="U74" s="99">
        <f t="shared" si="30"/>
        <v>0</v>
      </c>
      <c r="V74" s="98">
        <f t="shared" si="31"/>
        <v>0</v>
      </c>
      <c r="W74" s="171">
        <f t="shared" si="32"/>
        <v>0</v>
      </c>
      <c r="X74" s="190"/>
    </row>
    <row r="75" spans="1:24" ht="15.75" outlineLevel="1" thickBot="1">
      <c r="A75" s="30"/>
      <c r="B75" s="43"/>
      <c r="C75" s="59"/>
      <c r="D75" s="102" t="str">
        <f>'Перв. скв '!D85</f>
        <v>Услуги персонала телеметрического и технологического сопровождения</v>
      </c>
      <c r="E75" s="59">
        <f t="shared" si="33"/>
        <v>0</v>
      </c>
      <c r="F75" s="59" t="str">
        <f>'Перв. скв '!F85</f>
        <v>сут</v>
      </c>
      <c r="G75" s="196">
        <f>'Перв. скв '!G85</f>
        <v>0</v>
      </c>
      <c r="H75" s="35"/>
      <c r="I75" s="35"/>
      <c r="J75" s="35"/>
      <c r="K75" s="35"/>
      <c r="L75" s="35"/>
      <c r="M75" s="35"/>
      <c r="N75" s="35"/>
      <c r="O75" s="99">
        <f t="shared" si="24"/>
        <v>0</v>
      </c>
      <c r="P75" s="99">
        <f t="shared" si="25"/>
        <v>0</v>
      </c>
      <c r="Q75" s="99">
        <f t="shared" si="26"/>
        <v>0</v>
      </c>
      <c r="R75" s="99">
        <f t="shared" si="27"/>
        <v>0</v>
      </c>
      <c r="S75" s="99">
        <f t="shared" si="28"/>
        <v>0</v>
      </c>
      <c r="T75" s="99">
        <f t="shared" si="29"/>
        <v>0</v>
      </c>
      <c r="U75" s="99">
        <f t="shared" si="30"/>
        <v>0</v>
      </c>
      <c r="V75" s="98">
        <f t="shared" si="31"/>
        <v>0</v>
      </c>
      <c r="W75" s="171">
        <f t="shared" si="32"/>
        <v>0</v>
      </c>
      <c r="X75" s="190"/>
    </row>
    <row r="76" spans="1:24" ht="15.75" thickBot="1">
      <c r="A76" s="26"/>
      <c r="B76" s="44"/>
      <c r="C76" s="446" t="s">
        <v>30</v>
      </c>
      <c r="D76" s="447"/>
      <c r="E76" s="447"/>
      <c r="F76" s="447"/>
      <c r="G76" s="447"/>
      <c r="H76" s="447"/>
      <c r="I76" s="447"/>
      <c r="J76" s="447"/>
      <c r="K76" s="447"/>
      <c r="L76" s="447"/>
      <c r="M76" s="447"/>
      <c r="N76" s="447"/>
      <c r="O76" s="447"/>
      <c r="P76" s="447"/>
      <c r="Q76" s="447"/>
      <c r="R76" s="447"/>
      <c r="S76" s="447"/>
      <c r="T76" s="447"/>
      <c r="U76" s="447"/>
      <c r="V76" s="447"/>
      <c r="W76" s="447"/>
      <c r="X76" s="192">
        <f>SUM(W78:W83)</f>
        <v>0</v>
      </c>
    </row>
    <row r="77" spans="1:24" outlineLevel="1">
      <c r="A77" s="25"/>
      <c r="B77" s="46"/>
      <c r="C77" s="182">
        <f>'Перв. скв '!C87</f>
        <v>0</v>
      </c>
      <c r="D77" s="100" t="s">
        <v>120</v>
      </c>
      <c r="E77" s="50"/>
      <c r="F77" s="50"/>
      <c r="G77" s="38"/>
      <c r="H77" s="51"/>
      <c r="I77" s="51"/>
      <c r="J77" s="51"/>
      <c r="K77" s="51"/>
      <c r="L77" s="51"/>
      <c r="M77" s="51"/>
      <c r="N77" s="51"/>
      <c r="O77" s="52"/>
      <c r="P77" s="52"/>
      <c r="Q77" s="52"/>
      <c r="R77" s="52"/>
      <c r="S77" s="52"/>
      <c r="T77" s="52"/>
      <c r="U77" s="52"/>
      <c r="V77" s="53"/>
      <c r="W77" s="172"/>
      <c r="X77" s="190"/>
    </row>
    <row r="78" spans="1:24" outlineLevel="1">
      <c r="A78" s="22"/>
      <c r="B78" s="43"/>
      <c r="C78" s="183" t="s">
        <v>148</v>
      </c>
      <c r="D78" s="102" t="str">
        <f>'Перв. скв '!D88</f>
        <v>Фиксированная ставка за скважину с отходом до 1300 м.</v>
      </c>
      <c r="E78" s="59">
        <f t="shared" ref="E78:E83" si="34">C$77</f>
        <v>0</v>
      </c>
      <c r="F78" s="59" t="str">
        <f>'Перв. скв '!F88</f>
        <v>скв.</v>
      </c>
      <c r="G78" s="196">
        <f>'Перв. скв '!G88</f>
        <v>807557.8</v>
      </c>
      <c r="H78" s="84"/>
      <c r="I78" s="84"/>
      <c r="J78" s="84"/>
      <c r="K78" s="84"/>
      <c r="L78" s="197"/>
      <c r="M78" s="197"/>
      <c r="N78" s="84"/>
      <c r="O78" s="99">
        <f t="shared" ref="O78:O83" si="35">H78*G78</f>
        <v>0</v>
      </c>
      <c r="P78" s="99">
        <f t="shared" ref="P78:P83" si="36">I78*G78</f>
        <v>0</v>
      </c>
      <c r="Q78" s="99">
        <f t="shared" ref="Q78:Q83" si="37">J78*G78</f>
        <v>0</v>
      </c>
      <c r="R78" s="99">
        <f t="shared" ref="R78:R83" si="38">K78*G78</f>
        <v>0</v>
      </c>
      <c r="S78" s="99">
        <f t="shared" ref="S78:S83" si="39">L78*G78</f>
        <v>0</v>
      </c>
      <c r="T78" s="99">
        <f t="shared" ref="T78:T83" si="40">M78*G78</f>
        <v>0</v>
      </c>
      <c r="U78" s="99">
        <f t="shared" ref="U78:U83" si="41">N78*G78</f>
        <v>0</v>
      </c>
      <c r="V78" s="98">
        <f t="shared" ref="V78:V83" si="42">SUM(H78:N78)</f>
        <v>0</v>
      </c>
      <c r="W78" s="171">
        <f t="shared" ref="W78:W83" si="43">SUM(O78:U78)</f>
        <v>0</v>
      </c>
      <c r="X78" s="190"/>
    </row>
    <row r="79" spans="1:24" outlineLevel="1">
      <c r="A79" s="22"/>
      <c r="B79" s="43"/>
      <c r="C79" s="183"/>
      <c r="D79" s="102" t="str">
        <f>'Перв. скв '!D89</f>
        <v>Фиксированная ставка за скважину с отходом от 1300 до 1500 м.</v>
      </c>
      <c r="E79" s="59">
        <f t="shared" si="34"/>
        <v>0</v>
      </c>
      <c r="F79" s="59" t="str">
        <f>'Перв. скв '!F89</f>
        <v>скв.</v>
      </c>
      <c r="G79" s="196">
        <f>'Перв. скв '!G89</f>
        <v>883911</v>
      </c>
      <c r="H79" s="84"/>
      <c r="I79" s="84"/>
      <c r="J79" s="84"/>
      <c r="K79" s="84"/>
      <c r="L79" s="84"/>
      <c r="M79" s="84"/>
      <c r="N79" s="84"/>
      <c r="O79" s="99">
        <f t="shared" si="35"/>
        <v>0</v>
      </c>
      <c r="P79" s="99">
        <f t="shared" si="36"/>
        <v>0</v>
      </c>
      <c r="Q79" s="99">
        <f t="shared" si="37"/>
        <v>0</v>
      </c>
      <c r="R79" s="99">
        <f t="shared" si="38"/>
        <v>0</v>
      </c>
      <c r="S79" s="99">
        <f t="shared" si="39"/>
        <v>0</v>
      </c>
      <c r="T79" s="99">
        <f t="shared" si="40"/>
        <v>0</v>
      </c>
      <c r="U79" s="99">
        <f t="shared" si="41"/>
        <v>0</v>
      </c>
      <c r="V79" s="98">
        <f t="shared" si="42"/>
        <v>0</v>
      </c>
      <c r="W79" s="171">
        <f t="shared" si="43"/>
        <v>0</v>
      </c>
      <c r="X79" s="190"/>
    </row>
    <row r="80" spans="1:24" outlineLevel="1">
      <c r="A80" s="22"/>
      <c r="B80" s="43"/>
      <c r="C80" s="183"/>
      <c r="D80" s="102" t="str">
        <f>'Перв. скв '!D90</f>
        <v>Фиксированная ставка за скважину с отходом от 1500 до 2000 м.</v>
      </c>
      <c r="E80" s="59">
        <f t="shared" si="34"/>
        <v>0</v>
      </c>
      <c r="F80" s="59" t="str">
        <f>'Перв. скв '!F90</f>
        <v>скв.</v>
      </c>
      <c r="G80" s="196">
        <f>'Перв. скв '!G90</f>
        <v>883911</v>
      </c>
      <c r="H80" s="84"/>
      <c r="I80" s="84"/>
      <c r="J80" s="84"/>
      <c r="K80" s="84"/>
      <c r="L80" s="197"/>
      <c r="M80" s="197"/>
      <c r="N80" s="84"/>
      <c r="O80" s="99">
        <f t="shared" si="35"/>
        <v>0</v>
      </c>
      <c r="P80" s="99">
        <f t="shared" si="36"/>
        <v>0</v>
      </c>
      <c r="Q80" s="99">
        <f t="shared" si="37"/>
        <v>0</v>
      </c>
      <c r="R80" s="99">
        <f t="shared" si="38"/>
        <v>0</v>
      </c>
      <c r="S80" s="99">
        <f t="shared" si="39"/>
        <v>0</v>
      </c>
      <c r="T80" s="99">
        <f t="shared" si="40"/>
        <v>0</v>
      </c>
      <c r="U80" s="99">
        <f t="shared" si="41"/>
        <v>0</v>
      </c>
      <c r="V80" s="98">
        <f t="shared" si="42"/>
        <v>0</v>
      </c>
      <c r="W80" s="171">
        <f t="shared" si="43"/>
        <v>0</v>
      </c>
      <c r="X80" s="190"/>
    </row>
    <row r="81" spans="1:24" outlineLevel="1">
      <c r="A81" s="22"/>
      <c r="B81" s="43"/>
      <c r="C81" s="183"/>
      <c r="D81" s="102" t="str">
        <f>'Перв. скв '!D91</f>
        <v>Фиксированная ставка за скважину с отходом от 2000 до 2200 м.</v>
      </c>
      <c r="E81" s="59">
        <f t="shared" si="34"/>
        <v>0</v>
      </c>
      <c r="F81" s="59" t="str">
        <f>'Перв. скв '!F91</f>
        <v>скв.</v>
      </c>
      <c r="G81" s="196">
        <f>'Перв. скв '!G91</f>
        <v>1125552.98</v>
      </c>
      <c r="H81" s="84"/>
      <c r="I81" s="84"/>
      <c r="J81" s="84"/>
      <c r="K81" s="84"/>
      <c r="L81" s="84"/>
      <c r="M81" s="84"/>
      <c r="N81" s="84"/>
      <c r="O81" s="99">
        <f t="shared" si="35"/>
        <v>0</v>
      </c>
      <c r="P81" s="99">
        <f t="shared" si="36"/>
        <v>0</v>
      </c>
      <c r="Q81" s="99">
        <f t="shared" si="37"/>
        <v>0</v>
      </c>
      <c r="R81" s="99">
        <f t="shared" si="38"/>
        <v>0</v>
      </c>
      <c r="S81" s="99">
        <f t="shared" si="39"/>
        <v>0</v>
      </c>
      <c r="T81" s="99">
        <f t="shared" si="40"/>
        <v>0</v>
      </c>
      <c r="U81" s="99">
        <f t="shared" si="41"/>
        <v>0</v>
      </c>
      <c r="V81" s="98">
        <f t="shared" si="42"/>
        <v>0</v>
      </c>
      <c r="W81" s="171">
        <f t="shared" si="43"/>
        <v>0</v>
      </c>
      <c r="X81" s="190"/>
    </row>
    <row r="82" spans="1:24" outlineLevel="1">
      <c r="A82" s="22"/>
      <c r="B82" s="43"/>
      <c r="C82" s="183"/>
      <c r="D82" s="102" t="str">
        <f>'Перв. скв '!D92</f>
        <v>Фиксированная ставка за скважину с отходом более 2200 м.</v>
      </c>
      <c r="E82" s="59">
        <f t="shared" si="34"/>
        <v>0</v>
      </c>
      <c r="F82" s="59" t="str">
        <f>'Перв. скв '!F92</f>
        <v>сут.</v>
      </c>
      <c r="G82" s="196">
        <f>'Перв. скв '!G92</f>
        <v>1381613.2</v>
      </c>
      <c r="H82" s="84"/>
      <c r="I82" s="84"/>
      <c r="J82" s="84"/>
      <c r="K82" s="84"/>
      <c r="L82" s="84"/>
      <c r="M82" s="84"/>
      <c r="N82" s="84"/>
      <c r="O82" s="99">
        <f t="shared" si="35"/>
        <v>0</v>
      </c>
      <c r="P82" s="99">
        <f t="shared" si="36"/>
        <v>0</v>
      </c>
      <c r="Q82" s="99">
        <f t="shared" si="37"/>
        <v>0</v>
      </c>
      <c r="R82" s="99">
        <f t="shared" si="38"/>
        <v>0</v>
      </c>
      <c r="S82" s="99">
        <f t="shared" si="39"/>
        <v>0</v>
      </c>
      <c r="T82" s="99">
        <f t="shared" si="40"/>
        <v>0</v>
      </c>
      <c r="U82" s="99">
        <f t="shared" si="41"/>
        <v>0</v>
      </c>
      <c r="V82" s="98">
        <f t="shared" si="42"/>
        <v>0</v>
      </c>
      <c r="W82" s="171">
        <f t="shared" si="43"/>
        <v>0</v>
      </c>
      <c r="X82" s="190"/>
    </row>
    <row r="83" spans="1:24" ht="15.75" outlineLevel="1" thickBot="1">
      <c r="A83" s="22"/>
      <c r="B83" s="43"/>
      <c r="C83" s="183"/>
      <c r="D83" s="102" t="str">
        <f>'Перв. скв '!D93</f>
        <v>Фиксированная ставка за горизонтальную скважину</v>
      </c>
      <c r="E83" s="59">
        <f t="shared" si="34"/>
        <v>0</v>
      </c>
      <c r="F83" s="59" t="str">
        <f>'Перв. скв '!F93</f>
        <v>скв.</v>
      </c>
      <c r="G83" s="196">
        <f>'Перв. скв '!G93</f>
        <v>5521715.7225000001</v>
      </c>
      <c r="H83" s="84"/>
      <c r="I83" s="84"/>
      <c r="J83" s="84"/>
      <c r="K83" s="84"/>
      <c r="L83" s="84"/>
      <c r="M83" s="84"/>
      <c r="N83" s="84"/>
      <c r="O83" s="99">
        <f t="shared" si="35"/>
        <v>0</v>
      </c>
      <c r="P83" s="99">
        <f t="shared" si="36"/>
        <v>0</v>
      </c>
      <c r="Q83" s="99">
        <f t="shared" si="37"/>
        <v>0</v>
      </c>
      <c r="R83" s="99">
        <f t="shared" si="38"/>
        <v>0</v>
      </c>
      <c r="S83" s="99">
        <f t="shared" si="39"/>
        <v>0</v>
      </c>
      <c r="T83" s="99">
        <f t="shared" si="40"/>
        <v>0</v>
      </c>
      <c r="U83" s="99">
        <f t="shared" si="41"/>
        <v>0</v>
      </c>
      <c r="V83" s="98">
        <f t="shared" si="42"/>
        <v>0</v>
      </c>
      <c r="W83" s="171">
        <f t="shared" si="43"/>
        <v>0</v>
      </c>
      <c r="X83" s="190"/>
    </row>
    <row r="84" spans="1:24" ht="15.75" thickBot="1">
      <c r="A84" s="31"/>
      <c r="B84" s="46"/>
      <c r="C84" s="446" t="s">
        <v>29</v>
      </c>
      <c r="D84" s="447"/>
      <c r="E84" s="447"/>
      <c r="F84" s="447"/>
      <c r="G84" s="447"/>
      <c r="H84" s="447"/>
      <c r="I84" s="447"/>
      <c r="J84" s="447"/>
      <c r="K84" s="447"/>
      <c r="L84" s="447"/>
      <c r="M84" s="447"/>
      <c r="N84" s="447"/>
      <c r="O84" s="447"/>
      <c r="P84" s="447"/>
      <c r="Q84" s="447"/>
      <c r="R84" s="447"/>
      <c r="S84" s="447"/>
      <c r="T84" s="447"/>
      <c r="U84" s="447"/>
      <c r="V84" s="447"/>
      <c r="W84" s="447"/>
      <c r="X84" s="192">
        <f>SUM(W86:W101)</f>
        <v>0</v>
      </c>
    </row>
    <row r="85" spans="1:24" outlineLevel="1" collapsed="1">
      <c r="A85" s="31"/>
      <c r="B85" s="46"/>
      <c r="C85" s="182">
        <f>'Перв. скв '!C95</f>
        <v>0</v>
      </c>
      <c r="D85" s="100" t="s">
        <v>120</v>
      </c>
      <c r="E85" s="50"/>
      <c r="F85" s="50"/>
      <c r="G85" s="38"/>
      <c r="H85" s="51"/>
      <c r="I85" s="51"/>
      <c r="J85" s="51"/>
      <c r="K85" s="51"/>
      <c r="L85" s="51"/>
      <c r="M85" s="51"/>
      <c r="N85" s="51"/>
      <c r="O85" s="52"/>
      <c r="P85" s="52"/>
      <c r="Q85" s="52"/>
      <c r="R85" s="52"/>
      <c r="S85" s="52"/>
      <c r="T85" s="52"/>
      <c r="U85" s="52"/>
      <c r="V85" s="53"/>
      <c r="W85" s="172"/>
      <c r="X85" s="190"/>
    </row>
    <row r="86" spans="1:24" outlineLevel="1">
      <c r="A86" s="30"/>
      <c r="B86" s="43"/>
      <c r="C86" s="183">
        <v>324</v>
      </c>
      <c r="D86" s="102" t="str">
        <f>'Перв. скв '!D96</f>
        <v>Цементирование направления НН 426 мм (услуги, цемент, материалы)</v>
      </c>
      <c r="E86" s="59">
        <f>C$85</f>
        <v>0</v>
      </c>
      <c r="F86" s="59" t="str">
        <f>'Перв. скв '!F96</f>
        <v>опер</v>
      </c>
      <c r="G86" s="196">
        <f>'Перв. скв '!G96</f>
        <v>261088.00000000003</v>
      </c>
      <c r="H86" s="84"/>
      <c r="I86" s="84"/>
      <c r="J86" s="84"/>
      <c r="K86" s="84"/>
      <c r="L86" s="84"/>
      <c r="M86" s="84"/>
      <c r="N86" s="84"/>
      <c r="O86" s="99">
        <f t="shared" ref="O86:O101" si="44">H86*G86</f>
        <v>0</v>
      </c>
      <c r="P86" s="99">
        <f t="shared" ref="P86:P101" si="45">I86*G86</f>
        <v>0</v>
      </c>
      <c r="Q86" s="99">
        <f t="shared" ref="Q86:Q101" si="46">J86*G86</f>
        <v>0</v>
      </c>
      <c r="R86" s="99">
        <f t="shared" ref="R86:R101" si="47">K86*G86</f>
        <v>0</v>
      </c>
      <c r="S86" s="99">
        <f t="shared" ref="S86:S101" si="48">L86*G86</f>
        <v>0</v>
      </c>
      <c r="T86" s="99">
        <f t="shared" ref="T86:T101" si="49">M86*G86</f>
        <v>0</v>
      </c>
      <c r="U86" s="99">
        <f t="shared" ref="U86:U101" si="50">N86*G86</f>
        <v>0</v>
      </c>
      <c r="V86" s="98">
        <f t="shared" ref="V86:V101" si="51">SUM(H86:N86)</f>
        <v>0</v>
      </c>
      <c r="W86" s="171">
        <f t="shared" ref="W86:W101" si="52">SUM(O86:U86)</f>
        <v>0</v>
      </c>
      <c r="X86" s="190"/>
    </row>
    <row r="87" spans="1:24" outlineLevel="1">
      <c r="A87" s="30"/>
      <c r="B87" s="43"/>
      <c r="C87" s="183">
        <v>245</v>
      </c>
      <c r="D87" s="102" t="str">
        <f>'Перв. скв '!D97</f>
        <v>Цементирование кондуктора НН 324 мм (услуги, цемент, материалы)</v>
      </c>
      <c r="E87" s="59">
        <f t="shared" ref="E87:E101" si="53">C$85</f>
        <v>0</v>
      </c>
      <c r="F87" s="59" t="str">
        <f>'Перв. скв '!F97</f>
        <v>опер</v>
      </c>
      <c r="G87" s="196">
        <f>'Перв. скв '!G97</f>
        <v>450018</v>
      </c>
      <c r="H87" s="84"/>
      <c r="I87" s="84"/>
      <c r="J87" s="84"/>
      <c r="K87" s="84"/>
      <c r="L87" s="84"/>
      <c r="M87" s="84"/>
      <c r="N87" s="84"/>
      <c r="O87" s="99">
        <f t="shared" si="44"/>
        <v>0</v>
      </c>
      <c r="P87" s="99">
        <f t="shared" si="45"/>
        <v>0</v>
      </c>
      <c r="Q87" s="99">
        <f t="shared" si="46"/>
        <v>0</v>
      </c>
      <c r="R87" s="99">
        <f t="shared" si="47"/>
        <v>0</v>
      </c>
      <c r="S87" s="99">
        <f t="shared" si="48"/>
        <v>0</v>
      </c>
      <c r="T87" s="99">
        <f t="shared" si="49"/>
        <v>0</v>
      </c>
      <c r="U87" s="99">
        <f t="shared" si="50"/>
        <v>0</v>
      </c>
      <c r="V87" s="98">
        <f t="shared" si="51"/>
        <v>0</v>
      </c>
      <c r="W87" s="171">
        <f t="shared" si="52"/>
        <v>0</v>
      </c>
      <c r="X87" s="190"/>
    </row>
    <row r="88" spans="1:24" outlineLevel="1">
      <c r="A88" s="30"/>
      <c r="B88" s="43"/>
      <c r="C88" s="183">
        <v>178</v>
      </c>
      <c r="D88" s="102" t="str">
        <f>'Перв. скв '!D98</f>
        <v>Цементирование технической колонны Гор 245 мм (услуги, цемент, материалы)</v>
      </c>
      <c r="E88" s="59">
        <f t="shared" si="53"/>
        <v>0</v>
      </c>
      <c r="F88" s="59" t="str">
        <f>'Перв. скв '!F98</f>
        <v>опер</v>
      </c>
      <c r="G88" s="196">
        <f>'Перв. скв '!G98</f>
        <v>0</v>
      </c>
      <c r="H88" s="84"/>
      <c r="I88" s="84"/>
      <c r="J88" s="84"/>
      <c r="K88" s="84"/>
      <c r="L88" s="84"/>
      <c r="M88" s="84"/>
      <c r="N88" s="84"/>
      <c r="O88" s="99">
        <f t="shared" si="44"/>
        <v>0</v>
      </c>
      <c r="P88" s="99">
        <f t="shared" si="45"/>
        <v>0</v>
      </c>
      <c r="Q88" s="99">
        <f t="shared" si="46"/>
        <v>0</v>
      </c>
      <c r="R88" s="99">
        <f t="shared" si="47"/>
        <v>0</v>
      </c>
      <c r="S88" s="99">
        <f t="shared" si="48"/>
        <v>0</v>
      </c>
      <c r="T88" s="99">
        <f t="shared" si="49"/>
        <v>0</v>
      </c>
      <c r="U88" s="99">
        <f t="shared" si="50"/>
        <v>0</v>
      </c>
      <c r="V88" s="98">
        <f t="shared" si="51"/>
        <v>0</v>
      </c>
      <c r="W88" s="171">
        <f t="shared" si="52"/>
        <v>0</v>
      </c>
      <c r="X88" s="190"/>
    </row>
    <row r="89" spans="1:24" outlineLevel="1">
      <c r="A89" s="30"/>
      <c r="B89" s="43"/>
      <c r="C89" s="183">
        <v>324</v>
      </c>
      <c r="D89" s="102" t="str">
        <f>'Перв. скв '!D99</f>
        <v>Цементирование эксплуатационной колонны 178мм (услуги, цемент, материалы)</v>
      </c>
      <c r="E89" s="59">
        <f t="shared" si="53"/>
        <v>0</v>
      </c>
      <c r="F89" s="59" t="str">
        <f>'Перв. скв '!F99</f>
        <v>опер</v>
      </c>
      <c r="G89" s="196">
        <f>'Перв. скв '!G99</f>
        <v>1433230</v>
      </c>
      <c r="H89" s="84"/>
      <c r="I89" s="84"/>
      <c r="J89" s="84"/>
      <c r="K89" s="84"/>
      <c r="L89" s="84"/>
      <c r="M89" s="84"/>
      <c r="N89" s="84"/>
      <c r="O89" s="99">
        <f t="shared" si="44"/>
        <v>0</v>
      </c>
      <c r="P89" s="99">
        <f t="shared" si="45"/>
        <v>0</v>
      </c>
      <c r="Q89" s="99">
        <f t="shared" si="46"/>
        <v>0</v>
      </c>
      <c r="R89" s="99">
        <f t="shared" si="47"/>
        <v>0</v>
      </c>
      <c r="S89" s="99">
        <f t="shared" si="48"/>
        <v>0</v>
      </c>
      <c r="T89" s="99">
        <f t="shared" si="49"/>
        <v>0</v>
      </c>
      <c r="U89" s="99">
        <f t="shared" si="50"/>
        <v>0</v>
      </c>
      <c r="V89" s="98">
        <f t="shared" si="51"/>
        <v>0</v>
      </c>
      <c r="W89" s="171">
        <f t="shared" si="52"/>
        <v>0</v>
      </c>
      <c r="X89" s="190"/>
    </row>
    <row r="90" spans="1:24" outlineLevel="1">
      <c r="A90" s="30"/>
      <c r="B90" s="43"/>
      <c r="C90" s="183">
        <v>245</v>
      </c>
      <c r="D90" s="102" t="str">
        <f>'Перв. скв '!D100</f>
        <v>Цементирование направления НН 324 мм (услуги, цемент, материалы)</v>
      </c>
      <c r="E90" s="59">
        <f t="shared" si="53"/>
        <v>0</v>
      </c>
      <c r="F90" s="59" t="str">
        <f>'Перв. скв '!F100</f>
        <v>опер</v>
      </c>
      <c r="G90" s="196">
        <f>'Перв. скв '!G100</f>
        <v>0</v>
      </c>
      <c r="H90" s="84"/>
      <c r="I90" s="84"/>
      <c r="J90" s="84"/>
      <c r="K90" s="84"/>
      <c r="L90" s="84"/>
      <c r="M90" s="84"/>
      <c r="N90" s="84"/>
      <c r="O90" s="99">
        <f t="shared" si="44"/>
        <v>0</v>
      </c>
      <c r="P90" s="99">
        <f t="shared" si="45"/>
        <v>0</v>
      </c>
      <c r="Q90" s="99">
        <f t="shared" si="46"/>
        <v>0</v>
      </c>
      <c r="R90" s="99">
        <f t="shared" si="47"/>
        <v>0</v>
      </c>
      <c r="S90" s="99">
        <f t="shared" si="48"/>
        <v>0</v>
      </c>
      <c r="T90" s="99">
        <f t="shared" si="49"/>
        <v>0</v>
      </c>
      <c r="U90" s="99">
        <f t="shared" si="50"/>
        <v>0</v>
      </c>
      <c r="V90" s="98">
        <f t="shared" si="51"/>
        <v>0</v>
      </c>
      <c r="W90" s="171">
        <f t="shared" si="52"/>
        <v>0</v>
      </c>
      <c r="X90" s="190"/>
    </row>
    <row r="91" spans="1:24" outlineLevel="1">
      <c r="A91" s="30"/>
      <c r="B91" s="43"/>
      <c r="C91" s="183">
        <v>178</v>
      </c>
      <c r="D91" s="102" t="str">
        <f>'Перв. скв '!D101</f>
        <v>Цементирование кондуктора НН 245 мм (услуги, цемент, материалы)</v>
      </c>
      <c r="E91" s="59">
        <f t="shared" si="53"/>
        <v>0</v>
      </c>
      <c r="F91" s="59" t="str">
        <f>'Перв. скв '!F101</f>
        <v>опер</v>
      </c>
      <c r="G91" s="196">
        <f>'Перв. скв '!G101</f>
        <v>0</v>
      </c>
      <c r="H91" s="84"/>
      <c r="I91" s="84"/>
      <c r="J91" s="84"/>
      <c r="K91" s="84"/>
      <c r="L91" s="84"/>
      <c r="M91" s="84"/>
      <c r="N91" s="84"/>
      <c r="O91" s="99">
        <f t="shared" si="44"/>
        <v>0</v>
      </c>
      <c r="P91" s="99">
        <f t="shared" si="45"/>
        <v>0</v>
      </c>
      <c r="Q91" s="99">
        <f t="shared" si="46"/>
        <v>0</v>
      </c>
      <c r="R91" s="99">
        <f t="shared" si="47"/>
        <v>0</v>
      </c>
      <c r="S91" s="99">
        <f t="shared" si="48"/>
        <v>0</v>
      </c>
      <c r="T91" s="99">
        <f t="shared" si="49"/>
        <v>0</v>
      </c>
      <c r="U91" s="99">
        <f t="shared" si="50"/>
        <v>0</v>
      </c>
      <c r="V91" s="98">
        <f t="shared" si="51"/>
        <v>0</v>
      </c>
      <c r="W91" s="171">
        <f t="shared" si="52"/>
        <v>0</v>
      </c>
      <c r="X91" s="190"/>
    </row>
    <row r="92" spans="1:24" outlineLevel="1">
      <c r="A92" s="30"/>
      <c r="B92" s="43"/>
      <c r="C92" s="183">
        <v>324</v>
      </c>
      <c r="D92" s="102" t="str">
        <f>'Перв. скв '!D102</f>
        <v>Цементирование эксплуатационной колонны НН 178мм (услуги, цемент, материалы)</v>
      </c>
      <c r="E92" s="59">
        <f t="shared" si="53"/>
        <v>0</v>
      </c>
      <c r="F92" s="59" t="str">
        <f>'Перв. скв '!F102</f>
        <v>опер</v>
      </c>
      <c r="G92" s="196">
        <f>'Перв. скв '!G102</f>
        <v>0</v>
      </c>
      <c r="H92" s="84"/>
      <c r="I92" s="84"/>
      <c r="J92" s="84"/>
      <c r="K92" s="84"/>
      <c r="L92" s="84"/>
      <c r="M92" s="84"/>
      <c r="N92" s="84"/>
      <c r="O92" s="99">
        <f t="shared" si="44"/>
        <v>0</v>
      </c>
      <c r="P92" s="99">
        <f t="shared" si="45"/>
        <v>0</v>
      </c>
      <c r="Q92" s="99">
        <f t="shared" si="46"/>
        <v>0</v>
      </c>
      <c r="R92" s="99">
        <f t="shared" si="47"/>
        <v>0</v>
      </c>
      <c r="S92" s="99">
        <f t="shared" si="48"/>
        <v>0</v>
      </c>
      <c r="T92" s="99">
        <f t="shared" si="49"/>
        <v>0</v>
      </c>
      <c r="U92" s="99">
        <f t="shared" si="50"/>
        <v>0</v>
      </c>
      <c r="V92" s="98">
        <f t="shared" si="51"/>
        <v>0</v>
      </c>
      <c r="W92" s="171">
        <f t="shared" si="52"/>
        <v>0</v>
      </c>
      <c r="X92" s="190"/>
    </row>
    <row r="93" spans="1:24" outlineLevel="1">
      <c r="A93" s="30"/>
      <c r="B93" s="43"/>
      <c r="C93" s="183"/>
      <c r="D93" s="102" t="str">
        <f>'Перв. скв '!D103</f>
        <v>Цементирование хвостовика НН 127мм (услуги, цемент, материалы)</v>
      </c>
      <c r="E93" s="59">
        <f t="shared" si="53"/>
        <v>0</v>
      </c>
      <c r="F93" s="59" t="str">
        <f>'Перв. скв '!F103</f>
        <v>опер</v>
      </c>
      <c r="G93" s="196">
        <f>'Перв. скв '!G103</f>
        <v>0</v>
      </c>
      <c r="H93" s="84"/>
      <c r="I93" s="84"/>
      <c r="J93" s="84"/>
      <c r="K93" s="84"/>
      <c r="L93" s="84"/>
      <c r="M93" s="84"/>
      <c r="N93" s="84"/>
      <c r="O93" s="99">
        <f t="shared" si="44"/>
        <v>0</v>
      </c>
      <c r="P93" s="99">
        <f t="shared" si="45"/>
        <v>0</v>
      </c>
      <c r="Q93" s="99">
        <f t="shared" si="46"/>
        <v>0</v>
      </c>
      <c r="R93" s="99">
        <f t="shared" si="47"/>
        <v>0</v>
      </c>
      <c r="S93" s="99">
        <f t="shared" si="48"/>
        <v>0</v>
      </c>
      <c r="T93" s="99">
        <f t="shared" si="49"/>
        <v>0</v>
      </c>
      <c r="U93" s="99">
        <f t="shared" si="50"/>
        <v>0</v>
      </c>
      <c r="V93" s="98">
        <f t="shared" si="51"/>
        <v>0</v>
      </c>
      <c r="W93" s="171">
        <f t="shared" si="52"/>
        <v>0</v>
      </c>
      <c r="X93" s="190"/>
    </row>
    <row r="94" spans="1:24" outlineLevel="1">
      <c r="A94" s="30"/>
      <c r="B94" s="43"/>
      <c r="C94" s="183"/>
      <c r="D94" s="102" t="str">
        <f>'Перв. скв '!D104</f>
        <v>Цементирование технической колонны НН 245 мм (услуги, цемент, материалы)</v>
      </c>
      <c r="E94" s="59">
        <f t="shared" si="53"/>
        <v>0</v>
      </c>
      <c r="F94" s="59" t="str">
        <f>'Перв. скв '!F104</f>
        <v>опер</v>
      </c>
      <c r="G94" s="196">
        <f>'Перв. скв '!G104</f>
        <v>0</v>
      </c>
      <c r="H94" s="84"/>
      <c r="I94" s="84"/>
      <c r="J94" s="84"/>
      <c r="K94" s="84"/>
      <c r="L94" s="84"/>
      <c r="M94" s="84"/>
      <c r="N94" s="84"/>
      <c r="O94" s="99">
        <f t="shared" si="44"/>
        <v>0</v>
      </c>
      <c r="P94" s="99">
        <f t="shared" si="45"/>
        <v>0</v>
      </c>
      <c r="Q94" s="99">
        <f t="shared" si="46"/>
        <v>0</v>
      </c>
      <c r="R94" s="99">
        <f t="shared" si="47"/>
        <v>0</v>
      </c>
      <c r="S94" s="99">
        <f t="shared" si="48"/>
        <v>0</v>
      </c>
      <c r="T94" s="99">
        <f t="shared" si="49"/>
        <v>0</v>
      </c>
      <c r="U94" s="99">
        <f t="shared" si="50"/>
        <v>0</v>
      </c>
      <c r="V94" s="98">
        <f t="shared" si="51"/>
        <v>0</v>
      </c>
      <c r="W94" s="171">
        <f t="shared" si="52"/>
        <v>0</v>
      </c>
      <c r="X94" s="190"/>
    </row>
    <row r="95" spans="1:24" outlineLevel="1">
      <c r="A95" s="30"/>
      <c r="B95" s="43"/>
      <c r="C95" s="183">
        <v>245</v>
      </c>
      <c r="D95" s="102" t="str">
        <f>'Перв. скв '!D105</f>
        <v>Транспортировка цемента</v>
      </c>
      <c r="E95" s="59">
        <f t="shared" si="53"/>
        <v>0</v>
      </c>
      <c r="F95" s="59" t="str">
        <f>'Перв. скв '!F105</f>
        <v>опер</v>
      </c>
      <c r="G95" s="196">
        <f>'Перв. скв '!G105</f>
        <v>0</v>
      </c>
      <c r="H95" s="84"/>
      <c r="I95" s="84"/>
      <c r="J95" s="84"/>
      <c r="K95" s="84"/>
      <c r="L95" s="84"/>
      <c r="M95" s="84"/>
      <c r="N95" s="84"/>
      <c r="O95" s="99">
        <f t="shared" si="44"/>
        <v>0</v>
      </c>
      <c r="P95" s="99">
        <f t="shared" si="45"/>
        <v>0</v>
      </c>
      <c r="Q95" s="99">
        <f t="shared" si="46"/>
        <v>0</v>
      </c>
      <c r="R95" s="99">
        <f t="shared" si="47"/>
        <v>0</v>
      </c>
      <c r="S95" s="99">
        <f t="shared" si="48"/>
        <v>0</v>
      </c>
      <c r="T95" s="99">
        <f t="shared" si="49"/>
        <v>0</v>
      </c>
      <c r="U95" s="99">
        <f t="shared" si="50"/>
        <v>0</v>
      </c>
      <c r="V95" s="98">
        <f t="shared" si="51"/>
        <v>0</v>
      </c>
      <c r="W95" s="171">
        <f t="shared" si="52"/>
        <v>0</v>
      </c>
      <c r="X95" s="190"/>
    </row>
    <row r="96" spans="1:24" outlineLevel="1">
      <c r="A96" s="30"/>
      <c r="B96" s="43"/>
      <c r="C96" s="183"/>
      <c r="D96" s="102" t="str">
        <f>'Перв. скв '!D106</f>
        <v>Стоимость услуг цементировочного флота</v>
      </c>
      <c r="E96" s="59">
        <f t="shared" si="53"/>
        <v>0</v>
      </c>
      <c r="F96" s="59" t="str">
        <f>'Перв. скв '!F106</f>
        <v>опер</v>
      </c>
      <c r="G96" s="196">
        <f>'Перв. скв '!G106</f>
        <v>0</v>
      </c>
      <c r="H96" s="84"/>
      <c r="I96" s="84"/>
      <c r="J96" s="84"/>
      <c r="K96" s="84"/>
      <c r="L96" s="84"/>
      <c r="M96" s="84"/>
      <c r="N96" s="84"/>
      <c r="O96" s="99">
        <f t="shared" si="44"/>
        <v>0</v>
      </c>
      <c r="P96" s="99">
        <f t="shared" si="45"/>
        <v>0</v>
      </c>
      <c r="Q96" s="99">
        <f t="shared" si="46"/>
        <v>0</v>
      </c>
      <c r="R96" s="99">
        <f t="shared" si="47"/>
        <v>0</v>
      </c>
      <c r="S96" s="99">
        <f t="shared" si="48"/>
        <v>0</v>
      </c>
      <c r="T96" s="99">
        <f t="shared" si="49"/>
        <v>0</v>
      </c>
      <c r="U96" s="99">
        <f t="shared" si="50"/>
        <v>0</v>
      </c>
      <c r="V96" s="98">
        <f t="shared" si="51"/>
        <v>0</v>
      </c>
      <c r="W96" s="171">
        <f t="shared" si="52"/>
        <v>0</v>
      </c>
      <c r="X96" s="190"/>
    </row>
    <row r="97" spans="1:24" outlineLevel="1">
      <c r="A97" s="30"/>
      <c r="B97" s="43"/>
      <c r="C97" s="183"/>
      <c r="D97" s="102" t="str">
        <f>'Перв. скв '!D107</f>
        <v>Стоимость оснастки</v>
      </c>
      <c r="E97" s="59">
        <f t="shared" si="53"/>
        <v>0</v>
      </c>
      <c r="F97" s="59" t="str">
        <f>'Перв. скв '!F107</f>
        <v>опер</v>
      </c>
      <c r="G97" s="196">
        <f>'Перв. скв '!G107</f>
        <v>0</v>
      </c>
      <c r="H97" s="84"/>
      <c r="I97" s="84"/>
      <c r="J97" s="84"/>
      <c r="K97" s="84"/>
      <c r="L97" s="84"/>
      <c r="M97" s="84"/>
      <c r="N97" s="84"/>
      <c r="O97" s="99">
        <f t="shared" si="44"/>
        <v>0</v>
      </c>
      <c r="P97" s="99">
        <f t="shared" si="45"/>
        <v>0</v>
      </c>
      <c r="Q97" s="99">
        <f t="shared" si="46"/>
        <v>0</v>
      </c>
      <c r="R97" s="99">
        <f t="shared" si="47"/>
        <v>0</v>
      </c>
      <c r="S97" s="99">
        <f t="shared" si="48"/>
        <v>0</v>
      </c>
      <c r="T97" s="99">
        <f t="shared" si="49"/>
        <v>0</v>
      </c>
      <c r="U97" s="99">
        <f t="shared" si="50"/>
        <v>0</v>
      </c>
      <c r="V97" s="98">
        <f t="shared" si="51"/>
        <v>0</v>
      </c>
      <c r="W97" s="171">
        <f t="shared" si="52"/>
        <v>0</v>
      </c>
      <c r="X97" s="190"/>
    </row>
    <row r="98" spans="1:24" outlineLevel="1">
      <c r="A98" s="30"/>
      <c r="B98" s="43"/>
      <c r="C98" s="183">
        <v>178</v>
      </c>
      <c r="D98" s="102" t="str">
        <f>'Перв. скв '!D108</f>
        <v>Стоимость услуг инженерного сопровождения</v>
      </c>
      <c r="E98" s="59">
        <f t="shared" si="53"/>
        <v>0</v>
      </c>
      <c r="F98" s="59" t="str">
        <f>'Перв. скв '!F108</f>
        <v>опер</v>
      </c>
      <c r="G98" s="196">
        <f>'Перв. скв '!G108</f>
        <v>0</v>
      </c>
      <c r="H98" s="84"/>
      <c r="I98" s="84"/>
      <c r="J98" s="84"/>
      <c r="K98" s="84"/>
      <c r="L98" s="84"/>
      <c r="M98" s="84"/>
      <c r="N98" s="84"/>
      <c r="O98" s="99">
        <f t="shared" si="44"/>
        <v>0</v>
      </c>
      <c r="P98" s="99">
        <f t="shared" si="45"/>
        <v>0</v>
      </c>
      <c r="Q98" s="99">
        <f t="shared" si="46"/>
        <v>0</v>
      </c>
      <c r="R98" s="99">
        <f t="shared" si="47"/>
        <v>0</v>
      </c>
      <c r="S98" s="99">
        <f t="shared" si="48"/>
        <v>0</v>
      </c>
      <c r="T98" s="99">
        <f t="shared" si="49"/>
        <v>0</v>
      </c>
      <c r="U98" s="99">
        <f t="shared" si="50"/>
        <v>0</v>
      </c>
      <c r="V98" s="98">
        <f t="shared" si="51"/>
        <v>0</v>
      </c>
      <c r="W98" s="171">
        <f t="shared" si="52"/>
        <v>0</v>
      </c>
      <c r="X98" s="190"/>
    </row>
    <row r="99" spans="1:24" outlineLevel="1">
      <c r="A99" s="30"/>
      <c r="B99" s="43"/>
      <c r="C99" s="183"/>
      <c r="D99" s="102" t="str">
        <f>'Перв. скв '!D109</f>
        <v>Стоимость услуг цементировочного флота</v>
      </c>
      <c r="E99" s="59">
        <f t="shared" si="53"/>
        <v>0</v>
      </c>
      <c r="F99" s="59" t="str">
        <f>'Перв. скв '!F109</f>
        <v>опер</v>
      </c>
      <c r="G99" s="196">
        <f>'Перв. скв '!G109</f>
        <v>0</v>
      </c>
      <c r="H99" s="84"/>
      <c r="I99" s="84"/>
      <c r="J99" s="84"/>
      <c r="K99" s="84"/>
      <c r="L99" s="84"/>
      <c r="M99" s="84"/>
      <c r="N99" s="84"/>
      <c r="O99" s="99">
        <f t="shared" si="44"/>
        <v>0</v>
      </c>
      <c r="P99" s="99">
        <f t="shared" si="45"/>
        <v>0</v>
      </c>
      <c r="Q99" s="99">
        <f t="shared" si="46"/>
        <v>0</v>
      </c>
      <c r="R99" s="99">
        <f t="shared" si="47"/>
        <v>0</v>
      </c>
      <c r="S99" s="99">
        <f t="shared" si="48"/>
        <v>0</v>
      </c>
      <c r="T99" s="99">
        <f t="shared" si="49"/>
        <v>0</v>
      </c>
      <c r="U99" s="99">
        <f t="shared" si="50"/>
        <v>0</v>
      </c>
      <c r="V99" s="98">
        <f t="shared" si="51"/>
        <v>0</v>
      </c>
      <c r="W99" s="171">
        <f t="shared" si="52"/>
        <v>0</v>
      </c>
      <c r="X99" s="190"/>
    </row>
    <row r="100" spans="1:24" outlineLevel="1">
      <c r="A100" s="30"/>
      <c r="B100" s="2"/>
      <c r="C100" s="183"/>
      <c r="D100" s="102" t="str">
        <f>'Перв. скв '!D110</f>
        <v>Стоимость оснастки</v>
      </c>
      <c r="E100" s="59">
        <f t="shared" si="53"/>
        <v>0</v>
      </c>
      <c r="F100" s="59" t="str">
        <f>'Перв. скв '!F110</f>
        <v>опер</v>
      </c>
      <c r="G100" s="196">
        <f>'Перв. скв '!G110</f>
        <v>0</v>
      </c>
      <c r="H100" s="84"/>
      <c r="I100" s="84"/>
      <c r="J100" s="84"/>
      <c r="K100" s="84"/>
      <c r="L100" s="84"/>
      <c r="M100" s="84"/>
      <c r="N100" s="84"/>
      <c r="O100" s="99">
        <f t="shared" si="44"/>
        <v>0</v>
      </c>
      <c r="P100" s="99">
        <f t="shared" si="45"/>
        <v>0</v>
      </c>
      <c r="Q100" s="99">
        <f t="shared" si="46"/>
        <v>0</v>
      </c>
      <c r="R100" s="99">
        <f t="shared" si="47"/>
        <v>0</v>
      </c>
      <c r="S100" s="99">
        <f t="shared" si="48"/>
        <v>0</v>
      </c>
      <c r="T100" s="99">
        <f t="shared" si="49"/>
        <v>0</v>
      </c>
      <c r="U100" s="99">
        <f t="shared" si="50"/>
        <v>0</v>
      </c>
      <c r="V100" s="98">
        <f t="shared" si="51"/>
        <v>0</v>
      </c>
      <c r="W100" s="171">
        <f t="shared" si="52"/>
        <v>0</v>
      </c>
      <c r="X100" s="190"/>
    </row>
    <row r="101" spans="1:24" ht="15.75" outlineLevel="1" thickBot="1">
      <c r="A101" s="30"/>
      <c r="B101" s="2"/>
      <c r="C101" s="183" t="s">
        <v>76</v>
      </c>
      <c r="D101" s="102" t="str">
        <f>'Перв. скв '!D111</f>
        <v>Установка цем моста</v>
      </c>
      <c r="E101" s="59">
        <f t="shared" si="53"/>
        <v>0</v>
      </c>
      <c r="F101" s="59" t="str">
        <f>'Перв. скв '!F111</f>
        <v>опер</v>
      </c>
      <c r="G101" s="196">
        <f>'Перв. скв '!G111</f>
        <v>444610</v>
      </c>
      <c r="H101" s="84"/>
      <c r="I101" s="84"/>
      <c r="J101" s="84"/>
      <c r="K101" s="84"/>
      <c r="L101" s="84"/>
      <c r="M101" s="84"/>
      <c r="N101" s="84"/>
      <c r="O101" s="99">
        <f t="shared" si="44"/>
        <v>0</v>
      </c>
      <c r="P101" s="99">
        <f t="shared" si="45"/>
        <v>0</v>
      </c>
      <c r="Q101" s="99">
        <f t="shared" si="46"/>
        <v>0</v>
      </c>
      <c r="R101" s="99">
        <f t="shared" si="47"/>
        <v>0</v>
      </c>
      <c r="S101" s="99">
        <f t="shared" si="48"/>
        <v>0</v>
      </c>
      <c r="T101" s="99">
        <f t="shared" si="49"/>
        <v>0</v>
      </c>
      <c r="U101" s="99">
        <f t="shared" si="50"/>
        <v>0</v>
      </c>
      <c r="V101" s="98">
        <f t="shared" si="51"/>
        <v>0</v>
      </c>
      <c r="W101" s="171">
        <f t="shared" si="52"/>
        <v>0</v>
      </c>
      <c r="X101" s="190"/>
    </row>
    <row r="102" spans="1:24" ht="15.75" thickBot="1">
      <c r="A102" s="25"/>
      <c r="B102" s="46"/>
      <c r="C102" s="446" t="s">
        <v>28</v>
      </c>
      <c r="D102" s="447"/>
      <c r="E102" s="447"/>
      <c r="F102" s="447"/>
      <c r="G102" s="447"/>
      <c r="H102" s="447"/>
      <c r="I102" s="447"/>
      <c r="J102" s="447"/>
      <c r="K102" s="447"/>
      <c r="L102" s="447"/>
      <c r="M102" s="447"/>
      <c r="N102" s="447"/>
      <c r="O102" s="447"/>
      <c r="P102" s="447"/>
      <c r="Q102" s="447"/>
      <c r="R102" s="447"/>
      <c r="S102" s="447"/>
      <c r="T102" s="447"/>
      <c r="U102" s="447"/>
      <c r="V102" s="447"/>
      <c r="W102" s="447"/>
      <c r="X102" s="192">
        <f>SUM(W104:W106)</f>
        <v>0</v>
      </c>
    </row>
    <row r="103" spans="1:24" outlineLevel="1" collapsed="1">
      <c r="A103" s="25"/>
      <c r="B103" s="46"/>
      <c r="C103" s="182">
        <f>'Перв. скв '!C113</f>
        <v>0</v>
      </c>
      <c r="D103" s="100" t="s">
        <v>120</v>
      </c>
      <c r="E103" s="50"/>
      <c r="F103" s="50"/>
      <c r="G103" s="38"/>
      <c r="H103" s="51"/>
      <c r="I103" s="51"/>
      <c r="J103" s="51"/>
      <c r="K103" s="51"/>
      <c r="L103" s="51"/>
      <c r="M103" s="51"/>
      <c r="N103" s="51"/>
      <c r="O103" s="52"/>
      <c r="P103" s="52"/>
      <c r="Q103" s="52"/>
      <c r="R103" s="52"/>
      <c r="S103" s="52"/>
      <c r="T103" s="52"/>
      <c r="U103" s="52"/>
      <c r="V103" s="53"/>
      <c r="W103" s="172"/>
      <c r="X103" s="190"/>
    </row>
    <row r="104" spans="1:24" outlineLevel="1">
      <c r="A104" s="22"/>
      <c r="B104" s="43"/>
      <c r="C104" s="183" t="s">
        <v>148</v>
      </c>
      <c r="D104" s="102" t="str">
        <f>'Перв. скв '!D114</f>
        <v>ГТИ на скважине с отходом до 1300 м.</v>
      </c>
      <c r="E104" s="59">
        <f>C$103</f>
        <v>0</v>
      </c>
      <c r="F104" s="59" t="str">
        <f>'Перв. скв '!F114</f>
        <v>скв.</v>
      </c>
      <c r="G104" s="196">
        <f>'Перв. скв '!G114</f>
        <v>24470</v>
      </c>
      <c r="H104" s="84"/>
      <c r="I104" s="84"/>
      <c r="J104" s="84"/>
      <c r="K104" s="84"/>
      <c r="L104" s="84"/>
      <c r="M104" s="84"/>
      <c r="N104" s="84"/>
      <c r="O104" s="99">
        <f>H104*G104</f>
        <v>0</v>
      </c>
      <c r="P104" s="99">
        <f>I104*G104</f>
        <v>0</v>
      </c>
      <c r="Q104" s="99">
        <f>J104*G104</f>
        <v>0</v>
      </c>
      <c r="R104" s="99">
        <f>K104*G104</f>
        <v>0</v>
      </c>
      <c r="S104" s="99">
        <f>L104*G104</f>
        <v>0</v>
      </c>
      <c r="T104" s="99">
        <f>M104*G104</f>
        <v>0</v>
      </c>
      <c r="U104" s="99">
        <f>N104*G104</f>
        <v>0</v>
      </c>
      <c r="V104" s="98">
        <f>SUM(H104:N104)</f>
        <v>0</v>
      </c>
      <c r="W104" s="171">
        <f>SUM(O104:U104)</f>
        <v>0</v>
      </c>
      <c r="X104" s="190"/>
    </row>
    <row r="105" spans="1:24" outlineLevel="1">
      <c r="A105" s="22"/>
      <c r="B105" s="43"/>
      <c r="C105" s="183"/>
      <c r="D105" s="102" t="str">
        <f>'Перв. скв '!D117</f>
        <v>ГТИ на скважине с отходом от 2000 до 2200 м.</v>
      </c>
      <c r="E105" s="59">
        <f>C$103</f>
        <v>0</v>
      </c>
      <c r="F105" s="59" t="str">
        <f>'Перв. скв '!F117</f>
        <v>скв.</v>
      </c>
      <c r="G105" s="196">
        <f>'Перв. скв '!G117</f>
        <v>24470</v>
      </c>
      <c r="H105" s="84"/>
      <c r="I105" s="84"/>
      <c r="J105" s="84"/>
      <c r="K105" s="84"/>
      <c r="L105" s="84"/>
      <c r="M105" s="84"/>
      <c r="N105" s="84"/>
      <c r="O105" s="99">
        <f>H105*G105</f>
        <v>0</v>
      </c>
      <c r="P105" s="99">
        <f>I105*G105</f>
        <v>0</v>
      </c>
      <c r="Q105" s="99">
        <f>J105*G105</f>
        <v>0</v>
      </c>
      <c r="R105" s="99">
        <f>K105*G105</f>
        <v>0</v>
      </c>
      <c r="S105" s="99">
        <f>L105*G105</f>
        <v>0</v>
      </c>
      <c r="T105" s="99">
        <f>M105*G105</f>
        <v>0</v>
      </c>
      <c r="U105" s="99">
        <f>N105*G105</f>
        <v>0</v>
      </c>
      <c r="V105" s="98">
        <f>SUM(H105:N105)</f>
        <v>0</v>
      </c>
      <c r="W105" s="171">
        <f>SUM(O105:U105)</f>
        <v>0</v>
      </c>
      <c r="X105" s="190"/>
    </row>
    <row r="106" spans="1:24" ht="15.75" outlineLevel="1" thickBot="1">
      <c r="A106" s="22"/>
      <c r="B106" s="43"/>
      <c r="C106" s="183"/>
      <c r="D106" s="102" t="str">
        <f>'Перв. скв '!D119</f>
        <v>ГТИ на горизонтальной скважине</v>
      </c>
      <c r="E106" s="59">
        <f>C$103</f>
        <v>0</v>
      </c>
      <c r="F106" s="59" t="str">
        <f>'Перв. скв '!F119</f>
        <v>скв.</v>
      </c>
      <c r="G106" s="196">
        <f>'Перв. скв '!G119</f>
        <v>24470</v>
      </c>
      <c r="H106" s="84"/>
      <c r="I106" s="84"/>
      <c r="J106" s="84"/>
      <c r="K106" s="84"/>
      <c r="L106" s="84"/>
      <c r="M106" s="84"/>
      <c r="N106" s="84"/>
      <c r="O106" s="99">
        <f>H106*G106</f>
        <v>0</v>
      </c>
      <c r="P106" s="99">
        <f>I106*G106</f>
        <v>0</v>
      </c>
      <c r="Q106" s="99">
        <f>J106*G106</f>
        <v>0</v>
      </c>
      <c r="R106" s="99">
        <f>K106*G106</f>
        <v>0</v>
      </c>
      <c r="S106" s="99">
        <f>L106*G106</f>
        <v>0</v>
      </c>
      <c r="T106" s="99">
        <f>M106*G106</f>
        <v>0</v>
      </c>
      <c r="U106" s="99">
        <f>N106*G106</f>
        <v>0</v>
      </c>
      <c r="V106" s="98">
        <f>SUM(H106:N106)</f>
        <v>0</v>
      </c>
      <c r="W106" s="171">
        <f>SUM(O106:U106)</f>
        <v>0</v>
      </c>
      <c r="X106" s="190"/>
    </row>
    <row r="107" spans="1:24" ht="14.25" customHeight="1" thickBot="1">
      <c r="A107" s="32"/>
      <c r="B107" s="47"/>
      <c r="C107" s="446" t="s">
        <v>27</v>
      </c>
      <c r="D107" s="447"/>
      <c r="E107" s="447"/>
      <c r="F107" s="447"/>
      <c r="G107" s="447"/>
      <c r="H107" s="447"/>
      <c r="I107" s="447"/>
      <c r="J107" s="447"/>
      <c r="K107" s="447"/>
      <c r="L107" s="447"/>
      <c r="M107" s="447"/>
      <c r="N107" s="447"/>
      <c r="O107" s="447"/>
      <c r="P107" s="447"/>
      <c r="Q107" s="447"/>
      <c r="R107" s="447"/>
      <c r="S107" s="447"/>
      <c r="T107" s="447"/>
      <c r="U107" s="447"/>
      <c r="V107" s="447"/>
      <c r="W107" s="447"/>
      <c r="X107" s="192">
        <f>SUM(W109:W115)</f>
        <v>0</v>
      </c>
    </row>
    <row r="108" spans="1:24" ht="14.25" customHeight="1" outlineLevel="1">
      <c r="A108" s="27"/>
      <c r="B108" s="43"/>
      <c r="C108" s="182">
        <f>'Перв. скв '!C121</f>
        <v>0</v>
      </c>
      <c r="D108" s="100" t="s">
        <v>120</v>
      </c>
      <c r="E108" s="50"/>
      <c r="F108" s="50"/>
      <c r="G108" s="38"/>
      <c r="H108" s="51"/>
      <c r="I108" s="51"/>
      <c r="J108" s="51"/>
      <c r="K108" s="51"/>
      <c r="L108" s="51"/>
      <c r="M108" s="51"/>
      <c r="N108" s="51"/>
      <c r="O108" s="52"/>
      <c r="P108" s="52"/>
      <c r="Q108" s="52"/>
      <c r="R108" s="52"/>
      <c r="S108" s="52"/>
      <c r="T108" s="52"/>
      <c r="U108" s="52"/>
      <c r="V108" s="53"/>
      <c r="W108" s="172"/>
      <c r="X108" s="190"/>
    </row>
    <row r="109" spans="1:24" ht="27.75" customHeight="1" outlineLevel="1">
      <c r="A109" s="30"/>
      <c r="B109" s="43"/>
      <c r="C109" s="183" t="s">
        <v>148</v>
      </c>
      <c r="D109" s="102" t="str">
        <f>'Перв. скв '!D122</f>
        <v>Стандартный комплекс ГИС на ННС</v>
      </c>
      <c r="E109" s="59">
        <f>C$108</f>
        <v>0</v>
      </c>
      <c r="F109" s="59" t="str">
        <f>'Перв. скв '!F122</f>
        <v>операция</v>
      </c>
      <c r="G109" s="196">
        <f>'Перв. скв '!G122</f>
        <v>430000</v>
      </c>
      <c r="H109" s="84"/>
      <c r="I109" s="197"/>
      <c r="J109" s="84"/>
      <c r="K109" s="84"/>
      <c r="L109" s="84"/>
      <c r="M109" s="84"/>
      <c r="N109" s="84"/>
      <c r="O109" s="99">
        <f t="shared" ref="O109:O115" si="54">H109*G109</f>
        <v>0</v>
      </c>
      <c r="P109" s="99">
        <f t="shared" ref="P109:P115" si="55">I109*G109</f>
        <v>0</v>
      </c>
      <c r="Q109" s="99">
        <f t="shared" ref="Q109:Q115" si="56">J109*G109</f>
        <v>0</v>
      </c>
      <c r="R109" s="99">
        <f t="shared" ref="R109:R115" si="57">K109*G109</f>
        <v>0</v>
      </c>
      <c r="S109" s="99">
        <f t="shared" ref="S109:S115" si="58">L109*G109</f>
        <v>0</v>
      </c>
      <c r="T109" s="99">
        <f t="shared" ref="T109:T115" si="59">M109*G109</f>
        <v>0</v>
      </c>
      <c r="U109" s="99">
        <f t="shared" ref="U109:U115" si="60">N109*G109</f>
        <v>0</v>
      </c>
      <c r="V109" s="98">
        <f t="shared" ref="V109:V115" si="61">SUM(H109:N109)</f>
        <v>0</v>
      </c>
      <c r="W109" s="171">
        <f t="shared" ref="W109:W115" si="62">SUM(O109:U109)</f>
        <v>0</v>
      </c>
      <c r="X109" s="190"/>
    </row>
    <row r="110" spans="1:24" outlineLevel="1">
      <c r="A110" s="30"/>
      <c r="B110" s="43"/>
      <c r="C110" s="183"/>
      <c r="D110" s="102" t="str">
        <f>'Перв. скв '!D123</f>
        <v>Стандартный комплекс ГИС на ГС</v>
      </c>
      <c r="E110" s="59">
        <f t="shared" ref="E110:E115" si="63">C$108</f>
        <v>0</v>
      </c>
      <c r="F110" s="59" t="str">
        <f>'Перв. скв '!F123</f>
        <v>операция</v>
      </c>
      <c r="G110" s="196">
        <f>'Перв. скв '!G123</f>
        <v>300000</v>
      </c>
      <c r="H110" s="84"/>
      <c r="I110" s="84"/>
      <c r="J110" s="197"/>
      <c r="K110" s="84"/>
      <c r="L110" s="84"/>
      <c r="M110" s="84"/>
      <c r="N110" s="84"/>
      <c r="O110" s="99">
        <f t="shared" si="54"/>
        <v>0</v>
      </c>
      <c r="P110" s="99">
        <f t="shared" si="55"/>
        <v>0</v>
      </c>
      <c r="Q110" s="99">
        <f t="shared" si="56"/>
        <v>0</v>
      </c>
      <c r="R110" s="99">
        <f t="shared" si="57"/>
        <v>0</v>
      </c>
      <c r="S110" s="99">
        <f t="shared" si="58"/>
        <v>0</v>
      </c>
      <c r="T110" s="99">
        <f t="shared" si="59"/>
        <v>0</v>
      </c>
      <c r="U110" s="99">
        <f t="shared" si="60"/>
        <v>0</v>
      </c>
      <c r="V110" s="98">
        <f t="shared" si="61"/>
        <v>0</v>
      </c>
      <c r="W110" s="171">
        <f t="shared" si="62"/>
        <v>0</v>
      </c>
      <c r="X110" s="190"/>
    </row>
    <row r="111" spans="1:24" ht="29.25" customHeight="1" outlineLevel="1">
      <c r="A111" s="3"/>
      <c r="B111" s="43"/>
      <c r="C111" s="183"/>
      <c r="D111" s="102" t="str">
        <f>'Перв. скв '!D124</f>
        <v>ГИС под техничкскую колонну 245 мм (Стандартный комплекс, ИК (если несертифицированная телесистема), РК, АКЦ, ЦМ, МЛМ)</v>
      </c>
      <c r="E111" s="59">
        <f t="shared" si="63"/>
        <v>0</v>
      </c>
      <c r="F111" s="59" t="str">
        <f>'Перв. скв '!F124</f>
        <v>операция</v>
      </c>
      <c r="G111" s="196">
        <f>'Перв. скв '!G124</f>
        <v>0</v>
      </c>
      <c r="H111" s="84"/>
      <c r="I111" s="84"/>
      <c r="J111" s="84"/>
      <c r="K111" s="84"/>
      <c r="L111" s="84"/>
      <c r="M111" s="84"/>
      <c r="N111" s="84"/>
      <c r="O111" s="99">
        <f t="shared" si="54"/>
        <v>0</v>
      </c>
      <c r="P111" s="99">
        <f t="shared" si="55"/>
        <v>0</v>
      </c>
      <c r="Q111" s="99">
        <f t="shared" si="56"/>
        <v>0</v>
      </c>
      <c r="R111" s="99">
        <f t="shared" si="57"/>
        <v>0</v>
      </c>
      <c r="S111" s="99">
        <f t="shared" si="58"/>
        <v>0</v>
      </c>
      <c r="T111" s="99">
        <f t="shared" si="59"/>
        <v>0</v>
      </c>
      <c r="U111" s="99">
        <f t="shared" si="60"/>
        <v>0</v>
      </c>
      <c r="V111" s="98">
        <f t="shared" si="61"/>
        <v>0</v>
      </c>
      <c r="W111" s="171">
        <f t="shared" si="62"/>
        <v>0</v>
      </c>
      <c r="X111" s="190"/>
    </row>
    <row r="112" spans="1:24" ht="29.25" customHeight="1" outlineLevel="1">
      <c r="A112" s="27"/>
      <c r="B112" s="43"/>
      <c r="C112" s="183"/>
      <c r="D112" s="102" t="str">
        <f>'Перв. скв '!D125</f>
        <v>ГИС под эксплуатационную колонну 178 мм (Стандартный комплекс, ИК (если несертифицированная телесистема))</v>
      </c>
      <c r="E112" s="59">
        <f t="shared" si="63"/>
        <v>0</v>
      </c>
      <c r="F112" s="59" t="str">
        <f>'Перв. скв '!F125</f>
        <v>операция</v>
      </c>
      <c r="G112" s="196">
        <f>'Перв. скв '!G125</f>
        <v>0</v>
      </c>
      <c r="H112" s="84"/>
      <c r="I112" s="84"/>
      <c r="J112" s="84"/>
      <c r="K112" s="84"/>
      <c r="L112" s="197"/>
      <c r="M112" s="197"/>
      <c r="N112" s="84"/>
      <c r="O112" s="99">
        <f t="shared" si="54"/>
        <v>0</v>
      </c>
      <c r="P112" s="99">
        <f t="shared" si="55"/>
        <v>0</v>
      </c>
      <c r="Q112" s="99">
        <f t="shared" si="56"/>
        <v>0</v>
      </c>
      <c r="R112" s="99">
        <f t="shared" si="57"/>
        <v>0</v>
      </c>
      <c r="S112" s="99">
        <f t="shared" si="58"/>
        <v>0</v>
      </c>
      <c r="T112" s="99">
        <f t="shared" si="59"/>
        <v>0</v>
      </c>
      <c r="U112" s="99">
        <f t="shared" si="60"/>
        <v>0</v>
      </c>
      <c r="V112" s="98">
        <f t="shared" si="61"/>
        <v>0</v>
      </c>
      <c r="W112" s="171">
        <f t="shared" si="62"/>
        <v>0</v>
      </c>
      <c r="X112" s="190"/>
    </row>
    <row r="113" spans="1:24" outlineLevel="1">
      <c r="A113" s="27"/>
      <c r="B113" s="43"/>
      <c r="C113" s="183"/>
      <c r="D113" s="102" t="str">
        <f>'Перв. скв '!D126</f>
        <v>ГИС под хвостовик 114 мм (Стандартный комплекс, ИК (если несертифицированная телесистема))</v>
      </c>
      <c r="E113" s="59">
        <f t="shared" si="63"/>
        <v>0</v>
      </c>
      <c r="F113" s="59" t="str">
        <f>'Перв. скв '!F126</f>
        <v xml:space="preserve">операция </v>
      </c>
      <c r="G113" s="196">
        <f>'Перв. скв '!G126</f>
        <v>0</v>
      </c>
      <c r="H113" s="84"/>
      <c r="I113" s="84"/>
      <c r="J113" s="84"/>
      <c r="K113" s="84"/>
      <c r="L113" s="84"/>
      <c r="M113" s="84"/>
      <c r="N113" s="84"/>
      <c r="O113" s="99">
        <f t="shared" si="54"/>
        <v>0</v>
      </c>
      <c r="P113" s="99">
        <f t="shared" si="55"/>
        <v>0</v>
      </c>
      <c r="Q113" s="99">
        <f t="shared" si="56"/>
        <v>0</v>
      </c>
      <c r="R113" s="99">
        <f t="shared" si="57"/>
        <v>0</v>
      </c>
      <c r="S113" s="99">
        <f t="shared" si="58"/>
        <v>0</v>
      </c>
      <c r="T113" s="99">
        <f t="shared" si="59"/>
        <v>0</v>
      </c>
      <c r="U113" s="99">
        <f t="shared" si="60"/>
        <v>0</v>
      </c>
      <c r="V113" s="98">
        <f t="shared" si="61"/>
        <v>0</v>
      </c>
      <c r="W113" s="171">
        <f t="shared" si="62"/>
        <v>0</v>
      </c>
      <c r="X113" s="190"/>
    </row>
    <row r="114" spans="1:24" outlineLevel="1">
      <c r="A114" s="27"/>
      <c r="B114" s="43"/>
      <c r="C114" s="183"/>
      <c r="D114" s="102" t="str">
        <f>'Перв. скв '!D127</f>
        <v xml:space="preserve">Технологическое дежурство отряда </v>
      </c>
      <c r="E114" s="59">
        <f t="shared" si="63"/>
        <v>0</v>
      </c>
      <c r="F114" s="59" t="str">
        <f>'Перв. скв '!F127</f>
        <v>сут.</v>
      </c>
      <c r="G114" s="196">
        <f>'Перв. скв '!G127</f>
        <v>0</v>
      </c>
      <c r="H114" s="84"/>
      <c r="I114" s="84"/>
      <c r="J114" s="84"/>
      <c r="K114" s="84"/>
      <c r="L114" s="84"/>
      <c r="M114" s="84"/>
      <c r="N114" s="84"/>
      <c r="O114" s="99">
        <f t="shared" si="54"/>
        <v>0</v>
      </c>
      <c r="P114" s="99">
        <f t="shared" si="55"/>
        <v>0</v>
      </c>
      <c r="Q114" s="99">
        <f t="shared" si="56"/>
        <v>0</v>
      </c>
      <c r="R114" s="99">
        <f t="shared" si="57"/>
        <v>0</v>
      </c>
      <c r="S114" s="99">
        <f t="shared" si="58"/>
        <v>0</v>
      </c>
      <c r="T114" s="99">
        <f t="shared" si="59"/>
        <v>0</v>
      </c>
      <c r="U114" s="99">
        <f t="shared" si="60"/>
        <v>0</v>
      </c>
      <c r="V114" s="98">
        <f t="shared" si="61"/>
        <v>0</v>
      </c>
      <c r="W114" s="171">
        <f t="shared" si="62"/>
        <v>0</v>
      </c>
      <c r="X114" s="190"/>
    </row>
    <row r="115" spans="1:24" ht="15.75" outlineLevel="1" thickBot="1">
      <c r="A115" s="34"/>
      <c r="B115" s="44"/>
      <c r="C115" s="183"/>
      <c r="D115" s="102" t="str">
        <f>'Перв. скв '!D128</f>
        <v>Интерпритация данных ГИС в открытом стволе</v>
      </c>
      <c r="E115" s="59">
        <f t="shared" si="63"/>
        <v>0</v>
      </c>
      <c r="F115" s="59" t="str">
        <f>'Перв. скв '!F128</f>
        <v>операция</v>
      </c>
      <c r="G115" s="196">
        <f>'Перв. скв '!G128</f>
        <v>0</v>
      </c>
      <c r="H115" s="197"/>
      <c r="I115" s="84"/>
      <c r="J115" s="84"/>
      <c r="K115" s="84"/>
      <c r="L115" s="84"/>
      <c r="M115" s="84"/>
      <c r="N115" s="84"/>
      <c r="O115" s="99">
        <f t="shared" si="54"/>
        <v>0</v>
      </c>
      <c r="P115" s="99">
        <f t="shared" si="55"/>
        <v>0</v>
      </c>
      <c r="Q115" s="99">
        <f t="shared" si="56"/>
        <v>0</v>
      </c>
      <c r="R115" s="99">
        <f t="shared" si="57"/>
        <v>0</v>
      </c>
      <c r="S115" s="99">
        <f t="shared" si="58"/>
        <v>0</v>
      </c>
      <c r="T115" s="99">
        <f t="shared" si="59"/>
        <v>0</v>
      </c>
      <c r="U115" s="99">
        <f t="shared" si="60"/>
        <v>0</v>
      </c>
      <c r="V115" s="98">
        <f t="shared" si="61"/>
        <v>0</v>
      </c>
      <c r="W115" s="171">
        <f t="shared" si="62"/>
        <v>0</v>
      </c>
      <c r="X115" s="190"/>
    </row>
    <row r="116" spans="1:24" ht="15.75" thickBot="1">
      <c r="A116" s="32"/>
      <c r="B116" s="47"/>
      <c r="C116" s="446" t="s">
        <v>1</v>
      </c>
      <c r="D116" s="447"/>
      <c r="E116" s="447"/>
      <c r="F116" s="447"/>
      <c r="G116" s="447"/>
      <c r="H116" s="447"/>
      <c r="I116" s="447"/>
      <c r="J116" s="447"/>
      <c r="K116" s="447"/>
      <c r="L116" s="447"/>
      <c r="M116" s="447"/>
      <c r="N116" s="447"/>
      <c r="O116" s="447"/>
      <c r="P116" s="447"/>
      <c r="Q116" s="447"/>
      <c r="R116" s="447"/>
      <c r="S116" s="447"/>
      <c r="T116" s="447"/>
      <c r="U116" s="447"/>
      <c r="V116" s="447"/>
      <c r="W116" s="447"/>
      <c r="X116" s="192">
        <f>SUM(W118:W120)</f>
        <v>0</v>
      </c>
    </row>
    <row r="117" spans="1:24" outlineLevel="1">
      <c r="A117" s="30"/>
      <c r="B117" s="43"/>
      <c r="C117" s="182">
        <f>'Перв. скв '!C130</f>
        <v>0</v>
      </c>
      <c r="D117" s="100" t="s">
        <v>120</v>
      </c>
      <c r="E117" s="50"/>
      <c r="F117" s="55"/>
      <c r="G117" s="40"/>
      <c r="H117" s="51"/>
      <c r="I117" s="51"/>
      <c r="J117" s="51"/>
      <c r="K117" s="51"/>
      <c r="L117" s="51"/>
      <c r="M117" s="51"/>
      <c r="N117" s="51"/>
      <c r="O117" s="52"/>
      <c r="P117" s="52"/>
      <c r="Q117" s="52"/>
      <c r="R117" s="52"/>
      <c r="S117" s="52"/>
      <c r="T117" s="52"/>
      <c r="U117" s="52"/>
      <c r="V117" s="53"/>
      <c r="W117" s="172"/>
      <c r="X117" s="190"/>
    </row>
    <row r="118" spans="1:24" outlineLevel="1">
      <c r="A118" s="30"/>
      <c r="B118" s="43"/>
      <c r="C118" s="183" t="s">
        <v>148</v>
      </c>
      <c r="D118" s="102" t="str">
        <f>'Перв. скв '!D131</f>
        <v>Отбор неизолированного керна</v>
      </c>
      <c r="E118" s="59">
        <f>C$117</f>
        <v>0</v>
      </c>
      <c r="F118" s="59" t="str">
        <f>'Перв. скв '!F131</f>
        <v>м</v>
      </c>
      <c r="G118" s="196">
        <f>'Перв. скв '!G131</f>
        <v>0</v>
      </c>
      <c r="H118" s="84"/>
      <c r="I118" s="84"/>
      <c r="J118" s="84"/>
      <c r="K118" s="84"/>
      <c r="L118" s="84"/>
      <c r="M118" s="84"/>
      <c r="N118" s="84"/>
      <c r="O118" s="112">
        <f>H118*G118</f>
        <v>0</v>
      </c>
      <c r="P118" s="112">
        <f>I118*G118</f>
        <v>0</v>
      </c>
      <c r="Q118" s="112">
        <f>J118*G118</f>
        <v>0</v>
      </c>
      <c r="R118" s="112">
        <f>K118*G118</f>
        <v>0</v>
      </c>
      <c r="S118" s="112">
        <f>L118*G118</f>
        <v>0</v>
      </c>
      <c r="T118" s="99">
        <f>M118*G118</f>
        <v>0</v>
      </c>
      <c r="U118" s="112">
        <f>N118*G118</f>
        <v>0</v>
      </c>
      <c r="V118" s="113">
        <f>SUM(H118:N118)</f>
        <v>0</v>
      </c>
      <c r="W118" s="168">
        <f>SUM(O118:U118)</f>
        <v>0</v>
      </c>
      <c r="X118" s="190"/>
    </row>
    <row r="119" spans="1:24" outlineLevel="1">
      <c r="A119" s="30"/>
      <c r="B119" s="43"/>
      <c r="C119" s="183"/>
      <c r="D119" s="102" t="str">
        <f>'Перв. скв '!D132</f>
        <v>Отбор изолированного керна</v>
      </c>
      <c r="E119" s="59">
        <f>C$117</f>
        <v>0</v>
      </c>
      <c r="F119" s="59" t="str">
        <f>'Перв. скв '!F132</f>
        <v>м</v>
      </c>
      <c r="G119" s="196">
        <f>'Перв. скв '!G132</f>
        <v>0</v>
      </c>
      <c r="H119" s="84"/>
      <c r="I119" s="84"/>
      <c r="J119" s="84"/>
      <c r="K119" s="84"/>
      <c r="L119" s="84"/>
      <c r="M119" s="84"/>
      <c r="N119" s="84"/>
      <c r="O119" s="112">
        <f>H119*G119</f>
        <v>0</v>
      </c>
      <c r="P119" s="112">
        <f>I119*G119</f>
        <v>0</v>
      </c>
      <c r="Q119" s="112">
        <f>J119*G119</f>
        <v>0</v>
      </c>
      <c r="R119" s="112">
        <f>K119*G119</f>
        <v>0</v>
      </c>
      <c r="S119" s="112">
        <f>L119*G119</f>
        <v>0</v>
      </c>
      <c r="T119" s="99">
        <f>M119*G119</f>
        <v>0</v>
      </c>
      <c r="U119" s="112">
        <f>N119*G119</f>
        <v>0</v>
      </c>
      <c r="V119" s="113">
        <f>SUM(H119:N119)</f>
        <v>0</v>
      </c>
      <c r="W119" s="168">
        <f>SUM(O119:U119)</f>
        <v>0</v>
      </c>
      <c r="X119" s="190"/>
    </row>
    <row r="120" spans="1:24" ht="15.75" outlineLevel="1" thickBot="1">
      <c r="A120" s="30"/>
      <c r="B120" s="43"/>
      <c r="C120" s="183"/>
      <c r="D120" s="102" t="str">
        <f>'Перв. скв '!D133</f>
        <v>Прочее</v>
      </c>
      <c r="E120" s="59">
        <f>C$117</f>
        <v>0</v>
      </c>
      <c r="F120" s="59" t="str">
        <f>'Перв. скв '!F133</f>
        <v>м</v>
      </c>
      <c r="G120" s="196">
        <f>'Перв. скв '!G133</f>
        <v>0</v>
      </c>
      <c r="H120" s="84"/>
      <c r="I120" s="84"/>
      <c r="J120" s="84"/>
      <c r="K120" s="84"/>
      <c r="L120" s="84"/>
      <c r="M120" s="84"/>
      <c r="N120" s="84"/>
      <c r="O120" s="112">
        <f>H120*G120</f>
        <v>0</v>
      </c>
      <c r="P120" s="112">
        <f>I120*G120</f>
        <v>0</v>
      </c>
      <c r="Q120" s="112">
        <f>J120*G120</f>
        <v>0</v>
      </c>
      <c r="R120" s="112">
        <f>K120*G120</f>
        <v>0</v>
      </c>
      <c r="S120" s="112">
        <f>L120*G120</f>
        <v>0</v>
      </c>
      <c r="T120" s="99">
        <f>M120*G120</f>
        <v>0</v>
      </c>
      <c r="U120" s="112">
        <f>N120*G120</f>
        <v>0</v>
      </c>
      <c r="V120" s="113">
        <f>SUM(H120:N120)</f>
        <v>0</v>
      </c>
      <c r="W120" s="168">
        <f>SUM(O120:U120)</f>
        <v>0</v>
      </c>
      <c r="X120" s="190"/>
    </row>
    <row r="121" spans="1:24" ht="15.75" thickBot="1">
      <c r="A121" s="32"/>
      <c r="B121" s="47"/>
      <c r="C121" s="446" t="s">
        <v>26</v>
      </c>
      <c r="D121" s="447"/>
      <c r="E121" s="447"/>
      <c r="F121" s="447"/>
      <c r="G121" s="447"/>
      <c r="H121" s="447"/>
      <c r="I121" s="447"/>
      <c r="J121" s="447"/>
      <c r="K121" s="447"/>
      <c r="L121" s="447"/>
      <c r="M121" s="447"/>
      <c r="N121" s="447"/>
      <c r="O121" s="447"/>
      <c r="P121" s="447"/>
      <c r="Q121" s="447"/>
      <c r="R121" s="447"/>
      <c r="S121" s="447"/>
      <c r="T121" s="447"/>
      <c r="U121" s="447"/>
      <c r="V121" s="447"/>
      <c r="W121" s="447"/>
      <c r="X121" s="192">
        <f>SUM(W123:W124)</f>
        <v>0</v>
      </c>
    </row>
    <row r="122" spans="1:24" outlineLevel="1" collapsed="1">
      <c r="A122" s="27"/>
      <c r="B122" s="43"/>
      <c r="C122" s="182">
        <f>'Перв. скв '!C135</f>
        <v>0</v>
      </c>
      <c r="D122" s="100" t="s">
        <v>120</v>
      </c>
      <c r="E122" s="50"/>
      <c r="F122" s="50"/>
      <c r="G122" s="38"/>
      <c r="H122" s="51"/>
      <c r="I122" s="51"/>
      <c r="J122" s="51"/>
      <c r="K122" s="51"/>
      <c r="L122" s="51"/>
      <c r="M122" s="51"/>
      <c r="N122" s="51"/>
      <c r="O122" s="52"/>
      <c r="P122" s="52"/>
      <c r="Q122" s="52"/>
      <c r="R122" s="52"/>
      <c r="S122" s="52"/>
      <c r="T122" s="52"/>
      <c r="U122" s="52"/>
      <c r="V122" s="53"/>
      <c r="W122" s="172"/>
      <c r="X122" s="190"/>
    </row>
    <row r="123" spans="1:24" outlineLevel="1">
      <c r="A123" s="27"/>
      <c r="B123" s="43"/>
      <c r="C123" s="183" t="s">
        <v>148</v>
      </c>
      <c r="D123" s="102" t="str">
        <f>'Перв. скв '!D136</f>
        <v>Супервайзер по бурению на скважинах с отходом до 1300 м.</v>
      </c>
      <c r="E123" s="59">
        <f>C$122</f>
        <v>0</v>
      </c>
      <c r="F123" s="59" t="str">
        <f>'Перв. скв '!F136</f>
        <v>скв.</v>
      </c>
      <c r="G123" s="196">
        <f>'Перв. скв '!G136</f>
        <v>18147</v>
      </c>
      <c r="H123" s="198"/>
      <c r="I123" s="198"/>
      <c r="J123" s="198"/>
      <c r="K123" s="198"/>
      <c r="L123" s="198"/>
      <c r="M123" s="198"/>
      <c r="N123" s="198"/>
      <c r="O123" s="99">
        <f>H123*G123</f>
        <v>0</v>
      </c>
      <c r="P123" s="99">
        <f>I123*G123</f>
        <v>0</v>
      </c>
      <c r="Q123" s="99">
        <f>J123*G123</f>
        <v>0</v>
      </c>
      <c r="R123" s="99">
        <f>K123*G123</f>
        <v>0</v>
      </c>
      <c r="S123" s="99">
        <f>L123*G123</f>
        <v>0</v>
      </c>
      <c r="T123" s="99">
        <f>M123*G123</f>
        <v>0</v>
      </c>
      <c r="U123" s="99">
        <f>N123*G123</f>
        <v>0</v>
      </c>
      <c r="V123" s="98">
        <f>SUM(H123:N123)</f>
        <v>0</v>
      </c>
      <c r="W123" s="171">
        <f>SUM(O123:U123)</f>
        <v>0</v>
      </c>
      <c r="X123" s="190"/>
    </row>
    <row r="124" spans="1:24" ht="15.75" outlineLevel="1" thickBot="1">
      <c r="A124" s="27"/>
      <c r="B124" s="43"/>
      <c r="C124" s="183"/>
      <c r="D124" s="102" t="str">
        <f>'Перв. скв '!D141</f>
        <v>Супервайзер по бурению на горизонтальных скважинах</v>
      </c>
      <c r="E124" s="59">
        <f>C$122</f>
        <v>0</v>
      </c>
      <c r="F124" s="59" t="str">
        <f>'Перв. скв '!F141</f>
        <v>скв.</v>
      </c>
      <c r="G124" s="196">
        <f>'Перв. скв '!G141</f>
        <v>18147</v>
      </c>
      <c r="H124" s="115"/>
      <c r="I124" s="115"/>
      <c r="J124" s="115"/>
      <c r="K124" s="115"/>
      <c r="L124" s="115"/>
      <c r="M124" s="115"/>
      <c r="N124" s="115"/>
      <c r="O124" s="99">
        <f>H124*G124</f>
        <v>0</v>
      </c>
      <c r="P124" s="99">
        <f>I124*G124</f>
        <v>0</v>
      </c>
      <c r="Q124" s="99">
        <f>J124*G124</f>
        <v>0</v>
      </c>
      <c r="R124" s="99">
        <f>K124*G124</f>
        <v>0</v>
      </c>
      <c r="S124" s="99">
        <f>L124*G124</f>
        <v>0</v>
      </c>
      <c r="T124" s="99">
        <f>M124*G124</f>
        <v>0</v>
      </c>
      <c r="U124" s="99">
        <f>N124*G124</f>
        <v>0</v>
      </c>
      <c r="V124" s="98">
        <f>SUM(H124:N124)</f>
        <v>0</v>
      </c>
      <c r="W124" s="171">
        <f>SUM(O124:U124)</f>
        <v>0</v>
      </c>
      <c r="X124" s="190"/>
    </row>
    <row r="125" spans="1:24" ht="15.75" thickBot="1">
      <c r="A125" s="32"/>
      <c r="B125" s="47"/>
      <c r="C125" s="446" t="s">
        <v>36</v>
      </c>
      <c r="D125" s="447"/>
      <c r="E125" s="447"/>
      <c r="F125" s="447"/>
      <c r="G125" s="447"/>
      <c r="H125" s="447"/>
      <c r="I125" s="447"/>
      <c r="J125" s="447"/>
      <c r="K125" s="447"/>
      <c r="L125" s="447"/>
      <c r="M125" s="447"/>
      <c r="N125" s="447"/>
      <c r="O125" s="447"/>
      <c r="P125" s="447"/>
      <c r="Q125" s="447"/>
      <c r="R125" s="447"/>
      <c r="S125" s="447"/>
      <c r="T125" s="447"/>
      <c r="U125" s="447"/>
      <c r="V125" s="447"/>
      <c r="W125" s="447"/>
      <c r="X125" s="192">
        <f>SUM(W126:W145)</f>
        <v>0</v>
      </c>
    </row>
    <row r="126" spans="1:24" outlineLevel="1" collapsed="1">
      <c r="A126" s="30"/>
      <c r="B126" s="43"/>
      <c r="C126" s="182">
        <f>'Перв. скв '!C143</f>
        <v>0</v>
      </c>
      <c r="D126" s="100" t="s">
        <v>120</v>
      </c>
      <c r="E126" s="50"/>
      <c r="F126" s="50"/>
      <c r="G126" s="38"/>
      <c r="H126" s="51"/>
      <c r="I126" s="51"/>
      <c r="J126" s="51"/>
      <c r="K126" s="51"/>
      <c r="L126" s="51"/>
      <c r="M126" s="51"/>
      <c r="N126" s="51"/>
      <c r="O126" s="52"/>
      <c r="P126" s="52"/>
      <c r="Q126" s="52"/>
      <c r="R126" s="52"/>
      <c r="S126" s="52"/>
      <c r="T126" s="52"/>
      <c r="U126" s="52"/>
      <c r="V126" s="53"/>
      <c r="W126" s="172"/>
      <c r="X126" s="190"/>
    </row>
    <row r="127" spans="1:24" outlineLevel="1">
      <c r="A127" s="30"/>
      <c r="B127" s="43"/>
      <c r="C127" s="183"/>
      <c r="D127" s="102" t="str">
        <f>'Перв. скв '!D144</f>
        <v>Противофонтанный лифт</v>
      </c>
      <c r="E127" s="59"/>
      <c r="F127" s="59" t="str">
        <f>'Перв. скв '!F144</f>
        <v>операция</v>
      </c>
      <c r="G127" s="196">
        <f>'Перв. скв '!G144</f>
        <v>0</v>
      </c>
      <c r="H127" s="115"/>
      <c r="I127" s="115"/>
      <c r="J127" s="115"/>
      <c r="K127" s="115"/>
      <c r="L127" s="115"/>
      <c r="M127" s="115"/>
      <c r="N127" s="115"/>
      <c r="O127" s="99">
        <f t="shared" ref="O127:O137" si="64">H127*G127</f>
        <v>0</v>
      </c>
      <c r="P127" s="99">
        <f t="shared" ref="P127:P137" si="65">I127*G127</f>
        <v>0</v>
      </c>
      <c r="Q127" s="99">
        <f t="shared" ref="Q127:Q137" si="66">J127*G127</f>
        <v>0</v>
      </c>
      <c r="R127" s="99">
        <f t="shared" ref="R127:R137" si="67">K127*G127</f>
        <v>0</v>
      </c>
      <c r="S127" s="99">
        <f t="shared" ref="S127:S137" si="68">L127*G127</f>
        <v>0</v>
      </c>
      <c r="T127" s="99">
        <f t="shared" ref="T127:T137" si="69">M127*G127</f>
        <v>0</v>
      </c>
      <c r="U127" s="99">
        <f t="shared" ref="U127:U137" si="70">N127*G127</f>
        <v>0</v>
      </c>
      <c r="V127" s="98">
        <f t="shared" ref="V127:V137" si="71">SUM(H127:N127)</f>
        <v>0</v>
      </c>
      <c r="W127" s="171">
        <f t="shared" ref="W127:W137" si="72">SUM(O127:U127)</f>
        <v>0</v>
      </c>
      <c r="X127" s="190"/>
    </row>
    <row r="128" spans="1:24" outlineLevel="1">
      <c r="A128" s="30"/>
      <c r="B128" s="43"/>
      <c r="C128" s="183"/>
      <c r="D128" s="102" t="str">
        <f>'Перв. скв '!D145</f>
        <v>Прочие</v>
      </c>
      <c r="E128" s="59"/>
      <c r="F128" s="59">
        <f>'Перв. скв '!F145</f>
        <v>0</v>
      </c>
      <c r="G128" s="196">
        <f>'Перв. скв '!G145</f>
        <v>0</v>
      </c>
      <c r="H128" s="115"/>
      <c r="I128" s="115"/>
      <c r="J128" s="115"/>
      <c r="K128" s="115"/>
      <c r="L128" s="115"/>
      <c r="M128" s="115"/>
      <c r="N128" s="115"/>
      <c r="O128" s="99">
        <f t="shared" si="64"/>
        <v>0</v>
      </c>
      <c r="P128" s="99">
        <f t="shared" si="65"/>
        <v>0</v>
      </c>
      <c r="Q128" s="99">
        <f t="shared" si="66"/>
        <v>0</v>
      </c>
      <c r="R128" s="99">
        <f t="shared" si="67"/>
        <v>0</v>
      </c>
      <c r="S128" s="99">
        <f t="shared" si="68"/>
        <v>0</v>
      </c>
      <c r="T128" s="99">
        <f t="shared" si="69"/>
        <v>0</v>
      </c>
      <c r="U128" s="99">
        <f t="shared" si="70"/>
        <v>0</v>
      </c>
      <c r="V128" s="98">
        <f t="shared" si="71"/>
        <v>0</v>
      </c>
      <c r="W128" s="171">
        <f t="shared" si="72"/>
        <v>0</v>
      </c>
      <c r="X128" s="190"/>
    </row>
    <row r="129" spans="1:24" outlineLevel="1">
      <c r="A129" s="30"/>
      <c r="B129" s="43"/>
      <c r="C129" s="183"/>
      <c r="D129" s="102" t="str">
        <f>'Перв. скв '!D146</f>
        <v>Прочие</v>
      </c>
      <c r="E129" s="59"/>
      <c r="F129" s="59">
        <f>'Перв. скв '!F146</f>
        <v>0</v>
      </c>
      <c r="G129" s="196">
        <f>'Перв. скв '!G146</f>
        <v>0</v>
      </c>
      <c r="H129" s="115"/>
      <c r="I129" s="115"/>
      <c r="J129" s="115"/>
      <c r="K129" s="115"/>
      <c r="L129" s="115"/>
      <c r="M129" s="115"/>
      <c r="N129" s="115"/>
      <c r="O129" s="99">
        <f t="shared" si="64"/>
        <v>0</v>
      </c>
      <c r="P129" s="99">
        <f t="shared" si="65"/>
        <v>0</v>
      </c>
      <c r="Q129" s="99">
        <f t="shared" si="66"/>
        <v>0</v>
      </c>
      <c r="R129" s="99">
        <f t="shared" si="67"/>
        <v>0</v>
      </c>
      <c r="S129" s="99">
        <f t="shared" si="68"/>
        <v>0</v>
      </c>
      <c r="T129" s="99">
        <f t="shared" si="69"/>
        <v>0</v>
      </c>
      <c r="U129" s="99">
        <f t="shared" si="70"/>
        <v>0</v>
      </c>
      <c r="V129" s="98">
        <f t="shared" si="71"/>
        <v>0</v>
      </c>
      <c r="W129" s="171">
        <f t="shared" si="72"/>
        <v>0</v>
      </c>
      <c r="X129" s="190"/>
    </row>
    <row r="130" spans="1:24" outlineLevel="1">
      <c r="A130" s="30"/>
      <c r="B130" s="43"/>
      <c r="C130" s="183"/>
      <c r="D130" s="102" t="str">
        <f>'Перв. скв '!D147</f>
        <v>Прочие</v>
      </c>
      <c r="E130" s="59"/>
      <c r="F130" s="59">
        <f>'Перв. скв '!F147</f>
        <v>0</v>
      </c>
      <c r="G130" s="196">
        <f>'Перв. скв '!G147</f>
        <v>0</v>
      </c>
      <c r="H130" s="115"/>
      <c r="I130" s="115"/>
      <c r="J130" s="115"/>
      <c r="K130" s="115"/>
      <c r="L130" s="115"/>
      <c r="M130" s="115"/>
      <c r="N130" s="115"/>
      <c r="O130" s="99">
        <f t="shared" si="64"/>
        <v>0</v>
      </c>
      <c r="P130" s="99">
        <f t="shared" si="65"/>
        <v>0</v>
      </c>
      <c r="Q130" s="99">
        <f t="shared" si="66"/>
        <v>0</v>
      </c>
      <c r="R130" s="99">
        <f t="shared" si="67"/>
        <v>0</v>
      </c>
      <c r="S130" s="99">
        <f t="shared" si="68"/>
        <v>0</v>
      </c>
      <c r="T130" s="99">
        <f t="shared" si="69"/>
        <v>0</v>
      </c>
      <c r="U130" s="99">
        <f t="shared" si="70"/>
        <v>0</v>
      </c>
      <c r="V130" s="98">
        <f t="shared" si="71"/>
        <v>0</v>
      </c>
      <c r="W130" s="171">
        <f t="shared" si="72"/>
        <v>0</v>
      </c>
      <c r="X130" s="190"/>
    </row>
    <row r="131" spans="1:24" outlineLevel="1">
      <c r="A131" s="30"/>
      <c r="B131" s="43"/>
      <c r="C131" s="183"/>
      <c r="D131" s="102" t="str">
        <f>'Перв. скв '!D148</f>
        <v>Прочие</v>
      </c>
      <c r="E131" s="59"/>
      <c r="F131" s="59">
        <f>'Перв. скв '!F148</f>
        <v>0</v>
      </c>
      <c r="G131" s="196">
        <f>'Перв. скв '!G148</f>
        <v>0</v>
      </c>
      <c r="H131" s="115"/>
      <c r="I131" s="115"/>
      <c r="J131" s="115"/>
      <c r="K131" s="115"/>
      <c r="L131" s="115"/>
      <c r="M131" s="115"/>
      <c r="N131" s="115"/>
      <c r="O131" s="99">
        <f t="shared" si="64"/>
        <v>0</v>
      </c>
      <c r="P131" s="99">
        <f t="shared" si="65"/>
        <v>0</v>
      </c>
      <c r="Q131" s="99">
        <f t="shared" si="66"/>
        <v>0</v>
      </c>
      <c r="R131" s="99">
        <f t="shared" si="67"/>
        <v>0</v>
      </c>
      <c r="S131" s="99">
        <f t="shared" si="68"/>
        <v>0</v>
      </c>
      <c r="T131" s="99">
        <f t="shared" si="69"/>
        <v>0</v>
      </c>
      <c r="U131" s="99">
        <f t="shared" si="70"/>
        <v>0</v>
      </c>
      <c r="V131" s="98">
        <f t="shared" si="71"/>
        <v>0</v>
      </c>
      <c r="W131" s="171">
        <f t="shared" si="72"/>
        <v>0</v>
      </c>
      <c r="X131" s="190"/>
    </row>
    <row r="132" spans="1:24" outlineLevel="1">
      <c r="A132" s="30"/>
      <c r="B132" s="43"/>
      <c r="C132" s="183"/>
      <c r="D132" s="102" t="str">
        <f>'Перв. скв '!D149</f>
        <v>Прочие</v>
      </c>
      <c r="E132" s="59"/>
      <c r="F132" s="59">
        <f>'Перв. скв '!F149</f>
        <v>0</v>
      </c>
      <c r="G132" s="196">
        <f>'Перв. скв '!G149</f>
        <v>0</v>
      </c>
      <c r="H132" s="115"/>
      <c r="I132" s="115"/>
      <c r="J132" s="115"/>
      <c r="K132" s="115"/>
      <c r="L132" s="115"/>
      <c r="M132" s="115"/>
      <c r="N132" s="115"/>
      <c r="O132" s="99">
        <f t="shared" si="64"/>
        <v>0</v>
      </c>
      <c r="P132" s="99">
        <f t="shared" si="65"/>
        <v>0</v>
      </c>
      <c r="Q132" s="99">
        <f t="shared" si="66"/>
        <v>0</v>
      </c>
      <c r="R132" s="99">
        <f t="shared" si="67"/>
        <v>0</v>
      </c>
      <c r="S132" s="99">
        <f t="shared" si="68"/>
        <v>0</v>
      </c>
      <c r="T132" s="99">
        <f t="shared" si="69"/>
        <v>0</v>
      </c>
      <c r="U132" s="99">
        <f t="shared" si="70"/>
        <v>0</v>
      </c>
      <c r="V132" s="98">
        <f t="shared" si="71"/>
        <v>0</v>
      </c>
      <c r="W132" s="171">
        <f t="shared" si="72"/>
        <v>0</v>
      </c>
      <c r="X132" s="190"/>
    </row>
    <row r="133" spans="1:24" outlineLevel="1">
      <c r="A133" s="30"/>
      <c r="B133" s="43"/>
      <c r="C133" s="183"/>
      <c r="D133" s="102" t="str">
        <f>'Перв. скв '!D150</f>
        <v>Прочие</v>
      </c>
      <c r="E133" s="59"/>
      <c r="F133" s="59">
        <f>'Перв. скв '!F150</f>
        <v>0</v>
      </c>
      <c r="G133" s="196">
        <f>'Перв. скв '!G150</f>
        <v>0</v>
      </c>
      <c r="H133" s="115"/>
      <c r="I133" s="115"/>
      <c r="J133" s="115"/>
      <c r="K133" s="115"/>
      <c r="L133" s="115"/>
      <c r="M133" s="115"/>
      <c r="N133" s="115"/>
      <c r="O133" s="99">
        <f t="shared" si="64"/>
        <v>0</v>
      </c>
      <c r="P133" s="99">
        <f t="shared" si="65"/>
        <v>0</v>
      </c>
      <c r="Q133" s="99">
        <f t="shared" si="66"/>
        <v>0</v>
      </c>
      <c r="R133" s="99">
        <f t="shared" si="67"/>
        <v>0</v>
      </c>
      <c r="S133" s="99">
        <f t="shared" si="68"/>
        <v>0</v>
      </c>
      <c r="T133" s="99">
        <f t="shared" si="69"/>
        <v>0</v>
      </c>
      <c r="U133" s="99">
        <f t="shared" si="70"/>
        <v>0</v>
      </c>
      <c r="V133" s="98">
        <f t="shared" si="71"/>
        <v>0</v>
      </c>
      <c r="W133" s="171">
        <f t="shared" si="72"/>
        <v>0</v>
      </c>
      <c r="X133" s="190"/>
    </row>
    <row r="134" spans="1:24" outlineLevel="1">
      <c r="A134" s="30"/>
      <c r="B134" s="43"/>
      <c r="C134" s="183"/>
      <c r="D134" s="102" t="str">
        <f>'Перв. скв '!D151</f>
        <v>Прочие</v>
      </c>
      <c r="E134" s="59"/>
      <c r="F134" s="59">
        <f>'Перв. скв '!F151</f>
        <v>0</v>
      </c>
      <c r="G134" s="196">
        <f>'Перв. скв '!G151</f>
        <v>0</v>
      </c>
      <c r="H134" s="115"/>
      <c r="I134" s="115"/>
      <c r="J134" s="115"/>
      <c r="K134" s="115"/>
      <c r="L134" s="115"/>
      <c r="M134" s="115"/>
      <c r="N134" s="115"/>
      <c r="O134" s="99">
        <f t="shared" si="64"/>
        <v>0</v>
      </c>
      <c r="P134" s="99">
        <f t="shared" si="65"/>
        <v>0</v>
      </c>
      <c r="Q134" s="99">
        <f t="shared" si="66"/>
        <v>0</v>
      </c>
      <c r="R134" s="99">
        <f t="shared" si="67"/>
        <v>0</v>
      </c>
      <c r="S134" s="99">
        <f t="shared" si="68"/>
        <v>0</v>
      </c>
      <c r="T134" s="99">
        <f t="shared" si="69"/>
        <v>0</v>
      </c>
      <c r="U134" s="99">
        <f t="shared" si="70"/>
        <v>0</v>
      </c>
      <c r="V134" s="98">
        <f t="shared" si="71"/>
        <v>0</v>
      </c>
      <c r="W134" s="171">
        <f t="shared" si="72"/>
        <v>0</v>
      </c>
      <c r="X134" s="190"/>
    </row>
    <row r="135" spans="1:24" outlineLevel="1">
      <c r="A135" s="30"/>
      <c r="B135" s="43"/>
      <c r="C135" s="183"/>
      <c r="D135" s="102" t="str">
        <f>'Перв. скв '!D152</f>
        <v>Прочие</v>
      </c>
      <c r="E135" s="59"/>
      <c r="F135" s="59">
        <f>'Перв. скв '!F152</f>
        <v>0</v>
      </c>
      <c r="G135" s="196">
        <f>'Перв. скв '!G152</f>
        <v>0</v>
      </c>
      <c r="H135" s="115"/>
      <c r="I135" s="115"/>
      <c r="J135" s="115"/>
      <c r="K135" s="115"/>
      <c r="L135" s="115"/>
      <c r="M135" s="115"/>
      <c r="N135" s="115"/>
      <c r="O135" s="99">
        <f>H135*G135</f>
        <v>0</v>
      </c>
      <c r="P135" s="99">
        <f>I135*G135</f>
        <v>0</v>
      </c>
      <c r="Q135" s="99">
        <f>J135*G135</f>
        <v>0</v>
      </c>
      <c r="R135" s="99">
        <f>K135*G135</f>
        <v>0</v>
      </c>
      <c r="S135" s="99">
        <f>L135*G135</f>
        <v>0</v>
      </c>
      <c r="T135" s="99">
        <f t="shared" si="69"/>
        <v>0</v>
      </c>
      <c r="U135" s="99">
        <f>N135*G135</f>
        <v>0</v>
      </c>
      <c r="V135" s="98">
        <f>SUM(H135:N135)</f>
        <v>0</v>
      </c>
      <c r="W135" s="171">
        <f>SUM(O135:U135)</f>
        <v>0</v>
      </c>
      <c r="X135" s="190"/>
    </row>
    <row r="136" spans="1:24" outlineLevel="1">
      <c r="A136" s="30"/>
      <c r="B136" s="43"/>
      <c r="C136" s="183"/>
      <c r="D136" s="102" t="str">
        <f>'Перв. скв '!D153</f>
        <v>Прочие</v>
      </c>
      <c r="E136" s="59"/>
      <c r="F136" s="59">
        <f>'Перв. скв '!F153</f>
        <v>0</v>
      </c>
      <c r="G136" s="196">
        <f>'Перв. скв '!G153</f>
        <v>0</v>
      </c>
      <c r="H136" s="115"/>
      <c r="I136" s="115"/>
      <c r="J136" s="115"/>
      <c r="K136" s="115"/>
      <c r="L136" s="115"/>
      <c r="M136" s="115"/>
      <c r="N136" s="115"/>
      <c r="O136" s="99">
        <f>H136*G136</f>
        <v>0</v>
      </c>
      <c r="P136" s="99">
        <f>I136*G136</f>
        <v>0</v>
      </c>
      <c r="Q136" s="99">
        <f>J136*G136</f>
        <v>0</v>
      </c>
      <c r="R136" s="99">
        <f>K136*G136</f>
        <v>0</v>
      </c>
      <c r="S136" s="99">
        <f>L136*G136</f>
        <v>0</v>
      </c>
      <c r="T136" s="99">
        <f t="shared" si="69"/>
        <v>0</v>
      </c>
      <c r="U136" s="99">
        <f>N136*G136</f>
        <v>0</v>
      </c>
      <c r="V136" s="98">
        <f>SUM(H136:N136)</f>
        <v>0</v>
      </c>
      <c r="W136" s="171">
        <f>SUM(O136:U136)</f>
        <v>0</v>
      </c>
      <c r="X136" s="190"/>
    </row>
    <row r="137" spans="1:24" outlineLevel="1">
      <c r="A137" s="30"/>
      <c r="B137" s="43"/>
      <c r="C137" s="183"/>
      <c r="D137" s="102" t="str">
        <f>'Перв. скв '!D154</f>
        <v>Прочие</v>
      </c>
      <c r="E137" s="59"/>
      <c r="F137" s="59">
        <f>'Перв. скв '!F154</f>
        <v>0</v>
      </c>
      <c r="G137" s="196">
        <f>'Перв. скв '!G154</f>
        <v>0</v>
      </c>
      <c r="H137" s="115"/>
      <c r="I137" s="115"/>
      <c r="J137" s="115"/>
      <c r="K137" s="115"/>
      <c r="L137" s="115"/>
      <c r="M137" s="115"/>
      <c r="N137" s="115"/>
      <c r="O137" s="99">
        <f t="shared" si="64"/>
        <v>0</v>
      </c>
      <c r="P137" s="99">
        <f t="shared" si="65"/>
        <v>0</v>
      </c>
      <c r="Q137" s="99">
        <f t="shared" si="66"/>
        <v>0</v>
      </c>
      <c r="R137" s="99">
        <f t="shared" si="67"/>
        <v>0</v>
      </c>
      <c r="S137" s="99">
        <f t="shared" si="68"/>
        <v>0</v>
      </c>
      <c r="T137" s="99">
        <f t="shared" si="69"/>
        <v>0</v>
      </c>
      <c r="U137" s="99">
        <f t="shared" si="70"/>
        <v>0</v>
      </c>
      <c r="V137" s="98">
        <f t="shared" si="71"/>
        <v>0</v>
      </c>
      <c r="W137" s="171">
        <f t="shared" si="72"/>
        <v>0</v>
      </c>
      <c r="X137" s="190"/>
    </row>
    <row r="138" spans="1:24" outlineLevel="1">
      <c r="A138" s="30"/>
      <c r="B138" s="43"/>
      <c r="C138" s="54" t="s">
        <v>121</v>
      </c>
      <c r="D138" s="100"/>
      <c r="E138" s="50"/>
      <c r="F138" s="50"/>
      <c r="G138" s="38"/>
      <c r="H138" s="120"/>
      <c r="I138" s="120"/>
      <c r="J138" s="120"/>
      <c r="K138" s="120"/>
      <c r="L138" s="120"/>
      <c r="M138" s="120"/>
      <c r="N138" s="120"/>
      <c r="O138" s="121"/>
      <c r="P138" s="121"/>
      <c r="Q138" s="121"/>
      <c r="R138" s="121"/>
      <c r="S138" s="121"/>
      <c r="T138" s="121"/>
      <c r="U138" s="121"/>
      <c r="V138" s="120"/>
      <c r="W138" s="173"/>
      <c r="X138" s="190"/>
    </row>
    <row r="139" spans="1:24" outlineLevel="1" collapsed="1">
      <c r="A139" s="30"/>
      <c r="B139" s="43"/>
      <c r="C139" s="182">
        <f>'Перв. скв '!C156</f>
        <v>0</v>
      </c>
      <c r="D139" s="100" t="s">
        <v>120</v>
      </c>
      <c r="E139" s="50"/>
      <c r="F139" s="50"/>
      <c r="G139" s="38"/>
      <c r="H139" s="120"/>
      <c r="I139" s="120"/>
      <c r="J139" s="120"/>
      <c r="K139" s="120"/>
      <c r="L139" s="120"/>
      <c r="M139" s="120"/>
      <c r="N139" s="120"/>
      <c r="O139" s="121"/>
      <c r="P139" s="121"/>
      <c r="Q139" s="121"/>
      <c r="R139" s="121"/>
      <c r="S139" s="121"/>
      <c r="T139" s="121"/>
      <c r="U139" s="121"/>
      <c r="V139" s="120"/>
      <c r="W139" s="173"/>
      <c r="X139" s="190"/>
    </row>
    <row r="140" spans="1:24" outlineLevel="1">
      <c r="A140" s="30"/>
      <c r="B140" s="43"/>
      <c r="C140" s="183"/>
      <c r="D140" s="102" t="str">
        <f>'Перв. скв '!D157</f>
        <v>нецементируемые хвостовики 114 мм.</v>
      </c>
      <c r="E140" s="59">
        <f>C$139</f>
        <v>0</v>
      </c>
      <c r="F140" s="59" t="str">
        <f>'Перв. скв '!F157</f>
        <v>операция</v>
      </c>
      <c r="G140" s="196">
        <f>'Перв. скв '!G157</f>
        <v>0</v>
      </c>
      <c r="H140" s="115"/>
      <c r="I140" s="115"/>
      <c r="J140" s="115"/>
      <c r="K140" s="115"/>
      <c r="L140" s="115"/>
      <c r="M140" s="115"/>
      <c r="N140" s="115"/>
      <c r="O140" s="99">
        <f>H140*G140</f>
        <v>0</v>
      </c>
      <c r="P140" s="99">
        <f>I140*G140</f>
        <v>0</v>
      </c>
      <c r="Q140" s="99">
        <f>J140*G140</f>
        <v>0</v>
      </c>
      <c r="R140" s="99">
        <f>K140*G140</f>
        <v>0</v>
      </c>
      <c r="S140" s="99">
        <f>L140*G140</f>
        <v>0</v>
      </c>
      <c r="T140" s="99">
        <f>M140*G140</f>
        <v>0</v>
      </c>
      <c r="U140" s="99">
        <f>N140*G140</f>
        <v>0</v>
      </c>
      <c r="V140" s="98">
        <f>SUM(H140:N140)</f>
        <v>0</v>
      </c>
      <c r="W140" s="171">
        <f>SUM(O140:U140)</f>
        <v>0</v>
      </c>
      <c r="X140" s="190"/>
    </row>
    <row r="141" spans="1:24" outlineLevel="1">
      <c r="A141" s="30"/>
      <c r="B141" s="43"/>
      <c r="C141" s="182">
        <f>'Перв. скв '!C158</f>
        <v>0</v>
      </c>
      <c r="D141" s="100" t="s">
        <v>120</v>
      </c>
      <c r="E141" s="93"/>
      <c r="F141" s="57"/>
      <c r="G141" s="57"/>
      <c r="H141" s="120"/>
      <c r="I141" s="120"/>
      <c r="J141" s="120"/>
      <c r="K141" s="120"/>
      <c r="L141" s="120"/>
      <c r="M141" s="120"/>
      <c r="N141" s="120"/>
      <c r="O141" s="121"/>
      <c r="P141" s="121"/>
      <c r="Q141" s="121"/>
      <c r="R141" s="121"/>
      <c r="S141" s="121"/>
      <c r="T141" s="121"/>
      <c r="U141" s="121"/>
      <c r="V141" s="120"/>
      <c r="W141" s="173"/>
      <c r="X141" s="190"/>
    </row>
    <row r="142" spans="1:24" outlineLevel="1">
      <c r="A142" s="30"/>
      <c r="B142" s="43"/>
      <c r="C142" s="183"/>
      <c r="D142" s="102" t="str">
        <f>'Перв. скв '!D159</f>
        <v>хвостовик 102, 114 мм. С прямым цементированием</v>
      </c>
      <c r="E142" s="59">
        <f>C$141</f>
        <v>0</v>
      </c>
      <c r="F142" s="59" t="str">
        <f>'Перв. скв '!F159</f>
        <v>операция</v>
      </c>
      <c r="G142" s="196">
        <f>'Перв. скв '!G159</f>
        <v>0</v>
      </c>
      <c r="H142" s="115"/>
      <c r="I142" s="115"/>
      <c r="J142" s="115"/>
      <c r="K142" s="115"/>
      <c r="L142" s="115"/>
      <c r="M142" s="115"/>
      <c r="N142" s="115"/>
      <c r="O142" s="99">
        <f>H142*G142</f>
        <v>0</v>
      </c>
      <c r="P142" s="99">
        <f>I142*G142</f>
        <v>0</v>
      </c>
      <c r="Q142" s="99">
        <f>J142*G142</f>
        <v>0</v>
      </c>
      <c r="R142" s="99">
        <f>K142*G142</f>
        <v>0</v>
      </c>
      <c r="S142" s="99">
        <f>L142*G142</f>
        <v>0</v>
      </c>
      <c r="T142" s="99">
        <f>M142*G142</f>
        <v>0</v>
      </c>
      <c r="U142" s="99">
        <f>N142*G142</f>
        <v>0</v>
      </c>
      <c r="V142" s="98">
        <f>SUM(H142:N142)</f>
        <v>0</v>
      </c>
      <c r="W142" s="171">
        <f>SUM(O142:U142)</f>
        <v>0</v>
      </c>
      <c r="X142" s="190"/>
    </row>
    <row r="143" spans="1:24" outlineLevel="1">
      <c r="A143" s="30"/>
      <c r="B143" s="43"/>
      <c r="C143" s="183"/>
      <c r="D143" s="102" t="str">
        <f>'Перв. скв '!D160</f>
        <v>хвостовик 127 мм. С прямым цементированием</v>
      </c>
      <c r="E143" s="59">
        <f>C$141</f>
        <v>0</v>
      </c>
      <c r="F143" s="59" t="str">
        <f>'Перв. скв '!F160</f>
        <v>операция</v>
      </c>
      <c r="G143" s="196">
        <f>'Перв. скв '!G160</f>
        <v>0</v>
      </c>
      <c r="H143" s="115"/>
      <c r="I143" s="115"/>
      <c r="J143" s="115"/>
      <c r="K143" s="115"/>
      <c r="L143" s="115"/>
      <c r="M143" s="115"/>
      <c r="N143" s="115"/>
      <c r="O143" s="99">
        <f>H143*G143</f>
        <v>0</v>
      </c>
      <c r="P143" s="99">
        <f>I143*G143</f>
        <v>0</v>
      </c>
      <c r="Q143" s="99">
        <f>J143*G143</f>
        <v>0</v>
      </c>
      <c r="R143" s="99">
        <f>K143*G143</f>
        <v>0</v>
      </c>
      <c r="S143" s="99">
        <f>L143*G143</f>
        <v>0</v>
      </c>
      <c r="T143" s="99">
        <f>M143*G143</f>
        <v>0</v>
      </c>
      <c r="U143" s="99">
        <f>N143*G143</f>
        <v>0</v>
      </c>
      <c r="V143" s="98">
        <f>SUM(H143:N143)</f>
        <v>0</v>
      </c>
      <c r="W143" s="171">
        <f>SUM(O143:U143)</f>
        <v>0</v>
      </c>
      <c r="X143" s="190"/>
    </row>
    <row r="144" spans="1:24" outlineLevel="1">
      <c r="A144" s="30"/>
      <c r="B144" s="43"/>
      <c r="C144" s="183"/>
      <c r="D144" s="102" t="str">
        <f>'Перв. скв '!D161</f>
        <v>хвостовик 114 мм. Не цементируемый</v>
      </c>
      <c r="E144" s="59">
        <f>C$141</f>
        <v>0</v>
      </c>
      <c r="F144" s="59" t="str">
        <f>'Перв. скв '!F161</f>
        <v>операция</v>
      </c>
      <c r="G144" s="196">
        <f>'Перв. скв '!G161</f>
        <v>0</v>
      </c>
      <c r="H144" s="115"/>
      <c r="I144" s="115"/>
      <c r="J144" s="115"/>
      <c r="K144" s="115"/>
      <c r="L144" s="115"/>
      <c r="M144" s="115"/>
      <c r="N144" s="115"/>
      <c r="O144" s="99">
        <f>H144*G144</f>
        <v>0</v>
      </c>
      <c r="P144" s="99">
        <f>I144*G144</f>
        <v>0</v>
      </c>
      <c r="Q144" s="99">
        <f>J144*G144</f>
        <v>0</v>
      </c>
      <c r="R144" s="99">
        <f>K144*G144</f>
        <v>0</v>
      </c>
      <c r="S144" s="99">
        <f>L144*G144</f>
        <v>0</v>
      </c>
      <c r="T144" s="99">
        <f>M144*G144</f>
        <v>0</v>
      </c>
      <c r="U144" s="99">
        <f>N144*G144</f>
        <v>0</v>
      </c>
      <c r="V144" s="98">
        <f>SUM(H144:N144)</f>
        <v>0</v>
      </c>
      <c r="W144" s="171">
        <f>SUM(O144:U144)</f>
        <v>0</v>
      </c>
      <c r="X144" s="190"/>
    </row>
    <row r="145" spans="1:24" ht="15.75" outlineLevel="1" thickBot="1">
      <c r="A145" s="30"/>
      <c r="B145" s="43"/>
      <c r="C145" s="183"/>
      <c r="D145" s="102" t="str">
        <f>'Перв. скв '!D162</f>
        <v>Хвостовик 114, 102 с ступенчатым цементированием</v>
      </c>
      <c r="E145" s="59">
        <f>C$141</f>
        <v>0</v>
      </c>
      <c r="F145" s="59" t="str">
        <f>'Перв. скв '!F162</f>
        <v>операция</v>
      </c>
      <c r="G145" s="196">
        <f>'Перв. скв '!G162</f>
        <v>0</v>
      </c>
      <c r="H145" s="115"/>
      <c r="I145" s="115"/>
      <c r="J145" s="115"/>
      <c r="K145" s="115"/>
      <c r="L145" s="115"/>
      <c r="M145" s="115"/>
      <c r="N145" s="115"/>
      <c r="O145" s="99">
        <f>H145*G145</f>
        <v>0</v>
      </c>
      <c r="P145" s="99">
        <f>I145*G145</f>
        <v>0</v>
      </c>
      <c r="Q145" s="99">
        <f>J145*G145</f>
        <v>0</v>
      </c>
      <c r="R145" s="99">
        <f>K145*G145</f>
        <v>0</v>
      </c>
      <c r="S145" s="99">
        <f>L145*G145</f>
        <v>0</v>
      </c>
      <c r="T145" s="99">
        <f>M145*G145</f>
        <v>0</v>
      </c>
      <c r="U145" s="99">
        <f>N145*G145</f>
        <v>0</v>
      </c>
      <c r="V145" s="98">
        <f>SUM(H145:N145)</f>
        <v>0</v>
      </c>
      <c r="W145" s="171">
        <f>SUM(O145:U145)</f>
        <v>0</v>
      </c>
      <c r="X145" s="190"/>
    </row>
    <row r="146" spans="1:24" ht="15.75" customHeight="1" thickBot="1">
      <c r="A146" s="36"/>
      <c r="B146" s="48"/>
      <c r="C146" s="446" t="s">
        <v>32</v>
      </c>
      <c r="D146" s="447"/>
      <c r="E146" s="447"/>
      <c r="F146" s="447"/>
      <c r="G146" s="447"/>
      <c r="H146" s="447"/>
      <c r="I146" s="447"/>
      <c r="J146" s="447"/>
      <c r="K146" s="447"/>
      <c r="L146" s="447"/>
      <c r="M146" s="447"/>
      <c r="N146" s="447"/>
      <c r="O146" s="447"/>
      <c r="P146" s="447"/>
      <c r="Q146" s="447"/>
      <c r="R146" s="447"/>
      <c r="S146" s="447"/>
      <c r="T146" s="447"/>
      <c r="U146" s="447"/>
      <c r="V146" s="447"/>
      <c r="W146" s="447"/>
      <c r="X146" s="192">
        <f>SUM(W147:W162)</f>
        <v>0</v>
      </c>
    </row>
    <row r="147" spans="1:24" outlineLevel="1">
      <c r="A147" s="30"/>
      <c r="B147" s="43"/>
      <c r="C147" s="183"/>
      <c r="D147" s="102" t="str">
        <f>'Перв. скв '!D164</f>
        <v>Обсадные трубы 426х11 Д НОРМКБ</v>
      </c>
      <c r="E147" s="59"/>
      <c r="F147" s="59" t="str">
        <f>'Перв. скв '!F164</f>
        <v>м</v>
      </c>
      <c r="G147" s="196">
        <f>'Перв. скв '!G164</f>
        <v>0</v>
      </c>
      <c r="H147" s="84"/>
      <c r="I147" s="84"/>
      <c r="J147" s="84"/>
      <c r="K147" s="84"/>
      <c r="L147" s="84"/>
      <c r="M147" s="84"/>
      <c r="N147" s="84"/>
      <c r="O147" s="112">
        <f>H147*G147</f>
        <v>0</v>
      </c>
      <c r="P147" s="112">
        <f>I147*G147</f>
        <v>0</v>
      </c>
      <c r="Q147" s="112">
        <f>J147*G147</f>
        <v>0</v>
      </c>
      <c r="R147" s="112">
        <f>K147*G147</f>
        <v>0</v>
      </c>
      <c r="S147" s="112">
        <f>L147*G147</f>
        <v>0</v>
      </c>
      <c r="T147" s="99">
        <f t="shared" ref="T147:T162" si="73">M147*G147</f>
        <v>0</v>
      </c>
      <c r="U147" s="112">
        <f>N147*G147</f>
        <v>0</v>
      </c>
      <c r="V147" s="113">
        <f>SUM(H147:N147)</f>
        <v>0</v>
      </c>
      <c r="W147" s="168">
        <f>SUM(O147:U147)</f>
        <v>0</v>
      </c>
      <c r="X147" s="190"/>
    </row>
    <row r="148" spans="1:24" outlineLevel="1">
      <c r="A148" s="30"/>
      <c r="B148" s="43"/>
      <c r="C148" s="183"/>
      <c r="D148" s="102" t="str">
        <f>'Перв. скв '!D165</f>
        <v>Обсадные трубы 324х9,5 Д ОТТМ</v>
      </c>
      <c r="E148" s="59"/>
      <c r="F148" s="59" t="str">
        <f>'Перв. скв '!F165</f>
        <v>м</v>
      </c>
      <c r="G148" s="196">
        <f>'Перв. скв '!G165</f>
        <v>3239</v>
      </c>
      <c r="H148" s="84"/>
      <c r="I148" s="197"/>
      <c r="J148" s="84"/>
      <c r="K148" s="84"/>
      <c r="L148" s="84"/>
      <c r="M148" s="84"/>
      <c r="N148" s="84"/>
      <c r="O148" s="112">
        <f t="shared" ref="O148:O161" si="74">H148*G148</f>
        <v>0</v>
      </c>
      <c r="P148" s="112">
        <f t="shared" ref="P148:P161" si="75">I148*G148</f>
        <v>0</v>
      </c>
      <c r="Q148" s="112">
        <f t="shared" ref="Q148:Q161" si="76">J148*G148</f>
        <v>0</v>
      </c>
      <c r="R148" s="112">
        <f t="shared" ref="R148:R161" si="77">K148*G148</f>
        <v>0</v>
      </c>
      <c r="S148" s="112">
        <f t="shared" ref="S148:S161" si="78">L148*G148</f>
        <v>0</v>
      </c>
      <c r="T148" s="99">
        <f t="shared" si="73"/>
        <v>0</v>
      </c>
      <c r="U148" s="112">
        <f t="shared" ref="U148:U161" si="79">N148*G148</f>
        <v>0</v>
      </c>
      <c r="V148" s="113">
        <f t="shared" ref="V148:V161" si="80">SUM(H148:N148)</f>
        <v>0</v>
      </c>
      <c r="W148" s="168">
        <f t="shared" ref="W148:W161" si="81">SUM(O148:U148)</f>
        <v>0</v>
      </c>
      <c r="X148" s="190"/>
    </row>
    <row r="149" spans="1:24" outlineLevel="1">
      <c r="A149" s="30"/>
      <c r="B149" s="43"/>
      <c r="C149" s="183"/>
      <c r="D149" s="102" t="str">
        <f>'Перв. скв '!D166</f>
        <v>Обсадные трубы 245х8,9 Е ОТТГ</v>
      </c>
      <c r="E149" s="59"/>
      <c r="F149" s="59" t="str">
        <f>'Перв. скв '!F166</f>
        <v>м</v>
      </c>
      <c r="G149" s="196">
        <f>'Перв. скв '!G166</f>
        <v>2050</v>
      </c>
      <c r="H149" s="84"/>
      <c r="I149" s="84"/>
      <c r="J149" s="197"/>
      <c r="K149" s="84"/>
      <c r="L149" s="84"/>
      <c r="M149" s="84"/>
      <c r="N149" s="84"/>
      <c r="O149" s="112">
        <f t="shared" si="74"/>
        <v>0</v>
      </c>
      <c r="P149" s="112">
        <f t="shared" si="75"/>
        <v>0</v>
      </c>
      <c r="Q149" s="112">
        <f t="shared" si="76"/>
        <v>0</v>
      </c>
      <c r="R149" s="112">
        <f t="shared" si="77"/>
        <v>0</v>
      </c>
      <c r="S149" s="112">
        <f t="shared" si="78"/>
        <v>0</v>
      </c>
      <c r="T149" s="99">
        <f t="shared" si="73"/>
        <v>0</v>
      </c>
      <c r="U149" s="112">
        <f t="shared" si="79"/>
        <v>0</v>
      </c>
      <c r="V149" s="113">
        <f t="shared" si="80"/>
        <v>0</v>
      </c>
      <c r="W149" s="168">
        <f t="shared" si="81"/>
        <v>0</v>
      </c>
      <c r="X149" s="190"/>
    </row>
    <row r="150" spans="1:24" outlineLevel="1">
      <c r="A150" s="30"/>
      <c r="B150" s="43"/>
      <c r="C150" s="183"/>
      <c r="D150" s="102" t="str">
        <f>'Перв. скв '!D167</f>
        <v>Обсадные трубы 245х7,9 Д ОТТМ</v>
      </c>
      <c r="E150" s="59"/>
      <c r="F150" s="59" t="str">
        <f>'Перв. скв '!F167</f>
        <v>м</v>
      </c>
      <c r="G150" s="196">
        <f>'Перв. скв '!G167</f>
        <v>0</v>
      </c>
      <c r="H150" s="84"/>
      <c r="I150" s="84"/>
      <c r="J150" s="84"/>
      <c r="K150" s="84"/>
      <c r="L150" s="84"/>
      <c r="M150" s="84"/>
      <c r="N150" s="84"/>
      <c r="O150" s="112">
        <f t="shared" si="74"/>
        <v>0</v>
      </c>
      <c r="P150" s="112">
        <f t="shared" si="75"/>
        <v>0</v>
      </c>
      <c r="Q150" s="112">
        <f t="shared" si="76"/>
        <v>0</v>
      </c>
      <c r="R150" s="112">
        <f t="shared" si="77"/>
        <v>0</v>
      </c>
      <c r="S150" s="112">
        <f t="shared" si="78"/>
        <v>0</v>
      </c>
      <c r="T150" s="99">
        <f t="shared" si="73"/>
        <v>0</v>
      </c>
      <c r="U150" s="112">
        <f t="shared" si="79"/>
        <v>0</v>
      </c>
      <c r="V150" s="113">
        <f t="shared" si="80"/>
        <v>0</v>
      </c>
      <c r="W150" s="168">
        <f t="shared" si="81"/>
        <v>0</v>
      </c>
      <c r="X150" s="190"/>
    </row>
    <row r="151" spans="1:24" outlineLevel="1">
      <c r="A151" s="30"/>
      <c r="B151" s="43"/>
      <c r="C151" s="183"/>
      <c r="D151" s="102" t="str">
        <f>'Перв. скв '!D168</f>
        <v>Обсадные трубы 178х9,2 Е ОТТГ</v>
      </c>
      <c r="E151" s="59"/>
      <c r="F151" s="59" t="str">
        <f>'Перв. скв '!F168</f>
        <v>м</v>
      </c>
      <c r="G151" s="196">
        <f>'Перв. скв '!G168</f>
        <v>1870</v>
      </c>
      <c r="H151" s="84"/>
      <c r="I151" s="84"/>
      <c r="J151" s="84"/>
      <c r="K151" s="84"/>
      <c r="L151" s="197"/>
      <c r="M151" s="197"/>
      <c r="N151" s="84"/>
      <c r="O151" s="112">
        <f t="shared" si="74"/>
        <v>0</v>
      </c>
      <c r="P151" s="112">
        <f t="shared" si="75"/>
        <v>0</v>
      </c>
      <c r="Q151" s="112">
        <f t="shared" si="76"/>
        <v>0</v>
      </c>
      <c r="R151" s="112">
        <f t="shared" si="77"/>
        <v>0</v>
      </c>
      <c r="S151" s="112">
        <f t="shared" si="78"/>
        <v>0</v>
      </c>
      <c r="T151" s="99">
        <f t="shared" si="73"/>
        <v>0</v>
      </c>
      <c r="U151" s="112">
        <f t="shared" si="79"/>
        <v>0</v>
      </c>
      <c r="V151" s="113">
        <f t="shared" si="80"/>
        <v>0</v>
      </c>
      <c r="W151" s="168">
        <f t="shared" si="81"/>
        <v>0</v>
      </c>
      <c r="X151" s="190"/>
    </row>
    <row r="152" spans="1:24" outlineLevel="1">
      <c r="A152" s="30"/>
      <c r="B152" s="43"/>
      <c r="C152" s="183"/>
      <c r="D152" s="102" t="str">
        <f>'Перв. скв '!D169</f>
        <v>Обсадные трубы 178х9,2 Д ОТТМ</v>
      </c>
      <c r="E152" s="59"/>
      <c r="F152" s="59" t="str">
        <f>'Перв. скв '!F169</f>
        <v>м</v>
      </c>
      <c r="G152" s="196">
        <f>'Перв. скв '!G169</f>
        <v>1532</v>
      </c>
      <c r="H152" s="84"/>
      <c r="I152" s="84"/>
      <c r="J152" s="84"/>
      <c r="K152" s="84"/>
      <c r="L152" s="84"/>
      <c r="M152" s="84"/>
      <c r="N152" s="84"/>
      <c r="O152" s="112">
        <f t="shared" si="74"/>
        <v>0</v>
      </c>
      <c r="P152" s="112">
        <f t="shared" si="75"/>
        <v>0</v>
      </c>
      <c r="Q152" s="112">
        <f t="shared" si="76"/>
        <v>0</v>
      </c>
      <c r="R152" s="112">
        <f t="shared" si="77"/>
        <v>0</v>
      </c>
      <c r="S152" s="112">
        <f t="shared" si="78"/>
        <v>0</v>
      </c>
      <c r="T152" s="99">
        <f t="shared" si="73"/>
        <v>0</v>
      </c>
      <c r="U152" s="112">
        <f t="shared" si="79"/>
        <v>0</v>
      </c>
      <c r="V152" s="113">
        <f t="shared" si="80"/>
        <v>0</v>
      </c>
      <c r="W152" s="168">
        <f t="shared" si="81"/>
        <v>0</v>
      </c>
      <c r="X152" s="190"/>
    </row>
    <row r="153" spans="1:24" outlineLevel="1">
      <c r="A153" s="30"/>
      <c r="B153" s="43"/>
      <c r="C153" s="183"/>
      <c r="D153" s="102" t="str">
        <f>'Перв. скв '!D170</f>
        <v>Обсадные трубы 178х9,2 Е ОТТМ</v>
      </c>
      <c r="E153" s="59"/>
      <c r="F153" s="59" t="str">
        <f>'Перв. скв '!F170</f>
        <v>м</v>
      </c>
      <c r="G153" s="196">
        <f>'Перв. скв '!G170</f>
        <v>1811</v>
      </c>
      <c r="H153" s="84"/>
      <c r="I153" s="84"/>
      <c r="J153" s="84"/>
      <c r="K153" s="84"/>
      <c r="L153" s="84"/>
      <c r="M153" s="84"/>
      <c r="N153" s="84"/>
      <c r="O153" s="112">
        <f t="shared" si="74"/>
        <v>0</v>
      </c>
      <c r="P153" s="112">
        <f t="shared" si="75"/>
        <v>0</v>
      </c>
      <c r="Q153" s="112">
        <f t="shared" si="76"/>
        <v>0</v>
      </c>
      <c r="R153" s="112">
        <f t="shared" si="77"/>
        <v>0</v>
      </c>
      <c r="S153" s="112">
        <f t="shared" si="78"/>
        <v>0</v>
      </c>
      <c r="T153" s="99">
        <f t="shared" si="73"/>
        <v>0</v>
      </c>
      <c r="U153" s="112">
        <f t="shared" si="79"/>
        <v>0</v>
      </c>
      <c r="V153" s="113">
        <f t="shared" si="80"/>
        <v>0</v>
      </c>
      <c r="W153" s="168">
        <f t="shared" si="81"/>
        <v>0</v>
      </c>
      <c r="X153" s="190"/>
    </row>
    <row r="154" spans="1:24" outlineLevel="1">
      <c r="A154" s="30"/>
      <c r="B154" s="43"/>
      <c r="C154" s="183"/>
      <c r="D154" s="102" t="str">
        <f>'Перв. скв '!D171</f>
        <v>Обсадные трубы 168х8,9 Д ОТТМ</v>
      </c>
      <c r="E154" s="59"/>
      <c r="F154" s="59" t="str">
        <f>'Перв. скв '!F171</f>
        <v>м</v>
      </c>
      <c r="G154" s="196">
        <f>'Перв. скв '!G171</f>
        <v>1480</v>
      </c>
      <c r="H154" s="84"/>
      <c r="I154" s="84"/>
      <c r="J154" s="84"/>
      <c r="K154" s="84"/>
      <c r="L154" s="84"/>
      <c r="M154" s="84"/>
      <c r="N154" s="84"/>
      <c r="O154" s="112">
        <f t="shared" si="74"/>
        <v>0</v>
      </c>
      <c r="P154" s="112">
        <f t="shared" si="75"/>
        <v>0</v>
      </c>
      <c r="Q154" s="112">
        <f t="shared" si="76"/>
        <v>0</v>
      </c>
      <c r="R154" s="112">
        <f t="shared" si="77"/>
        <v>0</v>
      </c>
      <c r="S154" s="112">
        <f t="shared" si="78"/>
        <v>0</v>
      </c>
      <c r="T154" s="99">
        <f t="shared" si="73"/>
        <v>0</v>
      </c>
      <c r="U154" s="112">
        <f t="shared" si="79"/>
        <v>0</v>
      </c>
      <c r="V154" s="113">
        <f t="shared" si="80"/>
        <v>0</v>
      </c>
      <c r="W154" s="168">
        <f t="shared" si="81"/>
        <v>0</v>
      </c>
      <c r="X154" s="190"/>
    </row>
    <row r="155" spans="1:24" outlineLevel="1">
      <c r="A155" s="30"/>
      <c r="B155" s="43"/>
      <c r="C155" s="183"/>
      <c r="D155" s="102" t="str">
        <f>'Перв. скв '!D172</f>
        <v>Обсадные трубы 127х9,2 Е ОТТМ</v>
      </c>
      <c r="E155" s="59"/>
      <c r="F155" s="59" t="str">
        <f>'Перв. скв '!F172</f>
        <v>шт.</v>
      </c>
      <c r="G155" s="196">
        <f>'Перв. скв '!G172</f>
        <v>1383</v>
      </c>
      <c r="H155" s="84"/>
      <c r="I155" s="84"/>
      <c r="J155" s="84"/>
      <c r="K155" s="84"/>
      <c r="L155" s="84"/>
      <c r="M155" s="84"/>
      <c r="N155" s="84"/>
      <c r="O155" s="112">
        <f t="shared" si="74"/>
        <v>0</v>
      </c>
      <c r="P155" s="112">
        <f t="shared" si="75"/>
        <v>0</v>
      </c>
      <c r="Q155" s="112">
        <f t="shared" si="76"/>
        <v>0</v>
      </c>
      <c r="R155" s="112">
        <f t="shared" si="77"/>
        <v>0</v>
      </c>
      <c r="S155" s="112">
        <f t="shared" si="78"/>
        <v>0</v>
      </c>
      <c r="T155" s="99">
        <f t="shared" si="73"/>
        <v>0</v>
      </c>
      <c r="U155" s="112">
        <f t="shared" si="79"/>
        <v>0</v>
      </c>
      <c r="V155" s="113">
        <f t="shared" si="80"/>
        <v>0</v>
      </c>
      <c r="W155" s="168">
        <f t="shared" si="81"/>
        <v>0</v>
      </c>
      <c r="X155" s="190"/>
    </row>
    <row r="156" spans="1:24" outlineLevel="1">
      <c r="A156" s="30"/>
      <c r="B156" s="43"/>
      <c r="C156" s="183"/>
      <c r="D156" s="102" t="str">
        <f>'Перв. скв '!D173</f>
        <v>Труба ОТТМ-114х7,4 Е ОТТМ</v>
      </c>
      <c r="E156" s="59"/>
      <c r="F156" s="59" t="str">
        <f>'Перв. скв '!F173</f>
        <v>шт.</v>
      </c>
      <c r="G156" s="196">
        <f>'Перв. скв '!G173</f>
        <v>903</v>
      </c>
      <c r="H156" s="84"/>
      <c r="I156" s="84"/>
      <c r="J156" s="84"/>
      <c r="K156" s="84"/>
      <c r="L156" s="84"/>
      <c r="M156" s="84"/>
      <c r="N156" s="84"/>
      <c r="O156" s="112">
        <f t="shared" si="74"/>
        <v>0</v>
      </c>
      <c r="P156" s="112">
        <f t="shared" si="75"/>
        <v>0</v>
      </c>
      <c r="Q156" s="112">
        <f t="shared" si="76"/>
        <v>0</v>
      </c>
      <c r="R156" s="112">
        <f t="shared" si="77"/>
        <v>0</v>
      </c>
      <c r="S156" s="112">
        <f t="shared" si="78"/>
        <v>0</v>
      </c>
      <c r="T156" s="99">
        <f t="shared" si="73"/>
        <v>0</v>
      </c>
      <c r="U156" s="112">
        <f t="shared" si="79"/>
        <v>0</v>
      </c>
      <c r="V156" s="113">
        <f t="shared" si="80"/>
        <v>0</v>
      </c>
      <c r="W156" s="168">
        <f t="shared" si="81"/>
        <v>0</v>
      </c>
      <c r="X156" s="190"/>
    </row>
    <row r="157" spans="1:24" outlineLevel="1">
      <c r="A157" s="30"/>
      <c r="B157" s="43"/>
      <c r="C157" s="183"/>
      <c r="D157" s="102" t="str">
        <f>'Перв. скв '!D174</f>
        <v>Обсадные трубы 168х10,6 Д ОТТМ</v>
      </c>
      <c r="E157" s="59"/>
      <c r="F157" s="59" t="str">
        <f>'Перв. скв '!F174</f>
        <v>шт.</v>
      </c>
      <c r="G157" s="196">
        <f>'Перв. скв '!G174</f>
        <v>2245</v>
      </c>
      <c r="H157" s="84"/>
      <c r="I157" s="84"/>
      <c r="J157" s="84"/>
      <c r="K157" s="84"/>
      <c r="L157" s="84"/>
      <c r="M157" s="84"/>
      <c r="N157" s="84"/>
      <c r="O157" s="112">
        <f t="shared" si="74"/>
        <v>0</v>
      </c>
      <c r="P157" s="112">
        <f t="shared" si="75"/>
        <v>0</v>
      </c>
      <c r="Q157" s="112">
        <f t="shared" si="76"/>
        <v>0</v>
      </c>
      <c r="R157" s="112">
        <f t="shared" si="77"/>
        <v>0</v>
      </c>
      <c r="S157" s="112">
        <f t="shared" si="78"/>
        <v>0</v>
      </c>
      <c r="T157" s="99">
        <f t="shared" si="73"/>
        <v>0</v>
      </c>
      <c r="U157" s="112">
        <f t="shared" si="79"/>
        <v>0</v>
      </c>
      <c r="V157" s="113">
        <f t="shared" si="80"/>
        <v>0</v>
      </c>
      <c r="W157" s="168">
        <f t="shared" si="81"/>
        <v>0</v>
      </c>
      <c r="X157" s="190"/>
    </row>
    <row r="158" spans="1:24" outlineLevel="1">
      <c r="A158" s="30"/>
      <c r="B158" s="43"/>
      <c r="C158" s="183"/>
      <c r="D158" s="102" t="str">
        <f>'Перв. скв '!D175</f>
        <v>Цемент G</v>
      </c>
      <c r="E158" s="59"/>
      <c r="F158" s="59" t="str">
        <f>'Перв. скв '!F175</f>
        <v>т</v>
      </c>
      <c r="G158" s="196">
        <f>'Перв. скв '!G175</f>
        <v>5138</v>
      </c>
      <c r="H158" s="84"/>
      <c r="I158" s="84"/>
      <c r="J158" s="84"/>
      <c r="K158" s="84"/>
      <c r="L158" s="84"/>
      <c r="M158" s="84"/>
      <c r="N158" s="84"/>
      <c r="O158" s="112">
        <f t="shared" si="74"/>
        <v>0</v>
      </c>
      <c r="P158" s="112">
        <f t="shared" si="75"/>
        <v>0</v>
      </c>
      <c r="Q158" s="112">
        <f t="shared" si="76"/>
        <v>0</v>
      </c>
      <c r="R158" s="112">
        <f t="shared" si="77"/>
        <v>0</v>
      </c>
      <c r="S158" s="112">
        <f t="shared" si="78"/>
        <v>0</v>
      </c>
      <c r="T158" s="99">
        <f t="shared" si="73"/>
        <v>0</v>
      </c>
      <c r="U158" s="112">
        <f t="shared" si="79"/>
        <v>0</v>
      </c>
      <c r="V158" s="113">
        <f t="shared" si="80"/>
        <v>0</v>
      </c>
      <c r="W158" s="168">
        <f t="shared" si="81"/>
        <v>0</v>
      </c>
      <c r="X158" s="190"/>
    </row>
    <row r="159" spans="1:24" outlineLevel="1">
      <c r="A159" s="30"/>
      <c r="B159" s="43"/>
      <c r="C159" s="183"/>
      <c r="D159" s="102">
        <f>'Перв. скв '!D176</f>
        <v>0</v>
      </c>
      <c r="E159" s="59"/>
      <c r="F159" s="59" t="str">
        <f>'Перв. скв '!F176</f>
        <v>скв.</v>
      </c>
      <c r="G159" s="196">
        <f>'Перв. скв '!G176</f>
        <v>0</v>
      </c>
      <c r="H159" s="84"/>
      <c r="I159" s="84"/>
      <c r="J159" s="84"/>
      <c r="K159" s="84"/>
      <c r="L159" s="84"/>
      <c r="M159" s="84"/>
      <c r="N159" s="84"/>
      <c r="O159" s="112">
        <f t="shared" si="74"/>
        <v>0</v>
      </c>
      <c r="P159" s="112">
        <f t="shared" si="75"/>
        <v>0</v>
      </c>
      <c r="Q159" s="112">
        <f t="shared" si="76"/>
        <v>0</v>
      </c>
      <c r="R159" s="112">
        <f t="shared" si="77"/>
        <v>0</v>
      </c>
      <c r="S159" s="112">
        <f t="shared" si="78"/>
        <v>0</v>
      </c>
      <c r="T159" s="99">
        <f t="shared" si="73"/>
        <v>0</v>
      </c>
      <c r="U159" s="112">
        <f t="shared" si="79"/>
        <v>0</v>
      </c>
      <c r="V159" s="113">
        <f t="shared" si="80"/>
        <v>0</v>
      </c>
      <c r="W159" s="168">
        <f t="shared" si="81"/>
        <v>0</v>
      </c>
      <c r="X159" s="190"/>
    </row>
    <row r="160" spans="1:24" outlineLevel="1">
      <c r="A160" s="30"/>
      <c r="B160" s="43"/>
      <c r="C160" s="183"/>
      <c r="D160" s="102">
        <f>'Перв. скв '!D177</f>
        <v>0</v>
      </c>
      <c r="E160" s="59"/>
      <c r="F160" s="59" t="str">
        <f>'Перв. скв '!F177</f>
        <v>скв.</v>
      </c>
      <c r="G160" s="196">
        <f>'Перв. скв '!G177</f>
        <v>0</v>
      </c>
      <c r="H160" s="84"/>
      <c r="I160" s="84"/>
      <c r="J160" s="84"/>
      <c r="K160" s="84"/>
      <c r="L160" s="197"/>
      <c r="M160" s="197"/>
      <c r="N160" s="84"/>
      <c r="O160" s="112">
        <f t="shared" si="74"/>
        <v>0</v>
      </c>
      <c r="P160" s="112">
        <f t="shared" si="75"/>
        <v>0</v>
      </c>
      <c r="Q160" s="112">
        <f t="shared" si="76"/>
        <v>0</v>
      </c>
      <c r="R160" s="112">
        <f t="shared" si="77"/>
        <v>0</v>
      </c>
      <c r="S160" s="112">
        <f t="shared" si="78"/>
        <v>0</v>
      </c>
      <c r="T160" s="99">
        <f t="shared" si="73"/>
        <v>0</v>
      </c>
      <c r="U160" s="112">
        <f t="shared" si="79"/>
        <v>0</v>
      </c>
      <c r="V160" s="113">
        <f t="shared" si="80"/>
        <v>0</v>
      </c>
      <c r="W160" s="168">
        <f t="shared" si="81"/>
        <v>0</v>
      </c>
      <c r="X160" s="190"/>
    </row>
    <row r="161" spans="1:24" outlineLevel="1">
      <c r="A161" s="30"/>
      <c r="B161" s="43"/>
      <c r="C161" s="183"/>
      <c r="D161" s="102">
        <f>'Перв. скв '!D178</f>
        <v>0</v>
      </c>
      <c r="E161" s="59"/>
      <c r="F161" s="59" t="str">
        <f>'Перв. скв '!F178</f>
        <v>скв.</v>
      </c>
      <c r="G161" s="196">
        <f>'Перв. скв '!G178</f>
        <v>0</v>
      </c>
      <c r="H161" s="84"/>
      <c r="I161" s="84"/>
      <c r="J161" s="84"/>
      <c r="K161" s="84"/>
      <c r="L161" s="84"/>
      <c r="M161" s="84"/>
      <c r="N161" s="84"/>
      <c r="O161" s="112">
        <f t="shared" si="74"/>
        <v>0</v>
      </c>
      <c r="P161" s="112">
        <f t="shared" si="75"/>
        <v>0</v>
      </c>
      <c r="Q161" s="112">
        <f t="shared" si="76"/>
        <v>0</v>
      </c>
      <c r="R161" s="112">
        <f t="shared" si="77"/>
        <v>0</v>
      </c>
      <c r="S161" s="112">
        <f t="shared" si="78"/>
        <v>0</v>
      </c>
      <c r="T161" s="99">
        <f t="shared" si="73"/>
        <v>0</v>
      </c>
      <c r="U161" s="112">
        <f t="shared" si="79"/>
        <v>0</v>
      </c>
      <c r="V161" s="113">
        <f t="shared" si="80"/>
        <v>0</v>
      </c>
      <c r="W161" s="168">
        <f t="shared" si="81"/>
        <v>0</v>
      </c>
      <c r="X161" s="190"/>
    </row>
    <row r="162" spans="1:24" outlineLevel="1">
      <c r="A162" s="30"/>
      <c r="B162" s="43"/>
      <c r="C162" s="183"/>
      <c r="D162" s="102" t="str">
        <f>'Перв. скв '!D179</f>
        <v>Прочие (Наценка УМТС)</v>
      </c>
      <c r="E162" s="59"/>
      <c r="F162" s="59" t="str">
        <f>'Перв. скв '!F179</f>
        <v>опер</v>
      </c>
      <c r="G162" s="196">
        <f>'Перв. скв '!G179</f>
        <v>861997.29989921732</v>
      </c>
      <c r="H162" s="84"/>
      <c r="I162" s="84"/>
      <c r="J162" s="197"/>
      <c r="K162" s="84"/>
      <c r="L162" s="197"/>
      <c r="M162" s="197"/>
      <c r="N162" s="84"/>
      <c r="O162" s="112">
        <f>H162*G162</f>
        <v>0</v>
      </c>
      <c r="P162" s="112">
        <f>I162*G162</f>
        <v>0</v>
      </c>
      <c r="Q162" s="112">
        <f>J162*G162</f>
        <v>0</v>
      </c>
      <c r="R162" s="112">
        <f>K162*G162</f>
        <v>0</v>
      </c>
      <c r="S162" s="112">
        <f>L162*G162</f>
        <v>0</v>
      </c>
      <c r="T162" s="99">
        <f t="shared" si="73"/>
        <v>0</v>
      </c>
      <c r="U162" s="112">
        <f>N162*G162</f>
        <v>0</v>
      </c>
      <c r="V162" s="113">
        <f>SUM(H162:N162)</f>
        <v>0</v>
      </c>
      <c r="W162" s="168">
        <f>SUM(O162:U162)</f>
        <v>0</v>
      </c>
      <c r="X162" s="190"/>
    </row>
    <row r="163" spans="1:24" ht="15.75" outlineLevel="1" thickBot="1">
      <c r="A163" s="30"/>
      <c r="B163" s="43"/>
      <c r="C163" s="122"/>
      <c r="D163" s="123"/>
      <c r="E163" s="124"/>
      <c r="F163" s="124"/>
      <c r="G163" s="125"/>
      <c r="H163" s="126"/>
      <c r="I163" s="126"/>
      <c r="J163" s="126"/>
      <c r="K163" s="126"/>
      <c r="L163" s="126"/>
      <c r="M163" s="126"/>
      <c r="N163" s="126"/>
      <c r="O163" s="127"/>
      <c r="P163" s="127"/>
      <c r="Q163" s="127"/>
      <c r="R163" s="127"/>
      <c r="S163" s="127"/>
      <c r="T163" s="127"/>
      <c r="U163" s="127"/>
      <c r="V163" s="126"/>
      <c r="W163" s="126"/>
      <c r="X163" s="190"/>
    </row>
    <row r="164" spans="1:24" ht="15.75" thickBot="1">
      <c r="A164" s="32"/>
      <c r="B164" s="47"/>
      <c r="C164" s="446" t="s">
        <v>45</v>
      </c>
      <c r="D164" s="447"/>
      <c r="E164" s="447"/>
      <c r="F164" s="447"/>
      <c r="G164" s="447"/>
      <c r="H164" s="447"/>
      <c r="I164" s="447"/>
      <c r="J164" s="447"/>
      <c r="K164" s="447"/>
      <c r="L164" s="447"/>
      <c r="M164" s="447"/>
      <c r="N164" s="447"/>
      <c r="O164" s="447"/>
      <c r="P164" s="447"/>
      <c r="Q164" s="447"/>
      <c r="R164" s="447"/>
      <c r="S164" s="447"/>
      <c r="T164" s="447"/>
      <c r="U164" s="447"/>
      <c r="V164" s="447"/>
      <c r="W164" s="447"/>
      <c r="X164" s="192">
        <f>SUM(W166:W170)</f>
        <v>0</v>
      </c>
    </row>
    <row r="165" spans="1:24" ht="15.75" outlineLevel="1" thickBot="1">
      <c r="A165" s="31"/>
      <c r="B165" s="46"/>
      <c r="C165" s="54"/>
      <c r="D165" s="100" t="s">
        <v>120</v>
      </c>
      <c r="E165" s="50"/>
      <c r="F165" s="50"/>
      <c r="G165" s="38"/>
      <c r="H165" s="51"/>
      <c r="I165" s="51"/>
      <c r="J165" s="51"/>
      <c r="K165" s="51"/>
      <c r="L165" s="51"/>
      <c r="M165" s="51"/>
      <c r="N165" s="51"/>
      <c r="O165" s="51"/>
      <c r="P165" s="51"/>
      <c r="Q165" s="51"/>
      <c r="R165" s="51"/>
      <c r="S165" s="51"/>
      <c r="T165" s="51"/>
      <c r="U165" s="51"/>
      <c r="V165" s="51"/>
      <c r="W165" s="174"/>
      <c r="X165" s="190"/>
    </row>
    <row r="166" spans="1:24" outlineLevel="1">
      <c r="A166" s="31"/>
      <c r="B166" s="46"/>
      <c r="C166" s="183"/>
      <c r="D166" s="102" t="str">
        <f>'Перв. скв '!D183</f>
        <v>Услуги НТЦ (лаб.анализ растворов, авторский надзор и пр.)</v>
      </c>
      <c r="E166" s="59"/>
      <c r="F166" s="59" t="str">
        <f>'Перв. скв '!F183</f>
        <v>скв.</v>
      </c>
      <c r="G166" s="196">
        <f>'Перв. скв '!G183</f>
        <v>379392.394347728</v>
      </c>
      <c r="H166" s="197"/>
      <c r="I166" s="84"/>
      <c r="J166" s="84"/>
      <c r="K166" s="84"/>
      <c r="L166" s="84"/>
      <c r="M166" s="84"/>
      <c r="N166" s="84"/>
      <c r="O166" s="99">
        <f>H166*G166</f>
        <v>0</v>
      </c>
      <c r="P166" s="99">
        <f>I166*G166</f>
        <v>0</v>
      </c>
      <c r="Q166" s="99">
        <f>J166*G166</f>
        <v>0</v>
      </c>
      <c r="R166" s="99">
        <f>K166*G166</f>
        <v>0</v>
      </c>
      <c r="S166" s="99">
        <f>L166*G166</f>
        <v>0</v>
      </c>
      <c r="T166" s="99">
        <f t="shared" ref="T166:T171" si="82">M166*G166</f>
        <v>0</v>
      </c>
      <c r="U166" s="99">
        <f>N166*G166</f>
        <v>0</v>
      </c>
      <c r="V166" s="98">
        <f>SUM(H166:N166)</f>
        <v>0</v>
      </c>
      <c r="W166" s="171">
        <f>SUM(O166:U166)</f>
        <v>0</v>
      </c>
      <c r="X166" s="190"/>
    </row>
    <row r="167" spans="1:24" outlineLevel="1">
      <c r="A167" s="30"/>
      <c r="B167" s="43"/>
      <c r="C167" s="183"/>
      <c r="D167" s="102" t="str">
        <f>'Перв. скв '!D184</f>
        <v>ПИР + гос.экспертиза</v>
      </c>
      <c r="E167" s="59"/>
      <c r="F167" s="59" t="str">
        <f>'Перв. скв '!F184</f>
        <v>К-т</v>
      </c>
      <c r="G167" s="196">
        <f>'Перв. скв '!G184</f>
        <v>0</v>
      </c>
      <c r="H167" s="84"/>
      <c r="I167" s="84"/>
      <c r="J167" s="84"/>
      <c r="K167" s="84"/>
      <c r="L167" s="84"/>
      <c r="M167" s="84"/>
      <c r="N167" s="84"/>
      <c r="O167" s="99">
        <f>H167*G167</f>
        <v>0</v>
      </c>
      <c r="P167" s="99">
        <f>I167*G167</f>
        <v>0</v>
      </c>
      <c r="Q167" s="99">
        <f>J167*G167</f>
        <v>0</v>
      </c>
      <c r="R167" s="99">
        <f>K167*G167</f>
        <v>0</v>
      </c>
      <c r="S167" s="99">
        <f>L167*G167</f>
        <v>0</v>
      </c>
      <c r="T167" s="99">
        <f t="shared" si="82"/>
        <v>0</v>
      </c>
      <c r="U167" s="99">
        <f>N167*G167</f>
        <v>0</v>
      </c>
      <c r="V167" s="98">
        <f>SUM(H167:N167)</f>
        <v>0</v>
      </c>
      <c r="W167" s="171">
        <f>SUM(O167:U167)</f>
        <v>0</v>
      </c>
      <c r="X167" s="190"/>
    </row>
    <row r="168" spans="1:24" outlineLevel="1">
      <c r="A168" s="30"/>
      <c r="B168" s="43"/>
      <c r="C168" s="183"/>
      <c r="D168" s="102" t="str">
        <f>'Перв. скв '!D185</f>
        <v>Услуги УМТС (10,45% от ТМЦ, включая опрессовку труб)</v>
      </c>
      <c r="E168" s="59"/>
      <c r="F168" s="59" t="str">
        <f>'Перв. скв '!F185</f>
        <v>скв.</v>
      </c>
      <c r="G168" s="196">
        <f>'Перв. скв '!G185</f>
        <v>0</v>
      </c>
      <c r="H168" s="197"/>
      <c r="I168" s="84"/>
      <c r="J168" s="84"/>
      <c r="K168" s="84"/>
      <c r="L168" s="84"/>
      <c r="M168" s="84"/>
      <c r="N168" s="84"/>
      <c r="O168" s="99">
        <f>H168*G168</f>
        <v>0</v>
      </c>
      <c r="P168" s="99">
        <f>I168*G168</f>
        <v>0</v>
      </c>
      <c r="Q168" s="99">
        <f>J168*G168</f>
        <v>0</v>
      </c>
      <c r="R168" s="99">
        <f>K168*G168</f>
        <v>0</v>
      </c>
      <c r="S168" s="99">
        <f>L168*G168</f>
        <v>0</v>
      </c>
      <c r="T168" s="99">
        <f t="shared" si="82"/>
        <v>0</v>
      </c>
      <c r="U168" s="99">
        <f>N168*G168</f>
        <v>0</v>
      </c>
      <c r="V168" s="98">
        <f>SUM(H168:N168)</f>
        <v>0</v>
      </c>
      <c r="W168" s="171">
        <f>SUM(O168:U168)</f>
        <v>0</v>
      </c>
      <c r="X168" s="190"/>
    </row>
    <row r="169" spans="1:24" outlineLevel="1">
      <c r="A169" s="30"/>
      <c r="B169" s="43"/>
      <c r="C169" s="183"/>
      <c r="D169" s="102" t="str">
        <f>'Перв. скв '!D186</f>
        <v>Выработка электроэнергии</v>
      </c>
      <c r="E169" s="59"/>
      <c r="F169" s="59" t="str">
        <f>'Перв. скв '!F186</f>
        <v>скв.</v>
      </c>
      <c r="G169" s="196">
        <f>'Перв. скв '!G186</f>
        <v>0</v>
      </c>
      <c r="H169" s="84"/>
      <c r="I169" s="197"/>
      <c r="J169" s="197"/>
      <c r="K169" s="84"/>
      <c r="L169" s="197"/>
      <c r="M169" s="197"/>
      <c r="N169" s="84"/>
      <c r="O169" s="99">
        <f>H169*G169</f>
        <v>0</v>
      </c>
      <c r="P169" s="99">
        <f>I169*G169</f>
        <v>0</v>
      </c>
      <c r="Q169" s="99">
        <f>J169*G169</f>
        <v>0</v>
      </c>
      <c r="R169" s="99">
        <f>K169*G169</f>
        <v>0</v>
      </c>
      <c r="S169" s="99">
        <f>L169*G169</f>
        <v>0</v>
      </c>
      <c r="T169" s="99">
        <f t="shared" si="82"/>
        <v>0</v>
      </c>
      <c r="U169" s="99">
        <f>N169*G169</f>
        <v>0</v>
      </c>
      <c r="V169" s="98">
        <f>SUM(H169:N169)</f>
        <v>0</v>
      </c>
      <c r="W169" s="171">
        <f>SUM(O169:U169)</f>
        <v>0</v>
      </c>
      <c r="X169" s="190"/>
    </row>
    <row r="170" spans="1:24" outlineLevel="1">
      <c r="A170" s="30"/>
      <c r="B170" s="43"/>
      <c r="C170" s="183"/>
      <c r="D170" s="102" t="str">
        <f>'Перв. скв '!D187</f>
        <v>Прочее (Регистрация, инвентаризация, индексация)</v>
      </c>
      <c r="E170" s="59"/>
      <c r="F170" s="59" t="str">
        <f>'Перв. скв '!F187</f>
        <v>скв.</v>
      </c>
      <c r="G170" s="196">
        <f>'Перв. скв '!G187</f>
        <v>0</v>
      </c>
      <c r="H170" s="197"/>
      <c r="I170" s="84"/>
      <c r="J170" s="84"/>
      <c r="K170" s="84"/>
      <c r="L170" s="84"/>
      <c r="M170" s="84"/>
      <c r="N170" s="84"/>
      <c r="O170" s="99">
        <f>H170*G170</f>
        <v>0</v>
      </c>
      <c r="P170" s="99">
        <f>I170*G170</f>
        <v>0</v>
      </c>
      <c r="Q170" s="99">
        <f>J170*G170</f>
        <v>0</v>
      </c>
      <c r="R170" s="99">
        <f>K170*G170</f>
        <v>0</v>
      </c>
      <c r="S170" s="99">
        <f>L170*G170</f>
        <v>0</v>
      </c>
      <c r="T170" s="99">
        <f t="shared" si="82"/>
        <v>0</v>
      </c>
      <c r="U170" s="99">
        <f>N170*G170</f>
        <v>0</v>
      </c>
      <c r="V170" s="98">
        <f>SUM(H170:N170)</f>
        <v>0</v>
      </c>
      <c r="W170" s="171">
        <f>SUM(O170:U170)</f>
        <v>0</v>
      </c>
      <c r="X170" s="190"/>
    </row>
    <row r="171" spans="1:24" outlineLevel="1">
      <c r="A171" s="30"/>
      <c r="B171" s="27"/>
      <c r="C171" s="183"/>
      <c r="D171" s="102" t="str">
        <f>'Перв. скв '!D188</f>
        <v>Прочие (ТЖГ)</v>
      </c>
      <c r="E171" s="59"/>
      <c r="F171" s="59" t="str">
        <f>'Перв. скв '!F188</f>
        <v>скв.</v>
      </c>
      <c r="G171" s="196">
        <f>'Перв. скв '!G188</f>
        <v>0</v>
      </c>
      <c r="H171" s="84"/>
      <c r="I171" s="84"/>
      <c r="J171" s="84"/>
      <c r="K171" s="84"/>
      <c r="L171" s="84"/>
      <c r="M171" s="84"/>
      <c r="N171" s="84"/>
      <c r="O171" s="99"/>
      <c r="P171" s="99"/>
      <c r="Q171" s="99"/>
      <c r="R171" s="99"/>
      <c r="S171" s="99"/>
      <c r="T171" s="99">
        <f t="shared" si="82"/>
        <v>0</v>
      </c>
      <c r="U171" s="99"/>
      <c r="V171" s="98"/>
      <c r="W171" s="171"/>
      <c r="X171" s="190"/>
    </row>
    <row r="172" spans="1:24" s="68" customFormat="1" ht="15.75" outlineLevel="1" thickBot="1">
      <c r="A172" s="105"/>
      <c r="B172" s="106"/>
      <c r="C172" s="97"/>
      <c r="D172" s="86"/>
      <c r="E172" s="87"/>
      <c r="F172" s="87"/>
      <c r="G172" s="88"/>
      <c r="H172" s="77"/>
      <c r="I172" s="77"/>
      <c r="J172" s="77"/>
      <c r="K172" s="77"/>
      <c r="L172" s="77"/>
      <c r="M172" s="77"/>
      <c r="N172" s="77"/>
      <c r="O172" s="118"/>
      <c r="P172" s="118"/>
      <c r="Q172" s="118"/>
      <c r="R172" s="118"/>
      <c r="S172" s="118"/>
      <c r="T172" s="118"/>
      <c r="U172" s="118"/>
      <c r="V172" s="119"/>
      <c r="W172" s="175"/>
      <c r="X172" s="190"/>
    </row>
    <row r="173" spans="1:24" s="109" customFormat="1">
      <c r="A173" s="107"/>
      <c r="B173" s="108"/>
      <c r="C173" s="56" t="s">
        <v>77</v>
      </c>
      <c r="D173" s="69">
        <f>W173</f>
        <v>0</v>
      </c>
      <c r="E173" s="482"/>
      <c r="F173" s="483"/>
      <c r="G173" s="483"/>
      <c r="H173" s="483"/>
      <c r="I173" s="483"/>
      <c r="J173" s="483"/>
      <c r="K173" s="483"/>
      <c r="L173" s="483"/>
      <c r="M173" s="483"/>
      <c r="N173" s="483"/>
      <c r="O173" s="116">
        <f t="shared" ref="O173:U173" si="83">SUM(O47:O170)</f>
        <v>0</v>
      </c>
      <c r="P173" s="116">
        <f t="shared" si="83"/>
        <v>0</v>
      </c>
      <c r="Q173" s="116">
        <f t="shared" si="83"/>
        <v>0</v>
      </c>
      <c r="R173" s="116">
        <f t="shared" si="83"/>
        <v>0</v>
      </c>
      <c r="S173" s="116">
        <f t="shared" si="83"/>
        <v>0</v>
      </c>
      <c r="T173" s="116">
        <f t="shared" si="83"/>
        <v>0</v>
      </c>
      <c r="U173" s="116">
        <f t="shared" si="83"/>
        <v>0</v>
      </c>
      <c r="V173" s="116"/>
      <c r="W173" s="164">
        <f>SUM(W41:W170)</f>
        <v>0</v>
      </c>
      <c r="X173" s="191"/>
    </row>
    <row r="174" spans="1:24" ht="15.75" thickBot="1">
      <c r="A174" s="3"/>
      <c r="B174" s="3"/>
      <c r="O174" s="23"/>
      <c r="P174" s="23"/>
      <c r="Q174" s="23"/>
      <c r="R174" s="23"/>
      <c r="S174" s="23"/>
      <c r="T174" s="23"/>
      <c r="U174" s="23"/>
      <c r="X174" s="191"/>
    </row>
    <row r="175" spans="1:24" ht="15.75" thickBot="1">
      <c r="A175" s="32"/>
      <c r="B175" s="47"/>
      <c r="C175" s="446" t="s">
        <v>124</v>
      </c>
      <c r="D175" s="447"/>
      <c r="E175" s="447"/>
      <c r="F175" s="447"/>
      <c r="G175" s="447"/>
      <c r="H175" s="447"/>
      <c r="I175" s="447"/>
      <c r="J175" s="447"/>
      <c r="K175" s="447"/>
      <c r="L175" s="447"/>
      <c r="M175" s="447"/>
      <c r="N175" s="447"/>
      <c r="O175" s="447"/>
      <c r="P175" s="447"/>
      <c r="Q175" s="447"/>
      <c r="R175" s="447"/>
      <c r="S175" s="447"/>
      <c r="T175" s="447"/>
      <c r="U175" s="447"/>
      <c r="V175" s="447"/>
      <c r="W175" s="447"/>
      <c r="X175" s="192">
        <f>SUM(W177:W187)</f>
        <v>0</v>
      </c>
    </row>
    <row r="176" spans="1:24" ht="15.75" outlineLevel="1" thickBot="1">
      <c r="A176" s="31"/>
      <c r="B176" s="46"/>
      <c r="C176" s="54"/>
      <c r="D176" s="100" t="s">
        <v>120</v>
      </c>
      <c r="E176" s="50"/>
      <c r="F176" s="50"/>
      <c r="G176" s="38"/>
      <c r="H176" s="51"/>
      <c r="I176" s="51"/>
      <c r="J176" s="51"/>
      <c r="K176" s="51"/>
      <c r="L176" s="51"/>
      <c r="M176" s="51"/>
      <c r="N176" s="51"/>
      <c r="O176" s="51"/>
      <c r="P176" s="51"/>
      <c r="Q176" s="51"/>
      <c r="R176" s="51"/>
      <c r="S176" s="51"/>
      <c r="T176" s="51"/>
      <c r="U176" s="51"/>
      <c r="V176" s="51"/>
      <c r="W176" s="174"/>
      <c r="X176" s="190"/>
    </row>
    <row r="177" spans="1:24" outlineLevel="1">
      <c r="A177" s="31"/>
      <c r="B177" s="46"/>
      <c r="C177" s="183"/>
      <c r="D177" s="102" t="str">
        <f>'Перв. скв '!D194</f>
        <v>Услуги по гидроразрыву пластов</v>
      </c>
      <c r="E177" s="59"/>
      <c r="F177" s="59" t="str">
        <f>'Перв. скв '!F194</f>
        <v>опер</v>
      </c>
      <c r="G177" s="196">
        <f>'Перв. скв '!G194</f>
        <v>2694720.9499999997</v>
      </c>
      <c r="H177" s="115"/>
      <c r="I177" s="214"/>
      <c r="J177" s="214"/>
      <c r="K177" s="214"/>
      <c r="L177" s="214"/>
      <c r="M177" s="214"/>
      <c r="N177" s="214"/>
      <c r="O177" s="99">
        <f t="shared" ref="O177:O187" si="84">H177*G177</f>
        <v>0</v>
      </c>
      <c r="P177" s="99"/>
      <c r="Q177" s="99"/>
      <c r="R177" s="99"/>
      <c r="S177" s="99"/>
      <c r="T177" s="99"/>
      <c r="U177" s="99"/>
      <c r="V177" s="98">
        <f t="shared" ref="V177:V187" si="85">SUM(H177:N177)</f>
        <v>0</v>
      </c>
      <c r="W177" s="171">
        <f>SUM(O177:U177)</f>
        <v>0</v>
      </c>
      <c r="X177" s="190"/>
    </row>
    <row r="178" spans="1:24" outlineLevel="1">
      <c r="A178" s="30"/>
      <c r="B178" s="43"/>
      <c r="C178" s="183"/>
      <c r="D178" s="102" t="str">
        <f>'Перв. скв '!D195</f>
        <v>Услуги колтюбинга и азотной установки</v>
      </c>
      <c r="E178" s="59"/>
      <c r="F178" s="59" t="str">
        <f>'Перв. скв '!F195</f>
        <v>опер</v>
      </c>
      <c r="G178" s="196">
        <f>'Перв. скв '!G195</f>
        <v>4225000</v>
      </c>
      <c r="H178" s="115"/>
      <c r="I178" s="214"/>
      <c r="J178" s="214"/>
      <c r="K178" s="214"/>
      <c r="L178" s="214"/>
      <c r="M178" s="214"/>
      <c r="N178" s="214"/>
      <c r="O178" s="99">
        <f t="shared" si="84"/>
        <v>0</v>
      </c>
      <c r="P178" s="99"/>
      <c r="Q178" s="99"/>
      <c r="R178" s="99"/>
      <c r="S178" s="99"/>
      <c r="T178" s="99"/>
      <c r="U178" s="99"/>
      <c r="V178" s="98">
        <f t="shared" si="85"/>
        <v>0</v>
      </c>
      <c r="W178" s="171">
        <f t="shared" ref="W178:W187" si="86">SUM(O178:U178)</f>
        <v>0</v>
      </c>
      <c r="X178" s="190"/>
    </row>
    <row r="179" spans="1:24" outlineLevel="1">
      <c r="A179" s="30"/>
      <c r="B179" s="43"/>
      <c r="C179" s="183"/>
      <c r="D179" s="102" t="str">
        <f>'Перв. скв '!D196</f>
        <v>Услуги бригад по капитальному ремонту скважин</v>
      </c>
      <c r="E179" s="59"/>
      <c r="F179" s="59" t="str">
        <f>'Перв. скв '!F196</f>
        <v>бр.час.</v>
      </c>
      <c r="G179" s="196">
        <f>'Перв. скв '!G196</f>
        <v>5700</v>
      </c>
      <c r="H179" s="198"/>
      <c r="I179" s="214"/>
      <c r="J179" s="214"/>
      <c r="K179" s="214"/>
      <c r="L179" s="214"/>
      <c r="M179" s="214"/>
      <c r="N179" s="214"/>
      <c r="O179" s="99">
        <f t="shared" si="84"/>
        <v>0</v>
      </c>
      <c r="P179" s="99"/>
      <c r="Q179" s="99"/>
      <c r="R179" s="99"/>
      <c r="S179" s="99"/>
      <c r="T179" s="99"/>
      <c r="U179" s="99"/>
      <c r="V179" s="98">
        <f t="shared" si="85"/>
        <v>0</v>
      </c>
      <c r="W179" s="171">
        <f t="shared" si="86"/>
        <v>0</v>
      </c>
      <c r="X179" s="190"/>
    </row>
    <row r="180" spans="1:24" outlineLevel="1">
      <c r="A180" s="30"/>
      <c r="B180" s="43"/>
      <c r="C180" s="183"/>
      <c r="D180" s="102" t="str">
        <f>'Перв. скв '!D197</f>
        <v>Супервайзинг при КРС</v>
      </c>
      <c r="E180" s="59"/>
      <c r="F180" s="59" t="str">
        <f>'Перв. скв '!F197</f>
        <v>опер</v>
      </c>
      <c r="G180" s="196">
        <f>'Перв. скв '!G197</f>
        <v>61808.600000000013</v>
      </c>
      <c r="H180" s="115"/>
      <c r="I180" s="214"/>
      <c r="J180" s="214"/>
      <c r="K180" s="214"/>
      <c r="L180" s="214"/>
      <c r="M180" s="214"/>
      <c r="N180" s="214"/>
      <c r="O180" s="99">
        <f t="shared" si="84"/>
        <v>0</v>
      </c>
      <c r="P180" s="99"/>
      <c r="Q180" s="99"/>
      <c r="R180" s="99"/>
      <c r="S180" s="99"/>
      <c r="T180" s="99"/>
      <c r="U180" s="99"/>
      <c r="V180" s="98">
        <f t="shared" si="85"/>
        <v>0</v>
      </c>
      <c r="W180" s="171">
        <f t="shared" si="86"/>
        <v>0</v>
      </c>
      <c r="X180" s="190"/>
    </row>
    <row r="181" spans="1:24" outlineLevel="1">
      <c r="A181" s="30"/>
      <c r="B181" s="43"/>
      <c r="C181" s="183"/>
      <c r="D181" s="102" t="str">
        <f>'Перв. скв '!D198</f>
        <v>ТЖГ</v>
      </c>
      <c r="E181" s="59"/>
      <c r="F181" s="59" t="str">
        <f>'Перв. скв '!F198</f>
        <v>опер</v>
      </c>
      <c r="G181" s="196">
        <f>'Перв. скв '!G198</f>
        <v>0</v>
      </c>
      <c r="H181" s="115"/>
      <c r="I181" s="214"/>
      <c r="J181" s="214"/>
      <c r="K181" s="214"/>
      <c r="L181" s="214"/>
      <c r="M181" s="214"/>
      <c r="N181" s="214"/>
      <c r="O181" s="99">
        <f t="shared" si="84"/>
        <v>0</v>
      </c>
      <c r="P181" s="99"/>
      <c r="Q181" s="99"/>
      <c r="R181" s="99"/>
      <c r="S181" s="99"/>
      <c r="T181" s="99"/>
      <c r="U181" s="99"/>
      <c r="V181" s="98">
        <f t="shared" si="85"/>
        <v>0</v>
      </c>
      <c r="W181" s="171">
        <f t="shared" si="86"/>
        <v>0</v>
      </c>
      <c r="X181" s="190"/>
    </row>
    <row r="182" spans="1:24" outlineLevel="1">
      <c r="A182" s="30"/>
      <c r="B182" s="43"/>
      <c r="C182" s="183"/>
      <c r="D182" s="102" t="str">
        <f>'Перв. скв '!D199</f>
        <v>Проппант</v>
      </c>
      <c r="E182" s="59"/>
      <c r="F182" s="59" t="str">
        <f>'Перв. скв '!F199</f>
        <v>м3</v>
      </c>
      <c r="G182" s="196">
        <f>'Перв. скв '!G199</f>
        <v>17500</v>
      </c>
      <c r="H182" s="115"/>
      <c r="I182" s="214"/>
      <c r="J182" s="214"/>
      <c r="K182" s="214"/>
      <c r="L182" s="214"/>
      <c r="M182" s="214"/>
      <c r="N182" s="214"/>
      <c r="O182" s="99">
        <f t="shared" si="84"/>
        <v>0</v>
      </c>
      <c r="P182" s="99"/>
      <c r="Q182" s="99"/>
      <c r="R182" s="99"/>
      <c r="S182" s="99"/>
      <c r="T182" s="99"/>
      <c r="U182" s="99"/>
      <c r="V182" s="98">
        <f t="shared" si="85"/>
        <v>0</v>
      </c>
      <c r="W182" s="171">
        <f t="shared" si="86"/>
        <v>0</v>
      </c>
      <c r="X182" s="190"/>
    </row>
    <row r="183" spans="1:24" outlineLevel="1">
      <c r="A183" s="30"/>
      <c r="B183" s="43"/>
      <c r="C183" s="183"/>
      <c r="D183" s="102" t="str">
        <f>'Перв. скв '!D200</f>
        <v>Распределение расходов УМТС</v>
      </c>
      <c r="E183" s="59"/>
      <c r="F183" s="59">
        <f>'Перв. скв '!F200</f>
        <v>0</v>
      </c>
      <c r="G183" s="196">
        <f>'Перв. скв '!G200</f>
        <v>865747.37145562703</v>
      </c>
      <c r="H183" s="115"/>
      <c r="I183" s="214"/>
      <c r="J183" s="214"/>
      <c r="K183" s="214"/>
      <c r="L183" s="214"/>
      <c r="M183" s="214"/>
      <c r="N183" s="214"/>
      <c r="O183" s="99">
        <f t="shared" si="84"/>
        <v>0</v>
      </c>
      <c r="P183" s="99"/>
      <c r="Q183" s="99"/>
      <c r="R183" s="99"/>
      <c r="S183" s="99"/>
      <c r="T183" s="99"/>
      <c r="U183" s="99"/>
      <c r="V183" s="98">
        <f t="shared" si="85"/>
        <v>0</v>
      </c>
      <c r="W183" s="171">
        <f t="shared" si="86"/>
        <v>0</v>
      </c>
      <c r="X183" s="190"/>
    </row>
    <row r="184" spans="1:24" outlineLevel="1">
      <c r="A184" s="30"/>
      <c r="B184" s="43"/>
      <c r="C184" s="183"/>
      <c r="D184" s="102" t="str">
        <f>'Перв. скв '!D201</f>
        <v>ПВР</v>
      </c>
      <c r="E184" s="59"/>
      <c r="F184" s="59" t="str">
        <f>'Перв. скв '!F201</f>
        <v>опер</v>
      </c>
      <c r="G184" s="196">
        <f>'Перв. скв '!G201</f>
        <v>0</v>
      </c>
      <c r="H184" s="115"/>
      <c r="I184" s="214"/>
      <c r="J184" s="214"/>
      <c r="K184" s="214"/>
      <c r="L184" s="214"/>
      <c r="M184" s="214"/>
      <c r="N184" s="214"/>
      <c r="O184" s="99">
        <f t="shared" si="84"/>
        <v>0</v>
      </c>
      <c r="P184" s="99"/>
      <c r="Q184" s="99"/>
      <c r="R184" s="99"/>
      <c r="S184" s="99"/>
      <c r="T184" s="99"/>
      <c r="U184" s="99"/>
      <c r="V184" s="98">
        <f t="shared" si="85"/>
        <v>0</v>
      </c>
      <c r="W184" s="171">
        <f t="shared" si="86"/>
        <v>0</v>
      </c>
      <c r="X184" s="190"/>
    </row>
    <row r="185" spans="1:24" outlineLevel="1">
      <c r="A185" s="30"/>
      <c r="B185" s="43"/>
      <c r="C185" s="183"/>
      <c r="D185" s="102" t="str">
        <f>'Перв. скв '!D202</f>
        <v>МГРП</v>
      </c>
      <c r="E185" s="59"/>
      <c r="F185" s="59" t="str">
        <f>'Перв. скв '!F202</f>
        <v>скв/опер</v>
      </c>
      <c r="G185" s="196">
        <f>'Перв. скв '!G202</f>
        <v>3650000</v>
      </c>
      <c r="H185" s="115"/>
      <c r="I185" s="214"/>
      <c r="J185" s="214"/>
      <c r="K185" s="214"/>
      <c r="L185" s="214"/>
      <c r="M185" s="214"/>
      <c r="N185" s="214"/>
      <c r="O185" s="99">
        <f t="shared" si="84"/>
        <v>0</v>
      </c>
      <c r="P185" s="99"/>
      <c r="Q185" s="99"/>
      <c r="R185" s="99"/>
      <c r="S185" s="99"/>
      <c r="T185" s="99"/>
      <c r="U185" s="99"/>
      <c r="V185" s="98">
        <f t="shared" si="85"/>
        <v>0</v>
      </c>
      <c r="W185" s="171">
        <f t="shared" si="86"/>
        <v>0</v>
      </c>
      <c r="X185" s="190"/>
    </row>
    <row r="186" spans="1:24" outlineLevel="1">
      <c r="A186" s="30"/>
      <c r="B186" s="43"/>
      <c r="C186" s="183"/>
      <c r="D186" s="102" t="str">
        <f>'Перв. скв '!D203</f>
        <v>Супервайзинг при ГРП</v>
      </c>
      <c r="E186" s="59"/>
      <c r="F186" s="59" t="str">
        <f>'Перв. скв '!F203</f>
        <v>бр.час.</v>
      </c>
      <c r="G186" s="196">
        <f>'Перв. скв '!G203</f>
        <v>85680</v>
      </c>
      <c r="H186" s="115"/>
      <c r="I186" s="214"/>
      <c r="J186" s="214"/>
      <c r="K186" s="214"/>
      <c r="L186" s="214"/>
      <c r="M186" s="214"/>
      <c r="N186" s="214"/>
      <c r="O186" s="99">
        <f t="shared" si="84"/>
        <v>0</v>
      </c>
      <c r="P186" s="99"/>
      <c r="Q186" s="99"/>
      <c r="R186" s="99"/>
      <c r="S186" s="99"/>
      <c r="T186" s="99"/>
      <c r="U186" s="99"/>
      <c r="V186" s="98">
        <f t="shared" si="85"/>
        <v>0</v>
      </c>
      <c r="W186" s="171">
        <f t="shared" si="86"/>
        <v>0</v>
      </c>
      <c r="X186" s="190"/>
    </row>
    <row r="187" spans="1:24" outlineLevel="1">
      <c r="A187" s="30"/>
      <c r="B187" s="43"/>
      <c r="C187" s="183"/>
      <c r="D187" s="102">
        <f>'Перв. скв '!D204</f>
        <v>0</v>
      </c>
      <c r="E187" s="59"/>
      <c r="F187" s="59">
        <f>'Перв. скв '!F204</f>
        <v>0</v>
      </c>
      <c r="G187" s="196">
        <f>'Перв. скв '!G204</f>
        <v>0</v>
      </c>
      <c r="H187" s="115"/>
      <c r="I187" s="214"/>
      <c r="J187" s="214"/>
      <c r="K187" s="214"/>
      <c r="L187" s="214"/>
      <c r="M187" s="214"/>
      <c r="N187" s="214"/>
      <c r="O187" s="99">
        <f t="shared" si="84"/>
        <v>0</v>
      </c>
      <c r="P187" s="99"/>
      <c r="Q187" s="99"/>
      <c r="R187" s="99"/>
      <c r="S187" s="99"/>
      <c r="T187" s="99"/>
      <c r="U187" s="99"/>
      <c r="V187" s="98">
        <f t="shared" si="85"/>
        <v>0</v>
      </c>
      <c r="W187" s="171">
        <f t="shared" si="86"/>
        <v>0</v>
      </c>
      <c r="X187" s="190"/>
    </row>
    <row r="188" spans="1:24" s="68" customFormat="1" ht="15.75" outlineLevel="1" thickBot="1">
      <c r="A188" s="105"/>
      <c r="B188" s="106"/>
      <c r="C188" s="97"/>
      <c r="D188" s="97"/>
      <c r="E188" s="75"/>
      <c r="F188" s="75"/>
      <c r="G188" s="65"/>
      <c r="H188" s="77"/>
      <c r="I188" s="77"/>
      <c r="J188" s="77"/>
      <c r="K188" s="77"/>
      <c r="L188" s="77"/>
      <c r="M188" s="77"/>
      <c r="N188" s="77"/>
      <c r="O188" s="78"/>
      <c r="P188" s="78"/>
      <c r="Q188" s="78"/>
      <c r="R188" s="78"/>
      <c r="S188" s="78"/>
      <c r="T188" s="78"/>
      <c r="U188" s="78"/>
      <c r="V188" s="79"/>
      <c r="W188" s="166"/>
      <c r="X188" s="190"/>
    </row>
    <row r="189" spans="1:24" s="109" customFormat="1">
      <c r="A189" s="107"/>
      <c r="B189" s="108"/>
      <c r="C189" s="56" t="s">
        <v>83</v>
      </c>
      <c r="D189" s="69">
        <f>W189</f>
        <v>0</v>
      </c>
      <c r="E189" s="482"/>
      <c r="F189" s="483"/>
      <c r="G189" s="483"/>
      <c r="H189" s="483"/>
      <c r="I189" s="483"/>
      <c r="J189" s="483"/>
      <c r="K189" s="483"/>
      <c r="L189" s="483"/>
      <c r="M189" s="483"/>
      <c r="N189" s="483"/>
      <c r="O189" s="116">
        <f>SUM(O177:O187)</f>
        <v>0</v>
      </c>
      <c r="P189" s="116"/>
      <c r="Q189" s="116"/>
      <c r="R189" s="116"/>
      <c r="S189" s="116"/>
      <c r="T189" s="116"/>
      <c r="U189" s="116"/>
      <c r="V189" s="116"/>
      <c r="W189" s="164">
        <f>SUM(W177:W187)</f>
        <v>0</v>
      </c>
      <c r="X189" s="191"/>
    </row>
    <row r="190" spans="1:24" ht="15.75" thickBot="1">
      <c r="O190" s="117"/>
      <c r="P190" s="117"/>
      <c r="Q190" s="117"/>
      <c r="R190" s="117"/>
      <c r="S190" s="117"/>
      <c r="T190" s="117"/>
      <c r="U190" s="117"/>
      <c r="V190" s="117"/>
      <c r="W190" s="117"/>
      <c r="X190" s="191"/>
    </row>
    <row r="191" spans="1:24" ht="15.75" thickBot="1">
      <c r="A191" s="27"/>
      <c r="B191" s="27"/>
      <c r="C191" s="446" t="s">
        <v>126</v>
      </c>
      <c r="D191" s="447"/>
      <c r="E191" s="447"/>
      <c r="F191" s="447"/>
      <c r="G191" s="447"/>
      <c r="H191" s="447"/>
      <c r="I191" s="447"/>
      <c r="J191" s="447"/>
      <c r="K191" s="447"/>
      <c r="L191" s="447"/>
      <c r="M191" s="447"/>
      <c r="N191" s="447"/>
      <c r="O191" s="447"/>
      <c r="P191" s="447"/>
      <c r="Q191" s="447"/>
      <c r="R191" s="447"/>
      <c r="S191" s="447"/>
      <c r="T191" s="447"/>
      <c r="U191" s="447"/>
      <c r="V191" s="447"/>
      <c r="W191" s="447"/>
      <c r="X191" s="192">
        <f>SUM(W192:W194)</f>
        <v>0</v>
      </c>
    </row>
    <row r="192" spans="1:24" outlineLevel="1">
      <c r="A192" s="27"/>
      <c r="B192" s="27"/>
      <c r="C192" s="183"/>
      <c r="D192" s="102">
        <f>'Перв. скв '!D209</f>
        <v>0</v>
      </c>
      <c r="E192" s="59"/>
      <c r="F192" s="59" t="str">
        <f>'Перв. скв '!F209</f>
        <v>шт</v>
      </c>
      <c r="G192" s="196">
        <f>'Перв. скв '!G209</f>
        <v>0</v>
      </c>
      <c r="H192" s="197"/>
      <c r="I192" s="212"/>
      <c r="J192" s="213"/>
      <c r="K192" s="212"/>
      <c r="L192" s="212"/>
      <c r="M192" s="212"/>
      <c r="N192" s="212"/>
      <c r="O192" s="112">
        <f>H192*G192</f>
        <v>0</v>
      </c>
      <c r="P192" s="112"/>
      <c r="Q192" s="112"/>
      <c r="R192" s="112"/>
      <c r="S192" s="112"/>
      <c r="T192" s="99"/>
      <c r="U192" s="112"/>
      <c r="V192" s="113">
        <f>SUM(H192:N192)</f>
        <v>0</v>
      </c>
      <c r="W192" s="168">
        <f>SUM(O192:U192)</f>
        <v>0</v>
      </c>
      <c r="X192" s="190"/>
    </row>
    <row r="193" spans="1:24" outlineLevel="1">
      <c r="A193" s="27"/>
      <c r="B193" s="27"/>
      <c r="C193" s="183"/>
      <c r="D193" s="102">
        <f>'Перв. скв '!D210</f>
        <v>0</v>
      </c>
      <c r="E193" s="59"/>
      <c r="F193" s="59" t="str">
        <f>'Перв. скв '!F210</f>
        <v>скв.</v>
      </c>
      <c r="G193" s="196">
        <f>'Перв. скв '!G210</f>
        <v>0</v>
      </c>
      <c r="H193" s="197"/>
      <c r="I193" s="212"/>
      <c r="J193" s="212"/>
      <c r="K193" s="212"/>
      <c r="L193" s="212"/>
      <c r="M193" s="212"/>
      <c r="N193" s="212"/>
      <c r="O193" s="112">
        <f>H193*G193</f>
        <v>0</v>
      </c>
      <c r="P193" s="112"/>
      <c r="Q193" s="112"/>
      <c r="R193" s="112"/>
      <c r="S193" s="112"/>
      <c r="T193" s="99"/>
      <c r="U193" s="112"/>
      <c r="V193" s="113">
        <f>SUM(H193:N193)</f>
        <v>0</v>
      </c>
      <c r="W193" s="168">
        <f>SUM(O193:U193)</f>
        <v>0</v>
      </c>
      <c r="X193" s="190"/>
    </row>
    <row r="194" spans="1:24" outlineLevel="1">
      <c r="A194" s="27"/>
      <c r="B194" s="27"/>
      <c r="C194" s="183"/>
      <c r="D194" s="102">
        <f>'Перв. скв '!D211</f>
        <v>0</v>
      </c>
      <c r="E194" s="59"/>
      <c r="F194" s="59" t="str">
        <f>'Перв. скв '!F211</f>
        <v>скв.</v>
      </c>
      <c r="G194" s="196">
        <f>'Перв. скв '!G211</f>
        <v>0</v>
      </c>
      <c r="H194" s="84"/>
      <c r="I194" s="212"/>
      <c r="J194" s="212"/>
      <c r="K194" s="212"/>
      <c r="L194" s="212"/>
      <c r="M194" s="212"/>
      <c r="N194" s="212"/>
      <c r="O194" s="112">
        <f>H194*G194</f>
        <v>0</v>
      </c>
      <c r="P194" s="112"/>
      <c r="Q194" s="112"/>
      <c r="R194" s="112"/>
      <c r="S194" s="112"/>
      <c r="T194" s="99"/>
      <c r="U194" s="112"/>
      <c r="V194" s="113">
        <f>SUM(H194:N194)</f>
        <v>0</v>
      </c>
      <c r="W194" s="168">
        <f>SUM(O194:U194)</f>
        <v>0</v>
      </c>
      <c r="X194" s="190"/>
    </row>
    <row r="195" spans="1:24" s="109" customFormat="1">
      <c r="A195" s="132"/>
      <c r="B195" s="132"/>
      <c r="C195" s="56" t="s">
        <v>127</v>
      </c>
      <c r="D195" s="69">
        <f>W195</f>
        <v>0</v>
      </c>
      <c r="E195" s="482"/>
      <c r="F195" s="483"/>
      <c r="G195" s="483"/>
      <c r="H195" s="483"/>
      <c r="I195" s="483"/>
      <c r="J195" s="483"/>
      <c r="K195" s="483"/>
      <c r="L195" s="483"/>
      <c r="M195" s="483"/>
      <c r="N195" s="483"/>
      <c r="O195" s="116">
        <f>SUM(O192:O194)</f>
        <v>0</v>
      </c>
      <c r="P195" s="116"/>
      <c r="Q195" s="116"/>
      <c r="R195" s="116"/>
      <c r="S195" s="116"/>
      <c r="T195" s="116"/>
      <c r="U195" s="116"/>
      <c r="V195" s="116"/>
      <c r="W195" s="164">
        <f>SUM(W192:W194)</f>
        <v>0</v>
      </c>
      <c r="X195" s="190"/>
    </row>
    <row r="196" spans="1:24" ht="15.75" thickBot="1">
      <c r="O196" s="117"/>
      <c r="P196" s="117"/>
      <c r="Q196" s="117"/>
      <c r="R196" s="117"/>
      <c r="S196" s="117"/>
      <c r="T196" s="117"/>
      <c r="U196" s="117"/>
      <c r="V196" s="117"/>
      <c r="W196" s="117"/>
      <c r="X196" s="191"/>
    </row>
    <row r="197" spans="1:24" s="109" customFormat="1" ht="15.75" thickBot="1">
      <c r="A197" s="107"/>
      <c r="B197" s="108"/>
      <c r="C197" s="56" t="s">
        <v>84</v>
      </c>
      <c r="D197" s="69">
        <f>W197</f>
        <v>0</v>
      </c>
      <c r="E197" s="482"/>
      <c r="F197" s="483"/>
      <c r="G197" s="483"/>
      <c r="H197" s="483"/>
      <c r="I197" s="483"/>
      <c r="J197" s="483"/>
      <c r="K197" s="483"/>
      <c r="L197" s="483"/>
      <c r="M197" s="483"/>
      <c r="N197" s="483"/>
      <c r="O197" s="116">
        <f t="shared" ref="O197:U197" si="87">O173+O189+O37+O195</f>
        <v>0</v>
      </c>
      <c r="P197" s="116">
        <f t="shared" si="87"/>
        <v>0</v>
      </c>
      <c r="Q197" s="116">
        <f t="shared" si="87"/>
        <v>0</v>
      </c>
      <c r="R197" s="116">
        <f t="shared" si="87"/>
        <v>0</v>
      </c>
      <c r="S197" s="116">
        <f t="shared" si="87"/>
        <v>0</v>
      </c>
      <c r="T197" s="116">
        <f t="shared" si="87"/>
        <v>0</v>
      </c>
      <c r="U197" s="116">
        <f t="shared" si="87"/>
        <v>0</v>
      </c>
      <c r="V197" s="116"/>
      <c r="W197" s="164">
        <f>W173+W189+W37+W195</f>
        <v>0</v>
      </c>
      <c r="X197" s="192">
        <f>X18+X39+X46+X55+X76+X84+X102+X107+X116+X121+X125+X146+X164+X175+X191</f>
        <v>0</v>
      </c>
    </row>
  </sheetData>
  <mergeCells count="58">
    <mergeCell ref="E195:N195"/>
    <mergeCell ref="E197:N197"/>
    <mergeCell ref="C146:W146"/>
    <mergeCell ref="C164:W164"/>
    <mergeCell ref="E173:N173"/>
    <mergeCell ref="C175:W175"/>
    <mergeCell ref="E189:N189"/>
    <mergeCell ref="C191:W191"/>
    <mergeCell ref="C125:W125"/>
    <mergeCell ref="V15:W15"/>
    <mergeCell ref="C18:W18"/>
    <mergeCell ref="C39:W39"/>
    <mergeCell ref="C46:W46"/>
    <mergeCell ref="C55:W55"/>
    <mergeCell ref="C76:W76"/>
    <mergeCell ref="C84:W84"/>
    <mergeCell ref="C102:W102"/>
    <mergeCell ref="C107:W107"/>
    <mergeCell ref="C116:W116"/>
    <mergeCell ref="C121:W121"/>
    <mergeCell ref="F12:G13"/>
    <mergeCell ref="Q12:R13"/>
    <mergeCell ref="A13:B13"/>
    <mergeCell ref="A15:G15"/>
    <mergeCell ref="H15:N15"/>
    <mergeCell ref="O15:U15"/>
    <mergeCell ref="O12:O13"/>
    <mergeCell ref="P12:P13"/>
    <mergeCell ref="F8:G8"/>
    <mergeCell ref="P8:Q8"/>
    <mergeCell ref="P7:Q7"/>
    <mergeCell ref="A9:B9"/>
    <mergeCell ref="F9:G9"/>
    <mergeCell ref="P9:Q9"/>
    <mergeCell ref="A7:B7"/>
    <mergeCell ref="F7:G7"/>
    <mergeCell ref="O7:O8"/>
    <mergeCell ref="A8:B8"/>
    <mergeCell ref="F10:G10"/>
    <mergeCell ref="O10:O11"/>
    <mergeCell ref="P10:Q10"/>
    <mergeCell ref="F11:G11"/>
    <mergeCell ref="P11:Q11"/>
    <mergeCell ref="A6:B6"/>
    <mergeCell ref="F6:G6"/>
    <mergeCell ref="A2:W2"/>
    <mergeCell ref="F4:G5"/>
    <mergeCell ref="H4:H5"/>
    <mergeCell ref="I4:I5"/>
    <mergeCell ref="J4:J5"/>
    <mergeCell ref="K4:K5"/>
    <mergeCell ref="L4:L5"/>
    <mergeCell ref="M4:M5"/>
    <mergeCell ref="N4:N5"/>
    <mergeCell ref="O4:O5"/>
    <mergeCell ref="P4:Q5"/>
    <mergeCell ref="R4:R5"/>
    <mergeCell ref="P6:Q6"/>
  </mergeCells>
  <conditionalFormatting sqref="R6 R8:R11 H6:O6 H7:N8 H9:O9">
    <cfRule type="cellIs" dxfId="10" priority="3" stopIfTrue="1" operator="equal">
      <formula>0</formula>
    </cfRule>
  </conditionalFormatting>
  <pageMargins left="0.25" right="0.25" top="0.75" bottom="0.75" header="0.3" footer="0.3"/>
  <pageSetup paperSize="8" scale="35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59999389629810485"/>
    <pageSetUpPr fitToPage="1"/>
  </sheetPr>
  <dimension ref="A1:Y214"/>
  <sheetViews>
    <sheetView topLeftCell="C89" zoomScale="80" zoomScaleNormal="80" workbookViewId="0">
      <selection activeCell="L55" sqref="L55"/>
    </sheetView>
  </sheetViews>
  <sheetFormatPr defaultRowHeight="15" outlineLevelRow="1"/>
  <cols>
    <col min="1" max="1" width="1.5703125" style="1" customWidth="1"/>
    <col min="2" max="2" width="1.7109375" style="1" customWidth="1"/>
    <col min="3" max="3" width="44.85546875" style="1" customWidth="1"/>
    <col min="4" max="4" width="72.5703125" style="1" customWidth="1"/>
    <col min="5" max="5" width="16.42578125" style="89" customWidth="1"/>
    <col min="6" max="6" width="14" style="1" customWidth="1"/>
    <col min="7" max="7" width="13.42578125" style="1" customWidth="1"/>
    <col min="8" max="8" width="9.5703125" style="280" customWidth="1"/>
    <col min="9" max="10" width="11" style="280" customWidth="1"/>
    <col min="11" max="11" width="12.28515625" style="280" customWidth="1"/>
    <col min="12" max="13" width="12" style="280" customWidth="1"/>
    <col min="14" max="14" width="11.85546875" style="280" customWidth="1"/>
    <col min="15" max="15" width="13.42578125" style="1" customWidth="1"/>
    <col min="16" max="16" width="15.42578125" style="1" customWidth="1"/>
    <col min="17" max="17" width="15" style="1" customWidth="1"/>
    <col min="18" max="18" width="15.5703125" style="1" customWidth="1"/>
    <col min="19" max="20" width="15.140625" style="1" customWidth="1"/>
    <col min="21" max="21" width="12.28515625" style="1" customWidth="1"/>
    <col min="22" max="22" width="12.5703125" style="1" customWidth="1"/>
    <col min="23" max="23" width="13.85546875" style="1" customWidth="1"/>
    <col min="24" max="24" width="14.7109375" style="185" customWidth="1"/>
    <col min="25" max="25" width="10.5703125" style="1" bestFit="1" customWidth="1"/>
    <col min="26" max="40" width="9.140625" style="1"/>
    <col min="41" max="43" width="0" style="1" hidden="1" customWidth="1"/>
    <col min="44" max="16384" width="9.140625" style="1"/>
  </cols>
  <sheetData>
    <row r="1" spans="1:25" ht="5.25" customHeight="1" thickBot="1"/>
    <row r="2" spans="1:25" ht="50.25" customHeight="1" thickBot="1">
      <c r="A2" s="460" t="s">
        <v>10</v>
      </c>
      <c r="B2" s="461"/>
      <c r="C2" s="461"/>
      <c r="D2" s="461"/>
      <c r="E2" s="461"/>
      <c r="F2" s="461"/>
      <c r="G2" s="461"/>
      <c r="H2" s="461"/>
      <c r="I2" s="461"/>
      <c r="J2" s="461"/>
      <c r="K2" s="461"/>
      <c r="L2" s="461"/>
      <c r="M2" s="461"/>
      <c r="N2" s="461"/>
      <c r="O2" s="461"/>
      <c r="P2" s="461"/>
      <c r="Q2" s="461"/>
      <c r="R2" s="461"/>
      <c r="S2" s="461"/>
      <c r="T2" s="461"/>
      <c r="U2" s="461"/>
      <c r="V2" s="461"/>
      <c r="W2" s="465"/>
    </row>
    <row r="3" spans="1:25" ht="4.5" customHeight="1">
      <c r="A3" s="6"/>
      <c r="B3" s="6"/>
      <c r="C3" s="6"/>
      <c r="D3" s="6"/>
      <c r="E3" s="90"/>
      <c r="F3" s="6"/>
      <c r="G3" s="6"/>
      <c r="H3" s="281"/>
      <c r="I3" s="281"/>
      <c r="J3" s="281"/>
      <c r="K3" s="281"/>
      <c r="L3" s="281"/>
      <c r="M3" s="281"/>
      <c r="N3" s="281"/>
      <c r="O3" s="6"/>
      <c r="P3" s="5"/>
      <c r="Q3" s="7"/>
      <c r="R3" s="7"/>
      <c r="S3" s="7"/>
      <c r="T3" s="7"/>
      <c r="U3" s="7"/>
      <c r="V3" s="7"/>
      <c r="W3" s="7"/>
    </row>
    <row r="4" spans="1:25" ht="14.25" customHeight="1">
      <c r="A4" s="10"/>
      <c r="B4" s="10"/>
      <c r="C4" s="129" t="s">
        <v>144</v>
      </c>
      <c r="D4" s="163" t="str">
        <f>'Титул '!G5</f>
        <v xml:space="preserve">куст №21б Приобского месторождения </v>
      </c>
      <c r="E4" s="318" t="s">
        <v>104</v>
      </c>
      <c r="F4" s="466" t="s">
        <v>42</v>
      </c>
      <c r="G4" s="467"/>
      <c r="H4" s="499" t="s">
        <v>11</v>
      </c>
      <c r="I4" s="499" t="s">
        <v>12</v>
      </c>
      <c r="J4" s="499" t="s">
        <v>4</v>
      </c>
      <c r="K4" s="499" t="s">
        <v>110</v>
      </c>
      <c r="L4" s="499" t="s">
        <v>111</v>
      </c>
      <c r="M4" s="499" t="s">
        <v>150</v>
      </c>
      <c r="N4" s="499" t="s">
        <v>13</v>
      </c>
      <c r="O4" s="463" t="s">
        <v>107</v>
      </c>
      <c r="P4" s="470" t="s">
        <v>42</v>
      </c>
      <c r="Q4" s="470"/>
      <c r="R4" s="463" t="s">
        <v>108</v>
      </c>
    </row>
    <row r="5" spans="1:25">
      <c r="A5" s="10"/>
      <c r="B5" s="10"/>
      <c r="C5" s="129" t="s">
        <v>145</v>
      </c>
      <c r="D5" s="81" t="str">
        <f>'Титул '!C11</f>
        <v>не определен</v>
      </c>
      <c r="E5" s="319">
        <f>IF(($L$45+$L$46+$L$47+$L$48+$L$49+$L$50)&gt;0,$D$214,0)</f>
        <v>107532358.51220259</v>
      </c>
      <c r="F5" s="468"/>
      <c r="G5" s="469"/>
      <c r="H5" s="499"/>
      <c r="I5" s="499"/>
      <c r="J5" s="499"/>
      <c r="K5" s="499"/>
      <c r="L5" s="499"/>
      <c r="M5" s="499"/>
      <c r="N5" s="499"/>
      <c r="O5" s="463"/>
      <c r="P5" s="471"/>
      <c r="Q5" s="471"/>
      <c r="R5" s="463"/>
    </row>
    <row r="6" spans="1:25" ht="15" customHeight="1">
      <c r="A6" s="455"/>
      <c r="B6" s="456"/>
      <c r="C6" s="129" t="s">
        <v>146</v>
      </c>
      <c r="D6" s="81" t="str">
        <f>'Титул '!C12</f>
        <v>БУ-3000 ЭУК</v>
      </c>
      <c r="E6" s="73" t="s">
        <v>89</v>
      </c>
      <c r="F6" s="462" t="s">
        <v>38</v>
      </c>
      <c r="G6" s="462"/>
      <c r="H6" s="282"/>
      <c r="I6" s="282">
        <v>1</v>
      </c>
      <c r="J6" s="282">
        <v>4</v>
      </c>
      <c r="K6" s="282"/>
      <c r="L6" s="282">
        <v>21</v>
      </c>
      <c r="M6" s="282">
        <v>3</v>
      </c>
      <c r="N6" s="282">
        <v>16</v>
      </c>
      <c r="O6" s="415">
        <f>SUM(H6:N6)</f>
        <v>45</v>
      </c>
      <c r="P6" s="462" t="s">
        <v>87</v>
      </c>
      <c r="Q6" s="462"/>
      <c r="R6" s="311">
        <f>R8+R9+R10</f>
        <v>19</v>
      </c>
    </row>
    <row r="7" spans="1:25" ht="15" customHeight="1">
      <c r="A7" s="455"/>
      <c r="B7" s="456"/>
      <c r="C7" s="129" t="s">
        <v>14</v>
      </c>
      <c r="D7" s="80" t="s">
        <v>289</v>
      </c>
      <c r="E7" s="179">
        <f>IF(($L$45+$L$46+$L$47+$L$48+$L$49+$L$50)&gt;0,$W$41,0)</f>
        <v>265365</v>
      </c>
      <c r="F7" s="462" t="s">
        <v>105</v>
      </c>
      <c r="G7" s="462"/>
      <c r="H7" s="282"/>
      <c r="I7" s="282">
        <v>120</v>
      </c>
      <c r="J7" s="282">
        <v>1250</v>
      </c>
      <c r="K7" s="282"/>
      <c r="L7" s="282">
        <v>3200</v>
      </c>
      <c r="M7" s="282"/>
      <c r="N7" s="282">
        <v>4100</v>
      </c>
      <c r="O7" s="463" t="s">
        <v>109</v>
      </c>
      <c r="P7" s="462" t="s">
        <v>88</v>
      </c>
      <c r="Q7" s="462"/>
      <c r="R7" s="310"/>
    </row>
    <row r="8" spans="1:25" ht="15" customHeight="1">
      <c r="A8" s="455"/>
      <c r="B8" s="456"/>
      <c r="C8" s="11" t="s">
        <v>98</v>
      </c>
      <c r="D8" s="80">
        <v>5500</v>
      </c>
      <c r="E8" s="73" t="s">
        <v>90</v>
      </c>
      <c r="F8" s="462" t="s">
        <v>39</v>
      </c>
      <c r="G8" s="462"/>
      <c r="H8" s="282"/>
      <c r="I8" s="282">
        <v>393</v>
      </c>
      <c r="J8" s="282">
        <v>300</v>
      </c>
      <c r="K8" s="282"/>
      <c r="L8" s="282">
        <v>220</v>
      </c>
      <c r="M8" s="282"/>
      <c r="N8" s="282">
        <v>155.6</v>
      </c>
      <c r="O8" s="463"/>
      <c r="P8" s="462" t="s">
        <v>113</v>
      </c>
      <c r="Q8" s="462"/>
      <c r="R8" s="311">
        <v>11</v>
      </c>
    </row>
    <row r="9" spans="1:25" ht="15.75" customHeight="1">
      <c r="A9" s="455"/>
      <c r="B9" s="456"/>
      <c r="C9" s="129" t="s">
        <v>95</v>
      </c>
      <c r="D9" s="81" t="str">
        <f>'Титул '!C13</f>
        <v>да</v>
      </c>
      <c r="E9" s="179">
        <f>IF(($L$45+$L$46+$L$47+$L$48+$L$49+$L$50)&gt;0,$W$190,0)</f>
        <v>70362506.840746954</v>
      </c>
      <c r="F9" s="462" t="s">
        <v>40</v>
      </c>
      <c r="G9" s="462"/>
      <c r="H9" s="282"/>
      <c r="I9" s="282">
        <v>324</v>
      </c>
      <c r="J9" s="282">
        <v>245</v>
      </c>
      <c r="K9" s="282"/>
      <c r="L9" s="282">
        <v>178</v>
      </c>
      <c r="M9" s="282"/>
      <c r="N9" s="282">
        <v>114</v>
      </c>
      <c r="O9" s="178">
        <f>D8</f>
        <v>5500</v>
      </c>
      <c r="P9" s="462" t="s">
        <v>114</v>
      </c>
      <c r="Q9" s="462"/>
      <c r="R9" s="312">
        <v>1</v>
      </c>
      <c r="S9" s="3"/>
      <c r="T9" s="3"/>
      <c r="U9" s="3"/>
      <c r="V9" s="3"/>
      <c r="W9" s="3"/>
      <c r="X9" s="186"/>
      <c r="Y9" s="3"/>
    </row>
    <row r="10" spans="1:25" ht="15" customHeight="1">
      <c r="A10" s="313"/>
      <c r="B10" s="314"/>
      <c r="C10" s="129" t="s">
        <v>96</v>
      </c>
      <c r="D10" s="81" t="str">
        <f>'Титул '!C14</f>
        <v>нет</v>
      </c>
      <c r="E10" s="73" t="s">
        <v>91</v>
      </c>
      <c r="F10" s="464" t="s">
        <v>42</v>
      </c>
      <c r="G10" s="464"/>
      <c r="H10" s="315" t="s">
        <v>92</v>
      </c>
      <c r="I10" s="315" t="s">
        <v>151</v>
      </c>
      <c r="J10" s="315" t="s">
        <v>103</v>
      </c>
      <c r="K10" s="315" t="s">
        <v>93</v>
      </c>
      <c r="L10" s="315" t="s">
        <v>94</v>
      </c>
      <c r="M10" s="315" t="s">
        <v>99</v>
      </c>
      <c r="N10" s="315"/>
      <c r="O10" s="463" t="s">
        <v>112</v>
      </c>
      <c r="P10" s="462" t="s">
        <v>115</v>
      </c>
      <c r="Q10" s="462"/>
      <c r="R10" s="311">
        <v>7</v>
      </c>
      <c r="S10" s="3"/>
      <c r="T10" s="3"/>
      <c r="U10" s="3"/>
      <c r="V10" s="3"/>
      <c r="W10" s="3"/>
      <c r="X10" s="186"/>
      <c r="Y10" s="3"/>
    </row>
    <row r="11" spans="1:25" ht="17.25" customHeight="1">
      <c r="A11" s="313"/>
      <c r="B11" s="314"/>
      <c r="C11" s="129" t="s">
        <v>97</v>
      </c>
      <c r="D11" s="81" t="str">
        <f>'Титул '!C15</f>
        <v>нет</v>
      </c>
      <c r="E11" s="179">
        <f>IF(($L$45+$L$46+$L$47+$L$48+$L$49+$L$50)&gt;0,$W$206,0)</f>
        <v>36904486.671455629</v>
      </c>
      <c r="F11" s="462" t="s">
        <v>106</v>
      </c>
      <c r="G11" s="462"/>
      <c r="H11" s="344"/>
      <c r="I11" s="344"/>
      <c r="J11" s="344"/>
      <c r="K11" s="344"/>
      <c r="L11" s="344"/>
      <c r="M11" s="344"/>
      <c r="N11" s="344"/>
      <c r="O11" s="463"/>
      <c r="P11" s="462" t="s">
        <v>116</v>
      </c>
      <c r="Q11" s="462"/>
      <c r="R11" s="311">
        <v>6</v>
      </c>
      <c r="S11" s="3"/>
      <c r="T11" s="3"/>
      <c r="U11" s="3"/>
      <c r="V11" s="3"/>
      <c r="W11" s="3"/>
      <c r="X11" s="186"/>
      <c r="Y11" s="3"/>
    </row>
    <row r="12" spans="1:25" ht="17.25" customHeight="1">
      <c r="A12" s="313"/>
      <c r="B12" s="314"/>
      <c r="C12" s="129" t="s">
        <v>125</v>
      </c>
      <c r="D12" s="80">
        <v>4</v>
      </c>
      <c r="E12" s="73" t="s">
        <v>129</v>
      </c>
      <c r="F12" s="488" t="s">
        <v>41</v>
      </c>
      <c r="G12" s="489"/>
      <c r="H12" s="345"/>
      <c r="I12" s="346"/>
      <c r="J12" s="346"/>
      <c r="K12" s="346"/>
      <c r="L12" s="346"/>
      <c r="M12" s="346"/>
      <c r="N12" s="346"/>
      <c r="O12" s="474"/>
      <c r="P12" s="480" t="s">
        <v>41</v>
      </c>
      <c r="Q12" s="492"/>
      <c r="R12" s="493"/>
      <c r="S12" s="211"/>
      <c r="T12" s="3"/>
      <c r="U12" s="3"/>
      <c r="V12" s="3"/>
      <c r="W12" s="3"/>
      <c r="X12" s="186"/>
      <c r="Y12" s="3"/>
    </row>
    <row r="13" spans="1:25">
      <c r="A13" s="457"/>
      <c r="B13" s="456"/>
      <c r="C13" s="129" t="s">
        <v>102</v>
      </c>
      <c r="D13" s="131"/>
      <c r="E13" s="179">
        <f>IF(($L$45+$L$46+$L$47+$L$48+$L$49+$L$50)&gt;0,$W$212,0)</f>
        <v>0</v>
      </c>
      <c r="F13" s="490"/>
      <c r="G13" s="491"/>
      <c r="H13" s="347"/>
      <c r="I13" s="348"/>
      <c r="J13" s="348"/>
      <c r="K13" s="348"/>
      <c r="L13" s="348"/>
      <c r="M13" s="348"/>
      <c r="N13" s="348"/>
      <c r="O13" s="475"/>
      <c r="P13" s="481"/>
      <c r="Q13" s="494"/>
      <c r="R13" s="495"/>
      <c r="S13" s="211"/>
      <c r="T13" s="70"/>
      <c r="U13" s="70"/>
      <c r="V13" s="70"/>
      <c r="W13" s="70"/>
      <c r="X13" s="186"/>
      <c r="Y13" s="70"/>
    </row>
    <row r="14" spans="1:25" ht="3.75" customHeight="1" thickBot="1">
      <c r="A14" s="12"/>
      <c r="B14" s="12"/>
      <c r="C14" s="128"/>
      <c r="D14" s="12"/>
      <c r="E14" s="12"/>
      <c r="F14" s="12"/>
      <c r="G14" s="12"/>
      <c r="H14" s="283"/>
      <c r="I14" s="283"/>
      <c r="J14" s="283"/>
      <c r="K14" s="283"/>
      <c r="L14" s="284"/>
      <c r="M14" s="284"/>
      <c r="N14" s="284"/>
      <c r="O14" s="7"/>
      <c r="P14" s="7"/>
      <c r="Q14" s="7"/>
      <c r="R14" s="7"/>
      <c r="S14" s="7"/>
      <c r="T14" s="7"/>
      <c r="U14" s="7"/>
      <c r="V14" s="7"/>
      <c r="W14" s="7"/>
    </row>
    <row r="15" spans="1:25">
      <c r="A15" s="458" t="s">
        <v>128</v>
      </c>
      <c r="B15" s="459"/>
      <c r="C15" s="459"/>
      <c r="D15" s="459"/>
      <c r="E15" s="459"/>
      <c r="F15" s="459"/>
      <c r="G15" s="479"/>
      <c r="H15" s="496" t="s">
        <v>15</v>
      </c>
      <c r="I15" s="497"/>
      <c r="J15" s="497"/>
      <c r="K15" s="497"/>
      <c r="L15" s="497"/>
      <c r="M15" s="497"/>
      <c r="N15" s="498"/>
      <c r="O15" s="476" t="s">
        <v>16</v>
      </c>
      <c r="P15" s="477"/>
      <c r="Q15" s="477"/>
      <c r="R15" s="477"/>
      <c r="S15" s="477"/>
      <c r="T15" s="477"/>
      <c r="U15" s="478"/>
      <c r="V15" s="458" t="s">
        <v>17</v>
      </c>
      <c r="W15" s="459"/>
      <c r="X15" s="187"/>
    </row>
    <row r="16" spans="1:25" ht="45.75" customHeight="1" thickBot="1">
      <c r="A16" s="13" t="s">
        <v>18</v>
      </c>
      <c r="B16" s="14" t="s">
        <v>19</v>
      </c>
      <c r="C16" s="15" t="s">
        <v>5</v>
      </c>
      <c r="D16" s="16" t="s">
        <v>20</v>
      </c>
      <c r="E16" s="16" t="s">
        <v>21</v>
      </c>
      <c r="F16" s="16" t="s">
        <v>22</v>
      </c>
      <c r="G16" s="17" t="s">
        <v>23</v>
      </c>
      <c r="H16" s="285" t="s">
        <v>101</v>
      </c>
      <c r="I16" s="286" t="str">
        <f>+I4</f>
        <v xml:space="preserve">Направление </v>
      </c>
      <c r="J16" s="286" t="str">
        <f>+J4</f>
        <v>Кондуктор</v>
      </c>
      <c r="K16" s="286" t="str">
        <f>+K4</f>
        <v>Техническая колонна</v>
      </c>
      <c r="L16" s="286" t="str">
        <f>+L4</f>
        <v>Эксплуат-ая колонна</v>
      </c>
      <c r="M16" s="287" t="s">
        <v>150</v>
      </c>
      <c r="N16" s="288" t="str">
        <f>+N4</f>
        <v>Хвостовик</v>
      </c>
      <c r="O16" s="18" t="s">
        <v>101</v>
      </c>
      <c r="P16" s="20" t="str">
        <f>+I16</f>
        <v xml:space="preserve">Направление </v>
      </c>
      <c r="Q16" s="19" t="str">
        <f>+J16</f>
        <v>Кондуктор</v>
      </c>
      <c r="R16" s="19" t="str">
        <f>+K16</f>
        <v>Техническая колонна</v>
      </c>
      <c r="S16" s="19" t="str">
        <f>+L16</f>
        <v>Эксплуат-ая колонна</v>
      </c>
      <c r="T16" s="17" t="s">
        <v>150</v>
      </c>
      <c r="U16" s="17" t="str">
        <f>+N16</f>
        <v>Хвостовик</v>
      </c>
      <c r="V16" s="21" t="s">
        <v>24</v>
      </c>
      <c r="W16" s="165" t="s">
        <v>25</v>
      </c>
      <c r="X16" s="184" t="s">
        <v>149</v>
      </c>
    </row>
    <row r="17" spans="1:24" ht="15.75" thickBot="1">
      <c r="A17" s="33"/>
      <c r="B17" s="41"/>
      <c r="C17" s="74"/>
      <c r="D17" s="74"/>
      <c r="E17" s="75"/>
      <c r="F17" s="75"/>
      <c r="G17" s="76"/>
      <c r="H17" s="289"/>
      <c r="I17" s="289"/>
      <c r="J17" s="289"/>
      <c r="K17" s="289"/>
      <c r="L17" s="289"/>
      <c r="M17" s="289"/>
      <c r="N17" s="289"/>
      <c r="O17" s="78"/>
      <c r="P17" s="78"/>
      <c r="Q17" s="78"/>
      <c r="R17" s="78"/>
      <c r="S17" s="78"/>
      <c r="T17" s="78"/>
      <c r="U17" s="78"/>
      <c r="V17" s="79"/>
      <c r="W17" s="166"/>
      <c r="X17" s="188"/>
    </row>
    <row r="18" spans="1:24" ht="15.75" thickBot="1">
      <c r="A18" s="33" t="s">
        <v>55</v>
      </c>
      <c r="B18" s="41"/>
      <c r="C18" s="453" t="s">
        <v>122</v>
      </c>
      <c r="D18" s="454"/>
      <c r="E18" s="454"/>
      <c r="F18" s="454"/>
      <c r="G18" s="454"/>
      <c r="H18" s="454"/>
      <c r="I18" s="454"/>
      <c r="J18" s="454"/>
      <c r="K18" s="454"/>
      <c r="L18" s="454"/>
      <c r="M18" s="454"/>
      <c r="N18" s="454"/>
      <c r="O18" s="454"/>
      <c r="P18" s="454"/>
      <c r="Q18" s="454"/>
      <c r="R18" s="454"/>
      <c r="S18" s="454"/>
      <c r="T18" s="454"/>
      <c r="U18" s="454"/>
      <c r="V18" s="454"/>
      <c r="W18" s="487"/>
      <c r="X18" s="189">
        <f>SUM(W20:W40)</f>
        <v>265365</v>
      </c>
    </row>
    <row r="19" spans="1:24" outlineLevel="1">
      <c r="A19" s="28"/>
      <c r="B19" s="42"/>
      <c r="C19" s="182" t="str">
        <f>'Перв. скв '!C19</f>
        <v>не определен</v>
      </c>
      <c r="D19" s="100" t="s">
        <v>120</v>
      </c>
      <c r="E19" s="37"/>
      <c r="F19" s="37"/>
      <c r="G19" s="37"/>
      <c r="H19" s="290"/>
      <c r="I19" s="290"/>
      <c r="J19" s="290"/>
      <c r="K19" s="290"/>
      <c r="L19" s="290"/>
      <c r="M19" s="290"/>
      <c r="N19" s="290"/>
      <c r="O19" s="37"/>
      <c r="P19" s="37"/>
      <c r="Q19" s="37"/>
      <c r="R19" s="37"/>
      <c r="S19" s="37"/>
      <c r="T19" s="37"/>
      <c r="U19" s="37"/>
      <c r="V19" s="37"/>
      <c r="W19" s="167"/>
      <c r="X19" s="190"/>
    </row>
    <row r="20" spans="1:24" outlineLevel="1">
      <c r="A20" s="28"/>
      <c r="B20" s="42"/>
      <c r="C20" s="74"/>
      <c r="D20" s="102" t="str">
        <f>'Перв. скв '!D20</f>
        <v>Монтаж</v>
      </c>
      <c r="E20" s="332" t="str">
        <f>'Перв. скв '!E20</f>
        <v>не определен</v>
      </c>
      <c r="F20" s="332" t="str">
        <f>'Перв. скв '!F20</f>
        <v>опер.</v>
      </c>
      <c r="G20" s="349">
        <f>'Перв. скв '!G20</f>
        <v>9401938</v>
      </c>
      <c r="H20" s="291"/>
      <c r="I20" s="292"/>
      <c r="J20" s="292"/>
      <c r="K20" s="292"/>
      <c r="L20" s="292"/>
      <c r="M20" s="292"/>
      <c r="N20" s="292"/>
      <c r="O20" s="112">
        <f t="shared" ref="O20:O35" si="0">H20*G20</f>
        <v>0</v>
      </c>
      <c r="P20" s="112"/>
      <c r="Q20" s="112"/>
      <c r="R20" s="112"/>
      <c r="S20" s="112"/>
      <c r="T20" s="112"/>
      <c r="U20" s="112"/>
      <c r="V20" s="113">
        <f t="shared" ref="V20:V35" si="1">SUM(H20:N20)</f>
        <v>0</v>
      </c>
      <c r="W20" s="168">
        <f>SUM(O20:U20)</f>
        <v>0</v>
      </c>
      <c r="X20" s="190"/>
    </row>
    <row r="21" spans="1:24" outlineLevel="1">
      <c r="A21" s="28"/>
      <c r="B21" s="42"/>
      <c r="C21" s="97"/>
      <c r="D21" s="102" t="str">
        <f>'Перв. скв '!D21</f>
        <v>Демонтаж</v>
      </c>
      <c r="E21" s="332" t="str">
        <f>'Перв. скв '!E21</f>
        <v>не определен</v>
      </c>
      <c r="F21" s="332" t="str">
        <f>'Перв. скв '!F21</f>
        <v>опер.</v>
      </c>
      <c r="G21" s="349">
        <f>'Перв. скв '!G21</f>
        <v>2344149</v>
      </c>
      <c r="H21" s="291"/>
      <c r="I21" s="292"/>
      <c r="J21" s="292"/>
      <c r="K21" s="292"/>
      <c r="L21" s="292"/>
      <c r="M21" s="292"/>
      <c r="N21" s="292"/>
      <c r="O21" s="112">
        <f t="shared" si="0"/>
        <v>0</v>
      </c>
      <c r="P21" s="112"/>
      <c r="Q21" s="112"/>
      <c r="R21" s="112"/>
      <c r="S21" s="112"/>
      <c r="T21" s="112"/>
      <c r="U21" s="112"/>
      <c r="V21" s="113">
        <f t="shared" si="1"/>
        <v>0</v>
      </c>
      <c r="W21" s="168">
        <f t="shared" ref="W21:W35" si="2">SUM(O21:U21)</f>
        <v>0</v>
      </c>
      <c r="X21" s="190"/>
    </row>
    <row r="22" spans="1:24" outlineLevel="1">
      <c r="A22" s="28"/>
      <c r="B22" s="42"/>
      <c r="C22" s="97"/>
      <c r="D22" s="102" t="str">
        <f>'Перв. скв '!D22</f>
        <v>Эксплуатация АВЭС</v>
      </c>
      <c r="E22" s="332" t="str">
        <f>'Перв. скв '!E22</f>
        <v>не определен</v>
      </c>
      <c r="F22" s="332" t="str">
        <f>'Перв. скв '!F22</f>
        <v>опер.</v>
      </c>
      <c r="G22" s="349">
        <f>'Перв. скв '!G22</f>
        <v>0</v>
      </c>
      <c r="H22" s="291"/>
      <c r="I22" s="292"/>
      <c r="J22" s="292"/>
      <c r="K22" s="292"/>
      <c r="L22" s="292"/>
      <c r="M22" s="292"/>
      <c r="N22" s="292"/>
      <c r="O22" s="112">
        <f t="shared" si="0"/>
        <v>0</v>
      </c>
      <c r="P22" s="112"/>
      <c r="Q22" s="112"/>
      <c r="R22" s="112"/>
      <c r="S22" s="112"/>
      <c r="T22" s="112"/>
      <c r="U22" s="112"/>
      <c r="V22" s="113">
        <f t="shared" si="1"/>
        <v>0</v>
      </c>
      <c r="W22" s="168">
        <f t="shared" si="2"/>
        <v>0</v>
      </c>
      <c r="X22" s="190"/>
    </row>
    <row r="23" spans="1:24" outlineLevel="1">
      <c r="A23" s="28"/>
      <c r="B23" s="42"/>
      <c r="C23" s="97"/>
      <c r="D23" s="102" t="str">
        <f>'Перв. скв '!D23</f>
        <v>Передислокация БУ в пределах м-я</v>
      </c>
      <c r="E23" s="332" t="str">
        <f>'Перв. скв '!E23</f>
        <v>не определен</v>
      </c>
      <c r="F23" s="332" t="str">
        <f>'Перв. скв '!F23</f>
        <v>опер.</v>
      </c>
      <c r="G23" s="349">
        <f>'Перв. скв '!G23</f>
        <v>693236</v>
      </c>
      <c r="H23" s="291"/>
      <c r="I23" s="292"/>
      <c r="J23" s="292"/>
      <c r="K23" s="292"/>
      <c r="L23" s="292"/>
      <c r="M23" s="292"/>
      <c r="N23" s="292"/>
      <c r="O23" s="112">
        <f t="shared" si="0"/>
        <v>0</v>
      </c>
      <c r="P23" s="112"/>
      <c r="Q23" s="112"/>
      <c r="R23" s="112"/>
      <c r="S23" s="112"/>
      <c r="T23" s="112"/>
      <c r="U23" s="112"/>
      <c r="V23" s="113">
        <f t="shared" si="1"/>
        <v>0</v>
      </c>
      <c r="W23" s="168">
        <f t="shared" si="2"/>
        <v>0</v>
      </c>
      <c r="X23" s="190"/>
    </row>
    <row r="24" spans="1:24" outlineLevel="1">
      <c r="A24" s="28"/>
      <c r="B24" s="42"/>
      <c r="C24" s="97"/>
      <c r="D24" s="102" t="str">
        <f>'Перв. скв '!D24</f>
        <v>Передислокация БУ 250-500 км.</v>
      </c>
      <c r="E24" s="332" t="str">
        <f>'Перв. скв '!E24</f>
        <v>не определен</v>
      </c>
      <c r="F24" s="332" t="str">
        <f>'Перв. скв '!F24</f>
        <v>опер.</v>
      </c>
      <c r="G24" s="349">
        <f>'Перв. скв '!G24</f>
        <v>9837322</v>
      </c>
      <c r="H24" s="291"/>
      <c r="I24" s="292"/>
      <c r="J24" s="292"/>
      <c r="K24" s="292"/>
      <c r="L24" s="292"/>
      <c r="M24" s="292"/>
      <c r="N24" s="292"/>
      <c r="O24" s="112">
        <f t="shared" si="0"/>
        <v>0</v>
      </c>
      <c r="P24" s="112"/>
      <c r="Q24" s="112"/>
      <c r="R24" s="112"/>
      <c r="S24" s="112"/>
      <c r="T24" s="112"/>
      <c r="U24" s="112"/>
      <c r="V24" s="113">
        <f t="shared" si="1"/>
        <v>0</v>
      </c>
      <c r="W24" s="168">
        <f t="shared" si="2"/>
        <v>0</v>
      </c>
      <c r="X24" s="190"/>
    </row>
    <row r="25" spans="1:24" outlineLevel="1">
      <c r="A25" s="28"/>
      <c r="B25" s="42"/>
      <c r="C25" s="97"/>
      <c r="D25" s="102" t="str">
        <f>'Перв. скв '!D25</f>
        <v>Передислокация бр. бур в пределах м-я</v>
      </c>
      <c r="E25" s="332" t="str">
        <f>'Перв. скв '!E25</f>
        <v>не определен</v>
      </c>
      <c r="F25" s="332" t="str">
        <f>'Перв. скв '!F25</f>
        <v>опер.</v>
      </c>
      <c r="G25" s="349">
        <f>'Перв. скв '!G25</f>
        <v>130867</v>
      </c>
      <c r="H25" s="291"/>
      <c r="I25" s="292"/>
      <c r="J25" s="292"/>
      <c r="K25" s="292"/>
      <c r="L25" s="292"/>
      <c r="M25" s="292"/>
      <c r="N25" s="292"/>
      <c r="O25" s="112">
        <f t="shared" si="0"/>
        <v>0</v>
      </c>
      <c r="P25" s="112"/>
      <c r="Q25" s="112"/>
      <c r="R25" s="112"/>
      <c r="S25" s="112"/>
      <c r="T25" s="112"/>
      <c r="U25" s="112"/>
      <c r="V25" s="113">
        <f t="shared" si="1"/>
        <v>0</v>
      </c>
      <c r="W25" s="168">
        <f t="shared" si="2"/>
        <v>0</v>
      </c>
      <c r="X25" s="190"/>
    </row>
    <row r="26" spans="1:24" outlineLevel="1">
      <c r="A26" s="28"/>
      <c r="B26" s="42"/>
      <c r="C26" s="97"/>
      <c r="D26" s="102" t="str">
        <f>'Перв. скв '!D26</f>
        <v>Передислокация бр. бур 250-500 км.</v>
      </c>
      <c r="E26" s="332" t="str">
        <f>'Перв. скв '!E26</f>
        <v>не определен</v>
      </c>
      <c r="F26" s="332" t="str">
        <f>'Перв. скв '!F26</f>
        <v>опер.</v>
      </c>
      <c r="G26" s="349">
        <f>'Перв. скв '!G26</f>
        <v>1788526</v>
      </c>
      <c r="H26" s="291"/>
      <c r="I26" s="292"/>
      <c r="J26" s="292"/>
      <c r="K26" s="292"/>
      <c r="L26" s="292"/>
      <c r="M26" s="292"/>
      <c r="N26" s="292"/>
      <c r="O26" s="112">
        <f t="shared" si="0"/>
        <v>0</v>
      </c>
      <c r="P26" s="112"/>
      <c r="Q26" s="112"/>
      <c r="R26" s="112"/>
      <c r="S26" s="112"/>
      <c r="T26" s="112"/>
      <c r="U26" s="112"/>
      <c r="V26" s="113">
        <f t="shared" si="1"/>
        <v>0</v>
      </c>
      <c r="W26" s="168">
        <f t="shared" si="2"/>
        <v>0</v>
      </c>
      <c r="X26" s="190"/>
    </row>
    <row r="27" spans="1:24" outlineLevel="1">
      <c r="A27" s="28"/>
      <c r="B27" s="42"/>
      <c r="C27" s="97"/>
      <c r="D27" s="102" t="str">
        <f>'Перв. скв '!D27</f>
        <v>Передислокация бригады ВМР в пределах м-я</v>
      </c>
      <c r="E27" s="332" t="str">
        <f>'Перв. скв '!E27</f>
        <v>не определен</v>
      </c>
      <c r="F27" s="332" t="str">
        <f>'Перв. скв '!F27</f>
        <v>опер.</v>
      </c>
      <c r="G27" s="349">
        <f>'Перв. скв '!G27</f>
        <v>130867</v>
      </c>
      <c r="H27" s="291"/>
      <c r="I27" s="292"/>
      <c r="J27" s="292"/>
      <c r="K27" s="292"/>
      <c r="L27" s="292"/>
      <c r="M27" s="292"/>
      <c r="N27" s="292"/>
      <c r="O27" s="112">
        <f t="shared" si="0"/>
        <v>0</v>
      </c>
      <c r="P27" s="112"/>
      <c r="Q27" s="112"/>
      <c r="R27" s="112"/>
      <c r="S27" s="112"/>
      <c r="T27" s="112"/>
      <c r="U27" s="112"/>
      <c r="V27" s="113">
        <f t="shared" si="1"/>
        <v>0</v>
      </c>
      <c r="W27" s="168">
        <f t="shared" si="2"/>
        <v>0</v>
      </c>
      <c r="X27" s="190"/>
    </row>
    <row r="28" spans="1:24" outlineLevel="1">
      <c r="A28" s="28"/>
      <c r="B28" s="42"/>
      <c r="C28" s="97"/>
      <c r="D28" s="102" t="str">
        <f>'Перв. скв '!D28</f>
        <v>Передислокация бригады ВМР 250-500 км.</v>
      </c>
      <c r="E28" s="332" t="str">
        <f>'Перв. скв '!E28</f>
        <v>не определен</v>
      </c>
      <c r="F28" s="332" t="str">
        <f>'Перв. скв '!F28</f>
        <v>опер.</v>
      </c>
      <c r="G28" s="349">
        <f>'Перв. скв '!G28</f>
        <v>1788526</v>
      </c>
      <c r="H28" s="291"/>
      <c r="I28" s="292"/>
      <c r="J28" s="292"/>
      <c r="K28" s="292"/>
      <c r="L28" s="292"/>
      <c r="M28" s="292"/>
      <c r="N28" s="292"/>
      <c r="O28" s="112">
        <f t="shared" si="0"/>
        <v>0</v>
      </c>
      <c r="P28" s="112"/>
      <c r="Q28" s="112"/>
      <c r="R28" s="112"/>
      <c r="S28" s="112"/>
      <c r="T28" s="112"/>
      <c r="U28" s="112"/>
      <c r="V28" s="113">
        <f t="shared" si="1"/>
        <v>0</v>
      </c>
      <c r="W28" s="168">
        <f t="shared" si="2"/>
        <v>0</v>
      </c>
      <c r="X28" s="190"/>
    </row>
    <row r="29" spans="1:24" outlineLevel="1">
      <c r="A29" s="28"/>
      <c r="B29" s="42"/>
      <c r="C29" s="97"/>
      <c r="D29" s="102" t="str">
        <f>'Перв. скв '!D29</f>
        <v>Передвижка 5 м.</v>
      </c>
      <c r="E29" s="332" t="str">
        <f>'Перв. скв '!E29</f>
        <v>не определен</v>
      </c>
      <c r="F29" s="332" t="str">
        <f>'Перв. скв '!F29</f>
        <v>опер.</v>
      </c>
      <c r="G29" s="349">
        <f>'Перв. скв '!G29</f>
        <v>244497</v>
      </c>
      <c r="H29" s="291"/>
      <c r="I29" s="292"/>
      <c r="J29" s="292"/>
      <c r="K29" s="292"/>
      <c r="L29" s="292"/>
      <c r="M29" s="292"/>
      <c r="N29" s="292"/>
      <c r="O29" s="112">
        <f t="shared" si="0"/>
        <v>0</v>
      </c>
      <c r="P29" s="112"/>
      <c r="Q29" s="112"/>
      <c r="R29" s="112"/>
      <c r="S29" s="112"/>
      <c r="T29" s="112"/>
      <c r="U29" s="112"/>
      <c r="V29" s="113">
        <f t="shared" si="1"/>
        <v>0</v>
      </c>
      <c r="W29" s="168">
        <f t="shared" si="2"/>
        <v>0</v>
      </c>
      <c r="X29" s="190"/>
    </row>
    <row r="30" spans="1:24" outlineLevel="1">
      <c r="A30" s="28"/>
      <c r="B30" s="42"/>
      <c r="C30" s="97"/>
      <c r="D30" s="102" t="str">
        <f>'Перв. скв '!D30</f>
        <v>Передвижка 9 м.</v>
      </c>
      <c r="E30" s="332" t="str">
        <f>'Перв. скв '!E30</f>
        <v>не определен</v>
      </c>
      <c r="F30" s="332" t="str">
        <f>'Перв. скв '!F30</f>
        <v>опер.</v>
      </c>
      <c r="G30" s="349">
        <f>'Перв. скв '!G30</f>
        <v>265365</v>
      </c>
      <c r="H30" s="291">
        <v>1</v>
      </c>
      <c r="I30" s="292"/>
      <c r="J30" s="292"/>
      <c r="K30" s="292"/>
      <c r="L30" s="292"/>
      <c r="M30" s="292"/>
      <c r="N30" s="292"/>
      <c r="O30" s="112">
        <f t="shared" si="0"/>
        <v>265365</v>
      </c>
      <c r="P30" s="112"/>
      <c r="Q30" s="112"/>
      <c r="R30" s="112"/>
      <c r="S30" s="112"/>
      <c r="T30" s="112"/>
      <c r="U30" s="112"/>
      <c r="V30" s="113">
        <f t="shared" si="1"/>
        <v>1</v>
      </c>
      <c r="W30" s="168">
        <f t="shared" si="2"/>
        <v>265365</v>
      </c>
      <c r="X30" s="190"/>
    </row>
    <row r="31" spans="1:24" outlineLevel="1">
      <c r="A31" s="28"/>
      <c r="B31" s="42"/>
      <c r="C31" s="97"/>
      <c r="D31" s="102" t="str">
        <f>'Перв. скв '!D31</f>
        <v>Передвижка 18 м.</v>
      </c>
      <c r="E31" s="332" t="str">
        <f>'Перв. скв '!E31</f>
        <v>не определен</v>
      </c>
      <c r="F31" s="332" t="str">
        <f>'Перв. скв '!F31</f>
        <v>опер.</v>
      </c>
      <c r="G31" s="349">
        <f>'Перв. скв '!G31</f>
        <v>406328</v>
      </c>
      <c r="H31" s="291"/>
      <c r="I31" s="292"/>
      <c r="J31" s="292"/>
      <c r="K31" s="292"/>
      <c r="L31" s="292"/>
      <c r="M31" s="292"/>
      <c r="N31" s="292"/>
      <c r="O31" s="112">
        <f t="shared" si="0"/>
        <v>0</v>
      </c>
      <c r="P31" s="112"/>
      <c r="Q31" s="112"/>
      <c r="R31" s="112"/>
      <c r="S31" s="112"/>
      <c r="T31" s="112"/>
      <c r="U31" s="112"/>
      <c r="V31" s="113">
        <f t="shared" si="1"/>
        <v>0</v>
      </c>
      <c r="W31" s="168">
        <f t="shared" si="2"/>
        <v>0</v>
      </c>
      <c r="X31" s="190"/>
    </row>
    <row r="32" spans="1:24" outlineLevel="1">
      <c r="A32" s="28"/>
      <c r="B32" s="42"/>
      <c r="C32" s="97"/>
      <c r="D32" s="102" t="str">
        <f>'Перв. скв '!D32</f>
        <v>Передвижка 25 м.</v>
      </c>
      <c r="E32" s="332" t="str">
        <f>'Перв. скв '!E32</f>
        <v>не определен</v>
      </c>
      <c r="F32" s="332" t="str">
        <f>'Перв. скв '!F32</f>
        <v>опер.</v>
      </c>
      <c r="G32" s="349">
        <f>'Перв. скв '!G32</f>
        <v>462462</v>
      </c>
      <c r="H32" s="291"/>
      <c r="I32" s="292"/>
      <c r="J32" s="292"/>
      <c r="K32" s="292"/>
      <c r="L32" s="292"/>
      <c r="M32" s="292"/>
      <c r="N32" s="292"/>
      <c r="O32" s="112">
        <f t="shared" si="0"/>
        <v>0</v>
      </c>
      <c r="P32" s="112"/>
      <c r="Q32" s="112"/>
      <c r="R32" s="112"/>
      <c r="S32" s="112"/>
      <c r="T32" s="112"/>
      <c r="U32" s="112"/>
      <c r="V32" s="113">
        <f t="shared" si="1"/>
        <v>0</v>
      </c>
      <c r="W32" s="168">
        <f t="shared" si="2"/>
        <v>0</v>
      </c>
      <c r="X32" s="190"/>
    </row>
    <row r="33" spans="1:24" outlineLevel="1">
      <c r="A33" s="28"/>
      <c r="B33" s="42"/>
      <c r="C33" s="97"/>
      <c r="D33" s="102" t="str">
        <f>'Перв. скв '!D33</f>
        <v>Передвижка 50 м.</v>
      </c>
      <c r="E33" s="332" t="str">
        <f>'Перв. скв '!E33</f>
        <v>не определен</v>
      </c>
      <c r="F33" s="332" t="str">
        <f>'Перв. скв '!F33</f>
        <v>опер.</v>
      </c>
      <c r="G33" s="349">
        <f>'Перв. скв '!G33</f>
        <v>889289</v>
      </c>
      <c r="H33" s="291"/>
      <c r="I33" s="292"/>
      <c r="J33" s="292"/>
      <c r="K33" s="292"/>
      <c r="L33" s="292"/>
      <c r="M33" s="292"/>
      <c r="N33" s="292"/>
      <c r="O33" s="112">
        <f t="shared" si="0"/>
        <v>0</v>
      </c>
      <c r="P33" s="112"/>
      <c r="Q33" s="112"/>
      <c r="R33" s="112"/>
      <c r="S33" s="112"/>
      <c r="T33" s="112"/>
      <c r="U33" s="112"/>
      <c r="V33" s="113">
        <f t="shared" si="1"/>
        <v>0</v>
      </c>
      <c r="W33" s="168">
        <f t="shared" si="2"/>
        <v>0</v>
      </c>
      <c r="X33" s="190"/>
    </row>
    <row r="34" spans="1:24" outlineLevel="1">
      <c r="A34" s="28"/>
      <c r="B34" s="42"/>
      <c r="C34" s="97"/>
      <c r="D34" s="102" t="str">
        <f>'Перв. скв '!D34</f>
        <v>Сдвижка 25 м.</v>
      </c>
      <c r="E34" s="332" t="str">
        <f>'Перв. скв '!E34</f>
        <v>не определен</v>
      </c>
      <c r="F34" s="332" t="str">
        <f>'Перв. скв '!F34</f>
        <v>опер.</v>
      </c>
      <c r="G34" s="349">
        <f>'Перв. скв '!G34</f>
        <v>291019</v>
      </c>
      <c r="H34" s="291"/>
      <c r="I34" s="292"/>
      <c r="J34" s="292"/>
      <c r="K34" s="292"/>
      <c r="L34" s="292"/>
      <c r="M34" s="292"/>
      <c r="N34" s="292"/>
      <c r="O34" s="112">
        <f t="shared" si="0"/>
        <v>0</v>
      </c>
      <c r="P34" s="112"/>
      <c r="Q34" s="112"/>
      <c r="R34" s="112"/>
      <c r="S34" s="112"/>
      <c r="T34" s="112"/>
      <c r="U34" s="112"/>
      <c r="V34" s="113">
        <f t="shared" si="1"/>
        <v>0</v>
      </c>
      <c r="W34" s="168">
        <f t="shared" si="2"/>
        <v>0</v>
      </c>
      <c r="X34" s="190"/>
    </row>
    <row r="35" spans="1:24" ht="14.25" customHeight="1" outlineLevel="1">
      <c r="A35" s="322"/>
      <c r="B35" s="323"/>
      <c r="C35" s="97"/>
      <c r="D35" s="102" t="str">
        <f>'Перв. скв '!D35</f>
        <v>Пуско-наладочные работы</v>
      </c>
      <c r="E35" s="332" t="str">
        <f>'Перв. скв '!E35</f>
        <v>не определен</v>
      </c>
      <c r="F35" s="332" t="str">
        <f>'Перв. скв '!F35</f>
        <v>опер.</v>
      </c>
      <c r="G35" s="349">
        <f>'Перв. скв '!G35</f>
        <v>633406</v>
      </c>
      <c r="H35" s="291"/>
      <c r="I35" s="292"/>
      <c r="J35" s="292"/>
      <c r="K35" s="292"/>
      <c r="L35" s="292"/>
      <c r="M35" s="292"/>
      <c r="N35" s="292"/>
      <c r="O35" s="112">
        <f t="shared" si="0"/>
        <v>0</v>
      </c>
      <c r="P35" s="112"/>
      <c r="Q35" s="112"/>
      <c r="R35" s="112"/>
      <c r="S35" s="112"/>
      <c r="T35" s="112"/>
      <c r="U35" s="112"/>
      <c r="V35" s="113">
        <f t="shared" si="1"/>
        <v>0</v>
      </c>
      <c r="W35" s="168">
        <f t="shared" si="2"/>
        <v>0</v>
      </c>
      <c r="X35" s="190"/>
    </row>
    <row r="36" spans="1:24" ht="14.25" customHeight="1" outlineLevel="1">
      <c r="A36" s="327"/>
      <c r="B36" s="323"/>
      <c r="C36" s="97"/>
      <c r="D36" s="102" t="str">
        <f>'Перв. скв '!D36</f>
        <v>Артезианская скважина</v>
      </c>
      <c r="E36" s="332" t="str">
        <f>'Перв. скв '!E36</f>
        <v>не определен</v>
      </c>
      <c r="F36" s="332" t="str">
        <f>'Перв. скв '!F36</f>
        <v>опер.</v>
      </c>
      <c r="G36" s="349">
        <f>'Перв. скв '!G36</f>
        <v>475880</v>
      </c>
      <c r="H36" s="291"/>
      <c r="I36" s="292"/>
      <c r="J36" s="292"/>
      <c r="K36" s="292"/>
      <c r="L36" s="292"/>
      <c r="M36" s="292"/>
      <c r="N36" s="292"/>
      <c r="O36" s="112">
        <f>H36*G36</f>
        <v>0</v>
      </c>
      <c r="P36" s="112"/>
      <c r="Q36" s="112"/>
      <c r="R36" s="112"/>
      <c r="S36" s="112"/>
      <c r="T36" s="112"/>
      <c r="U36" s="112"/>
      <c r="V36" s="113">
        <f>SUM(H36:N36)</f>
        <v>0</v>
      </c>
      <c r="W36" s="168">
        <f>SUM(O36:U36)</f>
        <v>0</v>
      </c>
      <c r="X36" s="190"/>
    </row>
    <row r="37" spans="1:24" ht="14.25" customHeight="1" outlineLevel="1">
      <c r="A37" s="327"/>
      <c r="B37" s="323"/>
      <c r="C37" s="97"/>
      <c r="D37" s="102" t="str">
        <f>'Перв. скв '!D37</f>
        <v>Авиапревозки</v>
      </c>
      <c r="E37" s="332" t="str">
        <f>'Перв. скв '!E37</f>
        <v>не определен</v>
      </c>
      <c r="F37" s="332" t="str">
        <f>'Перв. скв '!F37</f>
        <v>опер.</v>
      </c>
      <c r="G37" s="349">
        <f>'Перв. скв '!G37</f>
        <v>205937.125</v>
      </c>
      <c r="H37" s="291"/>
      <c r="I37" s="292"/>
      <c r="J37" s="292"/>
      <c r="K37" s="292"/>
      <c r="L37" s="292"/>
      <c r="M37" s="292"/>
      <c r="N37" s="292"/>
      <c r="O37" s="112">
        <f>H37*G37</f>
        <v>0</v>
      </c>
      <c r="P37" s="112"/>
      <c r="Q37" s="112"/>
      <c r="R37" s="112"/>
      <c r="S37" s="112"/>
      <c r="T37" s="112"/>
      <c r="U37" s="112"/>
      <c r="V37" s="113">
        <f>SUM(H37:N37)</f>
        <v>0</v>
      </c>
      <c r="W37" s="168">
        <f>SUM(O37:U37)</f>
        <v>0</v>
      </c>
      <c r="X37" s="190"/>
    </row>
    <row r="38" spans="1:24" ht="14.25" customHeight="1" outlineLevel="1">
      <c r="A38" s="327"/>
      <c r="B38" s="323"/>
      <c r="C38" s="97"/>
      <c r="D38" s="102" t="str">
        <f>'Перв. скв '!D38</f>
        <v>Мобилизация и монтаж энергокомплекса</v>
      </c>
      <c r="E38" s="332" t="str">
        <f>'Перв. скв '!E38</f>
        <v>не определен</v>
      </c>
      <c r="F38" s="332" t="str">
        <f>'Перв. скв '!F38</f>
        <v>опер.</v>
      </c>
      <c r="G38" s="349">
        <f>'Перв. скв '!G38</f>
        <v>0</v>
      </c>
      <c r="H38" s="291"/>
      <c r="I38" s="292"/>
      <c r="J38" s="292"/>
      <c r="K38" s="292"/>
      <c r="L38" s="292"/>
      <c r="M38" s="292"/>
      <c r="N38" s="292"/>
      <c r="O38" s="112">
        <f>H38*G38</f>
        <v>0</v>
      </c>
      <c r="P38" s="112"/>
      <c r="Q38" s="112"/>
      <c r="R38" s="112"/>
      <c r="S38" s="112"/>
      <c r="T38" s="112"/>
      <c r="U38" s="112"/>
      <c r="V38" s="113">
        <f>SUM(H38:N38)</f>
        <v>0</v>
      </c>
      <c r="W38" s="168">
        <f>SUM(O38:U38)</f>
        <v>0</v>
      </c>
      <c r="X38" s="190"/>
    </row>
    <row r="39" spans="1:24" ht="14.25" customHeight="1" outlineLevel="1">
      <c r="A39" s="327"/>
      <c r="B39" s="323"/>
      <c r="C39" s="97"/>
      <c r="D39" s="102" t="str">
        <f>'Перв. скв '!D39</f>
        <v>Завоз и монтаж верхнего силового привода</v>
      </c>
      <c r="E39" s="332" t="str">
        <f>'Перв. скв '!E39</f>
        <v>не определен</v>
      </c>
      <c r="F39" s="332" t="str">
        <f>'Перв. скв '!F39</f>
        <v>опер.</v>
      </c>
      <c r="G39" s="349">
        <f>'Перв. скв '!G39</f>
        <v>2078246</v>
      </c>
      <c r="H39" s="291"/>
      <c r="I39" s="292"/>
      <c r="J39" s="292"/>
      <c r="K39" s="292"/>
      <c r="L39" s="292"/>
      <c r="M39" s="292"/>
      <c r="N39" s="292"/>
      <c r="O39" s="112">
        <f>H39*G39</f>
        <v>0</v>
      </c>
      <c r="P39" s="112"/>
      <c r="Q39" s="112"/>
      <c r="R39" s="112"/>
      <c r="S39" s="112"/>
      <c r="T39" s="112"/>
      <c r="U39" s="112"/>
      <c r="V39" s="113">
        <f>SUM(H39:N39)</f>
        <v>0</v>
      </c>
      <c r="W39" s="168">
        <f>SUM(O39:U39)</f>
        <v>0</v>
      </c>
      <c r="X39" s="190"/>
    </row>
    <row r="40" spans="1:24" ht="14.25" customHeight="1" outlineLevel="1" thickBot="1">
      <c r="A40" s="327"/>
      <c r="B40" s="323"/>
      <c r="C40" s="97"/>
      <c r="D40" s="102" t="str">
        <f>'Перв. скв '!D40</f>
        <v>Завоз и монтаж новой насосной группы</v>
      </c>
      <c r="E40" s="332" t="str">
        <f>'Перв. скв '!E40</f>
        <v>не определен</v>
      </c>
      <c r="F40" s="332" t="str">
        <f>'Перв. скв '!F40</f>
        <v>опер.</v>
      </c>
      <c r="G40" s="349">
        <f>'Перв. скв '!G40</f>
        <v>899742</v>
      </c>
      <c r="H40" s="291"/>
      <c r="I40" s="292"/>
      <c r="J40" s="292"/>
      <c r="K40" s="292"/>
      <c r="L40" s="292"/>
      <c r="M40" s="292"/>
      <c r="N40" s="292"/>
      <c r="O40" s="112">
        <f>H40*G40</f>
        <v>0</v>
      </c>
      <c r="P40" s="112"/>
      <c r="Q40" s="112"/>
      <c r="R40" s="112"/>
      <c r="S40" s="112"/>
      <c r="T40" s="112"/>
      <c r="U40" s="112"/>
      <c r="V40" s="113">
        <f>SUM(H40:N40)</f>
        <v>0</v>
      </c>
      <c r="W40" s="168">
        <f>SUM(O40:U40)</f>
        <v>0</v>
      </c>
      <c r="X40" s="190"/>
    </row>
    <row r="41" spans="1:24" ht="15.75" thickBot="1">
      <c r="A41" s="8"/>
      <c r="B41" s="4"/>
      <c r="C41" s="56" t="s">
        <v>82</v>
      </c>
      <c r="D41" s="69">
        <f>W41</f>
        <v>265365</v>
      </c>
      <c r="E41" s="110"/>
      <c r="F41" s="110"/>
      <c r="G41" s="110"/>
      <c r="H41" s="293"/>
      <c r="I41" s="293"/>
      <c r="J41" s="293"/>
      <c r="K41" s="293"/>
      <c r="L41" s="293"/>
      <c r="M41" s="293"/>
      <c r="N41" s="293"/>
      <c r="O41" s="116">
        <f>SUM(O20:O40)</f>
        <v>265365</v>
      </c>
      <c r="P41" s="116"/>
      <c r="Q41" s="116"/>
      <c r="R41" s="116"/>
      <c r="S41" s="116"/>
      <c r="T41" s="116"/>
      <c r="U41" s="116"/>
      <c r="V41" s="116"/>
      <c r="W41" s="164">
        <f>SUM(W20:W40)</f>
        <v>265365</v>
      </c>
      <c r="X41" s="191"/>
    </row>
    <row r="42" spans="1:24" s="68" customFormat="1" ht="15.75" thickBot="1">
      <c r="A42" s="62"/>
      <c r="B42" s="63"/>
      <c r="C42" s="64"/>
      <c r="D42" s="65"/>
      <c r="E42" s="91"/>
      <c r="F42" s="317"/>
      <c r="G42" s="317"/>
      <c r="H42" s="350"/>
      <c r="I42" s="350"/>
      <c r="J42" s="350"/>
      <c r="K42" s="350"/>
      <c r="L42" s="350"/>
      <c r="M42" s="350"/>
      <c r="N42" s="350"/>
      <c r="O42" s="67"/>
      <c r="P42" s="67"/>
      <c r="Q42" s="67"/>
      <c r="R42" s="67"/>
      <c r="S42" s="67"/>
      <c r="T42" s="67"/>
      <c r="U42" s="67"/>
      <c r="V42" s="67"/>
      <c r="W42" s="169"/>
      <c r="X42" s="191"/>
    </row>
    <row r="43" spans="1:24" ht="15" customHeight="1" thickBot="1">
      <c r="A43" s="24"/>
      <c r="B43" s="45"/>
      <c r="C43" s="446" t="s">
        <v>123</v>
      </c>
      <c r="D43" s="447"/>
      <c r="E43" s="447"/>
      <c r="F43" s="447"/>
      <c r="G43" s="447"/>
      <c r="H43" s="447"/>
      <c r="I43" s="447"/>
      <c r="J43" s="447"/>
      <c r="K43" s="447"/>
      <c r="L43" s="447"/>
      <c r="M43" s="447"/>
      <c r="N43" s="447"/>
      <c r="O43" s="447"/>
      <c r="P43" s="447"/>
      <c r="Q43" s="447"/>
      <c r="R43" s="447"/>
      <c r="S43" s="447"/>
      <c r="T43" s="447"/>
      <c r="U43" s="447"/>
      <c r="V43" s="447"/>
      <c r="W43" s="447"/>
      <c r="X43" s="192">
        <f>SUM(W45:W55)</f>
        <v>39031838.223999999</v>
      </c>
    </row>
    <row r="44" spans="1:24" ht="15" customHeight="1" outlineLevel="1">
      <c r="A44" s="71"/>
      <c r="B44" s="94"/>
      <c r="C44" s="182" t="str">
        <f>'Перв. скв '!C44</f>
        <v>не определен</v>
      </c>
      <c r="D44" s="100" t="s">
        <v>120</v>
      </c>
      <c r="E44" s="101"/>
      <c r="F44" s="54"/>
      <c r="G44" s="54"/>
      <c r="H44" s="294"/>
      <c r="I44" s="294"/>
      <c r="J44" s="294"/>
      <c r="K44" s="294"/>
      <c r="L44" s="294"/>
      <c r="M44" s="294"/>
      <c r="N44" s="294"/>
      <c r="O44" s="54"/>
      <c r="P44" s="54"/>
      <c r="Q44" s="54"/>
      <c r="R44" s="54"/>
      <c r="S44" s="54"/>
      <c r="T44" s="54"/>
      <c r="U44" s="54"/>
      <c r="V44" s="54"/>
      <c r="W44" s="170"/>
      <c r="X44" s="191"/>
    </row>
    <row r="45" spans="1:24" ht="14.25" customHeight="1" outlineLevel="1">
      <c r="A45" s="327"/>
      <c r="B45" s="328"/>
      <c r="C45" s="103" t="s">
        <v>148</v>
      </c>
      <c r="D45" s="102" t="str">
        <f>'Перв. скв '!D45</f>
        <v>Фиксированная ставка за скважину с отходом до 1300 м.</v>
      </c>
      <c r="E45" s="332" t="str">
        <f>'Перв. скв '!E45</f>
        <v>не определен</v>
      </c>
      <c r="F45" s="332" t="str">
        <f>'Перв. скв '!F45</f>
        <v>скв.</v>
      </c>
      <c r="G45" s="349">
        <f>'Перв. скв '!G45</f>
        <v>6559232</v>
      </c>
      <c r="H45" s="306">
        <f>'Перв. скв '!H45</f>
        <v>0</v>
      </c>
      <c r="I45" s="306">
        <f>'Перв. скв '!I45</f>
        <v>0</v>
      </c>
      <c r="J45" s="306">
        <f>'Перв. скв '!J45</f>
        <v>0</v>
      </c>
      <c r="K45" s="306">
        <f>'Перв. скв '!K45</f>
        <v>0</v>
      </c>
      <c r="L45" s="306"/>
      <c r="M45" s="306">
        <f>'Перв. скв '!M45</f>
        <v>0</v>
      </c>
      <c r="N45" s="306">
        <f>'Перв. скв '!N45</f>
        <v>0</v>
      </c>
      <c r="O45" s="99">
        <f>H45*G45</f>
        <v>0</v>
      </c>
      <c r="P45" s="99">
        <f>I45*G45</f>
        <v>0</v>
      </c>
      <c r="Q45" s="99">
        <f>J45*G45</f>
        <v>0</v>
      </c>
      <c r="R45" s="99">
        <f>K45*G45</f>
        <v>0</v>
      </c>
      <c r="S45" s="99">
        <f>L45*G45</f>
        <v>0</v>
      </c>
      <c r="T45" s="99">
        <f>M45*G45</f>
        <v>0</v>
      </c>
      <c r="U45" s="99">
        <f>N45*G45</f>
        <v>0</v>
      </c>
      <c r="V45" s="98">
        <f>SUM(H45:N45)</f>
        <v>0</v>
      </c>
      <c r="W45" s="171">
        <f>SUM(O45:U45)</f>
        <v>0</v>
      </c>
      <c r="X45" s="190"/>
    </row>
    <row r="46" spans="1:24" ht="14.25" customHeight="1" outlineLevel="1">
      <c r="A46" s="327"/>
      <c r="B46" s="328"/>
      <c r="C46" s="103"/>
      <c r="D46" s="102" t="str">
        <f>'Перв. скв '!D46</f>
        <v>Фиксированная ставка за скважину с отходом от 1300 до 1500 м.</v>
      </c>
      <c r="E46" s="332" t="str">
        <f>'Перв. скв '!E46</f>
        <v>не определен</v>
      </c>
      <c r="F46" s="332" t="str">
        <f>'Перв. скв '!F46</f>
        <v>скв.</v>
      </c>
      <c r="G46" s="349">
        <f>'Перв. скв '!G46</f>
        <v>8212084</v>
      </c>
      <c r="H46" s="306">
        <f>'Перв. скв '!H46</f>
        <v>0</v>
      </c>
      <c r="I46" s="306">
        <f>'Перв. скв '!I46</f>
        <v>0</v>
      </c>
      <c r="J46" s="306">
        <f>'Перв. скв '!J46</f>
        <v>0</v>
      </c>
      <c r="K46" s="306">
        <f>'Перв. скв '!K46</f>
        <v>0</v>
      </c>
      <c r="L46" s="306"/>
      <c r="M46" s="306">
        <f>'Перв. скв '!M46</f>
        <v>0</v>
      </c>
      <c r="N46" s="306">
        <f>'Перв. скв '!N46</f>
        <v>0</v>
      </c>
      <c r="O46" s="99">
        <f t="shared" ref="O46:O55" si="3">H46*G46</f>
        <v>0</v>
      </c>
      <c r="P46" s="99">
        <f t="shared" ref="P46:P55" si="4">I46*G46</f>
        <v>0</v>
      </c>
      <c r="Q46" s="99">
        <f t="shared" ref="Q46:Q55" si="5">J46*G46</f>
        <v>0</v>
      </c>
      <c r="R46" s="99">
        <f t="shared" ref="R46:R55" si="6">K46*G46</f>
        <v>0</v>
      </c>
      <c r="S46" s="99">
        <f t="shared" ref="S46:S55" si="7">L46*G46</f>
        <v>0</v>
      </c>
      <c r="T46" s="99">
        <f t="shared" ref="T46:T55" si="8">M46*G46</f>
        <v>0</v>
      </c>
      <c r="U46" s="99">
        <f t="shared" ref="U46:U55" si="9">N46*G46</f>
        <v>0</v>
      </c>
      <c r="V46" s="98">
        <f t="shared" ref="V46:V55" si="10">SUM(H46:N46)</f>
        <v>0</v>
      </c>
      <c r="W46" s="171">
        <f t="shared" ref="W46:W55" si="11">SUM(O46:U46)</f>
        <v>0</v>
      </c>
      <c r="X46" s="190"/>
    </row>
    <row r="47" spans="1:24" ht="14.25" customHeight="1" outlineLevel="1">
      <c r="A47" s="327"/>
      <c r="B47" s="328"/>
      <c r="C47" s="103"/>
      <c r="D47" s="102" t="str">
        <f>'Перв. скв '!D47</f>
        <v>Фиксированная ставка за скважину с отходом от 1500 до 2000 м.</v>
      </c>
      <c r="E47" s="332" t="str">
        <f>'Перв. скв '!E47</f>
        <v>не определен</v>
      </c>
      <c r="F47" s="332" t="str">
        <f>'Перв. скв '!F47</f>
        <v>скв.</v>
      </c>
      <c r="G47" s="349">
        <f>'Перв. скв '!G47</f>
        <v>9493878</v>
      </c>
      <c r="H47" s="306">
        <f>'Перв. скв '!H47</f>
        <v>0</v>
      </c>
      <c r="I47" s="306">
        <f>'Перв. скв '!I47</f>
        <v>0</v>
      </c>
      <c r="J47" s="306">
        <f>'Перв. скв '!J47</f>
        <v>0</v>
      </c>
      <c r="K47" s="306">
        <f>'Перв. скв '!K47</f>
        <v>0</v>
      </c>
      <c r="L47" s="306"/>
      <c r="M47" s="306">
        <f>'Перв. скв '!M47</f>
        <v>0</v>
      </c>
      <c r="N47" s="306">
        <f>'Перв. скв '!N47</f>
        <v>0</v>
      </c>
      <c r="O47" s="99">
        <f t="shared" si="3"/>
        <v>0</v>
      </c>
      <c r="P47" s="99">
        <f t="shared" si="4"/>
        <v>0</v>
      </c>
      <c r="Q47" s="99">
        <f t="shared" si="5"/>
        <v>0</v>
      </c>
      <c r="R47" s="99">
        <f t="shared" si="6"/>
        <v>0</v>
      </c>
      <c r="S47" s="99">
        <f t="shared" si="7"/>
        <v>0</v>
      </c>
      <c r="T47" s="99">
        <f t="shared" si="8"/>
        <v>0</v>
      </c>
      <c r="U47" s="99">
        <f t="shared" si="9"/>
        <v>0</v>
      </c>
      <c r="V47" s="98">
        <f t="shared" si="10"/>
        <v>0</v>
      </c>
      <c r="W47" s="171">
        <f t="shared" si="11"/>
        <v>0</v>
      </c>
      <c r="X47" s="190"/>
    </row>
    <row r="48" spans="1:24" ht="14.25" customHeight="1" outlineLevel="1">
      <c r="A48" s="327"/>
      <c r="B48" s="328"/>
      <c r="C48" s="103"/>
      <c r="D48" s="102" t="str">
        <f>'Перв. скв '!D48</f>
        <v>Фиксированная ставка за скважину с отходом от 2000 до 2200 м.</v>
      </c>
      <c r="E48" s="332" t="str">
        <f>'Перв. скв '!E48</f>
        <v>не определен</v>
      </c>
      <c r="F48" s="332" t="str">
        <f>'Перв. скв '!F48</f>
        <v>скв.</v>
      </c>
      <c r="G48" s="349">
        <f>'Перв. скв '!G48</f>
        <v>10414909</v>
      </c>
      <c r="H48" s="306">
        <f>'Перв. скв '!H48</f>
        <v>0</v>
      </c>
      <c r="I48" s="306">
        <f>'Перв. скв '!I48</f>
        <v>0</v>
      </c>
      <c r="J48" s="306">
        <f>'Перв. скв '!J48</f>
        <v>0</v>
      </c>
      <c r="K48" s="306">
        <f>'Перв. скв '!K48</f>
        <v>0</v>
      </c>
      <c r="L48" s="306"/>
      <c r="M48" s="306">
        <f>'Перв. скв '!M48</f>
        <v>0</v>
      </c>
      <c r="N48" s="306">
        <f>'Перв. скв '!N48</f>
        <v>0</v>
      </c>
      <c r="O48" s="99">
        <f t="shared" si="3"/>
        <v>0</v>
      </c>
      <c r="P48" s="99">
        <f t="shared" si="4"/>
        <v>0</v>
      </c>
      <c r="Q48" s="99">
        <f t="shared" si="5"/>
        <v>0</v>
      </c>
      <c r="R48" s="99">
        <f t="shared" si="6"/>
        <v>0</v>
      </c>
      <c r="S48" s="99">
        <f t="shared" si="7"/>
        <v>0</v>
      </c>
      <c r="T48" s="99">
        <f t="shared" si="8"/>
        <v>0</v>
      </c>
      <c r="U48" s="99">
        <f t="shared" si="9"/>
        <v>0</v>
      </c>
      <c r="V48" s="98">
        <f t="shared" si="10"/>
        <v>0</v>
      </c>
      <c r="W48" s="171">
        <f t="shared" si="11"/>
        <v>0</v>
      </c>
      <c r="X48" s="190"/>
    </row>
    <row r="49" spans="1:24" ht="14.25" customHeight="1" outlineLevel="1">
      <c r="A49" s="327"/>
      <c r="B49" s="328"/>
      <c r="C49" s="103"/>
      <c r="D49" s="102" t="str">
        <f>'Перв. скв '!D49</f>
        <v>Фиксированная ставка за скважину с отходом более 2200 м.</v>
      </c>
      <c r="E49" s="332" t="str">
        <f>'Перв. скв '!E49</f>
        <v>не определен</v>
      </c>
      <c r="F49" s="332" t="str">
        <f>'Перв. скв '!F49</f>
        <v>скв.</v>
      </c>
      <c r="G49" s="349">
        <f>'Перв. скв '!G49</f>
        <v>10993516</v>
      </c>
      <c r="H49" s="306">
        <f>'Перв. скв '!H49</f>
        <v>0</v>
      </c>
      <c r="I49" s="306">
        <f>'Перв. скв '!I49</f>
        <v>0</v>
      </c>
      <c r="J49" s="306">
        <f>'Перв. скв '!J49</f>
        <v>0</v>
      </c>
      <c r="K49" s="306">
        <f>'Перв. скв '!K49</f>
        <v>0</v>
      </c>
      <c r="L49" s="306"/>
      <c r="M49" s="306">
        <f>'Перв. скв '!M49</f>
        <v>0</v>
      </c>
      <c r="N49" s="306">
        <f>'Перв. скв '!N49</f>
        <v>0</v>
      </c>
      <c r="O49" s="99">
        <f t="shared" si="3"/>
        <v>0</v>
      </c>
      <c r="P49" s="99">
        <f t="shared" si="4"/>
        <v>0</v>
      </c>
      <c r="Q49" s="99">
        <f t="shared" si="5"/>
        <v>0</v>
      </c>
      <c r="R49" s="99">
        <f t="shared" si="6"/>
        <v>0</v>
      </c>
      <c r="S49" s="99">
        <f t="shared" si="7"/>
        <v>0</v>
      </c>
      <c r="T49" s="99">
        <f t="shared" si="8"/>
        <v>0</v>
      </c>
      <c r="U49" s="99">
        <f t="shared" si="9"/>
        <v>0</v>
      </c>
      <c r="V49" s="98">
        <f t="shared" si="10"/>
        <v>0</v>
      </c>
      <c r="W49" s="171">
        <f t="shared" si="11"/>
        <v>0</v>
      </c>
      <c r="X49" s="190"/>
    </row>
    <row r="50" spans="1:24" ht="14.25" customHeight="1" outlineLevel="1">
      <c r="A50" s="327"/>
      <c r="B50" s="328"/>
      <c r="C50" s="103"/>
      <c r="D50" s="102" t="str">
        <f>'Перв. скв '!D50</f>
        <v>Расчет объема капитальных вложений по ГС</v>
      </c>
      <c r="E50" s="332" t="str">
        <f>'Перв. скв '!E50</f>
        <v>не определен</v>
      </c>
      <c r="F50" s="332" t="str">
        <f>'Перв. скв '!F50</f>
        <v>сут.</v>
      </c>
      <c r="G50" s="349">
        <f>'Перв. скв '!G50</f>
        <v>31646673.313999999</v>
      </c>
      <c r="H50" s="306">
        <f>'Перв. скв '!H50</f>
        <v>0</v>
      </c>
      <c r="I50" s="306">
        <f>'Перв. скв '!I50</f>
        <v>0</v>
      </c>
      <c r="J50" s="306">
        <f>'Перв. скв '!J50</f>
        <v>0</v>
      </c>
      <c r="K50" s="306">
        <f>'Перв. скв '!K50</f>
        <v>0</v>
      </c>
      <c r="L50" s="306">
        <v>1</v>
      </c>
      <c r="M50" s="306">
        <f>'Перв. скв '!M50</f>
        <v>0</v>
      </c>
      <c r="N50" s="306">
        <f>'Перв. скв '!N50</f>
        <v>0</v>
      </c>
      <c r="O50" s="99">
        <f t="shared" si="3"/>
        <v>0</v>
      </c>
      <c r="P50" s="99">
        <f t="shared" si="4"/>
        <v>0</v>
      </c>
      <c r="Q50" s="99">
        <f t="shared" si="5"/>
        <v>0</v>
      </c>
      <c r="R50" s="99">
        <f t="shared" si="6"/>
        <v>0</v>
      </c>
      <c r="S50" s="99">
        <f t="shared" si="7"/>
        <v>31646673.313999999</v>
      </c>
      <c r="T50" s="99">
        <f t="shared" si="8"/>
        <v>0</v>
      </c>
      <c r="U50" s="99">
        <f t="shared" si="9"/>
        <v>0</v>
      </c>
      <c r="V50" s="98">
        <f t="shared" si="10"/>
        <v>1</v>
      </c>
      <c r="W50" s="171">
        <f t="shared" si="11"/>
        <v>31646673.313999999</v>
      </c>
      <c r="X50" s="190"/>
    </row>
    <row r="51" spans="1:24" ht="14.25" customHeight="1" outlineLevel="1">
      <c r="A51" s="327"/>
      <c r="B51" s="328"/>
      <c r="C51" s="103"/>
      <c r="D51" s="102" t="str">
        <f>'Перв. скв '!D51</f>
        <v>Переработка бурового шлама</v>
      </c>
      <c r="E51" s="332" t="str">
        <f>'Перв. скв '!E51</f>
        <v>не определен</v>
      </c>
      <c r="F51" s="332" t="str">
        <f>'Перв. скв '!F51</f>
        <v>скв.</v>
      </c>
      <c r="G51" s="349">
        <f>'Перв. скв '!G51</f>
        <v>2869</v>
      </c>
      <c r="H51" s="306">
        <f>'Перв. скв '!H51</f>
        <v>0</v>
      </c>
      <c r="I51" s="306">
        <f>'Перв. скв '!I51</f>
        <v>0</v>
      </c>
      <c r="J51" s="306">
        <f>'Перв. скв '!J51</f>
        <v>0</v>
      </c>
      <c r="K51" s="306">
        <f>'Перв. скв '!K51</f>
        <v>0</v>
      </c>
      <c r="L51" s="306">
        <v>810.39</v>
      </c>
      <c r="M51" s="306">
        <f>'Перв. скв '!M51</f>
        <v>0</v>
      </c>
      <c r="N51" s="306">
        <f>'Перв. скв '!N51</f>
        <v>0</v>
      </c>
      <c r="O51" s="99">
        <f t="shared" si="3"/>
        <v>0</v>
      </c>
      <c r="P51" s="99">
        <f t="shared" si="4"/>
        <v>0</v>
      </c>
      <c r="Q51" s="99">
        <f t="shared" si="5"/>
        <v>0</v>
      </c>
      <c r="R51" s="99">
        <f t="shared" si="6"/>
        <v>0</v>
      </c>
      <c r="S51" s="99">
        <f t="shared" si="7"/>
        <v>2325008.91</v>
      </c>
      <c r="T51" s="99">
        <f t="shared" si="8"/>
        <v>0</v>
      </c>
      <c r="U51" s="99">
        <f t="shared" si="9"/>
        <v>0</v>
      </c>
      <c r="V51" s="98">
        <f t="shared" si="10"/>
        <v>810.39</v>
      </c>
      <c r="W51" s="171">
        <f t="shared" si="11"/>
        <v>2325008.91</v>
      </c>
      <c r="X51" s="190"/>
    </row>
    <row r="52" spans="1:24" ht="14.25" customHeight="1" outlineLevel="1">
      <c r="A52" s="327"/>
      <c r="B52" s="328"/>
      <c r="C52" s="103"/>
      <c r="D52" s="102" t="str">
        <f>'Перв. скв '!D52</f>
        <v>Нефть</v>
      </c>
      <c r="E52" s="332" t="str">
        <f>'Перв. скв '!E52</f>
        <v>не определен</v>
      </c>
      <c r="F52" s="332" t="str">
        <f>'Перв. скв '!F52</f>
        <v>шт.</v>
      </c>
      <c r="G52" s="349">
        <f>'Перв. скв '!G52</f>
        <v>166946</v>
      </c>
      <c r="H52" s="306">
        <f>'Перв. скв '!H52</f>
        <v>0</v>
      </c>
      <c r="I52" s="306">
        <f>'Перв. скв '!I52</f>
        <v>0</v>
      </c>
      <c r="J52" s="306">
        <f>'Перв. скв '!J52</f>
        <v>0</v>
      </c>
      <c r="K52" s="306">
        <f>'Перв. скв '!K52</f>
        <v>0</v>
      </c>
      <c r="L52" s="306">
        <v>1</v>
      </c>
      <c r="M52" s="306">
        <f>'Перв. скв '!M52</f>
        <v>0</v>
      </c>
      <c r="N52" s="306">
        <f>'Перв. скв '!N52</f>
        <v>0</v>
      </c>
      <c r="O52" s="99">
        <f t="shared" si="3"/>
        <v>0</v>
      </c>
      <c r="P52" s="99">
        <f t="shared" si="4"/>
        <v>0</v>
      </c>
      <c r="Q52" s="99">
        <f t="shared" si="5"/>
        <v>0</v>
      </c>
      <c r="R52" s="99">
        <f t="shared" si="6"/>
        <v>0</v>
      </c>
      <c r="S52" s="99">
        <f t="shared" si="7"/>
        <v>166946</v>
      </c>
      <c r="T52" s="99">
        <f t="shared" si="8"/>
        <v>0</v>
      </c>
      <c r="U52" s="99">
        <f t="shared" si="9"/>
        <v>0</v>
      </c>
      <c r="V52" s="98">
        <f t="shared" si="10"/>
        <v>1</v>
      </c>
      <c r="W52" s="171">
        <f t="shared" si="11"/>
        <v>166946</v>
      </c>
      <c r="X52" s="190"/>
    </row>
    <row r="53" spans="1:24" ht="14.25" customHeight="1" outlineLevel="1">
      <c r="A53" s="327"/>
      <c r="B53" s="328"/>
      <c r="C53" s="103"/>
      <c r="D53" s="102" t="s">
        <v>309</v>
      </c>
      <c r="E53" s="332" t="str">
        <f>'Перв. скв '!E53</f>
        <v>не определен</v>
      </c>
      <c r="F53" s="332"/>
      <c r="G53" s="349">
        <f>'Перв. скв '!G53</f>
        <v>73942</v>
      </c>
      <c r="H53" s="306">
        <f>'Перв. скв '!H53</f>
        <v>0</v>
      </c>
      <c r="I53" s="306">
        <f>'Перв. скв '!I53</f>
        <v>0</v>
      </c>
      <c r="J53" s="306">
        <f>'Перв. скв '!J53</f>
        <v>0</v>
      </c>
      <c r="K53" s="306">
        <f>'Перв. скв '!K53</f>
        <v>0</v>
      </c>
      <c r="L53" s="306">
        <f>O6</f>
        <v>45</v>
      </c>
      <c r="M53" s="306">
        <f>'Перв. скв '!M53</f>
        <v>0</v>
      </c>
      <c r="N53" s="306">
        <f>'Перв. скв '!N53</f>
        <v>0</v>
      </c>
      <c r="O53" s="99">
        <f>H53*G53</f>
        <v>0</v>
      </c>
      <c r="P53" s="99">
        <f>I53*G53</f>
        <v>0</v>
      </c>
      <c r="Q53" s="99">
        <f>J53*G53</f>
        <v>0</v>
      </c>
      <c r="R53" s="99">
        <f>K53*G53</f>
        <v>0</v>
      </c>
      <c r="S53" s="99">
        <f>L53*G53</f>
        <v>3327390</v>
      </c>
      <c r="T53" s="99">
        <f>M53*G53</f>
        <v>0</v>
      </c>
      <c r="U53" s="99">
        <f>N53*G53</f>
        <v>0</v>
      </c>
      <c r="V53" s="98">
        <f>SUM(H53:N53)</f>
        <v>45</v>
      </c>
      <c r="W53" s="171">
        <f>SUM(O53:U53)</f>
        <v>3327390</v>
      </c>
      <c r="X53" s="190"/>
    </row>
    <row r="54" spans="1:24" ht="14.25" customHeight="1" outlineLevel="1">
      <c r="A54" s="327"/>
      <c r="B54" s="328"/>
      <c r="C54" s="103"/>
      <c r="D54" s="102" t="s">
        <v>310</v>
      </c>
      <c r="E54" s="332" t="str">
        <f>'Перв. скв '!E54</f>
        <v>не определен</v>
      </c>
      <c r="F54" s="332"/>
      <c r="G54" s="349">
        <f>'Перв. скв '!G54</f>
        <v>34796</v>
      </c>
      <c r="H54" s="306">
        <f>'Перв. скв '!H54</f>
        <v>0</v>
      </c>
      <c r="I54" s="306">
        <f>'Перв. скв '!I54</f>
        <v>0</v>
      </c>
      <c r="J54" s="306">
        <f>'Перв. скв '!J54</f>
        <v>0</v>
      </c>
      <c r="K54" s="306">
        <f>'Перв. скв '!K54</f>
        <v>0</v>
      </c>
      <c r="L54" s="306">
        <f>O6</f>
        <v>45</v>
      </c>
      <c r="M54" s="306">
        <f>'Перв. скв '!M54</f>
        <v>0</v>
      </c>
      <c r="N54" s="306">
        <f>'Перв. скв '!N54</f>
        <v>0</v>
      </c>
      <c r="O54" s="99">
        <f>H54*G54</f>
        <v>0</v>
      </c>
      <c r="P54" s="99">
        <f>I54*G54</f>
        <v>0</v>
      </c>
      <c r="Q54" s="99">
        <f>J54*G54</f>
        <v>0</v>
      </c>
      <c r="R54" s="99">
        <f>K54*G54</f>
        <v>0</v>
      </c>
      <c r="S54" s="99">
        <f>L54*G54</f>
        <v>1565820</v>
      </c>
      <c r="T54" s="99">
        <f>M54*G54</f>
        <v>0</v>
      </c>
      <c r="U54" s="99">
        <f>N54*G54</f>
        <v>0</v>
      </c>
      <c r="V54" s="98">
        <f>SUM(H54:N54)</f>
        <v>45</v>
      </c>
      <c r="W54" s="171">
        <f>SUM(O54:U54)</f>
        <v>1565820</v>
      </c>
      <c r="X54" s="190"/>
    </row>
    <row r="55" spans="1:24" ht="14.25" customHeight="1" outlineLevel="1" thickBot="1">
      <c r="A55" s="327"/>
      <c r="B55" s="328"/>
      <c r="C55" s="103"/>
      <c r="D55" s="102" t="str">
        <f>'Перв. скв '!D55</f>
        <v>Бурение по суточной ставке (геологическая нагрузка)</v>
      </c>
      <c r="E55" s="332" t="str">
        <f>'Перв. скв '!E55</f>
        <v>не определен</v>
      </c>
      <c r="F55" s="332" t="str">
        <f>'Перв. скв '!F55</f>
        <v>опер.</v>
      </c>
      <c r="G55" s="349">
        <f>'Перв. скв '!G55</f>
        <v>703259.4</v>
      </c>
      <c r="H55" s="306">
        <f>'Перв. скв '!H55</f>
        <v>0</v>
      </c>
      <c r="I55" s="306">
        <f>'Перв. скв '!I55</f>
        <v>0</v>
      </c>
      <c r="J55" s="306">
        <f>'Перв. скв '!J55</f>
        <v>0</v>
      </c>
      <c r="K55" s="306">
        <f>'Перв. скв '!K55</f>
        <v>0</v>
      </c>
      <c r="L55" s="306">
        <v>0</v>
      </c>
      <c r="M55" s="306">
        <f>'Перв. скв '!M55</f>
        <v>0</v>
      </c>
      <c r="N55" s="306">
        <f>'Перв. скв '!N55</f>
        <v>0</v>
      </c>
      <c r="O55" s="99">
        <f t="shared" si="3"/>
        <v>0</v>
      </c>
      <c r="P55" s="99">
        <f t="shared" si="4"/>
        <v>0</v>
      </c>
      <c r="Q55" s="99">
        <f t="shared" si="5"/>
        <v>0</v>
      </c>
      <c r="R55" s="99">
        <f t="shared" si="6"/>
        <v>0</v>
      </c>
      <c r="S55" s="99">
        <f t="shared" si="7"/>
        <v>0</v>
      </c>
      <c r="T55" s="99">
        <f t="shared" si="8"/>
        <v>0</v>
      </c>
      <c r="U55" s="99">
        <f t="shared" si="9"/>
        <v>0</v>
      </c>
      <c r="V55" s="98">
        <f t="shared" si="10"/>
        <v>0</v>
      </c>
      <c r="W55" s="171">
        <f t="shared" si="11"/>
        <v>0</v>
      </c>
      <c r="X55" s="190"/>
    </row>
    <row r="56" spans="1:24" ht="14.25" customHeight="1" thickBot="1">
      <c r="A56" s="330"/>
      <c r="B56" s="331"/>
      <c r="C56" s="446" t="s">
        <v>31</v>
      </c>
      <c r="D56" s="447"/>
      <c r="E56" s="447"/>
      <c r="F56" s="447"/>
      <c r="G56" s="447"/>
      <c r="H56" s="447"/>
      <c r="I56" s="447"/>
      <c r="J56" s="447"/>
      <c r="K56" s="447"/>
      <c r="L56" s="447"/>
      <c r="M56" s="447"/>
      <c r="N56" s="447"/>
      <c r="O56" s="447"/>
      <c r="P56" s="447"/>
      <c r="Q56" s="447"/>
      <c r="R56" s="447"/>
      <c r="S56" s="447"/>
      <c r="T56" s="447"/>
      <c r="U56" s="447"/>
      <c r="V56" s="447"/>
      <c r="W56" s="447"/>
      <c r="X56" s="192">
        <f>SUM(W58:W64)</f>
        <v>495000</v>
      </c>
    </row>
    <row r="57" spans="1:24" ht="13.5" customHeight="1" outlineLevel="1">
      <c r="A57" s="330"/>
      <c r="B57" s="331"/>
      <c r="C57" s="182">
        <f>'Перв. скв '!C57</f>
        <v>0</v>
      </c>
      <c r="D57" s="100" t="s">
        <v>120</v>
      </c>
      <c r="E57" s="92"/>
      <c r="F57" s="50"/>
      <c r="G57" s="39"/>
      <c r="H57" s="295"/>
      <c r="I57" s="295"/>
      <c r="J57" s="295"/>
      <c r="K57" s="295"/>
      <c r="L57" s="295"/>
      <c r="M57" s="295"/>
      <c r="N57" s="295"/>
      <c r="O57" s="52"/>
      <c r="P57" s="52"/>
      <c r="Q57" s="52"/>
      <c r="R57" s="52"/>
      <c r="S57" s="52"/>
      <c r="T57" s="52"/>
      <c r="U57" s="52"/>
      <c r="V57" s="53"/>
      <c r="W57" s="172"/>
      <c r="X57" s="191"/>
    </row>
    <row r="58" spans="1:24" ht="13.5" customHeight="1" outlineLevel="1">
      <c r="A58" s="322"/>
      <c r="B58" s="323"/>
      <c r="C58" s="332" t="s">
        <v>148</v>
      </c>
      <c r="D58" s="102" t="str">
        <f>'Перв. скв '!D58</f>
        <v>550 мм долото для бурения под направление (долото+сервис)</v>
      </c>
      <c r="E58" s="332">
        <f>'Перв. скв '!E58</f>
        <v>0</v>
      </c>
      <c r="F58" s="332" t="str">
        <f>'Перв. скв '!F58</f>
        <v xml:space="preserve">м </v>
      </c>
      <c r="G58" s="349">
        <f>'Перв. скв '!G58</f>
        <v>90</v>
      </c>
      <c r="H58" s="306">
        <f>'Перв. скв '!H58</f>
        <v>0</v>
      </c>
      <c r="I58" s="306">
        <f>'Перв. скв '!I58</f>
        <v>0</v>
      </c>
      <c r="J58" s="306">
        <f>'Перв. скв '!J58</f>
        <v>0</v>
      </c>
      <c r="K58" s="306">
        <f>'Перв. скв '!K58</f>
        <v>0</v>
      </c>
      <c r="L58" s="306">
        <f>O9</f>
        <v>5500</v>
      </c>
      <c r="M58" s="306">
        <f>'Перв. скв '!M58</f>
        <v>0</v>
      </c>
      <c r="N58" s="306">
        <f>'Перв. скв '!N58</f>
        <v>0</v>
      </c>
      <c r="O58" s="112">
        <f t="shared" ref="O58:O64" si="12">H58*G58</f>
        <v>0</v>
      </c>
      <c r="P58" s="112">
        <f t="shared" ref="P58:P64" si="13">I58*G58</f>
        <v>0</v>
      </c>
      <c r="Q58" s="112">
        <f t="shared" ref="Q58:Q64" si="14">J58*G58</f>
        <v>0</v>
      </c>
      <c r="R58" s="112">
        <f t="shared" ref="R58:R64" si="15">K58*G58</f>
        <v>0</v>
      </c>
      <c r="S58" s="112">
        <f t="shared" ref="S58:S64" si="16">L58*G58</f>
        <v>495000</v>
      </c>
      <c r="T58" s="99">
        <f>M58*G58</f>
        <v>0</v>
      </c>
      <c r="U58" s="112">
        <f t="shared" ref="U58:U64" si="17">N58*G58</f>
        <v>0</v>
      </c>
      <c r="V58" s="113">
        <f t="shared" ref="V58:V64" si="18">SUM(H58:N58)</f>
        <v>5500</v>
      </c>
      <c r="W58" s="168">
        <f t="shared" ref="W58:W64" si="19">SUM(O58:U58)</f>
        <v>495000</v>
      </c>
      <c r="X58" s="190"/>
    </row>
    <row r="59" spans="1:24" ht="13.5" customHeight="1" outlineLevel="1">
      <c r="A59" s="322"/>
      <c r="B59" s="323"/>
      <c r="C59" s="332"/>
      <c r="D59" s="102" t="str">
        <f>'Перв. скв '!D59</f>
        <v>393,7 мм долото для бурения под направление (долото+сервис)</v>
      </c>
      <c r="E59" s="332">
        <f>'Перв. скв '!E59</f>
        <v>0</v>
      </c>
      <c r="F59" s="332" t="str">
        <f>'Перв. скв '!F59</f>
        <v xml:space="preserve">м </v>
      </c>
      <c r="G59" s="349">
        <f>'Перв. скв '!G59</f>
        <v>90</v>
      </c>
      <c r="H59" s="306">
        <f>'Перв. скв '!H59</f>
        <v>0</v>
      </c>
      <c r="I59" s="306">
        <f>'Перв. скв '!I59</f>
        <v>0</v>
      </c>
      <c r="J59" s="306">
        <f>'Перв. скв '!J59</f>
        <v>0</v>
      </c>
      <c r="K59" s="306">
        <f>'Перв. скв '!K59</f>
        <v>0</v>
      </c>
      <c r="L59" s="306">
        <f>'Перв. скв '!L59</f>
        <v>0</v>
      </c>
      <c r="M59" s="306">
        <f>'Перв. скв '!M59</f>
        <v>0</v>
      </c>
      <c r="N59" s="306">
        <f>'Перв. скв '!N59</f>
        <v>0</v>
      </c>
      <c r="O59" s="112">
        <f t="shared" si="12"/>
        <v>0</v>
      </c>
      <c r="P59" s="112">
        <f t="shared" si="13"/>
        <v>0</v>
      </c>
      <c r="Q59" s="112">
        <f t="shared" si="14"/>
        <v>0</v>
      </c>
      <c r="R59" s="112">
        <f t="shared" si="15"/>
        <v>0</v>
      </c>
      <c r="S59" s="112">
        <f t="shared" si="16"/>
        <v>0</v>
      </c>
      <c r="T59" s="99">
        <f t="shared" ref="T59:T64" si="20">M59*G59</f>
        <v>0</v>
      </c>
      <c r="U59" s="112">
        <f t="shared" si="17"/>
        <v>0</v>
      </c>
      <c r="V59" s="113">
        <f t="shared" si="18"/>
        <v>0</v>
      </c>
      <c r="W59" s="168">
        <f>SUM(O59:U59)</f>
        <v>0</v>
      </c>
      <c r="X59" s="190"/>
    </row>
    <row r="60" spans="1:24" ht="13.5" customHeight="1" outlineLevel="1">
      <c r="A60" s="322"/>
      <c r="B60" s="323"/>
      <c r="C60" s="332"/>
      <c r="D60" s="102" t="str">
        <f>'Перв. скв '!D60</f>
        <v>295,3 мм долото для бурения под кондуктор (долото+сервис)</v>
      </c>
      <c r="E60" s="332">
        <f>'Перв. скв '!E60</f>
        <v>0</v>
      </c>
      <c r="F60" s="332" t="str">
        <f>'Перв. скв '!F60</f>
        <v xml:space="preserve">м </v>
      </c>
      <c r="G60" s="349">
        <f>'Перв. скв '!G60</f>
        <v>90</v>
      </c>
      <c r="H60" s="306">
        <f>'Перв. скв '!H60</f>
        <v>0</v>
      </c>
      <c r="I60" s="306">
        <f>'Перв. скв '!I60</f>
        <v>0</v>
      </c>
      <c r="J60" s="306">
        <f>'Перв. скв '!J60</f>
        <v>0</v>
      </c>
      <c r="K60" s="306">
        <f>'Перв. скв '!K60</f>
        <v>0</v>
      </c>
      <c r="L60" s="306">
        <f>'Перв. скв '!L60</f>
        <v>0</v>
      </c>
      <c r="M60" s="306">
        <f>'Перв. скв '!M60</f>
        <v>0</v>
      </c>
      <c r="N60" s="306">
        <f>'Перв. скв '!N60</f>
        <v>0</v>
      </c>
      <c r="O60" s="112">
        <f t="shared" si="12"/>
        <v>0</v>
      </c>
      <c r="P60" s="112">
        <f t="shared" si="13"/>
        <v>0</v>
      </c>
      <c r="Q60" s="112">
        <f t="shared" si="14"/>
        <v>0</v>
      </c>
      <c r="R60" s="112">
        <f t="shared" si="15"/>
        <v>0</v>
      </c>
      <c r="S60" s="112">
        <f t="shared" si="16"/>
        <v>0</v>
      </c>
      <c r="T60" s="99">
        <f t="shared" si="20"/>
        <v>0</v>
      </c>
      <c r="U60" s="112">
        <f t="shared" si="17"/>
        <v>0</v>
      </c>
      <c r="V60" s="113">
        <f t="shared" si="18"/>
        <v>0</v>
      </c>
      <c r="W60" s="168">
        <f t="shared" si="19"/>
        <v>0</v>
      </c>
      <c r="X60" s="190"/>
    </row>
    <row r="61" spans="1:24" ht="13.5" customHeight="1" outlineLevel="1">
      <c r="A61" s="322"/>
      <c r="B61" s="323"/>
      <c r="C61" s="332"/>
      <c r="D61" s="102" t="str">
        <f>'Перв. скв '!D61</f>
        <v>220,7 мм долото для бурения эксплуатационную колонну (долото+сервис)</v>
      </c>
      <c r="E61" s="332">
        <f>'Перв. скв '!E61</f>
        <v>0</v>
      </c>
      <c r="F61" s="332" t="str">
        <f>'Перв. скв '!F61</f>
        <v xml:space="preserve">м </v>
      </c>
      <c r="G61" s="349">
        <f>'Перв. скв '!G61</f>
        <v>90</v>
      </c>
      <c r="H61" s="306">
        <f>'Перв. скв '!H61</f>
        <v>0</v>
      </c>
      <c r="I61" s="306">
        <f>'Перв. скв '!I61</f>
        <v>0</v>
      </c>
      <c r="J61" s="306">
        <f>'Перв. скв '!J61</f>
        <v>0</v>
      </c>
      <c r="K61" s="306">
        <f>'Перв. скв '!K61</f>
        <v>0</v>
      </c>
      <c r="L61" s="306">
        <f>'Перв. скв '!L61</f>
        <v>0</v>
      </c>
      <c r="M61" s="306">
        <f>'Перв. скв '!M61</f>
        <v>0</v>
      </c>
      <c r="N61" s="306">
        <f>'Перв. скв '!N61</f>
        <v>0</v>
      </c>
      <c r="O61" s="112">
        <f t="shared" si="12"/>
        <v>0</v>
      </c>
      <c r="P61" s="112">
        <f t="shared" si="13"/>
        <v>0</v>
      </c>
      <c r="Q61" s="112">
        <f t="shared" si="14"/>
        <v>0</v>
      </c>
      <c r="R61" s="112">
        <f t="shared" si="15"/>
        <v>0</v>
      </c>
      <c r="S61" s="112">
        <f t="shared" si="16"/>
        <v>0</v>
      </c>
      <c r="T61" s="99">
        <f t="shared" si="20"/>
        <v>0</v>
      </c>
      <c r="U61" s="112">
        <f t="shared" si="17"/>
        <v>0</v>
      </c>
      <c r="V61" s="113">
        <f t="shared" si="18"/>
        <v>0</v>
      </c>
      <c r="W61" s="168">
        <f t="shared" si="19"/>
        <v>0</v>
      </c>
      <c r="X61" s="190"/>
    </row>
    <row r="62" spans="1:24" ht="13.5" customHeight="1" outlineLevel="1" thickBot="1">
      <c r="A62" s="322"/>
      <c r="B62" s="323"/>
      <c r="C62" s="332"/>
      <c r="D62" s="102" t="str">
        <f>'Перв. скв '!D62</f>
        <v>155,6 мм долото для бурения под хвостовик (долото+сервис)</v>
      </c>
      <c r="E62" s="332">
        <f>'Перв. скв '!E62</f>
        <v>0</v>
      </c>
      <c r="F62" s="332" t="str">
        <f>'Перв. скв '!F62</f>
        <v xml:space="preserve">м </v>
      </c>
      <c r="G62" s="349">
        <f>'Перв. скв '!G62</f>
        <v>90</v>
      </c>
      <c r="H62" s="306">
        <f>'Перв. скв '!H62</f>
        <v>0</v>
      </c>
      <c r="I62" s="306">
        <f>'Перв. скв '!I62</f>
        <v>0</v>
      </c>
      <c r="J62" s="306">
        <f>'Перв. скв '!J62</f>
        <v>0</v>
      </c>
      <c r="K62" s="306">
        <f>'Перв. скв '!K62</f>
        <v>0</v>
      </c>
      <c r="L62" s="306">
        <f>'Перв. скв '!L62</f>
        <v>0</v>
      </c>
      <c r="M62" s="306">
        <f>'Перв. скв '!M62</f>
        <v>0</v>
      </c>
      <c r="N62" s="306">
        <f>'Перв. скв '!N62</f>
        <v>0</v>
      </c>
      <c r="O62" s="112">
        <f t="shared" si="12"/>
        <v>0</v>
      </c>
      <c r="P62" s="112">
        <f t="shared" si="13"/>
        <v>0</v>
      </c>
      <c r="Q62" s="112">
        <f t="shared" si="14"/>
        <v>0</v>
      </c>
      <c r="R62" s="112">
        <f t="shared" si="15"/>
        <v>0</v>
      </c>
      <c r="S62" s="112">
        <f t="shared" si="16"/>
        <v>0</v>
      </c>
      <c r="T62" s="99">
        <f t="shared" si="20"/>
        <v>0</v>
      </c>
      <c r="U62" s="112">
        <f t="shared" si="17"/>
        <v>0</v>
      </c>
      <c r="V62" s="113">
        <f t="shared" si="18"/>
        <v>0</v>
      </c>
      <c r="W62" s="168">
        <f t="shared" si="19"/>
        <v>0</v>
      </c>
      <c r="X62" s="190"/>
    </row>
    <row r="63" spans="1:24" ht="13.5" hidden="1" customHeight="1" outlineLevel="1">
      <c r="A63" s="322"/>
      <c r="B63" s="323"/>
      <c r="C63" s="332"/>
      <c r="D63" s="102" t="str">
        <f>'Перв. скв '!D63</f>
        <v>_________  мм долото для бурения (долото+сервис)</v>
      </c>
      <c r="E63" s="332">
        <f>'Перв. скв '!E63</f>
        <v>0</v>
      </c>
      <c r="F63" s="332" t="str">
        <f>'Перв. скв '!F63</f>
        <v xml:space="preserve">м </v>
      </c>
      <c r="G63" s="349">
        <f>'Перв. скв '!G63</f>
        <v>0</v>
      </c>
      <c r="H63" s="306">
        <f>'Перв. скв '!H55</f>
        <v>0</v>
      </c>
      <c r="I63" s="306">
        <f>'Перв. скв '!I55</f>
        <v>0</v>
      </c>
      <c r="J63" s="306">
        <f>'Перв. скв '!J55</f>
        <v>0</v>
      </c>
      <c r="K63" s="306">
        <f>'Перв. скв '!K55</f>
        <v>0</v>
      </c>
      <c r="L63" s="306">
        <f>'Перв. скв '!L55</f>
        <v>0</v>
      </c>
      <c r="M63" s="306">
        <f>'Перв. скв '!M55</f>
        <v>0</v>
      </c>
      <c r="N63" s="306">
        <f>'Перв. скв '!N55</f>
        <v>0</v>
      </c>
      <c r="O63" s="112">
        <f t="shared" si="12"/>
        <v>0</v>
      </c>
      <c r="P63" s="112">
        <f t="shared" si="13"/>
        <v>0</v>
      </c>
      <c r="Q63" s="112">
        <f t="shared" si="14"/>
        <v>0</v>
      </c>
      <c r="R63" s="112">
        <f t="shared" si="15"/>
        <v>0</v>
      </c>
      <c r="S63" s="112">
        <f t="shared" si="16"/>
        <v>0</v>
      </c>
      <c r="T63" s="99">
        <f t="shared" si="20"/>
        <v>0</v>
      </c>
      <c r="U63" s="112">
        <f t="shared" si="17"/>
        <v>0</v>
      </c>
      <c r="V63" s="113">
        <f t="shared" si="18"/>
        <v>0</v>
      </c>
      <c r="W63" s="168">
        <f t="shared" si="19"/>
        <v>0</v>
      </c>
      <c r="X63" s="190"/>
    </row>
    <row r="64" spans="1:24" ht="13.5" hidden="1" customHeight="1" outlineLevel="1" thickBot="1">
      <c r="A64" s="333"/>
      <c r="B64" s="325"/>
      <c r="C64" s="332"/>
      <c r="D64" s="102" t="str">
        <f>'Перв. скв '!D64</f>
        <v>Расширитель раздвижной</v>
      </c>
      <c r="E64" s="332">
        <f>'Перв. скв '!E64</f>
        <v>0</v>
      </c>
      <c r="F64" s="332" t="str">
        <f>'Перв. скв '!F64</f>
        <v xml:space="preserve">м </v>
      </c>
      <c r="G64" s="349">
        <f>'Перв. скв '!G64</f>
        <v>0</v>
      </c>
      <c r="H64" s="306">
        <f>'Перв. скв '!H56</f>
        <v>0</v>
      </c>
      <c r="I64" s="306">
        <f>'Перв. скв '!I56</f>
        <v>0</v>
      </c>
      <c r="J64" s="306">
        <f>'Перв. скв '!J56</f>
        <v>0</v>
      </c>
      <c r="K64" s="306">
        <f>'Перв. скв '!K56</f>
        <v>0</v>
      </c>
      <c r="L64" s="306">
        <f>'Перв. скв '!L56</f>
        <v>0</v>
      </c>
      <c r="M64" s="306">
        <f>'Перв. скв '!M56</f>
        <v>0</v>
      </c>
      <c r="N64" s="306">
        <f>'Перв. скв '!N56</f>
        <v>0</v>
      </c>
      <c r="O64" s="112">
        <f t="shared" si="12"/>
        <v>0</v>
      </c>
      <c r="P64" s="112">
        <f t="shared" si="13"/>
        <v>0</v>
      </c>
      <c r="Q64" s="112">
        <f t="shared" si="14"/>
        <v>0</v>
      </c>
      <c r="R64" s="112">
        <f t="shared" si="15"/>
        <v>0</v>
      </c>
      <c r="S64" s="112">
        <f t="shared" si="16"/>
        <v>0</v>
      </c>
      <c r="T64" s="99">
        <f t="shared" si="20"/>
        <v>0</v>
      </c>
      <c r="U64" s="112">
        <f t="shared" si="17"/>
        <v>0</v>
      </c>
      <c r="V64" s="113">
        <f t="shared" si="18"/>
        <v>0</v>
      </c>
      <c r="W64" s="168">
        <f t="shared" si="19"/>
        <v>0</v>
      </c>
      <c r="X64" s="190"/>
    </row>
    <row r="65" spans="1:24" ht="15.75" customHeight="1" collapsed="1" thickBot="1">
      <c r="A65" s="45"/>
      <c r="B65" s="48"/>
      <c r="C65" s="446" t="s">
        <v>147</v>
      </c>
      <c r="D65" s="447"/>
      <c r="E65" s="447"/>
      <c r="F65" s="447"/>
      <c r="G65" s="447"/>
      <c r="H65" s="447"/>
      <c r="I65" s="447"/>
      <c r="J65" s="447"/>
      <c r="K65" s="447"/>
      <c r="L65" s="447"/>
      <c r="M65" s="447"/>
      <c r="N65" s="447"/>
      <c r="O65" s="447"/>
      <c r="P65" s="447"/>
      <c r="Q65" s="447"/>
      <c r="R65" s="447"/>
      <c r="S65" s="447"/>
      <c r="T65" s="447"/>
      <c r="U65" s="447"/>
      <c r="V65" s="447"/>
      <c r="W65" s="473"/>
      <c r="X65" s="192">
        <f>SUM(W67:W85)</f>
        <v>8986126</v>
      </c>
    </row>
    <row r="66" spans="1:24" outlineLevel="1">
      <c r="A66" s="334"/>
      <c r="B66" s="331"/>
      <c r="C66" s="182">
        <f>'Перв. скв '!C66</f>
        <v>0</v>
      </c>
      <c r="D66" s="100" t="s">
        <v>120</v>
      </c>
      <c r="E66" s="50"/>
      <c r="F66" s="50"/>
      <c r="G66" s="38"/>
      <c r="H66" s="295"/>
      <c r="I66" s="295"/>
      <c r="J66" s="295"/>
      <c r="K66" s="295"/>
      <c r="L66" s="295"/>
      <c r="M66" s="295"/>
      <c r="N66" s="295"/>
      <c r="O66" s="52"/>
      <c r="P66" s="52"/>
      <c r="Q66" s="52"/>
      <c r="R66" s="52"/>
      <c r="S66" s="52"/>
      <c r="T66" s="52"/>
      <c r="U66" s="52"/>
      <c r="V66" s="53"/>
      <c r="W66" s="172"/>
      <c r="X66" s="190"/>
    </row>
    <row r="67" spans="1:24" outlineLevel="1">
      <c r="A67" s="327"/>
      <c r="B67" s="323"/>
      <c r="C67" s="335" t="s">
        <v>148</v>
      </c>
      <c r="D67" s="102" t="str">
        <f>'Перв. скв '!D67</f>
        <v>Фиксированная ставка за скважину с отходом до 1300 м.</v>
      </c>
      <c r="E67" s="332">
        <f>'Перв. скв '!E67</f>
        <v>0</v>
      </c>
      <c r="F67" s="332" t="str">
        <f>'Перв. скв '!F67</f>
        <v>скв.</v>
      </c>
      <c r="G67" s="349">
        <f>'Перв. скв '!G67</f>
        <v>1974979.56</v>
      </c>
      <c r="H67" s="306">
        <f>'Перв. скв '!H67</f>
        <v>0</v>
      </c>
      <c r="I67" s="306">
        <f>'Перв. скв '!I67</f>
        <v>0</v>
      </c>
      <c r="J67" s="306">
        <f>'Перв. скв '!J67</f>
        <v>0</v>
      </c>
      <c r="K67" s="306">
        <f>'Перв. скв '!K67</f>
        <v>0</v>
      </c>
      <c r="L67" s="306">
        <f>$L$45</f>
        <v>0</v>
      </c>
      <c r="M67" s="306">
        <f>'Перв. скв '!M67</f>
        <v>0</v>
      </c>
      <c r="N67" s="306">
        <f>'Перв. скв '!N67</f>
        <v>0</v>
      </c>
      <c r="O67" s="112">
        <f t="shared" ref="O67:O72" si="21">H67*G67</f>
        <v>0</v>
      </c>
      <c r="P67" s="112">
        <f t="shared" ref="P67:P72" si="22">I67*G67</f>
        <v>0</v>
      </c>
      <c r="Q67" s="112">
        <f t="shared" ref="Q67:Q72" si="23">J67*G67</f>
        <v>0</v>
      </c>
      <c r="R67" s="112">
        <f t="shared" ref="R67:R72" si="24">K67*G67</f>
        <v>0</v>
      </c>
      <c r="S67" s="112">
        <f t="shared" ref="S67:S72" si="25">L67*G67</f>
        <v>0</v>
      </c>
      <c r="T67" s="99">
        <f t="shared" ref="T67:T72" si="26">M67*G67</f>
        <v>0</v>
      </c>
      <c r="U67" s="112">
        <f t="shared" ref="U67:U72" si="27">N67*G67</f>
        <v>0</v>
      </c>
      <c r="V67" s="113">
        <f t="shared" ref="V67:V72" si="28">SUM(H67:N67)</f>
        <v>0</v>
      </c>
      <c r="W67" s="168">
        <f t="shared" ref="W67:W72" si="29">SUM(O67:U67)</f>
        <v>0</v>
      </c>
      <c r="X67" s="190"/>
    </row>
    <row r="68" spans="1:24" outlineLevel="1">
      <c r="A68" s="327"/>
      <c r="B68" s="323"/>
      <c r="C68" s="335"/>
      <c r="D68" s="102" t="str">
        <f>'Перв. скв '!D68</f>
        <v>Фиксированная ставка за скважину с отходом от 1300 до 1500 м.</v>
      </c>
      <c r="E68" s="332">
        <f>'Перв. скв '!E68</f>
        <v>0</v>
      </c>
      <c r="F68" s="332" t="str">
        <f>'Перв. скв '!F68</f>
        <v>скв.</v>
      </c>
      <c r="G68" s="349">
        <f>'Перв. скв '!G68</f>
        <v>2121689.52</v>
      </c>
      <c r="H68" s="306">
        <f>'Перв. скв '!H68</f>
        <v>0</v>
      </c>
      <c r="I68" s="306">
        <f>'Перв. скв '!I68</f>
        <v>0</v>
      </c>
      <c r="J68" s="306">
        <f>'Перв. скв '!J68</f>
        <v>0</v>
      </c>
      <c r="K68" s="306">
        <f>'Перв. скв '!K68</f>
        <v>0</v>
      </c>
      <c r="L68" s="306">
        <f>$L$46</f>
        <v>0</v>
      </c>
      <c r="M68" s="306">
        <f>'Перв. скв '!M68</f>
        <v>0</v>
      </c>
      <c r="N68" s="306">
        <f>'Перв. скв '!N68</f>
        <v>0</v>
      </c>
      <c r="O68" s="112">
        <f t="shared" si="21"/>
        <v>0</v>
      </c>
      <c r="P68" s="112">
        <f t="shared" si="22"/>
        <v>0</v>
      </c>
      <c r="Q68" s="112">
        <f t="shared" si="23"/>
        <v>0</v>
      </c>
      <c r="R68" s="112">
        <f t="shared" si="24"/>
        <v>0</v>
      </c>
      <c r="S68" s="112">
        <f t="shared" si="25"/>
        <v>0</v>
      </c>
      <c r="T68" s="99">
        <f t="shared" si="26"/>
        <v>0</v>
      </c>
      <c r="U68" s="112">
        <f t="shared" si="27"/>
        <v>0</v>
      </c>
      <c r="V68" s="113">
        <f t="shared" si="28"/>
        <v>0</v>
      </c>
      <c r="W68" s="168">
        <f t="shared" si="29"/>
        <v>0</v>
      </c>
      <c r="X68" s="190"/>
    </row>
    <row r="69" spans="1:24" outlineLevel="1">
      <c r="A69" s="327"/>
      <c r="B69" s="323"/>
      <c r="C69" s="335"/>
      <c r="D69" s="102" t="str">
        <f>'Перв. скв '!D69</f>
        <v>Фиксированная ставка за скважину с отходом от 1500 до 2000 м.</v>
      </c>
      <c r="E69" s="332">
        <f>'Перв. скв '!E69</f>
        <v>0</v>
      </c>
      <c r="F69" s="332" t="str">
        <f>'Перв. скв '!F69</f>
        <v>скв.</v>
      </c>
      <c r="G69" s="349">
        <f>'Перв. скв '!G69</f>
        <v>2436096.73</v>
      </c>
      <c r="H69" s="306">
        <f>'Перв. скв '!H69</f>
        <v>0</v>
      </c>
      <c r="I69" s="306">
        <f>'Перв. скв '!I69</f>
        <v>0</v>
      </c>
      <c r="J69" s="306">
        <f>'Перв. скв '!J69</f>
        <v>0</v>
      </c>
      <c r="K69" s="306">
        <f>'Перв. скв '!K69</f>
        <v>0</v>
      </c>
      <c r="L69" s="306">
        <f>$L$47</f>
        <v>0</v>
      </c>
      <c r="M69" s="306">
        <f>'Перв. скв '!M69</f>
        <v>0</v>
      </c>
      <c r="N69" s="306">
        <f>'Перв. скв '!N69</f>
        <v>0</v>
      </c>
      <c r="O69" s="112">
        <f t="shared" si="21"/>
        <v>0</v>
      </c>
      <c r="P69" s="112">
        <f t="shared" si="22"/>
        <v>0</v>
      </c>
      <c r="Q69" s="112">
        <f t="shared" si="23"/>
        <v>0</v>
      </c>
      <c r="R69" s="112">
        <f t="shared" si="24"/>
        <v>0</v>
      </c>
      <c r="S69" s="112">
        <f t="shared" si="25"/>
        <v>0</v>
      </c>
      <c r="T69" s="99">
        <f t="shared" si="26"/>
        <v>0</v>
      </c>
      <c r="U69" s="112">
        <f t="shared" si="27"/>
        <v>0</v>
      </c>
      <c r="V69" s="113">
        <f t="shared" si="28"/>
        <v>0</v>
      </c>
      <c r="W69" s="168">
        <f t="shared" si="29"/>
        <v>0</v>
      </c>
      <c r="X69" s="190"/>
    </row>
    <row r="70" spans="1:24" outlineLevel="1">
      <c r="A70" s="327"/>
      <c r="B70" s="323"/>
      <c r="C70" s="335"/>
      <c r="D70" s="102" t="str">
        <f>'Перв. скв '!D70</f>
        <v>Фиксированная ставка за скважину с отходом от 2000 до 2200 м.</v>
      </c>
      <c r="E70" s="332">
        <f>'Перв. скв '!E70</f>
        <v>0</v>
      </c>
      <c r="F70" s="332" t="str">
        <f>'Перв. скв '!F70</f>
        <v>скв.</v>
      </c>
      <c r="G70" s="349">
        <f>'Перв. скв '!G70</f>
        <v>2743673.15</v>
      </c>
      <c r="H70" s="306">
        <f>'Перв. скв '!H70</f>
        <v>0</v>
      </c>
      <c r="I70" s="306">
        <f>'Перв. скв '!I70</f>
        <v>0</v>
      </c>
      <c r="J70" s="306">
        <f>'Перв. скв '!J70</f>
        <v>0</v>
      </c>
      <c r="K70" s="306">
        <f>'Перв. скв '!K70</f>
        <v>0</v>
      </c>
      <c r="L70" s="306">
        <f>$L$48</f>
        <v>0</v>
      </c>
      <c r="M70" s="306">
        <f>'Перв. скв '!M70</f>
        <v>0</v>
      </c>
      <c r="N70" s="306">
        <f>'Перв. скв '!N70</f>
        <v>0</v>
      </c>
      <c r="O70" s="112">
        <f t="shared" si="21"/>
        <v>0</v>
      </c>
      <c r="P70" s="112">
        <f t="shared" si="22"/>
        <v>0</v>
      </c>
      <c r="Q70" s="112">
        <f t="shared" si="23"/>
        <v>0</v>
      </c>
      <c r="R70" s="112">
        <f t="shared" si="24"/>
        <v>0</v>
      </c>
      <c r="S70" s="112">
        <f t="shared" si="25"/>
        <v>0</v>
      </c>
      <c r="T70" s="99">
        <f t="shared" si="26"/>
        <v>0</v>
      </c>
      <c r="U70" s="112">
        <f t="shared" si="27"/>
        <v>0</v>
      </c>
      <c r="V70" s="113">
        <f t="shared" si="28"/>
        <v>0</v>
      </c>
      <c r="W70" s="168">
        <f t="shared" si="29"/>
        <v>0</v>
      </c>
      <c r="X70" s="190"/>
    </row>
    <row r="71" spans="1:24" outlineLevel="1">
      <c r="A71" s="327"/>
      <c r="B71" s="323"/>
      <c r="C71" s="335"/>
      <c r="D71" s="102" t="str">
        <f>'Перв. скв '!D71</f>
        <v>Фиксированная ставка за скважину с отходом более 2200 м.</v>
      </c>
      <c r="E71" s="332">
        <f>'Перв. скв '!E71</f>
        <v>0</v>
      </c>
      <c r="F71" s="332" t="str">
        <f>'Перв. скв '!F71</f>
        <v>скв.</v>
      </c>
      <c r="G71" s="349">
        <f>'Перв. скв '!G71</f>
        <v>2903714.73</v>
      </c>
      <c r="H71" s="306">
        <f>'Перв. скв '!H71</f>
        <v>0</v>
      </c>
      <c r="I71" s="306">
        <f>'Перв. скв '!I71</f>
        <v>0</v>
      </c>
      <c r="J71" s="306">
        <f>'Перв. скв '!J71</f>
        <v>0</v>
      </c>
      <c r="K71" s="306">
        <f>'Перв. скв '!K71</f>
        <v>0</v>
      </c>
      <c r="L71" s="306">
        <f>$L$49</f>
        <v>0</v>
      </c>
      <c r="M71" s="306">
        <f>'Перв. скв '!M71</f>
        <v>0</v>
      </c>
      <c r="N71" s="306">
        <f>'Перв. скв '!N71</f>
        <v>0</v>
      </c>
      <c r="O71" s="112">
        <f t="shared" si="21"/>
        <v>0</v>
      </c>
      <c r="P71" s="112">
        <f t="shared" si="22"/>
        <v>0</v>
      </c>
      <c r="Q71" s="112">
        <f t="shared" si="23"/>
        <v>0</v>
      </c>
      <c r="R71" s="112">
        <f t="shared" si="24"/>
        <v>0</v>
      </c>
      <c r="S71" s="112">
        <f t="shared" si="25"/>
        <v>0</v>
      </c>
      <c r="T71" s="99">
        <f t="shared" si="26"/>
        <v>0</v>
      </c>
      <c r="U71" s="112">
        <f t="shared" si="27"/>
        <v>0</v>
      </c>
      <c r="V71" s="113">
        <f t="shared" si="28"/>
        <v>0</v>
      </c>
      <c r="W71" s="168">
        <f t="shared" si="29"/>
        <v>0</v>
      </c>
      <c r="X71" s="190"/>
    </row>
    <row r="72" spans="1:24" ht="15.75" outlineLevel="1" thickBot="1">
      <c r="A72" s="327"/>
      <c r="B72" s="323"/>
      <c r="C72" s="335"/>
      <c r="D72" s="102" t="str">
        <f>'Перв. скв '!D72</f>
        <v>Фиксированная ставка за горизонтальную скважину</v>
      </c>
      <c r="E72" s="332">
        <f>'Перв. скв '!E72</f>
        <v>0</v>
      </c>
      <c r="F72" s="332" t="str">
        <f>'Перв. скв '!F72</f>
        <v>скв.</v>
      </c>
      <c r="G72" s="349">
        <f>'Перв. скв '!G72</f>
        <v>8986126</v>
      </c>
      <c r="H72" s="306">
        <f>'Перв. скв '!H72</f>
        <v>0</v>
      </c>
      <c r="I72" s="306">
        <f>'Перв. скв '!I72</f>
        <v>0</v>
      </c>
      <c r="J72" s="306">
        <f>'Перв. скв '!J72</f>
        <v>0</v>
      </c>
      <c r="K72" s="306">
        <f>'Перв. скв '!K72</f>
        <v>0</v>
      </c>
      <c r="L72" s="306">
        <v>1</v>
      </c>
      <c r="M72" s="306">
        <f>'Перв. скв '!M72</f>
        <v>0</v>
      </c>
      <c r="N72" s="306">
        <f>'Перв. скв '!N72</f>
        <v>0</v>
      </c>
      <c r="O72" s="112">
        <f t="shared" si="21"/>
        <v>0</v>
      </c>
      <c r="P72" s="112">
        <f t="shared" si="22"/>
        <v>0</v>
      </c>
      <c r="Q72" s="112">
        <f t="shared" si="23"/>
        <v>0</v>
      </c>
      <c r="R72" s="112">
        <f t="shared" si="24"/>
        <v>0</v>
      </c>
      <c r="S72" s="112">
        <f t="shared" si="25"/>
        <v>8986126</v>
      </c>
      <c r="T72" s="99">
        <f t="shared" si="26"/>
        <v>0</v>
      </c>
      <c r="U72" s="112">
        <f t="shared" si="27"/>
        <v>0</v>
      </c>
      <c r="V72" s="113">
        <f t="shared" si="28"/>
        <v>1</v>
      </c>
      <c r="W72" s="168">
        <f t="shared" si="29"/>
        <v>8986126</v>
      </c>
      <c r="X72" s="190"/>
    </row>
    <row r="73" spans="1:24" hidden="1" outlineLevel="1">
      <c r="A73" s="327"/>
      <c r="B73" s="323"/>
      <c r="C73" s="335"/>
      <c r="D73" s="102">
        <f>'Перв. скв '!D73</f>
        <v>0</v>
      </c>
      <c r="E73" s="332">
        <f>'Перв. скв '!E73</f>
        <v>0</v>
      </c>
      <c r="F73" s="332" t="str">
        <f>'Перв. скв '!F73</f>
        <v>сут</v>
      </c>
      <c r="G73" s="349">
        <f>'Перв. скв '!G73</f>
        <v>0</v>
      </c>
      <c r="H73" s="306"/>
      <c r="I73" s="306"/>
      <c r="J73" s="306"/>
      <c r="K73" s="306"/>
      <c r="L73" s="306"/>
      <c r="M73" s="306"/>
      <c r="N73" s="306"/>
      <c r="O73" s="99">
        <f>H73*G73</f>
        <v>0</v>
      </c>
      <c r="P73" s="99">
        <f>I73*G73</f>
        <v>0</v>
      </c>
      <c r="Q73" s="99">
        <f>J73*G73</f>
        <v>0</v>
      </c>
      <c r="R73" s="99">
        <f>K73*G73</f>
        <v>0</v>
      </c>
      <c r="S73" s="99">
        <f>L73*G73</f>
        <v>0</v>
      </c>
      <c r="T73" s="99">
        <f>M73*G73</f>
        <v>0</v>
      </c>
      <c r="U73" s="99">
        <f>N73*G73</f>
        <v>0</v>
      </c>
      <c r="V73" s="98">
        <f>SUM(H73:N73)</f>
        <v>0</v>
      </c>
      <c r="W73" s="171">
        <f>SUM(O73:U73)</f>
        <v>0</v>
      </c>
      <c r="X73" s="190"/>
    </row>
    <row r="74" spans="1:24" hidden="1" outlineLevel="1">
      <c r="A74" s="327"/>
      <c r="B74" s="323"/>
      <c r="C74" s="335"/>
      <c r="D74" s="102">
        <f>'Перв. скв '!D74</f>
        <v>0</v>
      </c>
      <c r="E74" s="332">
        <f>'Перв. скв '!E74</f>
        <v>0</v>
      </c>
      <c r="F74" s="332" t="str">
        <f>'Перв. скв '!F74</f>
        <v>сут</v>
      </c>
      <c r="G74" s="349">
        <f>'Перв. скв '!G74</f>
        <v>0</v>
      </c>
      <c r="H74" s="306"/>
      <c r="I74" s="306"/>
      <c r="J74" s="306"/>
      <c r="K74" s="306"/>
      <c r="L74" s="306"/>
      <c r="M74" s="306"/>
      <c r="N74" s="306"/>
      <c r="O74" s="99">
        <f>H74*G74</f>
        <v>0</v>
      </c>
      <c r="P74" s="99">
        <f>I74*G74</f>
        <v>0</v>
      </c>
      <c r="Q74" s="99">
        <f>J74*G74</f>
        <v>0</v>
      </c>
      <c r="R74" s="99">
        <f>K74*G74</f>
        <v>0</v>
      </c>
      <c r="S74" s="99">
        <f>L74*G74</f>
        <v>0</v>
      </c>
      <c r="T74" s="99">
        <f>M74*G74</f>
        <v>0</v>
      </c>
      <c r="U74" s="99">
        <f>N74*G74</f>
        <v>0</v>
      </c>
      <c r="V74" s="98">
        <f>SUM(H74:N74)</f>
        <v>0</v>
      </c>
      <c r="W74" s="171">
        <f>SUM(O74:U74)</f>
        <v>0</v>
      </c>
      <c r="X74" s="190"/>
    </row>
    <row r="75" spans="1:24" hidden="1" outlineLevel="1">
      <c r="A75" s="327"/>
      <c r="B75" s="323"/>
      <c r="C75" s="335"/>
      <c r="D75" s="102">
        <f>'Перв. скв '!D75</f>
        <v>0</v>
      </c>
      <c r="E75" s="332">
        <f>'Перв. скв '!E75</f>
        <v>0</v>
      </c>
      <c r="F75" s="332" t="str">
        <f>'Перв. скв '!F75</f>
        <v>сут</v>
      </c>
      <c r="G75" s="349">
        <f>'Перв. скв '!G75</f>
        <v>0</v>
      </c>
      <c r="H75" s="306"/>
      <c r="I75" s="306"/>
      <c r="J75" s="306"/>
      <c r="K75" s="306"/>
      <c r="L75" s="306"/>
      <c r="M75" s="306"/>
      <c r="N75" s="306"/>
      <c r="O75" s="99">
        <f>H75*G75</f>
        <v>0</v>
      </c>
      <c r="P75" s="99">
        <f>I75*G75</f>
        <v>0</v>
      </c>
      <c r="Q75" s="99">
        <f>J75*G75</f>
        <v>0</v>
      </c>
      <c r="R75" s="99">
        <f>K75*G75</f>
        <v>0</v>
      </c>
      <c r="S75" s="99">
        <f>L75*G75</f>
        <v>0</v>
      </c>
      <c r="T75" s="99">
        <f>M75*G75</f>
        <v>0</v>
      </c>
      <c r="U75" s="99">
        <f>N75*G75</f>
        <v>0</v>
      </c>
      <c r="V75" s="98">
        <f>SUM(H75:N75)</f>
        <v>0</v>
      </c>
      <c r="W75" s="171">
        <f>SUM(O75:U75)</f>
        <v>0</v>
      </c>
      <c r="X75" s="190"/>
    </row>
    <row r="76" spans="1:24" hidden="1" outlineLevel="1">
      <c r="A76" s="327"/>
      <c r="B76" s="323"/>
      <c r="C76" s="335"/>
      <c r="D76" s="102" t="str">
        <f>'Перв. скв '!D76</f>
        <v xml:space="preserve">Мобилизация на объект работ </v>
      </c>
      <c r="E76" s="332">
        <f>'Перв. скв '!E76</f>
        <v>0</v>
      </c>
      <c r="F76" s="332" t="str">
        <f>'Перв. скв '!F76</f>
        <v>опер.</v>
      </c>
      <c r="G76" s="349">
        <f>'Перв. скв '!G76</f>
        <v>0</v>
      </c>
      <c r="H76" s="306"/>
      <c r="I76" s="306"/>
      <c r="J76" s="306"/>
      <c r="K76" s="306"/>
      <c r="L76" s="306"/>
      <c r="M76" s="306"/>
      <c r="N76" s="306"/>
      <c r="O76" s="99">
        <f>H76*G76</f>
        <v>0</v>
      </c>
      <c r="P76" s="99">
        <f>I76*G76</f>
        <v>0</v>
      </c>
      <c r="Q76" s="99">
        <f>J76*G76</f>
        <v>0</v>
      </c>
      <c r="R76" s="99">
        <f>K76*G76</f>
        <v>0</v>
      </c>
      <c r="S76" s="99">
        <f>L76*G76</f>
        <v>0</v>
      </c>
      <c r="T76" s="99">
        <f>M76*G76</f>
        <v>0</v>
      </c>
      <c r="U76" s="99">
        <f>N76*G76</f>
        <v>0</v>
      </c>
      <c r="V76" s="98">
        <f>SUM(H76:N76)</f>
        <v>0</v>
      </c>
      <c r="W76" s="171">
        <f>SUM(O76:U76)</f>
        <v>0</v>
      </c>
      <c r="X76" s="190"/>
    </row>
    <row r="77" spans="1:24" ht="15.75" hidden="1" outlineLevel="1" thickBot="1">
      <c r="A77" s="327"/>
      <c r="B77" s="323"/>
      <c r="C77" s="335"/>
      <c r="D77" s="102" t="str">
        <f>'Перв. скв '!D77</f>
        <v xml:space="preserve">Демобилизация </v>
      </c>
      <c r="E77" s="332">
        <f>'Перв. скв '!E77</f>
        <v>0</v>
      </c>
      <c r="F77" s="332" t="str">
        <f>'Перв. скв '!F77</f>
        <v>опер.</v>
      </c>
      <c r="G77" s="349">
        <f>'Перв. скв '!G77</f>
        <v>0</v>
      </c>
      <c r="H77" s="306"/>
      <c r="I77" s="306"/>
      <c r="J77" s="306"/>
      <c r="K77" s="306"/>
      <c r="L77" s="306"/>
      <c r="M77" s="306"/>
      <c r="N77" s="306"/>
      <c r="O77" s="99">
        <f>H77*G77</f>
        <v>0</v>
      </c>
      <c r="P77" s="99">
        <f>I77*G77</f>
        <v>0</v>
      </c>
      <c r="Q77" s="99">
        <f>J77*G77</f>
        <v>0</v>
      </c>
      <c r="R77" s="99">
        <f>K77*G77</f>
        <v>0</v>
      </c>
      <c r="S77" s="99">
        <f>L77*G77</f>
        <v>0</v>
      </c>
      <c r="T77" s="99">
        <f>M77*G77</f>
        <v>0</v>
      </c>
      <c r="U77" s="99">
        <f>N77*G77</f>
        <v>0</v>
      </c>
      <c r="V77" s="98">
        <f>SUM(H77:N77)</f>
        <v>0</v>
      </c>
      <c r="W77" s="171">
        <f>SUM(O77:U77)</f>
        <v>0</v>
      </c>
      <c r="X77" s="190"/>
    </row>
    <row r="78" spans="1:24" hidden="1" outlineLevel="1">
      <c r="A78" s="334"/>
      <c r="B78" s="331"/>
      <c r="C78" s="182">
        <f>'Перв. скв '!C78</f>
        <v>0</v>
      </c>
      <c r="D78" s="100" t="s">
        <v>120</v>
      </c>
      <c r="E78" s="50"/>
      <c r="F78" s="50"/>
      <c r="G78" s="38"/>
      <c r="H78" s="295"/>
      <c r="I78" s="295"/>
      <c r="J78" s="295"/>
      <c r="K78" s="295"/>
      <c r="L78" s="295"/>
      <c r="M78" s="295"/>
      <c r="N78" s="295"/>
      <c r="O78" s="52"/>
      <c r="P78" s="52"/>
      <c r="Q78" s="52"/>
      <c r="R78" s="52"/>
      <c r="S78" s="52"/>
      <c r="T78" s="52"/>
      <c r="U78" s="52"/>
      <c r="V78" s="53"/>
      <c r="W78" s="172"/>
      <c r="X78" s="190"/>
    </row>
    <row r="79" spans="1:24" hidden="1" outlineLevel="1">
      <c r="A79" s="327"/>
      <c r="B79" s="323"/>
      <c r="C79" s="335" t="s">
        <v>148</v>
      </c>
      <c r="D79" s="102" t="str">
        <f>'Перв. скв '!D79</f>
        <v>Операционная ставка в режиме работы</v>
      </c>
      <c r="E79" s="332">
        <f>C$78</f>
        <v>0</v>
      </c>
      <c r="F79" s="332" t="str">
        <f>'Перв. скв '!F79</f>
        <v>сут</v>
      </c>
      <c r="G79" s="349">
        <f>'Перв. скв '!G79</f>
        <v>0</v>
      </c>
      <c r="H79" s="279"/>
      <c r="I79" s="279"/>
      <c r="J79" s="279"/>
      <c r="K79" s="279"/>
      <c r="L79" s="279"/>
      <c r="M79" s="279"/>
      <c r="N79" s="279"/>
      <c r="O79" s="99">
        <f t="shared" ref="O79:O85" si="30">H79*G79</f>
        <v>0</v>
      </c>
      <c r="P79" s="99">
        <f t="shared" ref="P79:P85" si="31">I79*G79</f>
        <v>0</v>
      </c>
      <c r="Q79" s="99">
        <f t="shared" ref="Q79:Q85" si="32">J79*G79</f>
        <v>0</v>
      </c>
      <c r="R79" s="99">
        <f t="shared" ref="R79:R85" si="33">K79*G79</f>
        <v>0</v>
      </c>
      <c r="S79" s="99">
        <f t="shared" ref="S79:S85" si="34">L79*G79</f>
        <v>0</v>
      </c>
      <c r="T79" s="99">
        <f t="shared" ref="T79:T85" si="35">M79*G79</f>
        <v>0</v>
      </c>
      <c r="U79" s="99">
        <f t="shared" ref="U79:U85" si="36">N79*G79</f>
        <v>0</v>
      </c>
      <c r="V79" s="98">
        <f t="shared" ref="V79:V85" si="37">SUM(H79:N79)</f>
        <v>0</v>
      </c>
      <c r="W79" s="171">
        <f t="shared" ref="W79:W85" si="38">SUM(O79:U79)</f>
        <v>0</v>
      </c>
      <c r="X79" s="190"/>
    </row>
    <row r="80" spans="1:24" hidden="1" outlineLevel="1">
      <c r="A80" s="327"/>
      <c r="B80" s="323"/>
      <c r="C80" s="332"/>
      <c r="D80" s="102" t="str">
        <f>'Перв. скв '!D80</f>
        <v>Операционная ставка в режиме ожидания</v>
      </c>
      <c r="E80" s="332">
        <f t="shared" ref="E80:E85" si="39">C$78</f>
        <v>0</v>
      </c>
      <c r="F80" s="332" t="str">
        <f>'Перв. скв '!F80</f>
        <v>сут</v>
      </c>
      <c r="G80" s="349">
        <f>'Перв. скв '!G80</f>
        <v>0</v>
      </c>
      <c r="H80" s="279"/>
      <c r="I80" s="279"/>
      <c r="J80" s="279"/>
      <c r="K80" s="279"/>
      <c r="L80" s="279"/>
      <c r="M80" s="279"/>
      <c r="N80" s="279"/>
      <c r="O80" s="99">
        <f t="shared" si="30"/>
        <v>0</v>
      </c>
      <c r="P80" s="99">
        <f t="shared" si="31"/>
        <v>0</v>
      </c>
      <c r="Q80" s="99">
        <f t="shared" si="32"/>
        <v>0</v>
      </c>
      <c r="R80" s="99">
        <f t="shared" si="33"/>
        <v>0</v>
      </c>
      <c r="S80" s="99">
        <f t="shared" si="34"/>
        <v>0</v>
      </c>
      <c r="T80" s="99">
        <f t="shared" si="35"/>
        <v>0</v>
      </c>
      <c r="U80" s="99">
        <f t="shared" si="36"/>
        <v>0</v>
      </c>
      <c r="V80" s="98">
        <f t="shared" si="37"/>
        <v>0</v>
      </c>
      <c r="W80" s="171">
        <f t="shared" si="38"/>
        <v>0</v>
      </c>
      <c r="X80" s="190"/>
    </row>
    <row r="81" spans="1:24" hidden="1" outlineLevel="1">
      <c r="A81" s="327"/>
      <c r="B81" s="323"/>
      <c r="C81" s="332"/>
      <c r="D81" s="102" t="str">
        <f>'Перв. скв '!D81</f>
        <v>Гамма -каротаж и сопротивление в режиме записи</v>
      </c>
      <c r="E81" s="332">
        <f t="shared" si="39"/>
        <v>0</v>
      </c>
      <c r="F81" s="332" t="str">
        <f>'Перв. скв '!F81</f>
        <v>сут</v>
      </c>
      <c r="G81" s="349">
        <f>'Перв. скв '!G81</f>
        <v>0</v>
      </c>
      <c r="H81" s="279"/>
      <c r="I81" s="279"/>
      <c r="J81" s="279"/>
      <c r="K81" s="279"/>
      <c r="L81" s="279"/>
      <c r="M81" s="279"/>
      <c r="N81" s="279"/>
      <c r="O81" s="99">
        <f t="shared" si="30"/>
        <v>0</v>
      </c>
      <c r="P81" s="99">
        <f t="shared" si="31"/>
        <v>0</v>
      </c>
      <c r="Q81" s="99">
        <f t="shared" si="32"/>
        <v>0</v>
      </c>
      <c r="R81" s="99">
        <f t="shared" si="33"/>
        <v>0</v>
      </c>
      <c r="S81" s="99">
        <f t="shared" si="34"/>
        <v>0</v>
      </c>
      <c r="T81" s="99">
        <f t="shared" si="35"/>
        <v>0</v>
      </c>
      <c r="U81" s="99">
        <f t="shared" si="36"/>
        <v>0</v>
      </c>
      <c r="V81" s="98">
        <f t="shared" si="37"/>
        <v>0</v>
      </c>
      <c r="W81" s="171">
        <f t="shared" si="38"/>
        <v>0</v>
      </c>
      <c r="X81" s="190"/>
    </row>
    <row r="82" spans="1:24" hidden="1" outlineLevel="1">
      <c r="A82" s="327"/>
      <c r="B82" s="323"/>
      <c r="C82" s="332"/>
      <c r="D82" s="102" t="str">
        <f>'Перв. скв '!D82</f>
        <v>Гамма -каротаж и сопротивление в режиме реального времени</v>
      </c>
      <c r="E82" s="332">
        <f t="shared" si="39"/>
        <v>0</v>
      </c>
      <c r="F82" s="332" t="str">
        <f>'Перв. скв '!F82</f>
        <v>сут</v>
      </c>
      <c r="G82" s="349">
        <f>'Перв. скв '!G82</f>
        <v>0</v>
      </c>
      <c r="H82" s="279"/>
      <c r="I82" s="279"/>
      <c r="J82" s="279"/>
      <c r="K82" s="279"/>
      <c r="L82" s="279"/>
      <c r="M82" s="279"/>
      <c r="N82" s="279"/>
      <c r="O82" s="99">
        <f t="shared" si="30"/>
        <v>0</v>
      </c>
      <c r="P82" s="99">
        <f t="shared" si="31"/>
        <v>0</v>
      </c>
      <c r="Q82" s="99">
        <f t="shared" si="32"/>
        <v>0</v>
      </c>
      <c r="R82" s="99">
        <f t="shared" si="33"/>
        <v>0</v>
      </c>
      <c r="S82" s="99">
        <f t="shared" si="34"/>
        <v>0</v>
      </c>
      <c r="T82" s="99">
        <f t="shared" si="35"/>
        <v>0</v>
      </c>
      <c r="U82" s="99">
        <f t="shared" si="36"/>
        <v>0</v>
      </c>
      <c r="V82" s="98">
        <f t="shared" si="37"/>
        <v>0</v>
      </c>
      <c r="W82" s="171">
        <f t="shared" si="38"/>
        <v>0</v>
      </c>
      <c r="X82" s="190"/>
    </row>
    <row r="83" spans="1:24" hidden="1" outlineLevel="1">
      <c r="A83" s="327"/>
      <c r="B83" s="323"/>
      <c r="C83" s="332"/>
      <c r="D83" s="102" t="str">
        <f>'Перв. скв '!D83</f>
        <v>Гамма -каротаж в режиме записи</v>
      </c>
      <c r="E83" s="332">
        <f t="shared" si="39"/>
        <v>0</v>
      </c>
      <c r="F83" s="332" t="str">
        <f>'Перв. скв '!F83</f>
        <v>сут</v>
      </c>
      <c r="G83" s="349">
        <f>'Перв. скв '!G83</f>
        <v>0</v>
      </c>
      <c r="H83" s="279"/>
      <c r="I83" s="279"/>
      <c r="J83" s="279"/>
      <c r="K83" s="279"/>
      <c r="L83" s="279"/>
      <c r="M83" s="279"/>
      <c r="N83" s="279"/>
      <c r="O83" s="99">
        <f t="shared" si="30"/>
        <v>0</v>
      </c>
      <c r="P83" s="99">
        <f t="shared" si="31"/>
        <v>0</v>
      </c>
      <c r="Q83" s="99">
        <f t="shared" si="32"/>
        <v>0</v>
      </c>
      <c r="R83" s="99">
        <f t="shared" si="33"/>
        <v>0</v>
      </c>
      <c r="S83" s="99">
        <f t="shared" si="34"/>
        <v>0</v>
      </c>
      <c r="T83" s="99">
        <f t="shared" si="35"/>
        <v>0</v>
      </c>
      <c r="U83" s="99">
        <f t="shared" si="36"/>
        <v>0</v>
      </c>
      <c r="V83" s="98">
        <f t="shared" si="37"/>
        <v>0</v>
      </c>
      <c r="W83" s="171">
        <f t="shared" si="38"/>
        <v>0</v>
      </c>
      <c r="X83" s="190"/>
    </row>
    <row r="84" spans="1:24" hidden="1" outlineLevel="1">
      <c r="A84" s="327"/>
      <c r="B84" s="323"/>
      <c r="C84" s="332"/>
      <c r="D84" s="102" t="str">
        <f>'Перв. скв '!D84</f>
        <v>Гамма -каротаж в режиме реального времени</v>
      </c>
      <c r="E84" s="332">
        <f t="shared" si="39"/>
        <v>0</v>
      </c>
      <c r="F84" s="332" t="str">
        <f>'Перв. скв '!F84</f>
        <v>сут</v>
      </c>
      <c r="G84" s="349">
        <f>'Перв. скв '!G84</f>
        <v>0</v>
      </c>
      <c r="H84" s="279"/>
      <c r="I84" s="279"/>
      <c r="J84" s="279"/>
      <c r="K84" s="279"/>
      <c r="L84" s="279"/>
      <c r="M84" s="279"/>
      <c r="N84" s="279"/>
      <c r="O84" s="99">
        <f t="shared" si="30"/>
        <v>0</v>
      </c>
      <c r="P84" s="99">
        <f t="shared" si="31"/>
        <v>0</v>
      </c>
      <c r="Q84" s="99">
        <f t="shared" si="32"/>
        <v>0</v>
      </c>
      <c r="R84" s="99">
        <f t="shared" si="33"/>
        <v>0</v>
      </c>
      <c r="S84" s="99">
        <f t="shared" si="34"/>
        <v>0</v>
      </c>
      <c r="T84" s="99">
        <f t="shared" si="35"/>
        <v>0</v>
      </c>
      <c r="U84" s="99">
        <f t="shared" si="36"/>
        <v>0</v>
      </c>
      <c r="V84" s="98">
        <f t="shared" si="37"/>
        <v>0</v>
      </c>
      <c r="W84" s="171">
        <f t="shared" si="38"/>
        <v>0</v>
      </c>
      <c r="X84" s="190"/>
    </row>
    <row r="85" spans="1:24" ht="15.75" hidden="1" outlineLevel="1" thickBot="1">
      <c r="A85" s="327"/>
      <c r="B85" s="323"/>
      <c r="C85" s="332"/>
      <c r="D85" s="102" t="str">
        <f>'Перв. скв '!D85</f>
        <v>Услуги персонала телеметрического и технологического сопровождения</v>
      </c>
      <c r="E85" s="332">
        <f t="shared" si="39"/>
        <v>0</v>
      </c>
      <c r="F85" s="332" t="str">
        <f>'Перв. скв '!F85</f>
        <v>сут</v>
      </c>
      <c r="G85" s="349">
        <f>'Перв. скв '!G85</f>
        <v>0</v>
      </c>
      <c r="H85" s="279"/>
      <c r="I85" s="279"/>
      <c r="J85" s="279"/>
      <c r="K85" s="279"/>
      <c r="L85" s="279"/>
      <c r="M85" s="279"/>
      <c r="N85" s="279"/>
      <c r="O85" s="99">
        <f t="shared" si="30"/>
        <v>0</v>
      </c>
      <c r="P85" s="99">
        <f t="shared" si="31"/>
        <v>0</v>
      </c>
      <c r="Q85" s="99">
        <f t="shared" si="32"/>
        <v>0</v>
      </c>
      <c r="R85" s="99">
        <f t="shared" si="33"/>
        <v>0</v>
      </c>
      <c r="S85" s="99">
        <f t="shared" si="34"/>
        <v>0</v>
      </c>
      <c r="T85" s="99">
        <f t="shared" si="35"/>
        <v>0</v>
      </c>
      <c r="U85" s="99">
        <f t="shared" si="36"/>
        <v>0</v>
      </c>
      <c r="V85" s="98">
        <f t="shared" si="37"/>
        <v>0</v>
      </c>
      <c r="W85" s="171">
        <f t="shared" si="38"/>
        <v>0</v>
      </c>
      <c r="X85" s="190"/>
    </row>
    <row r="86" spans="1:24" ht="15.75" collapsed="1" thickBot="1">
      <c r="A86" s="333"/>
      <c r="B86" s="325"/>
      <c r="C86" s="446" t="s">
        <v>30</v>
      </c>
      <c r="D86" s="447"/>
      <c r="E86" s="447"/>
      <c r="F86" s="447"/>
      <c r="G86" s="447"/>
      <c r="H86" s="447"/>
      <c r="I86" s="447"/>
      <c r="J86" s="447"/>
      <c r="K86" s="447"/>
      <c r="L86" s="447"/>
      <c r="M86" s="447"/>
      <c r="N86" s="447"/>
      <c r="O86" s="447"/>
      <c r="P86" s="447"/>
      <c r="Q86" s="447"/>
      <c r="R86" s="447"/>
      <c r="S86" s="447"/>
      <c r="T86" s="447"/>
      <c r="U86" s="447"/>
      <c r="V86" s="447"/>
      <c r="W86" s="447"/>
      <c r="X86" s="192">
        <f>SUM(W88:W93)</f>
        <v>5521715.7225000001</v>
      </c>
    </row>
    <row r="87" spans="1:24" outlineLevel="1">
      <c r="A87" s="330"/>
      <c r="B87" s="331"/>
      <c r="C87" s="182">
        <f>'Перв. скв '!C87</f>
        <v>0</v>
      </c>
      <c r="D87" s="100" t="s">
        <v>120</v>
      </c>
      <c r="E87" s="50"/>
      <c r="F87" s="50"/>
      <c r="G87" s="38"/>
      <c r="H87" s="295"/>
      <c r="I87" s="295"/>
      <c r="J87" s="295"/>
      <c r="K87" s="295"/>
      <c r="L87" s="295"/>
      <c r="M87" s="295"/>
      <c r="N87" s="295"/>
      <c r="O87" s="52"/>
      <c r="P87" s="52"/>
      <c r="Q87" s="52"/>
      <c r="R87" s="52"/>
      <c r="S87" s="52"/>
      <c r="T87" s="52"/>
      <c r="U87" s="52"/>
      <c r="V87" s="53"/>
      <c r="W87" s="172"/>
      <c r="X87" s="190"/>
    </row>
    <row r="88" spans="1:24" outlineLevel="1">
      <c r="A88" s="322"/>
      <c r="B88" s="323"/>
      <c r="C88" s="335" t="s">
        <v>148</v>
      </c>
      <c r="D88" s="102" t="str">
        <f>'Перв. скв '!D88</f>
        <v>Фиксированная ставка за скважину с отходом до 1300 м.</v>
      </c>
      <c r="E88" s="332">
        <f t="shared" ref="E88:E93" si="40">C$87</f>
        <v>0</v>
      </c>
      <c r="F88" s="332" t="str">
        <f>'Перв. скв '!F88</f>
        <v>скв.</v>
      </c>
      <c r="G88" s="349">
        <f>'Перв. скв '!G88</f>
        <v>807557.8</v>
      </c>
      <c r="H88" s="306">
        <f>'Перв. скв '!H88</f>
        <v>0</v>
      </c>
      <c r="I88" s="306">
        <f>'Перв. скв '!I88</f>
        <v>0</v>
      </c>
      <c r="J88" s="306">
        <f>'Перв. скв '!J88</f>
        <v>0</v>
      </c>
      <c r="K88" s="306">
        <f>'Перв. скв '!K88</f>
        <v>0</v>
      </c>
      <c r="L88" s="306">
        <f>$L$45</f>
        <v>0</v>
      </c>
      <c r="M88" s="306">
        <f>'Перв. скв '!M88</f>
        <v>0</v>
      </c>
      <c r="N88" s="306">
        <f>'Перв. скв '!N88</f>
        <v>0</v>
      </c>
      <c r="O88" s="112">
        <f t="shared" ref="O88:O93" si="41">H88*G88</f>
        <v>0</v>
      </c>
      <c r="P88" s="112">
        <f t="shared" ref="P88:P93" si="42">I88*G88</f>
        <v>0</v>
      </c>
      <c r="Q88" s="112">
        <f t="shared" ref="Q88:Q93" si="43">J88*G88</f>
        <v>0</v>
      </c>
      <c r="R88" s="112">
        <f t="shared" ref="R88:R93" si="44">K88*G88</f>
        <v>0</v>
      </c>
      <c r="S88" s="112">
        <f t="shared" ref="S88:S93" si="45">L88*G88</f>
        <v>0</v>
      </c>
      <c r="T88" s="99">
        <f t="shared" ref="T88:T93" si="46">M88*G88</f>
        <v>0</v>
      </c>
      <c r="U88" s="112">
        <f t="shared" ref="U88:U93" si="47">N88*G88</f>
        <v>0</v>
      </c>
      <c r="V88" s="113">
        <f t="shared" ref="V88:V93" si="48">SUM(H88:N88)</f>
        <v>0</v>
      </c>
      <c r="W88" s="168">
        <f t="shared" ref="W88:W93" si="49">SUM(O88:U88)</f>
        <v>0</v>
      </c>
      <c r="X88" s="190"/>
    </row>
    <row r="89" spans="1:24" outlineLevel="1">
      <c r="A89" s="322"/>
      <c r="B89" s="323"/>
      <c r="C89" s="335"/>
      <c r="D89" s="102" t="str">
        <f>'Перв. скв '!D89</f>
        <v>Фиксированная ставка за скважину с отходом от 1300 до 1500 м.</v>
      </c>
      <c r="E89" s="332">
        <f t="shared" si="40"/>
        <v>0</v>
      </c>
      <c r="F89" s="332" t="str">
        <f>'Перв. скв '!F89</f>
        <v>скв.</v>
      </c>
      <c r="G89" s="349">
        <f>'Перв. скв '!G89</f>
        <v>883911</v>
      </c>
      <c r="H89" s="306">
        <f>'Перв. скв '!H89</f>
        <v>0</v>
      </c>
      <c r="I89" s="306">
        <f>'Перв. скв '!I89</f>
        <v>0</v>
      </c>
      <c r="J89" s="306">
        <f>'Перв. скв '!J89</f>
        <v>0</v>
      </c>
      <c r="K89" s="306">
        <f>'Перв. скв '!K89</f>
        <v>0</v>
      </c>
      <c r="L89" s="306">
        <f>$L$46</f>
        <v>0</v>
      </c>
      <c r="M89" s="306">
        <f>'Перв. скв '!M89</f>
        <v>0</v>
      </c>
      <c r="N89" s="306">
        <f>'Перв. скв '!N89</f>
        <v>0</v>
      </c>
      <c r="O89" s="112">
        <f t="shared" si="41"/>
        <v>0</v>
      </c>
      <c r="P89" s="112">
        <f t="shared" si="42"/>
        <v>0</v>
      </c>
      <c r="Q89" s="112">
        <f t="shared" si="43"/>
        <v>0</v>
      </c>
      <c r="R89" s="112">
        <f t="shared" si="44"/>
        <v>0</v>
      </c>
      <c r="S89" s="112">
        <f t="shared" si="45"/>
        <v>0</v>
      </c>
      <c r="T89" s="99">
        <f t="shared" si="46"/>
        <v>0</v>
      </c>
      <c r="U89" s="112">
        <f t="shared" si="47"/>
        <v>0</v>
      </c>
      <c r="V89" s="113">
        <f t="shared" si="48"/>
        <v>0</v>
      </c>
      <c r="W89" s="168">
        <f t="shared" si="49"/>
        <v>0</v>
      </c>
      <c r="X89" s="190"/>
    </row>
    <row r="90" spans="1:24" outlineLevel="1">
      <c r="A90" s="322"/>
      <c r="B90" s="323"/>
      <c r="C90" s="335"/>
      <c r="D90" s="102" t="str">
        <f>'Перв. скв '!D90</f>
        <v>Фиксированная ставка за скважину с отходом от 1500 до 2000 м.</v>
      </c>
      <c r="E90" s="332">
        <f t="shared" si="40"/>
        <v>0</v>
      </c>
      <c r="F90" s="332" t="str">
        <f>'Перв. скв '!F90</f>
        <v>скв.</v>
      </c>
      <c r="G90" s="349">
        <f>'Перв. скв '!G90</f>
        <v>883911</v>
      </c>
      <c r="H90" s="306">
        <f>'Перв. скв '!H90</f>
        <v>0</v>
      </c>
      <c r="I90" s="306">
        <f>'Перв. скв '!I90</f>
        <v>0</v>
      </c>
      <c r="J90" s="306">
        <f>'Перв. скв '!J90</f>
        <v>0</v>
      </c>
      <c r="K90" s="306">
        <f>'Перв. скв '!K90</f>
        <v>0</v>
      </c>
      <c r="L90" s="306">
        <f>$L$47</f>
        <v>0</v>
      </c>
      <c r="M90" s="306">
        <f>'Перв. скв '!M90</f>
        <v>0</v>
      </c>
      <c r="N90" s="306">
        <f>'Перв. скв '!N90</f>
        <v>0</v>
      </c>
      <c r="O90" s="112">
        <f t="shared" si="41"/>
        <v>0</v>
      </c>
      <c r="P90" s="112">
        <f t="shared" si="42"/>
        <v>0</v>
      </c>
      <c r="Q90" s="112">
        <f t="shared" si="43"/>
        <v>0</v>
      </c>
      <c r="R90" s="112">
        <f t="shared" si="44"/>
        <v>0</v>
      </c>
      <c r="S90" s="112">
        <f t="shared" si="45"/>
        <v>0</v>
      </c>
      <c r="T90" s="99">
        <f t="shared" si="46"/>
        <v>0</v>
      </c>
      <c r="U90" s="112">
        <f t="shared" si="47"/>
        <v>0</v>
      </c>
      <c r="V90" s="113">
        <f t="shared" si="48"/>
        <v>0</v>
      </c>
      <c r="W90" s="168">
        <f t="shared" si="49"/>
        <v>0</v>
      </c>
      <c r="X90" s="190"/>
    </row>
    <row r="91" spans="1:24" outlineLevel="1">
      <c r="A91" s="322"/>
      <c r="B91" s="323"/>
      <c r="C91" s="335"/>
      <c r="D91" s="102" t="str">
        <f>'Перв. скв '!D91</f>
        <v>Фиксированная ставка за скважину с отходом от 2000 до 2200 м.</v>
      </c>
      <c r="E91" s="332">
        <f t="shared" si="40"/>
        <v>0</v>
      </c>
      <c r="F91" s="332" t="str">
        <f>'Перв. скв '!F91</f>
        <v>скв.</v>
      </c>
      <c r="G91" s="349">
        <f>'Перв. скв '!G91</f>
        <v>1125552.98</v>
      </c>
      <c r="H91" s="306">
        <f>'Перв. скв '!H91</f>
        <v>0</v>
      </c>
      <c r="I91" s="306">
        <f>'Перв. скв '!I91</f>
        <v>0</v>
      </c>
      <c r="J91" s="306">
        <f>'Перв. скв '!J91</f>
        <v>0</v>
      </c>
      <c r="K91" s="306">
        <f>'Перв. скв '!K91</f>
        <v>0</v>
      </c>
      <c r="L91" s="306">
        <f>$L$48</f>
        <v>0</v>
      </c>
      <c r="M91" s="306">
        <f>'Перв. скв '!M91</f>
        <v>0</v>
      </c>
      <c r="N91" s="306">
        <f>'Перв. скв '!N91</f>
        <v>0</v>
      </c>
      <c r="O91" s="112">
        <f t="shared" si="41"/>
        <v>0</v>
      </c>
      <c r="P91" s="112">
        <f t="shared" si="42"/>
        <v>0</v>
      </c>
      <c r="Q91" s="112">
        <f t="shared" si="43"/>
        <v>0</v>
      </c>
      <c r="R91" s="112">
        <f t="shared" si="44"/>
        <v>0</v>
      </c>
      <c r="S91" s="112">
        <f t="shared" si="45"/>
        <v>0</v>
      </c>
      <c r="T91" s="99">
        <f t="shared" si="46"/>
        <v>0</v>
      </c>
      <c r="U91" s="112">
        <f t="shared" si="47"/>
        <v>0</v>
      </c>
      <c r="V91" s="113">
        <f t="shared" si="48"/>
        <v>0</v>
      </c>
      <c r="W91" s="168">
        <f t="shared" si="49"/>
        <v>0</v>
      </c>
      <c r="X91" s="190"/>
    </row>
    <row r="92" spans="1:24" outlineLevel="1">
      <c r="A92" s="322"/>
      <c r="B92" s="323"/>
      <c r="C92" s="335"/>
      <c r="D92" s="102" t="str">
        <f>'Перв. скв '!D92</f>
        <v>Фиксированная ставка за скважину с отходом более 2200 м.</v>
      </c>
      <c r="E92" s="332">
        <f t="shared" si="40"/>
        <v>0</v>
      </c>
      <c r="F92" s="332" t="str">
        <f>'Перв. скв '!F92</f>
        <v>сут.</v>
      </c>
      <c r="G92" s="349">
        <f>'Перв. скв '!G92</f>
        <v>1381613.2</v>
      </c>
      <c r="H92" s="306">
        <f>'Перв. скв '!H92</f>
        <v>0</v>
      </c>
      <c r="I92" s="306">
        <f>'Перв. скв '!I92</f>
        <v>0</v>
      </c>
      <c r="J92" s="306">
        <f>'Перв. скв '!J92</f>
        <v>0</v>
      </c>
      <c r="K92" s="306">
        <f>'Перв. скв '!K92</f>
        <v>0</v>
      </c>
      <c r="L92" s="306">
        <f>$L$49</f>
        <v>0</v>
      </c>
      <c r="M92" s="306">
        <f>'Перв. скв '!M92</f>
        <v>0</v>
      </c>
      <c r="N92" s="306">
        <f>'Перв. скв '!N92</f>
        <v>0</v>
      </c>
      <c r="O92" s="112">
        <f t="shared" si="41"/>
        <v>0</v>
      </c>
      <c r="P92" s="112">
        <f t="shared" si="42"/>
        <v>0</v>
      </c>
      <c r="Q92" s="112">
        <f t="shared" si="43"/>
        <v>0</v>
      </c>
      <c r="R92" s="112">
        <f t="shared" si="44"/>
        <v>0</v>
      </c>
      <c r="S92" s="112">
        <f t="shared" si="45"/>
        <v>0</v>
      </c>
      <c r="T92" s="99">
        <f t="shared" si="46"/>
        <v>0</v>
      </c>
      <c r="U92" s="112">
        <f t="shared" si="47"/>
        <v>0</v>
      </c>
      <c r="V92" s="113">
        <f t="shared" si="48"/>
        <v>0</v>
      </c>
      <c r="W92" s="168">
        <f t="shared" si="49"/>
        <v>0</v>
      </c>
      <c r="X92" s="190"/>
    </row>
    <row r="93" spans="1:24" ht="15.75" outlineLevel="1" thickBot="1">
      <c r="A93" s="322"/>
      <c r="B93" s="323"/>
      <c r="C93" s="335"/>
      <c r="D93" s="102" t="str">
        <f>'Перв. скв '!D93</f>
        <v>Фиксированная ставка за горизонтальную скважину</v>
      </c>
      <c r="E93" s="332">
        <f t="shared" si="40"/>
        <v>0</v>
      </c>
      <c r="F93" s="332" t="str">
        <f>'Перв. скв '!F93</f>
        <v>скв.</v>
      </c>
      <c r="G93" s="349">
        <f>'Перв. скв '!G93</f>
        <v>5521715.7225000001</v>
      </c>
      <c r="H93" s="306">
        <f>'Перв. скв '!H93</f>
        <v>0</v>
      </c>
      <c r="I93" s="306">
        <f>'Перв. скв '!I93</f>
        <v>0</v>
      </c>
      <c r="J93" s="306">
        <f>'Перв. скв '!J93</f>
        <v>0</v>
      </c>
      <c r="K93" s="306">
        <f>'Перв. скв '!K93</f>
        <v>0</v>
      </c>
      <c r="L93" s="306">
        <v>1</v>
      </c>
      <c r="M93" s="306">
        <f>'Перв. скв '!M93</f>
        <v>0</v>
      </c>
      <c r="N93" s="306">
        <f>'Перв. скв '!N93</f>
        <v>0</v>
      </c>
      <c r="O93" s="112">
        <f t="shared" si="41"/>
        <v>0</v>
      </c>
      <c r="P93" s="112">
        <f t="shared" si="42"/>
        <v>0</v>
      </c>
      <c r="Q93" s="112">
        <f t="shared" si="43"/>
        <v>0</v>
      </c>
      <c r="R93" s="112">
        <f t="shared" si="44"/>
        <v>0</v>
      </c>
      <c r="S93" s="112">
        <f t="shared" si="45"/>
        <v>5521715.7225000001</v>
      </c>
      <c r="T93" s="99">
        <f t="shared" si="46"/>
        <v>0</v>
      </c>
      <c r="U93" s="112">
        <f t="shared" si="47"/>
        <v>0</v>
      </c>
      <c r="V93" s="113">
        <f t="shared" si="48"/>
        <v>1</v>
      </c>
      <c r="W93" s="168">
        <f t="shared" si="49"/>
        <v>5521715.7225000001</v>
      </c>
      <c r="X93" s="190"/>
    </row>
    <row r="94" spans="1:24" ht="15.75" thickBot="1">
      <c r="A94" s="334"/>
      <c r="B94" s="331"/>
      <c r="C94" s="446" t="s">
        <v>29</v>
      </c>
      <c r="D94" s="447"/>
      <c r="E94" s="447"/>
      <c r="F94" s="447"/>
      <c r="G94" s="447"/>
      <c r="H94" s="447"/>
      <c r="I94" s="447"/>
      <c r="J94" s="447"/>
      <c r="K94" s="447"/>
      <c r="L94" s="447"/>
      <c r="M94" s="447"/>
      <c r="N94" s="447"/>
      <c r="O94" s="447"/>
      <c r="P94" s="447"/>
      <c r="Q94" s="447"/>
      <c r="R94" s="447"/>
      <c r="S94" s="447"/>
      <c r="T94" s="447"/>
      <c r="U94" s="447"/>
      <c r="V94" s="447"/>
      <c r="W94" s="447"/>
      <c r="X94" s="192">
        <f>SUM(W96:W111)</f>
        <v>2588946</v>
      </c>
    </row>
    <row r="95" spans="1:24" outlineLevel="1" collapsed="1">
      <c r="A95" s="334"/>
      <c r="B95" s="331"/>
      <c r="C95" s="182">
        <f>'Перв. скв '!C95</f>
        <v>0</v>
      </c>
      <c r="D95" s="100" t="s">
        <v>120</v>
      </c>
      <c r="E95" s="50"/>
      <c r="F95" s="50"/>
      <c r="G95" s="38"/>
      <c r="H95" s="295"/>
      <c r="I95" s="295"/>
      <c r="J95" s="295"/>
      <c r="K95" s="295"/>
      <c r="L95" s="295"/>
      <c r="M95" s="295"/>
      <c r="N95" s="295"/>
      <c r="O95" s="52"/>
      <c r="P95" s="52"/>
      <c r="Q95" s="52"/>
      <c r="R95" s="52"/>
      <c r="S95" s="52"/>
      <c r="T95" s="52"/>
      <c r="U95" s="52"/>
      <c r="V95" s="53"/>
      <c r="W95" s="172"/>
      <c r="X95" s="190"/>
    </row>
    <row r="96" spans="1:24" outlineLevel="1">
      <c r="A96" s="327"/>
      <c r="B96" s="323"/>
      <c r="C96" s="335">
        <v>324</v>
      </c>
      <c r="D96" s="102" t="str">
        <f>'Перв. скв '!D96</f>
        <v>Цементирование направления НН 426 мм (услуги, цемент, материалы)</v>
      </c>
      <c r="E96" s="332">
        <f>C$95</f>
        <v>0</v>
      </c>
      <c r="F96" s="332" t="str">
        <f>'Перв. скв '!F96</f>
        <v>опер</v>
      </c>
      <c r="G96" s="349">
        <f>'Перв. скв '!G96</f>
        <v>261088.00000000003</v>
      </c>
      <c r="H96" s="306">
        <f>'Перв. скв '!H96</f>
        <v>0</v>
      </c>
      <c r="I96" s="306">
        <f>'Перв. скв '!I96</f>
        <v>0</v>
      </c>
      <c r="J96" s="306">
        <f>'Перв. скв '!J96</f>
        <v>0</v>
      </c>
      <c r="K96" s="306">
        <f>'Перв. скв '!K96</f>
        <v>0</v>
      </c>
      <c r="L96" s="306">
        <f>'Перв. скв '!L96</f>
        <v>1</v>
      </c>
      <c r="M96" s="306">
        <f>'Перв. скв '!M96</f>
        <v>0</v>
      </c>
      <c r="N96" s="306">
        <f>'Перв. скв '!N96</f>
        <v>0</v>
      </c>
      <c r="O96" s="112">
        <f t="shared" ref="O96:O105" si="50">H96*G96</f>
        <v>0</v>
      </c>
      <c r="P96" s="112">
        <f t="shared" ref="P96:P105" si="51">I96*G96</f>
        <v>0</v>
      </c>
      <c r="Q96" s="112">
        <f t="shared" ref="Q96:Q105" si="52">J96*G96</f>
        <v>0</v>
      </c>
      <c r="R96" s="112">
        <f t="shared" ref="R96:R105" si="53">K96*G96</f>
        <v>0</v>
      </c>
      <c r="S96" s="112">
        <f t="shared" ref="S96:S105" si="54">L96*G96</f>
        <v>261088.00000000003</v>
      </c>
      <c r="T96" s="99">
        <f t="shared" ref="T96:T105" si="55">M96*G96</f>
        <v>0</v>
      </c>
      <c r="U96" s="112">
        <f t="shared" ref="U96:U105" si="56">N96*G96</f>
        <v>0</v>
      </c>
      <c r="V96" s="113">
        <f t="shared" ref="V96:V105" si="57">SUM(H96:N96)</f>
        <v>1</v>
      </c>
      <c r="W96" s="168">
        <f t="shared" ref="W96:W105" si="58">SUM(O96:U96)</f>
        <v>261088.00000000003</v>
      </c>
      <c r="X96" s="190"/>
    </row>
    <row r="97" spans="1:24" outlineLevel="1">
      <c r="A97" s="327"/>
      <c r="B97" s="323"/>
      <c r="C97" s="335">
        <v>245</v>
      </c>
      <c r="D97" s="102" t="str">
        <f>'Перв. скв '!D97</f>
        <v>Цементирование кондуктора НН 324 мм (услуги, цемент, материалы)</v>
      </c>
      <c r="E97" s="332">
        <f t="shared" ref="E97:E111" si="59">C$95</f>
        <v>0</v>
      </c>
      <c r="F97" s="332" t="str">
        <f>'Перв. скв '!F97</f>
        <v>опер</v>
      </c>
      <c r="G97" s="349">
        <f>'Перв. скв '!G97</f>
        <v>450018</v>
      </c>
      <c r="H97" s="306">
        <f>'Перв. скв '!H97</f>
        <v>0</v>
      </c>
      <c r="I97" s="306">
        <f>'Перв. скв '!I97</f>
        <v>0</v>
      </c>
      <c r="J97" s="306">
        <f>'Перв. скв '!J97</f>
        <v>0</v>
      </c>
      <c r="K97" s="306">
        <f>'Перв. скв '!K97</f>
        <v>0</v>
      </c>
      <c r="L97" s="306">
        <f>'Перв. скв '!L97</f>
        <v>1</v>
      </c>
      <c r="M97" s="306">
        <f>'Перв. скв '!M97</f>
        <v>0</v>
      </c>
      <c r="N97" s="306">
        <f>'Перв. скв '!N97</f>
        <v>0</v>
      </c>
      <c r="O97" s="112">
        <f t="shared" si="50"/>
        <v>0</v>
      </c>
      <c r="P97" s="112">
        <f t="shared" si="51"/>
        <v>0</v>
      </c>
      <c r="Q97" s="112">
        <f t="shared" si="52"/>
        <v>0</v>
      </c>
      <c r="R97" s="112">
        <f t="shared" si="53"/>
        <v>0</v>
      </c>
      <c r="S97" s="112">
        <f t="shared" si="54"/>
        <v>450018</v>
      </c>
      <c r="T97" s="99">
        <f t="shared" si="55"/>
        <v>0</v>
      </c>
      <c r="U97" s="112">
        <f t="shared" si="56"/>
        <v>0</v>
      </c>
      <c r="V97" s="113">
        <f t="shared" si="57"/>
        <v>1</v>
      </c>
      <c r="W97" s="168">
        <f t="shared" si="58"/>
        <v>450018</v>
      </c>
      <c r="X97" s="190"/>
    </row>
    <row r="98" spans="1:24" hidden="1" outlineLevel="1">
      <c r="A98" s="327"/>
      <c r="B98" s="323"/>
      <c r="C98" s="335">
        <v>178</v>
      </c>
      <c r="D98" s="102" t="str">
        <f>'Перв. скв '!D98</f>
        <v>Цементирование технической колонны Гор 245 мм (услуги, цемент, материалы)</v>
      </c>
      <c r="E98" s="332">
        <f t="shared" si="59"/>
        <v>0</v>
      </c>
      <c r="F98" s="332" t="str">
        <f>'Перв. скв '!F98</f>
        <v>опер</v>
      </c>
      <c r="G98" s="349">
        <f>'Перв. скв '!G98</f>
        <v>0</v>
      </c>
      <c r="H98" s="306">
        <f>'Перв. скв '!H98</f>
        <v>0</v>
      </c>
      <c r="I98" s="306">
        <f>'Перв. скв '!I98</f>
        <v>0</v>
      </c>
      <c r="J98" s="306">
        <f>'Перв. скв '!J98</f>
        <v>0</v>
      </c>
      <c r="K98" s="306">
        <f>'Перв. скв '!K98</f>
        <v>0</v>
      </c>
      <c r="L98" s="306">
        <f>'Перв. скв '!L98</f>
        <v>0</v>
      </c>
      <c r="M98" s="306">
        <f>'Перв. скв '!M98</f>
        <v>0</v>
      </c>
      <c r="N98" s="306">
        <f>'Перв. скв '!N98</f>
        <v>0</v>
      </c>
      <c r="O98" s="112">
        <f t="shared" si="50"/>
        <v>0</v>
      </c>
      <c r="P98" s="112">
        <f t="shared" si="51"/>
        <v>0</v>
      </c>
      <c r="Q98" s="112">
        <f t="shared" si="52"/>
        <v>0</v>
      </c>
      <c r="R98" s="112">
        <f t="shared" si="53"/>
        <v>0</v>
      </c>
      <c r="S98" s="112">
        <f t="shared" si="54"/>
        <v>0</v>
      </c>
      <c r="T98" s="99">
        <f t="shared" si="55"/>
        <v>0</v>
      </c>
      <c r="U98" s="112">
        <f t="shared" si="56"/>
        <v>0</v>
      </c>
      <c r="V98" s="113">
        <f t="shared" si="57"/>
        <v>0</v>
      </c>
      <c r="W98" s="168">
        <f t="shared" si="58"/>
        <v>0</v>
      </c>
      <c r="X98" s="190"/>
    </row>
    <row r="99" spans="1:24" outlineLevel="1">
      <c r="A99" s="327"/>
      <c r="B99" s="323"/>
      <c r="C99" s="335">
        <v>324</v>
      </c>
      <c r="D99" s="102" t="str">
        <f>'Перв. скв '!D99</f>
        <v>Цементирование эксплуатационной колонны 178мм (услуги, цемент, материалы)</v>
      </c>
      <c r="E99" s="332">
        <f t="shared" si="59"/>
        <v>0</v>
      </c>
      <c r="F99" s="332" t="str">
        <f>'Перв. скв '!F99</f>
        <v>опер</v>
      </c>
      <c r="G99" s="349">
        <f>'Перв. скв '!G99</f>
        <v>1433230</v>
      </c>
      <c r="H99" s="306">
        <f>'Перв. скв '!H99</f>
        <v>0</v>
      </c>
      <c r="I99" s="306">
        <f>'Перв. скв '!I99</f>
        <v>0</v>
      </c>
      <c r="J99" s="306">
        <f>'Перв. скв '!J99</f>
        <v>0</v>
      </c>
      <c r="K99" s="306">
        <f>'Перв. скв '!K99</f>
        <v>0</v>
      </c>
      <c r="L99" s="306">
        <f>'Перв. скв '!L99</f>
        <v>1</v>
      </c>
      <c r="M99" s="306">
        <f>'Перв. скв '!M99</f>
        <v>0</v>
      </c>
      <c r="N99" s="306">
        <f>'Перв. скв '!N99</f>
        <v>0</v>
      </c>
      <c r="O99" s="112">
        <f t="shared" si="50"/>
        <v>0</v>
      </c>
      <c r="P99" s="112">
        <f t="shared" si="51"/>
        <v>0</v>
      </c>
      <c r="Q99" s="112">
        <f t="shared" si="52"/>
        <v>0</v>
      </c>
      <c r="R99" s="112">
        <f t="shared" si="53"/>
        <v>0</v>
      </c>
      <c r="S99" s="112">
        <f t="shared" si="54"/>
        <v>1433230</v>
      </c>
      <c r="T99" s="99">
        <f t="shared" si="55"/>
        <v>0</v>
      </c>
      <c r="U99" s="112">
        <f t="shared" si="56"/>
        <v>0</v>
      </c>
      <c r="V99" s="113">
        <f t="shared" si="57"/>
        <v>1</v>
      </c>
      <c r="W99" s="168">
        <f t="shared" si="58"/>
        <v>1433230</v>
      </c>
      <c r="X99" s="190"/>
    </row>
    <row r="100" spans="1:24" hidden="1" outlineLevel="1">
      <c r="A100" s="327"/>
      <c r="B100" s="323"/>
      <c r="C100" s="335">
        <v>245</v>
      </c>
      <c r="D100" s="102" t="str">
        <f>'Перв. скв '!D100</f>
        <v>Цементирование направления НН 324 мм (услуги, цемент, материалы)</v>
      </c>
      <c r="E100" s="332">
        <f t="shared" si="59"/>
        <v>0</v>
      </c>
      <c r="F100" s="332" t="str">
        <f>'Перв. скв '!F100</f>
        <v>опер</v>
      </c>
      <c r="G100" s="349">
        <f>'Перв. скв '!G100</f>
        <v>0</v>
      </c>
      <c r="H100" s="306">
        <f>'Перв. скв '!H100</f>
        <v>0</v>
      </c>
      <c r="I100" s="306">
        <f>'Перв. скв '!I100</f>
        <v>0</v>
      </c>
      <c r="J100" s="306">
        <f>'Перв. скв '!J100</f>
        <v>0</v>
      </c>
      <c r="K100" s="306">
        <f>'Перв. скв '!K100</f>
        <v>0</v>
      </c>
      <c r="L100" s="306">
        <f>'Перв. скв '!L100</f>
        <v>0</v>
      </c>
      <c r="M100" s="306">
        <f>'Перв. скв '!M100</f>
        <v>0</v>
      </c>
      <c r="N100" s="306">
        <f>'Перв. скв '!N100</f>
        <v>0</v>
      </c>
      <c r="O100" s="112">
        <f t="shared" si="50"/>
        <v>0</v>
      </c>
      <c r="P100" s="112">
        <f t="shared" si="51"/>
        <v>0</v>
      </c>
      <c r="Q100" s="112">
        <f t="shared" si="52"/>
        <v>0</v>
      </c>
      <c r="R100" s="112">
        <f t="shared" si="53"/>
        <v>0</v>
      </c>
      <c r="S100" s="112">
        <f t="shared" si="54"/>
        <v>0</v>
      </c>
      <c r="T100" s="99">
        <f t="shared" si="55"/>
        <v>0</v>
      </c>
      <c r="U100" s="112">
        <f t="shared" si="56"/>
        <v>0</v>
      </c>
      <c r="V100" s="113">
        <f t="shared" si="57"/>
        <v>0</v>
      </c>
      <c r="W100" s="168">
        <f t="shared" si="58"/>
        <v>0</v>
      </c>
      <c r="X100" s="190"/>
    </row>
    <row r="101" spans="1:24" hidden="1" outlineLevel="1">
      <c r="A101" s="327"/>
      <c r="B101" s="323"/>
      <c r="C101" s="335">
        <v>178</v>
      </c>
      <c r="D101" s="102" t="str">
        <f>'Перв. скв '!D101</f>
        <v>Цементирование кондуктора НН 245 мм (услуги, цемент, материалы)</v>
      </c>
      <c r="E101" s="332">
        <f t="shared" si="59"/>
        <v>0</v>
      </c>
      <c r="F101" s="332" t="str">
        <f>'Перв. скв '!F101</f>
        <v>опер</v>
      </c>
      <c r="G101" s="349">
        <f>'Перв. скв '!G101</f>
        <v>0</v>
      </c>
      <c r="H101" s="306">
        <f>'Перв. скв '!H101</f>
        <v>0</v>
      </c>
      <c r="I101" s="306">
        <f>'Перв. скв '!I101</f>
        <v>0</v>
      </c>
      <c r="J101" s="306">
        <f>'Перв. скв '!J101</f>
        <v>0</v>
      </c>
      <c r="K101" s="306">
        <f>'Перв. скв '!K101</f>
        <v>0</v>
      </c>
      <c r="L101" s="306">
        <f>'Перв. скв '!L101</f>
        <v>0</v>
      </c>
      <c r="M101" s="306">
        <f>'Перв. скв '!M101</f>
        <v>0</v>
      </c>
      <c r="N101" s="306">
        <f>'Перв. скв '!N101</f>
        <v>0</v>
      </c>
      <c r="O101" s="112">
        <f t="shared" si="50"/>
        <v>0</v>
      </c>
      <c r="P101" s="112">
        <f t="shared" si="51"/>
        <v>0</v>
      </c>
      <c r="Q101" s="112">
        <f t="shared" si="52"/>
        <v>0</v>
      </c>
      <c r="R101" s="112">
        <f t="shared" si="53"/>
        <v>0</v>
      </c>
      <c r="S101" s="112">
        <f t="shared" si="54"/>
        <v>0</v>
      </c>
      <c r="T101" s="99">
        <f t="shared" si="55"/>
        <v>0</v>
      </c>
      <c r="U101" s="112">
        <f t="shared" si="56"/>
        <v>0</v>
      </c>
      <c r="V101" s="113">
        <f t="shared" si="57"/>
        <v>0</v>
      </c>
      <c r="W101" s="168">
        <f t="shared" si="58"/>
        <v>0</v>
      </c>
      <c r="X101" s="190"/>
    </row>
    <row r="102" spans="1:24" hidden="1" outlineLevel="1">
      <c r="A102" s="327"/>
      <c r="B102" s="323"/>
      <c r="C102" s="335">
        <v>324</v>
      </c>
      <c r="D102" s="102" t="str">
        <f>'Перв. скв '!D102</f>
        <v>Цементирование эксплуатационной колонны НН 178мм (услуги, цемент, материалы)</v>
      </c>
      <c r="E102" s="332">
        <f t="shared" si="59"/>
        <v>0</v>
      </c>
      <c r="F102" s="332" t="str">
        <f>'Перв. скв '!F102</f>
        <v>опер</v>
      </c>
      <c r="G102" s="349">
        <f>'Перв. скв '!G102</f>
        <v>0</v>
      </c>
      <c r="H102" s="306">
        <f>'Перв. скв '!H102</f>
        <v>0</v>
      </c>
      <c r="I102" s="306">
        <f>'Перв. скв '!I102</f>
        <v>0</v>
      </c>
      <c r="J102" s="306">
        <f>'Перв. скв '!J102</f>
        <v>0</v>
      </c>
      <c r="K102" s="306">
        <f>'Перв. скв '!K102</f>
        <v>0</v>
      </c>
      <c r="L102" s="306">
        <f>'Перв. скв '!L102</f>
        <v>0</v>
      </c>
      <c r="M102" s="306">
        <f>'Перв. скв '!M102</f>
        <v>0</v>
      </c>
      <c r="N102" s="306">
        <f>'Перв. скв '!N102</f>
        <v>0</v>
      </c>
      <c r="O102" s="112">
        <f t="shared" si="50"/>
        <v>0</v>
      </c>
      <c r="P102" s="112">
        <f t="shared" si="51"/>
        <v>0</v>
      </c>
      <c r="Q102" s="112">
        <f t="shared" si="52"/>
        <v>0</v>
      </c>
      <c r="R102" s="112">
        <f t="shared" si="53"/>
        <v>0</v>
      </c>
      <c r="S102" s="112">
        <f t="shared" si="54"/>
        <v>0</v>
      </c>
      <c r="T102" s="99">
        <f t="shared" si="55"/>
        <v>0</v>
      </c>
      <c r="U102" s="112">
        <f t="shared" si="56"/>
        <v>0</v>
      </c>
      <c r="V102" s="113">
        <f t="shared" si="57"/>
        <v>0</v>
      </c>
      <c r="W102" s="168">
        <f t="shared" si="58"/>
        <v>0</v>
      </c>
      <c r="X102" s="190"/>
    </row>
    <row r="103" spans="1:24" hidden="1" outlineLevel="1">
      <c r="A103" s="327"/>
      <c r="B103" s="323"/>
      <c r="C103" s="335"/>
      <c r="D103" s="102" t="str">
        <f>'Перв. скв '!D103</f>
        <v>Цементирование хвостовика НН 127мм (услуги, цемент, материалы)</v>
      </c>
      <c r="E103" s="332">
        <f t="shared" si="59"/>
        <v>0</v>
      </c>
      <c r="F103" s="332" t="str">
        <f>'Перв. скв '!F103</f>
        <v>опер</v>
      </c>
      <c r="G103" s="349">
        <f>'Перв. скв '!G103</f>
        <v>0</v>
      </c>
      <c r="H103" s="306">
        <f>'Перв. скв '!H103</f>
        <v>0</v>
      </c>
      <c r="I103" s="306">
        <f>'Перв. скв '!I103</f>
        <v>0</v>
      </c>
      <c r="J103" s="306">
        <f>'Перв. скв '!J103</f>
        <v>0</v>
      </c>
      <c r="K103" s="306">
        <f>'Перв. скв '!K103</f>
        <v>0</v>
      </c>
      <c r="L103" s="306">
        <f>'Перв. скв '!L103</f>
        <v>0</v>
      </c>
      <c r="M103" s="306">
        <f>'Перв. скв '!M103</f>
        <v>0</v>
      </c>
      <c r="N103" s="306">
        <f>'Перв. скв '!N103</f>
        <v>0</v>
      </c>
      <c r="O103" s="112">
        <f t="shared" si="50"/>
        <v>0</v>
      </c>
      <c r="P103" s="112">
        <f t="shared" si="51"/>
        <v>0</v>
      </c>
      <c r="Q103" s="112">
        <f t="shared" si="52"/>
        <v>0</v>
      </c>
      <c r="R103" s="112">
        <f t="shared" si="53"/>
        <v>0</v>
      </c>
      <c r="S103" s="112">
        <f t="shared" si="54"/>
        <v>0</v>
      </c>
      <c r="T103" s="99">
        <f t="shared" si="55"/>
        <v>0</v>
      </c>
      <c r="U103" s="112">
        <f t="shared" si="56"/>
        <v>0</v>
      </c>
      <c r="V103" s="113">
        <f t="shared" si="57"/>
        <v>0</v>
      </c>
      <c r="W103" s="168">
        <f t="shared" si="58"/>
        <v>0</v>
      </c>
      <c r="X103" s="190"/>
    </row>
    <row r="104" spans="1:24" hidden="1" outlineLevel="1">
      <c r="A104" s="327"/>
      <c r="B104" s="323"/>
      <c r="C104" s="335"/>
      <c r="D104" s="102" t="str">
        <f>'Перв. скв '!D104</f>
        <v>Цементирование технической колонны НН 245 мм (услуги, цемент, материалы)</v>
      </c>
      <c r="E104" s="332">
        <f t="shared" si="59"/>
        <v>0</v>
      </c>
      <c r="F104" s="332" t="str">
        <f>'Перв. скв '!F104</f>
        <v>опер</v>
      </c>
      <c r="G104" s="349">
        <f>'Перв. скв '!G104</f>
        <v>0</v>
      </c>
      <c r="H104" s="306">
        <f>'Перв. скв '!H104</f>
        <v>0</v>
      </c>
      <c r="I104" s="306">
        <f>'Перв. скв '!I104</f>
        <v>0</v>
      </c>
      <c r="J104" s="306">
        <f>'Перв. скв '!J104</f>
        <v>0</v>
      </c>
      <c r="K104" s="306">
        <f>'Перв. скв '!K104</f>
        <v>0</v>
      </c>
      <c r="L104" s="306">
        <f>'Перв. скв '!L104</f>
        <v>0</v>
      </c>
      <c r="M104" s="306">
        <f>'Перв. скв '!M104</f>
        <v>0</v>
      </c>
      <c r="N104" s="306">
        <f>'Перв. скв '!N104</f>
        <v>0</v>
      </c>
      <c r="O104" s="112">
        <f t="shared" si="50"/>
        <v>0</v>
      </c>
      <c r="P104" s="112">
        <f t="shared" si="51"/>
        <v>0</v>
      </c>
      <c r="Q104" s="112">
        <f t="shared" si="52"/>
        <v>0</v>
      </c>
      <c r="R104" s="112">
        <f t="shared" si="53"/>
        <v>0</v>
      </c>
      <c r="S104" s="112">
        <f t="shared" si="54"/>
        <v>0</v>
      </c>
      <c r="T104" s="99">
        <f t="shared" si="55"/>
        <v>0</v>
      </c>
      <c r="U104" s="112">
        <f t="shared" si="56"/>
        <v>0</v>
      </c>
      <c r="V104" s="113">
        <f t="shared" si="57"/>
        <v>0</v>
      </c>
      <c r="W104" s="168">
        <f t="shared" si="58"/>
        <v>0</v>
      </c>
      <c r="X104" s="190"/>
    </row>
    <row r="105" spans="1:24" outlineLevel="1">
      <c r="A105" s="327"/>
      <c r="B105" s="323"/>
      <c r="C105" s="335">
        <v>245</v>
      </c>
      <c r="D105" s="102" t="str">
        <f>'Перв. скв '!D105</f>
        <v>Транспортировка цемента</v>
      </c>
      <c r="E105" s="332">
        <f t="shared" si="59"/>
        <v>0</v>
      </c>
      <c r="F105" s="332" t="str">
        <f>'Перв. скв '!F105</f>
        <v>опер</v>
      </c>
      <c r="G105" s="349">
        <f>'Перв. скв '!G105</f>
        <v>0</v>
      </c>
      <c r="H105" s="306">
        <f>'Перв. скв '!H105</f>
        <v>0</v>
      </c>
      <c r="I105" s="306">
        <f>'Перв. скв '!I105</f>
        <v>0</v>
      </c>
      <c r="J105" s="306">
        <f>'Перв. скв '!J105</f>
        <v>0</v>
      </c>
      <c r="K105" s="306">
        <f>'Перв. скв '!K105</f>
        <v>0</v>
      </c>
      <c r="L105" s="306">
        <f>'Перв. скв '!L105</f>
        <v>0</v>
      </c>
      <c r="M105" s="306">
        <f>'Перв. скв '!M105</f>
        <v>0</v>
      </c>
      <c r="N105" s="306">
        <f>'Перв. скв '!N105</f>
        <v>0</v>
      </c>
      <c r="O105" s="112">
        <f t="shared" si="50"/>
        <v>0</v>
      </c>
      <c r="P105" s="112">
        <f t="shared" si="51"/>
        <v>0</v>
      </c>
      <c r="Q105" s="112">
        <f t="shared" si="52"/>
        <v>0</v>
      </c>
      <c r="R105" s="112">
        <f t="shared" si="53"/>
        <v>0</v>
      </c>
      <c r="S105" s="112">
        <f t="shared" si="54"/>
        <v>0</v>
      </c>
      <c r="T105" s="99">
        <f t="shared" si="55"/>
        <v>0</v>
      </c>
      <c r="U105" s="112">
        <f t="shared" si="56"/>
        <v>0</v>
      </c>
      <c r="V105" s="113">
        <f t="shared" si="57"/>
        <v>0</v>
      </c>
      <c r="W105" s="168">
        <f t="shared" si="58"/>
        <v>0</v>
      </c>
      <c r="X105" s="190"/>
    </row>
    <row r="106" spans="1:24" outlineLevel="1">
      <c r="A106" s="327"/>
      <c r="B106" s="323"/>
      <c r="C106" s="335"/>
      <c r="D106" s="102" t="str">
        <f>'Перв. скв '!D106</f>
        <v>Стоимость услуг цементировочного флота</v>
      </c>
      <c r="E106" s="332">
        <f t="shared" si="59"/>
        <v>0</v>
      </c>
      <c r="F106" s="332" t="str">
        <f>'Перв. скв '!F106</f>
        <v>опер</v>
      </c>
      <c r="G106" s="349">
        <f>'Перв. скв '!G106</f>
        <v>0</v>
      </c>
      <c r="H106" s="306">
        <f>'Перв. скв '!H106</f>
        <v>0</v>
      </c>
      <c r="I106" s="306">
        <f>'Перв. скв '!I106</f>
        <v>0</v>
      </c>
      <c r="J106" s="306">
        <f>'Перв. скв '!J106</f>
        <v>0</v>
      </c>
      <c r="K106" s="306">
        <f>'Перв. скв '!K106</f>
        <v>0</v>
      </c>
      <c r="L106" s="306">
        <f>'Перв. скв '!L106</f>
        <v>0</v>
      </c>
      <c r="M106" s="306">
        <f>'Перв. скв '!M106</f>
        <v>0</v>
      </c>
      <c r="N106" s="306">
        <f>'Перв. скв '!N106</f>
        <v>0</v>
      </c>
      <c r="O106" s="99">
        <f t="shared" ref="O106:O111" si="60">H106*G106</f>
        <v>0</v>
      </c>
      <c r="P106" s="99">
        <f t="shared" ref="P106:P111" si="61">I106*G106</f>
        <v>0</v>
      </c>
      <c r="Q106" s="99">
        <f t="shared" ref="Q106:Q111" si="62">J106*G106</f>
        <v>0</v>
      </c>
      <c r="R106" s="99">
        <f t="shared" ref="R106:R111" si="63">K106*G106</f>
        <v>0</v>
      </c>
      <c r="S106" s="99">
        <f t="shared" ref="S106:S111" si="64">L106*G106</f>
        <v>0</v>
      </c>
      <c r="T106" s="99">
        <f t="shared" ref="T106:T111" si="65">M106*G106</f>
        <v>0</v>
      </c>
      <c r="U106" s="99">
        <f t="shared" ref="U106:U111" si="66">N106*G106</f>
        <v>0</v>
      </c>
      <c r="V106" s="98">
        <f t="shared" ref="V106:V111" si="67">SUM(H106:N106)</f>
        <v>0</v>
      </c>
      <c r="W106" s="171">
        <f t="shared" ref="W106:W111" si="68">SUM(O106:U106)</f>
        <v>0</v>
      </c>
      <c r="X106" s="190"/>
    </row>
    <row r="107" spans="1:24" hidden="1" outlineLevel="1">
      <c r="A107" s="327"/>
      <c r="B107" s="323"/>
      <c r="C107" s="335"/>
      <c r="D107" s="102" t="str">
        <f>'Перв. скв '!D107</f>
        <v>Стоимость оснастки</v>
      </c>
      <c r="E107" s="332">
        <f t="shared" si="59"/>
        <v>0</v>
      </c>
      <c r="F107" s="332" t="str">
        <f>'Перв. скв '!F107</f>
        <v>опер</v>
      </c>
      <c r="G107" s="349">
        <f>'Перв. скв '!G107</f>
        <v>0</v>
      </c>
      <c r="H107" s="306">
        <f>'Перв. скв '!H107</f>
        <v>0</v>
      </c>
      <c r="I107" s="306">
        <f>'Перв. скв '!I107</f>
        <v>0</v>
      </c>
      <c r="J107" s="306">
        <f>'Перв. скв '!J107</f>
        <v>0</v>
      </c>
      <c r="K107" s="306">
        <f>'Перв. скв '!K107</f>
        <v>0</v>
      </c>
      <c r="L107" s="306">
        <f>'Перв. скв '!L107</f>
        <v>0</v>
      </c>
      <c r="M107" s="306">
        <f>'Перв. скв '!M107</f>
        <v>0</v>
      </c>
      <c r="N107" s="306">
        <f>'Перв. скв '!N107</f>
        <v>0</v>
      </c>
      <c r="O107" s="99">
        <f t="shared" si="60"/>
        <v>0</v>
      </c>
      <c r="P107" s="99">
        <f t="shared" si="61"/>
        <v>0</v>
      </c>
      <c r="Q107" s="99">
        <f t="shared" si="62"/>
        <v>0</v>
      </c>
      <c r="R107" s="99">
        <f t="shared" si="63"/>
        <v>0</v>
      </c>
      <c r="S107" s="99">
        <f t="shared" si="64"/>
        <v>0</v>
      </c>
      <c r="T107" s="99">
        <f t="shared" si="65"/>
        <v>0</v>
      </c>
      <c r="U107" s="99">
        <f t="shared" si="66"/>
        <v>0</v>
      </c>
      <c r="V107" s="98">
        <f t="shared" si="67"/>
        <v>0</v>
      </c>
      <c r="W107" s="171">
        <f t="shared" si="68"/>
        <v>0</v>
      </c>
      <c r="X107" s="190"/>
    </row>
    <row r="108" spans="1:24" hidden="1" outlineLevel="1">
      <c r="A108" s="327"/>
      <c r="B108" s="323"/>
      <c r="C108" s="335">
        <v>178</v>
      </c>
      <c r="D108" s="102" t="str">
        <f>'Перв. скв '!D108</f>
        <v>Стоимость услуг инженерного сопровождения</v>
      </c>
      <c r="E108" s="332">
        <f t="shared" si="59"/>
        <v>0</v>
      </c>
      <c r="F108" s="332" t="str">
        <f>'Перв. скв '!F108</f>
        <v>опер</v>
      </c>
      <c r="G108" s="349">
        <f>'Перв. скв '!G108</f>
        <v>0</v>
      </c>
      <c r="H108" s="306">
        <f>'Перв. скв '!H108</f>
        <v>0</v>
      </c>
      <c r="I108" s="306">
        <f>'Перв. скв '!I108</f>
        <v>0</v>
      </c>
      <c r="J108" s="306">
        <f>'Перв. скв '!J108</f>
        <v>0</v>
      </c>
      <c r="K108" s="306">
        <f>'Перв. скв '!K108</f>
        <v>0</v>
      </c>
      <c r="L108" s="306">
        <f>'Перв. скв '!L108</f>
        <v>0</v>
      </c>
      <c r="M108" s="306">
        <f>'Перв. скв '!M108</f>
        <v>0</v>
      </c>
      <c r="N108" s="306">
        <f>'Перв. скв '!N108</f>
        <v>0</v>
      </c>
      <c r="O108" s="99">
        <f t="shared" si="60"/>
        <v>0</v>
      </c>
      <c r="P108" s="99">
        <f t="shared" si="61"/>
        <v>0</v>
      </c>
      <c r="Q108" s="99">
        <f t="shared" si="62"/>
        <v>0</v>
      </c>
      <c r="R108" s="99">
        <f t="shared" si="63"/>
        <v>0</v>
      </c>
      <c r="S108" s="99">
        <f t="shared" si="64"/>
        <v>0</v>
      </c>
      <c r="T108" s="99">
        <f t="shared" si="65"/>
        <v>0</v>
      </c>
      <c r="U108" s="99">
        <f t="shared" si="66"/>
        <v>0</v>
      </c>
      <c r="V108" s="98">
        <f t="shared" si="67"/>
        <v>0</v>
      </c>
      <c r="W108" s="171">
        <f t="shared" si="68"/>
        <v>0</v>
      </c>
      <c r="X108" s="190"/>
    </row>
    <row r="109" spans="1:24" hidden="1" outlineLevel="1">
      <c r="A109" s="327"/>
      <c r="B109" s="323"/>
      <c r="C109" s="335"/>
      <c r="D109" s="102" t="str">
        <f>'Перв. скв '!D109</f>
        <v>Стоимость услуг цементировочного флота</v>
      </c>
      <c r="E109" s="332">
        <f t="shared" si="59"/>
        <v>0</v>
      </c>
      <c r="F109" s="332" t="str">
        <f>'Перв. скв '!F109</f>
        <v>опер</v>
      </c>
      <c r="G109" s="349">
        <f>'Перв. скв '!G109</f>
        <v>0</v>
      </c>
      <c r="H109" s="306">
        <f>'Перв. скв '!H109</f>
        <v>0</v>
      </c>
      <c r="I109" s="306">
        <f>'Перв. скв '!I109</f>
        <v>0</v>
      </c>
      <c r="J109" s="306">
        <f>'Перв. скв '!J109</f>
        <v>0</v>
      </c>
      <c r="K109" s="306">
        <f>'Перв. скв '!K109</f>
        <v>0</v>
      </c>
      <c r="L109" s="306">
        <f>'Перв. скв '!L109</f>
        <v>0</v>
      </c>
      <c r="M109" s="306">
        <f>'Перв. скв '!M109</f>
        <v>0</v>
      </c>
      <c r="N109" s="306">
        <f>'Перв. скв '!N109</f>
        <v>0</v>
      </c>
      <c r="O109" s="99">
        <f t="shared" si="60"/>
        <v>0</v>
      </c>
      <c r="P109" s="99">
        <f t="shared" si="61"/>
        <v>0</v>
      </c>
      <c r="Q109" s="99">
        <f t="shared" si="62"/>
        <v>0</v>
      </c>
      <c r="R109" s="99">
        <f t="shared" si="63"/>
        <v>0</v>
      </c>
      <c r="S109" s="99">
        <f t="shared" si="64"/>
        <v>0</v>
      </c>
      <c r="T109" s="99">
        <f t="shared" si="65"/>
        <v>0</v>
      </c>
      <c r="U109" s="99">
        <f t="shared" si="66"/>
        <v>0</v>
      </c>
      <c r="V109" s="98">
        <f t="shared" si="67"/>
        <v>0</v>
      </c>
      <c r="W109" s="171">
        <f t="shared" si="68"/>
        <v>0</v>
      </c>
      <c r="X109" s="190"/>
    </row>
    <row r="110" spans="1:24" hidden="1" outlineLevel="1">
      <c r="A110" s="327"/>
      <c r="B110" s="2"/>
      <c r="C110" s="335"/>
      <c r="D110" s="102" t="str">
        <f>'Перв. скв '!D110</f>
        <v>Стоимость оснастки</v>
      </c>
      <c r="E110" s="332">
        <f t="shared" si="59"/>
        <v>0</v>
      </c>
      <c r="F110" s="332" t="str">
        <f>'Перв. скв '!F110</f>
        <v>опер</v>
      </c>
      <c r="G110" s="349">
        <f>'Перв. скв '!G110</f>
        <v>0</v>
      </c>
      <c r="H110" s="306">
        <f>'Перв. скв '!H110</f>
        <v>0</v>
      </c>
      <c r="I110" s="306">
        <f>'Перв. скв '!I110</f>
        <v>0</v>
      </c>
      <c r="J110" s="306">
        <f>'Перв. скв '!J110</f>
        <v>0</v>
      </c>
      <c r="K110" s="306">
        <f>'Перв. скв '!K110</f>
        <v>0</v>
      </c>
      <c r="L110" s="306">
        <f>'Перв. скв '!L110</f>
        <v>0</v>
      </c>
      <c r="M110" s="306">
        <f>'Перв. скв '!M110</f>
        <v>0</v>
      </c>
      <c r="N110" s="306">
        <f>'Перв. скв '!N110</f>
        <v>0</v>
      </c>
      <c r="O110" s="99">
        <f t="shared" si="60"/>
        <v>0</v>
      </c>
      <c r="P110" s="99">
        <f t="shared" si="61"/>
        <v>0</v>
      </c>
      <c r="Q110" s="99">
        <f t="shared" si="62"/>
        <v>0</v>
      </c>
      <c r="R110" s="99">
        <f t="shared" si="63"/>
        <v>0</v>
      </c>
      <c r="S110" s="99">
        <f t="shared" si="64"/>
        <v>0</v>
      </c>
      <c r="T110" s="99">
        <f t="shared" si="65"/>
        <v>0</v>
      </c>
      <c r="U110" s="99">
        <f t="shared" si="66"/>
        <v>0</v>
      </c>
      <c r="V110" s="98">
        <f t="shared" si="67"/>
        <v>0</v>
      </c>
      <c r="W110" s="171">
        <f t="shared" si="68"/>
        <v>0</v>
      </c>
      <c r="X110" s="190"/>
    </row>
    <row r="111" spans="1:24" ht="15.75" outlineLevel="1" thickBot="1">
      <c r="A111" s="327"/>
      <c r="B111" s="2"/>
      <c r="C111" s="335" t="s">
        <v>76</v>
      </c>
      <c r="D111" s="102" t="str">
        <f>'Перв. скв '!D111</f>
        <v>Установка цем моста</v>
      </c>
      <c r="E111" s="332">
        <f t="shared" si="59"/>
        <v>0</v>
      </c>
      <c r="F111" s="332" t="str">
        <f>'Перв. скв '!F111</f>
        <v>опер</v>
      </c>
      <c r="G111" s="349">
        <f>'Перв. скв '!G111</f>
        <v>444610</v>
      </c>
      <c r="H111" s="306">
        <v>1</v>
      </c>
      <c r="I111" s="306">
        <f>'Перв. скв '!I111</f>
        <v>0</v>
      </c>
      <c r="J111" s="306">
        <f>'Перв. скв '!J111</f>
        <v>0</v>
      </c>
      <c r="K111" s="306">
        <f>'Перв. скв '!K111</f>
        <v>0</v>
      </c>
      <c r="L111" s="306">
        <f>'Перв. скв '!L111</f>
        <v>0</v>
      </c>
      <c r="M111" s="306">
        <f>'Перв. скв '!M111</f>
        <v>0</v>
      </c>
      <c r="N111" s="306">
        <f>'Перв. скв '!N111</f>
        <v>0</v>
      </c>
      <c r="O111" s="99">
        <f t="shared" si="60"/>
        <v>444610</v>
      </c>
      <c r="P111" s="99">
        <f t="shared" si="61"/>
        <v>0</v>
      </c>
      <c r="Q111" s="99">
        <f t="shared" si="62"/>
        <v>0</v>
      </c>
      <c r="R111" s="99">
        <f t="shared" si="63"/>
        <v>0</v>
      </c>
      <c r="S111" s="99">
        <f t="shared" si="64"/>
        <v>0</v>
      </c>
      <c r="T111" s="99">
        <f t="shared" si="65"/>
        <v>0</v>
      </c>
      <c r="U111" s="99">
        <f t="shared" si="66"/>
        <v>0</v>
      </c>
      <c r="V111" s="98">
        <f t="shared" si="67"/>
        <v>1</v>
      </c>
      <c r="W111" s="171">
        <f t="shared" si="68"/>
        <v>444610</v>
      </c>
      <c r="X111" s="190"/>
    </row>
    <row r="112" spans="1:24" ht="15.75" thickBot="1">
      <c r="A112" s="330"/>
      <c r="B112" s="331"/>
      <c r="C112" s="446" t="s">
        <v>28</v>
      </c>
      <c r="D112" s="447"/>
      <c r="E112" s="447"/>
      <c r="F112" s="447"/>
      <c r="G112" s="447"/>
      <c r="H112" s="447"/>
      <c r="I112" s="447"/>
      <c r="J112" s="447"/>
      <c r="K112" s="447"/>
      <c r="L112" s="447"/>
      <c r="M112" s="447"/>
      <c r="N112" s="447"/>
      <c r="O112" s="447"/>
      <c r="P112" s="447"/>
      <c r="Q112" s="447"/>
      <c r="R112" s="447"/>
      <c r="S112" s="447"/>
      <c r="T112" s="447"/>
      <c r="U112" s="447"/>
      <c r="V112" s="447"/>
      <c r="W112" s="447"/>
      <c r="X112" s="192">
        <f>SUM(W114:W119)</f>
        <v>1101150</v>
      </c>
    </row>
    <row r="113" spans="1:24" outlineLevel="1" collapsed="1">
      <c r="A113" s="330"/>
      <c r="B113" s="331"/>
      <c r="C113" s="182">
        <f>'Перв. скв '!C113</f>
        <v>0</v>
      </c>
      <c r="D113" s="100" t="s">
        <v>120</v>
      </c>
      <c r="E113" s="50"/>
      <c r="F113" s="50"/>
      <c r="G113" s="38"/>
      <c r="H113" s="295"/>
      <c r="I113" s="295"/>
      <c r="J113" s="295"/>
      <c r="K113" s="295"/>
      <c r="L113" s="295"/>
      <c r="M113" s="295"/>
      <c r="N113" s="295"/>
      <c r="O113" s="52"/>
      <c r="P113" s="52"/>
      <c r="Q113" s="52"/>
      <c r="R113" s="52"/>
      <c r="S113" s="52"/>
      <c r="T113" s="52"/>
      <c r="U113" s="52"/>
      <c r="V113" s="53"/>
      <c r="W113" s="172"/>
      <c r="X113" s="190"/>
    </row>
    <row r="114" spans="1:24" outlineLevel="1">
      <c r="A114" s="322"/>
      <c r="B114" s="323"/>
      <c r="C114" s="335" t="s">
        <v>148</v>
      </c>
      <c r="D114" s="102" t="str">
        <f>'Перв. скв '!D114</f>
        <v>ГТИ на скважине с отходом до 1300 м.</v>
      </c>
      <c r="E114" s="304">
        <f>'Перв. скв '!E114</f>
        <v>0</v>
      </c>
      <c r="F114" s="332" t="str">
        <f>'Перв. скв '!F114</f>
        <v>скв.</v>
      </c>
      <c r="G114" s="349">
        <f>'Перв. скв '!G114</f>
        <v>24470</v>
      </c>
      <c r="H114" s="306">
        <f>'Перв. скв '!H114</f>
        <v>0</v>
      </c>
      <c r="I114" s="306">
        <f>'Перв. скв '!I114</f>
        <v>0</v>
      </c>
      <c r="J114" s="306">
        <f>'Перв. скв '!J114</f>
        <v>0</v>
      </c>
      <c r="K114" s="306">
        <f>'Перв. скв '!K114</f>
        <v>0</v>
      </c>
      <c r="L114" s="306">
        <f>$L$45</f>
        <v>0</v>
      </c>
      <c r="M114" s="306">
        <f>'Перв. скв '!M114</f>
        <v>0</v>
      </c>
      <c r="N114" s="306">
        <f>'Перв. скв '!N114</f>
        <v>0</v>
      </c>
      <c r="O114" s="112">
        <f t="shared" ref="O114:O119" si="69">H114*G114</f>
        <v>0</v>
      </c>
      <c r="P114" s="112">
        <f t="shared" ref="P114:P119" si="70">I114*G114</f>
        <v>0</v>
      </c>
      <c r="Q114" s="112">
        <f t="shared" ref="Q114:Q119" si="71">J114*G114</f>
        <v>0</v>
      </c>
      <c r="R114" s="112">
        <f t="shared" ref="R114:R119" si="72">K114*G114</f>
        <v>0</v>
      </c>
      <c r="S114" s="112">
        <f t="shared" ref="S114:S119" si="73">L114*G114</f>
        <v>0</v>
      </c>
      <c r="T114" s="99">
        <f t="shared" ref="T114:T119" si="74">M114*G114</f>
        <v>0</v>
      </c>
      <c r="U114" s="112">
        <f t="shared" ref="U114:U119" si="75">N114*G114</f>
        <v>0</v>
      </c>
      <c r="V114" s="113">
        <f t="shared" ref="V114:V119" si="76">SUM(H114:N114)</f>
        <v>0</v>
      </c>
      <c r="W114" s="168">
        <f t="shared" ref="W114:W119" si="77">SUM(O114:U114)</f>
        <v>0</v>
      </c>
      <c r="X114" s="190"/>
    </row>
    <row r="115" spans="1:24" outlineLevel="1">
      <c r="A115" s="322"/>
      <c r="B115" s="323"/>
      <c r="C115" s="335"/>
      <c r="D115" s="102" t="str">
        <f>'Перв. скв '!D115</f>
        <v>ГТИ на скважине с отходом от 1300 до 1500 м.</v>
      </c>
      <c r="E115" s="304">
        <f>'Перв. скв '!E115</f>
        <v>0</v>
      </c>
      <c r="F115" s="332" t="str">
        <f>'Перв. скв '!F115</f>
        <v>скв.</v>
      </c>
      <c r="G115" s="349">
        <f>'Перв. скв '!G115</f>
        <v>24470</v>
      </c>
      <c r="H115" s="306">
        <f>'Перв. скв '!H115</f>
        <v>0</v>
      </c>
      <c r="I115" s="306">
        <f>'Перв. скв '!I115</f>
        <v>0</v>
      </c>
      <c r="J115" s="306">
        <f>'Перв. скв '!J115</f>
        <v>0</v>
      </c>
      <c r="K115" s="306">
        <f>'Перв. скв '!K115</f>
        <v>0</v>
      </c>
      <c r="L115" s="306">
        <f>$L$46</f>
        <v>0</v>
      </c>
      <c r="M115" s="306">
        <f>'Перв. скв '!M115</f>
        <v>0</v>
      </c>
      <c r="N115" s="306">
        <f>'Перв. скв '!N115</f>
        <v>0</v>
      </c>
      <c r="O115" s="112">
        <f t="shared" si="69"/>
        <v>0</v>
      </c>
      <c r="P115" s="112">
        <f t="shared" si="70"/>
        <v>0</v>
      </c>
      <c r="Q115" s="112">
        <f t="shared" si="71"/>
        <v>0</v>
      </c>
      <c r="R115" s="112">
        <f t="shared" si="72"/>
        <v>0</v>
      </c>
      <c r="S115" s="112">
        <f t="shared" si="73"/>
        <v>0</v>
      </c>
      <c r="T115" s="99">
        <f t="shared" si="74"/>
        <v>0</v>
      </c>
      <c r="U115" s="112">
        <f t="shared" si="75"/>
        <v>0</v>
      </c>
      <c r="V115" s="113">
        <f t="shared" si="76"/>
        <v>0</v>
      </c>
      <c r="W115" s="168">
        <f t="shared" si="77"/>
        <v>0</v>
      </c>
      <c r="X115" s="190"/>
    </row>
    <row r="116" spans="1:24" outlineLevel="1">
      <c r="A116" s="322"/>
      <c r="B116" s="323"/>
      <c r="C116" s="335"/>
      <c r="D116" s="102" t="str">
        <f>'Перв. скв '!D116</f>
        <v>ГТИ на скважине с отходом от 1500 до 2000 м.</v>
      </c>
      <c r="E116" s="304">
        <f>'Перв. скв '!E116</f>
        <v>0</v>
      </c>
      <c r="F116" s="332" t="str">
        <f>'Перв. скв '!F116</f>
        <v>скв.</v>
      </c>
      <c r="G116" s="349">
        <f>'Перв. скв '!G116</f>
        <v>24470</v>
      </c>
      <c r="H116" s="306">
        <f>'Перв. скв '!H116</f>
        <v>0</v>
      </c>
      <c r="I116" s="306">
        <f>'Перв. скв '!I116</f>
        <v>0</v>
      </c>
      <c r="J116" s="306">
        <f>'Перв. скв '!J116</f>
        <v>0</v>
      </c>
      <c r="K116" s="306">
        <f>'Перв. скв '!K116</f>
        <v>0</v>
      </c>
      <c r="L116" s="306">
        <f>$L$47</f>
        <v>0</v>
      </c>
      <c r="M116" s="306">
        <f>'Перв. скв '!M116</f>
        <v>0</v>
      </c>
      <c r="N116" s="306">
        <f>'Перв. скв '!N116</f>
        <v>0</v>
      </c>
      <c r="O116" s="112">
        <f t="shared" si="69"/>
        <v>0</v>
      </c>
      <c r="P116" s="112">
        <f t="shared" si="70"/>
        <v>0</v>
      </c>
      <c r="Q116" s="112">
        <f t="shared" si="71"/>
        <v>0</v>
      </c>
      <c r="R116" s="112">
        <f t="shared" si="72"/>
        <v>0</v>
      </c>
      <c r="S116" s="112">
        <f t="shared" si="73"/>
        <v>0</v>
      </c>
      <c r="T116" s="99">
        <f t="shared" si="74"/>
        <v>0</v>
      </c>
      <c r="U116" s="112">
        <f t="shared" si="75"/>
        <v>0</v>
      </c>
      <c r="V116" s="113">
        <f t="shared" si="76"/>
        <v>0</v>
      </c>
      <c r="W116" s="168">
        <f t="shared" si="77"/>
        <v>0</v>
      </c>
      <c r="X116" s="190"/>
    </row>
    <row r="117" spans="1:24" outlineLevel="1">
      <c r="A117" s="322"/>
      <c r="B117" s="323"/>
      <c r="C117" s="335"/>
      <c r="D117" s="102" t="str">
        <f>'Перв. скв '!D117</f>
        <v>ГТИ на скважине с отходом от 2000 до 2200 м.</v>
      </c>
      <c r="E117" s="304">
        <f>'Перв. скв '!E117</f>
        <v>0</v>
      </c>
      <c r="F117" s="332" t="str">
        <f>'Перв. скв '!F117</f>
        <v>скв.</v>
      </c>
      <c r="G117" s="349">
        <f>'Перв. скв '!G117</f>
        <v>24470</v>
      </c>
      <c r="H117" s="306">
        <f>'Перв. скв '!H117</f>
        <v>0</v>
      </c>
      <c r="I117" s="306">
        <f>'Перв. скв '!I117</f>
        <v>0</v>
      </c>
      <c r="J117" s="306">
        <f>'Перв. скв '!J117</f>
        <v>0</v>
      </c>
      <c r="K117" s="306">
        <f>'Перв. скв '!K117</f>
        <v>0</v>
      </c>
      <c r="L117" s="306">
        <f>$L$48</f>
        <v>0</v>
      </c>
      <c r="M117" s="306">
        <f>'Перв. скв '!M117</f>
        <v>0</v>
      </c>
      <c r="N117" s="306">
        <f>'Перв. скв '!N117</f>
        <v>0</v>
      </c>
      <c r="O117" s="112">
        <f t="shared" si="69"/>
        <v>0</v>
      </c>
      <c r="P117" s="112">
        <f t="shared" si="70"/>
        <v>0</v>
      </c>
      <c r="Q117" s="112">
        <f t="shared" si="71"/>
        <v>0</v>
      </c>
      <c r="R117" s="112">
        <f t="shared" si="72"/>
        <v>0</v>
      </c>
      <c r="S117" s="112">
        <f t="shared" si="73"/>
        <v>0</v>
      </c>
      <c r="T117" s="99">
        <f t="shared" si="74"/>
        <v>0</v>
      </c>
      <c r="U117" s="112">
        <f t="shared" si="75"/>
        <v>0</v>
      </c>
      <c r="V117" s="113">
        <f t="shared" si="76"/>
        <v>0</v>
      </c>
      <c r="W117" s="168">
        <f t="shared" si="77"/>
        <v>0</v>
      </c>
      <c r="X117" s="190"/>
    </row>
    <row r="118" spans="1:24" outlineLevel="1">
      <c r="A118" s="322"/>
      <c r="B118" s="323"/>
      <c r="C118" s="335"/>
      <c r="D118" s="102" t="str">
        <f>'Перв. скв '!D118</f>
        <v>ГТИ на скважине с отходом более 2200 м.</v>
      </c>
      <c r="E118" s="304">
        <f>'Перв. скв '!E118</f>
        <v>0</v>
      </c>
      <c r="F118" s="332" t="str">
        <f>'Перв. скв '!F118</f>
        <v>скв.</v>
      </c>
      <c r="G118" s="349">
        <f>'Перв. скв '!G118</f>
        <v>24470</v>
      </c>
      <c r="H118" s="306">
        <f>'Перв. скв '!H118</f>
        <v>0</v>
      </c>
      <c r="I118" s="306">
        <f>'Перв. скв '!I118</f>
        <v>0</v>
      </c>
      <c r="J118" s="306">
        <f>'Перв. скв '!J118</f>
        <v>0</v>
      </c>
      <c r="K118" s="306">
        <f>'Перв. скв '!K118</f>
        <v>0</v>
      </c>
      <c r="L118" s="306">
        <f>$L$49</f>
        <v>0</v>
      </c>
      <c r="M118" s="306">
        <f>'Перв. скв '!M118</f>
        <v>0</v>
      </c>
      <c r="N118" s="306">
        <f>'Перв. скв '!N118</f>
        <v>0</v>
      </c>
      <c r="O118" s="112">
        <f t="shared" si="69"/>
        <v>0</v>
      </c>
      <c r="P118" s="112">
        <f t="shared" si="70"/>
        <v>0</v>
      </c>
      <c r="Q118" s="112">
        <f t="shared" si="71"/>
        <v>0</v>
      </c>
      <c r="R118" s="112">
        <f t="shared" si="72"/>
        <v>0</v>
      </c>
      <c r="S118" s="112">
        <f t="shared" si="73"/>
        <v>0</v>
      </c>
      <c r="T118" s="99">
        <f t="shared" si="74"/>
        <v>0</v>
      </c>
      <c r="U118" s="112">
        <f t="shared" si="75"/>
        <v>0</v>
      </c>
      <c r="V118" s="113">
        <f t="shared" si="76"/>
        <v>0</v>
      </c>
      <c r="W118" s="168">
        <f t="shared" si="77"/>
        <v>0</v>
      </c>
      <c r="X118" s="190"/>
    </row>
    <row r="119" spans="1:24" ht="15.75" outlineLevel="1" thickBot="1">
      <c r="A119" s="322"/>
      <c r="B119" s="323"/>
      <c r="C119" s="335"/>
      <c r="D119" s="102" t="str">
        <f>'Перв. скв '!D119</f>
        <v>ГТИ на горизонтальной скважине</v>
      </c>
      <c r="E119" s="304">
        <f>'Перв. скв '!E119</f>
        <v>0</v>
      </c>
      <c r="F119" s="332" t="str">
        <f>'Перв. скв '!F119</f>
        <v>скв.</v>
      </c>
      <c r="G119" s="349">
        <f>'Перв. скв '!G119</f>
        <v>24470</v>
      </c>
      <c r="H119" s="306">
        <f>'Перв. скв '!H119</f>
        <v>0</v>
      </c>
      <c r="I119" s="306">
        <f>'Перв. скв '!I119</f>
        <v>0</v>
      </c>
      <c r="J119" s="306">
        <f>'Перв. скв '!J119</f>
        <v>0</v>
      </c>
      <c r="K119" s="306">
        <f>'Перв. скв '!K119</f>
        <v>0</v>
      </c>
      <c r="L119" s="306">
        <f>O6</f>
        <v>45</v>
      </c>
      <c r="M119" s="306">
        <f>'Перв. скв '!M119</f>
        <v>0</v>
      </c>
      <c r="N119" s="306">
        <f>'Перв. скв '!N119</f>
        <v>0</v>
      </c>
      <c r="O119" s="112">
        <f t="shared" si="69"/>
        <v>0</v>
      </c>
      <c r="P119" s="112">
        <f t="shared" si="70"/>
        <v>0</v>
      </c>
      <c r="Q119" s="112">
        <f t="shared" si="71"/>
        <v>0</v>
      </c>
      <c r="R119" s="112">
        <f t="shared" si="72"/>
        <v>0</v>
      </c>
      <c r="S119" s="112">
        <f t="shared" si="73"/>
        <v>1101150</v>
      </c>
      <c r="T119" s="99">
        <f t="shared" si="74"/>
        <v>0</v>
      </c>
      <c r="U119" s="112">
        <f t="shared" si="75"/>
        <v>0</v>
      </c>
      <c r="V119" s="113">
        <f t="shared" si="76"/>
        <v>45</v>
      </c>
      <c r="W119" s="168">
        <f t="shared" si="77"/>
        <v>1101150</v>
      </c>
      <c r="X119" s="190"/>
    </row>
    <row r="120" spans="1:24" ht="14.25" customHeight="1" thickBot="1">
      <c r="A120" s="45"/>
      <c r="B120" s="48"/>
      <c r="C120" s="446" t="s">
        <v>27</v>
      </c>
      <c r="D120" s="447"/>
      <c r="E120" s="447"/>
      <c r="F120" s="447"/>
      <c r="G120" s="447"/>
      <c r="H120" s="447"/>
      <c r="I120" s="447"/>
      <c r="J120" s="447"/>
      <c r="K120" s="447"/>
      <c r="L120" s="447"/>
      <c r="M120" s="447"/>
      <c r="N120" s="447"/>
      <c r="O120" s="447"/>
      <c r="P120" s="447"/>
      <c r="Q120" s="447"/>
      <c r="R120" s="447"/>
      <c r="S120" s="447"/>
      <c r="T120" s="447"/>
      <c r="U120" s="447"/>
      <c r="V120" s="447"/>
      <c r="W120" s="447"/>
      <c r="X120" s="192">
        <f>SUM(W122:W128)</f>
        <v>300000</v>
      </c>
    </row>
    <row r="121" spans="1:24" ht="14.25" customHeight="1" outlineLevel="1">
      <c r="A121" s="336"/>
      <c r="B121" s="323"/>
      <c r="C121" s="182">
        <f>'Перв. скв '!C121</f>
        <v>0</v>
      </c>
      <c r="D121" s="100" t="s">
        <v>120</v>
      </c>
      <c r="E121" s="50"/>
      <c r="F121" s="50"/>
      <c r="G121" s="38"/>
      <c r="H121" s="295"/>
      <c r="I121" s="295"/>
      <c r="J121" s="295"/>
      <c r="K121" s="295"/>
      <c r="L121" s="295"/>
      <c r="M121" s="295"/>
      <c r="N121" s="295"/>
      <c r="O121" s="52"/>
      <c r="P121" s="52"/>
      <c r="Q121" s="52"/>
      <c r="R121" s="52"/>
      <c r="S121" s="52"/>
      <c r="T121" s="52"/>
      <c r="U121" s="52"/>
      <c r="V121" s="53"/>
      <c r="W121" s="172"/>
      <c r="X121" s="190"/>
    </row>
    <row r="122" spans="1:24" ht="27.75" customHeight="1" outlineLevel="1">
      <c r="A122" s="327"/>
      <c r="B122" s="323"/>
      <c r="C122" s="335" t="s">
        <v>148</v>
      </c>
      <c r="D122" s="102" t="str">
        <f>'Перв. скв '!D122</f>
        <v>Стандартный комплекс ГИС на ННС</v>
      </c>
      <c r="E122" s="304">
        <f>'Перв. скв '!E122</f>
        <v>0</v>
      </c>
      <c r="F122" s="332" t="str">
        <f>'Перв. скв '!F122</f>
        <v>операция</v>
      </c>
      <c r="G122" s="349">
        <f>'Перв. скв '!G122</f>
        <v>430000</v>
      </c>
      <c r="H122" s="279"/>
      <c r="I122" s="279"/>
      <c r="J122" s="279"/>
      <c r="K122" s="279"/>
      <c r="L122" s="279">
        <f>L45+L46+L47+L48+L49</f>
        <v>0</v>
      </c>
      <c r="M122" s="279"/>
      <c r="N122" s="279"/>
      <c r="O122" s="99">
        <f t="shared" ref="O122:O128" si="78">H122*G122</f>
        <v>0</v>
      </c>
      <c r="P122" s="99">
        <f t="shared" ref="P122:P128" si="79">I122*G122</f>
        <v>0</v>
      </c>
      <c r="Q122" s="99">
        <f t="shared" ref="Q122:Q128" si="80">J122*G122</f>
        <v>0</v>
      </c>
      <c r="R122" s="99">
        <f t="shared" ref="R122:R128" si="81">K122*G122</f>
        <v>0</v>
      </c>
      <c r="S122" s="99">
        <f t="shared" ref="S122:S128" si="82">L122*G122</f>
        <v>0</v>
      </c>
      <c r="T122" s="99">
        <f t="shared" ref="T122:T128" si="83">M122*G122</f>
        <v>0</v>
      </c>
      <c r="U122" s="99">
        <f t="shared" ref="U122:U128" si="84">N122*G122</f>
        <v>0</v>
      </c>
      <c r="V122" s="98">
        <f t="shared" ref="V122:V128" si="85">SUM(H122:N122)</f>
        <v>0</v>
      </c>
      <c r="W122" s="171">
        <f t="shared" ref="W122:W128" si="86">SUM(O122:U122)</f>
        <v>0</v>
      </c>
      <c r="X122" s="190"/>
    </row>
    <row r="123" spans="1:24" ht="15.75" outlineLevel="1" thickBot="1">
      <c r="A123" s="327"/>
      <c r="B123" s="323"/>
      <c r="C123" s="335"/>
      <c r="D123" s="102" t="str">
        <f>'Перв. скв '!D123</f>
        <v>Стандартный комплекс ГИС на ГС</v>
      </c>
      <c r="E123" s="304">
        <f>'Перв. скв '!E123</f>
        <v>0</v>
      </c>
      <c r="F123" s="332" t="str">
        <f>'Перв. скв '!F123</f>
        <v>операция</v>
      </c>
      <c r="G123" s="349">
        <f>'Перв. скв '!G123</f>
        <v>300000</v>
      </c>
      <c r="H123" s="279"/>
      <c r="I123" s="279"/>
      <c r="J123" s="279"/>
      <c r="K123" s="279"/>
      <c r="L123" s="279">
        <v>1</v>
      </c>
      <c r="M123" s="279"/>
      <c r="N123" s="279"/>
      <c r="O123" s="99">
        <f t="shared" si="78"/>
        <v>0</v>
      </c>
      <c r="P123" s="99">
        <f t="shared" si="79"/>
        <v>0</v>
      </c>
      <c r="Q123" s="99">
        <f t="shared" si="80"/>
        <v>0</v>
      </c>
      <c r="R123" s="99">
        <f t="shared" si="81"/>
        <v>0</v>
      </c>
      <c r="S123" s="99">
        <f t="shared" si="82"/>
        <v>300000</v>
      </c>
      <c r="T123" s="99">
        <f t="shared" si="83"/>
        <v>0</v>
      </c>
      <c r="U123" s="99">
        <f t="shared" si="84"/>
        <v>0</v>
      </c>
      <c r="V123" s="98">
        <f t="shared" si="85"/>
        <v>1</v>
      </c>
      <c r="W123" s="171">
        <f t="shared" si="86"/>
        <v>300000</v>
      </c>
      <c r="X123" s="190"/>
    </row>
    <row r="124" spans="1:24" ht="29.25" hidden="1" customHeight="1" outlineLevel="1">
      <c r="A124" s="3"/>
      <c r="B124" s="323"/>
      <c r="C124" s="335"/>
      <c r="D124" s="102" t="str">
        <f>'Перв. скв '!D124</f>
        <v>ГИС под техничкскую колонну 245 мм (Стандартный комплекс, ИК (если несертифицированная телесистема), РК, АКЦ, ЦМ, МЛМ)</v>
      </c>
      <c r="E124" s="304">
        <f>'Перв. скв '!E124</f>
        <v>0</v>
      </c>
      <c r="F124" s="332" t="str">
        <f>'Перв. скв '!F124</f>
        <v>операция</v>
      </c>
      <c r="G124" s="349">
        <f>'Перв. скв '!G124</f>
        <v>0</v>
      </c>
      <c r="H124" s="279"/>
      <c r="I124" s="279"/>
      <c r="J124" s="279"/>
      <c r="K124" s="279"/>
      <c r="L124" s="279"/>
      <c r="M124" s="279"/>
      <c r="N124" s="279"/>
      <c r="O124" s="99">
        <f t="shared" si="78"/>
        <v>0</v>
      </c>
      <c r="P124" s="99">
        <f t="shared" si="79"/>
        <v>0</v>
      </c>
      <c r="Q124" s="99">
        <f t="shared" si="80"/>
        <v>0</v>
      </c>
      <c r="R124" s="99">
        <f t="shared" si="81"/>
        <v>0</v>
      </c>
      <c r="S124" s="99">
        <f t="shared" si="82"/>
        <v>0</v>
      </c>
      <c r="T124" s="99">
        <f t="shared" si="83"/>
        <v>0</v>
      </c>
      <c r="U124" s="99">
        <f t="shared" si="84"/>
        <v>0</v>
      </c>
      <c r="V124" s="98">
        <f t="shared" si="85"/>
        <v>0</v>
      </c>
      <c r="W124" s="171">
        <f t="shared" si="86"/>
        <v>0</v>
      </c>
      <c r="X124" s="190"/>
    </row>
    <row r="125" spans="1:24" ht="29.25" hidden="1" customHeight="1" outlineLevel="1">
      <c r="A125" s="336"/>
      <c r="B125" s="323"/>
      <c r="C125" s="335"/>
      <c r="D125" s="102" t="str">
        <f>'Перв. скв '!D125</f>
        <v>ГИС под эксплуатационную колонну 178 мм (Стандартный комплекс, ИК (если несертифицированная телесистема))</v>
      </c>
      <c r="E125" s="304">
        <f>'Перв. скв '!E125</f>
        <v>0</v>
      </c>
      <c r="F125" s="332" t="str">
        <f>'Перв. скв '!F125</f>
        <v>операция</v>
      </c>
      <c r="G125" s="349">
        <f>'Перв. скв '!G125</f>
        <v>0</v>
      </c>
      <c r="H125" s="279"/>
      <c r="I125" s="279"/>
      <c r="J125" s="279"/>
      <c r="K125" s="279"/>
      <c r="L125" s="279"/>
      <c r="M125" s="279"/>
      <c r="N125" s="279"/>
      <c r="O125" s="99">
        <f t="shared" si="78"/>
        <v>0</v>
      </c>
      <c r="P125" s="99">
        <f t="shared" si="79"/>
        <v>0</v>
      </c>
      <c r="Q125" s="99">
        <f t="shared" si="80"/>
        <v>0</v>
      </c>
      <c r="R125" s="99">
        <f t="shared" si="81"/>
        <v>0</v>
      </c>
      <c r="S125" s="99">
        <f t="shared" si="82"/>
        <v>0</v>
      </c>
      <c r="T125" s="99">
        <f t="shared" si="83"/>
        <v>0</v>
      </c>
      <c r="U125" s="99">
        <f t="shared" si="84"/>
        <v>0</v>
      </c>
      <c r="V125" s="98">
        <f t="shared" si="85"/>
        <v>0</v>
      </c>
      <c r="W125" s="171">
        <f t="shared" si="86"/>
        <v>0</v>
      </c>
      <c r="X125" s="190"/>
    </row>
    <row r="126" spans="1:24" hidden="1" outlineLevel="1">
      <c r="A126" s="336"/>
      <c r="B126" s="323"/>
      <c r="C126" s="335"/>
      <c r="D126" s="102" t="str">
        <f>'Перв. скв '!D126</f>
        <v>ГИС под хвостовик 114 мм (Стандартный комплекс, ИК (если несертифицированная телесистема))</v>
      </c>
      <c r="E126" s="304">
        <f>'Перв. скв '!E126</f>
        <v>0</v>
      </c>
      <c r="F126" s="332" t="str">
        <f>'Перв. скв '!F126</f>
        <v xml:space="preserve">операция </v>
      </c>
      <c r="G126" s="349">
        <f>'Перв. скв '!G126</f>
        <v>0</v>
      </c>
      <c r="H126" s="279"/>
      <c r="I126" s="279"/>
      <c r="J126" s="279"/>
      <c r="K126" s="279"/>
      <c r="L126" s="279"/>
      <c r="M126" s="279"/>
      <c r="N126" s="279"/>
      <c r="O126" s="99">
        <f t="shared" si="78"/>
        <v>0</v>
      </c>
      <c r="P126" s="99">
        <f t="shared" si="79"/>
        <v>0</v>
      </c>
      <c r="Q126" s="99">
        <f t="shared" si="80"/>
        <v>0</v>
      </c>
      <c r="R126" s="99">
        <f t="shared" si="81"/>
        <v>0</v>
      </c>
      <c r="S126" s="99">
        <f t="shared" si="82"/>
        <v>0</v>
      </c>
      <c r="T126" s="99">
        <f t="shared" si="83"/>
        <v>0</v>
      </c>
      <c r="U126" s="99">
        <f t="shared" si="84"/>
        <v>0</v>
      </c>
      <c r="V126" s="98">
        <f t="shared" si="85"/>
        <v>0</v>
      </c>
      <c r="W126" s="171">
        <f t="shared" si="86"/>
        <v>0</v>
      </c>
      <c r="X126" s="190"/>
    </row>
    <row r="127" spans="1:24" hidden="1" outlineLevel="1">
      <c r="A127" s="336"/>
      <c r="B127" s="323"/>
      <c r="C127" s="335"/>
      <c r="D127" s="102" t="str">
        <f>'Перв. скв '!D127</f>
        <v xml:space="preserve">Технологическое дежурство отряда </v>
      </c>
      <c r="E127" s="304">
        <f>'Перв. скв '!E127</f>
        <v>0</v>
      </c>
      <c r="F127" s="332" t="str">
        <f>'Перв. скв '!F127</f>
        <v>сут.</v>
      </c>
      <c r="G127" s="349">
        <f>'Перв. скв '!G127</f>
        <v>0</v>
      </c>
      <c r="H127" s="279"/>
      <c r="I127" s="279"/>
      <c r="J127" s="279"/>
      <c r="K127" s="279"/>
      <c r="L127" s="279"/>
      <c r="M127" s="279"/>
      <c r="N127" s="279"/>
      <c r="O127" s="99">
        <f t="shared" si="78"/>
        <v>0</v>
      </c>
      <c r="P127" s="99">
        <f t="shared" si="79"/>
        <v>0</v>
      </c>
      <c r="Q127" s="99">
        <f t="shared" si="80"/>
        <v>0</v>
      </c>
      <c r="R127" s="99">
        <f t="shared" si="81"/>
        <v>0</v>
      </c>
      <c r="S127" s="99">
        <f t="shared" si="82"/>
        <v>0</v>
      </c>
      <c r="T127" s="99">
        <f t="shared" si="83"/>
        <v>0</v>
      </c>
      <c r="U127" s="99">
        <f t="shared" si="84"/>
        <v>0</v>
      </c>
      <c r="V127" s="98">
        <f t="shared" si="85"/>
        <v>0</v>
      </c>
      <c r="W127" s="171">
        <f t="shared" si="86"/>
        <v>0</v>
      </c>
      <c r="X127" s="190"/>
    </row>
    <row r="128" spans="1:24" ht="15.75" hidden="1" outlineLevel="1" thickBot="1">
      <c r="A128" s="337"/>
      <c r="B128" s="325"/>
      <c r="C128" s="335"/>
      <c r="D128" s="102" t="str">
        <f>'Перв. скв '!D128</f>
        <v>Интерпритация данных ГИС в открытом стволе</v>
      </c>
      <c r="E128" s="304">
        <f>'Перв. скв '!E128</f>
        <v>0</v>
      </c>
      <c r="F128" s="332" t="str">
        <f>'Перв. скв '!F128</f>
        <v>операция</v>
      </c>
      <c r="G128" s="349">
        <f>'Перв. скв '!G128</f>
        <v>0</v>
      </c>
      <c r="H128" s="279"/>
      <c r="I128" s="279"/>
      <c r="J128" s="279"/>
      <c r="K128" s="279"/>
      <c r="L128" s="279"/>
      <c r="M128" s="279"/>
      <c r="N128" s="279"/>
      <c r="O128" s="99">
        <f t="shared" si="78"/>
        <v>0</v>
      </c>
      <c r="P128" s="99">
        <f t="shared" si="79"/>
        <v>0</v>
      </c>
      <c r="Q128" s="99">
        <f t="shared" si="80"/>
        <v>0</v>
      </c>
      <c r="R128" s="99">
        <f t="shared" si="81"/>
        <v>0</v>
      </c>
      <c r="S128" s="99">
        <f t="shared" si="82"/>
        <v>0</v>
      </c>
      <c r="T128" s="99">
        <f t="shared" si="83"/>
        <v>0</v>
      </c>
      <c r="U128" s="99">
        <f t="shared" si="84"/>
        <v>0</v>
      </c>
      <c r="V128" s="98">
        <f t="shared" si="85"/>
        <v>0</v>
      </c>
      <c r="W128" s="171">
        <f t="shared" si="86"/>
        <v>0</v>
      </c>
      <c r="X128" s="190"/>
    </row>
    <row r="129" spans="1:24" ht="15.75" hidden="1" thickBot="1">
      <c r="A129" s="45"/>
      <c r="B129" s="48"/>
      <c r="C129" s="446" t="s">
        <v>1</v>
      </c>
      <c r="D129" s="447"/>
      <c r="E129" s="447"/>
      <c r="F129" s="447"/>
      <c r="G129" s="447"/>
      <c r="H129" s="447"/>
      <c r="I129" s="447"/>
      <c r="J129" s="447"/>
      <c r="K129" s="447"/>
      <c r="L129" s="447"/>
      <c r="M129" s="447"/>
      <c r="N129" s="447"/>
      <c r="O129" s="447"/>
      <c r="P129" s="447"/>
      <c r="Q129" s="447"/>
      <c r="R129" s="447"/>
      <c r="S129" s="447"/>
      <c r="T129" s="447"/>
      <c r="U129" s="447"/>
      <c r="V129" s="447"/>
      <c r="W129" s="447"/>
      <c r="X129" s="192">
        <f>SUM(W131:W133)</f>
        <v>0</v>
      </c>
    </row>
    <row r="130" spans="1:24" hidden="1" outlineLevel="1">
      <c r="A130" s="327"/>
      <c r="B130" s="323"/>
      <c r="C130" s="182">
        <f>'Перв. скв '!C130</f>
        <v>0</v>
      </c>
      <c r="D130" s="100" t="s">
        <v>120</v>
      </c>
      <c r="E130" s="50"/>
      <c r="F130" s="338"/>
      <c r="G130" s="40"/>
      <c r="H130" s="295"/>
      <c r="I130" s="295"/>
      <c r="J130" s="295"/>
      <c r="K130" s="295"/>
      <c r="L130" s="295"/>
      <c r="M130" s="295"/>
      <c r="N130" s="295"/>
      <c r="O130" s="52"/>
      <c r="P130" s="52"/>
      <c r="Q130" s="52"/>
      <c r="R130" s="52"/>
      <c r="S130" s="52"/>
      <c r="T130" s="52"/>
      <c r="U130" s="52"/>
      <c r="V130" s="53"/>
      <c r="W130" s="172"/>
      <c r="X130" s="190"/>
    </row>
    <row r="131" spans="1:24" hidden="1" outlineLevel="1">
      <c r="A131" s="327"/>
      <c r="B131" s="323"/>
      <c r="C131" s="335" t="s">
        <v>148</v>
      </c>
      <c r="D131" s="102" t="str">
        <f>'Перв. скв '!D131</f>
        <v>Отбор неизолированного керна</v>
      </c>
      <c r="E131" s="332">
        <f>'Перв. скв '!E131</f>
        <v>0</v>
      </c>
      <c r="F131" s="332" t="str">
        <f>'Перв. скв '!F131</f>
        <v>м</v>
      </c>
      <c r="G131" s="349">
        <f>'Перв. скв '!G131</f>
        <v>0</v>
      </c>
      <c r="H131" s="306">
        <f>'Перв. скв '!H131</f>
        <v>0</v>
      </c>
      <c r="I131" s="306">
        <f>'Перв. скв '!I131</f>
        <v>0</v>
      </c>
      <c r="J131" s="306">
        <f>'Перв. скв '!J131</f>
        <v>0</v>
      </c>
      <c r="K131" s="306">
        <f>'Перв. скв '!K131</f>
        <v>0</v>
      </c>
      <c r="L131" s="306">
        <f>'Перв. скв '!L131</f>
        <v>0</v>
      </c>
      <c r="M131" s="306">
        <f>'Перв. скв '!M131</f>
        <v>0</v>
      </c>
      <c r="N131" s="306">
        <f>'Перв. скв '!N131</f>
        <v>0</v>
      </c>
      <c r="O131" s="112">
        <f>H131*G131</f>
        <v>0</v>
      </c>
      <c r="P131" s="112">
        <f>I131*G131</f>
        <v>0</v>
      </c>
      <c r="Q131" s="112">
        <f>J131*G131</f>
        <v>0</v>
      </c>
      <c r="R131" s="112">
        <f>K131*G131</f>
        <v>0</v>
      </c>
      <c r="S131" s="112">
        <f>L131*G131</f>
        <v>0</v>
      </c>
      <c r="T131" s="99">
        <f>M131*G131</f>
        <v>0</v>
      </c>
      <c r="U131" s="112">
        <f>N131*G131</f>
        <v>0</v>
      </c>
      <c r="V131" s="113">
        <f>SUM(H131:N131)</f>
        <v>0</v>
      </c>
      <c r="W131" s="168">
        <f>SUM(O131:U131)</f>
        <v>0</v>
      </c>
      <c r="X131" s="190"/>
    </row>
    <row r="132" spans="1:24" hidden="1" outlineLevel="1">
      <c r="A132" s="327"/>
      <c r="B132" s="323"/>
      <c r="C132" s="335"/>
      <c r="D132" s="102" t="str">
        <f>'Перв. скв '!D132</f>
        <v>Отбор изолированного керна</v>
      </c>
      <c r="E132" s="332">
        <f>'Перв. скв '!E132</f>
        <v>0</v>
      </c>
      <c r="F132" s="332" t="str">
        <f>'Перв. скв '!F132</f>
        <v>м</v>
      </c>
      <c r="G132" s="349">
        <f>'Перв. скв '!G132</f>
        <v>0</v>
      </c>
      <c r="H132" s="306">
        <f>'Перв. скв '!H132</f>
        <v>0</v>
      </c>
      <c r="I132" s="306">
        <f>'Перв. скв '!I132</f>
        <v>0</v>
      </c>
      <c r="J132" s="306">
        <f>'Перв. скв '!J132</f>
        <v>0</v>
      </c>
      <c r="K132" s="306">
        <f>'Перв. скв '!K132</f>
        <v>0</v>
      </c>
      <c r="L132" s="306">
        <f>'Перв. скв '!L132</f>
        <v>0</v>
      </c>
      <c r="M132" s="306">
        <f>'Перв. скв '!M132</f>
        <v>0</v>
      </c>
      <c r="N132" s="306">
        <f>'Перв. скв '!N132</f>
        <v>0</v>
      </c>
      <c r="O132" s="112">
        <f>H132*G132</f>
        <v>0</v>
      </c>
      <c r="P132" s="112">
        <f>I132*G132</f>
        <v>0</v>
      </c>
      <c r="Q132" s="112">
        <f>J132*G132</f>
        <v>0</v>
      </c>
      <c r="R132" s="112">
        <f>K132*G132</f>
        <v>0</v>
      </c>
      <c r="S132" s="112">
        <f>L132*G132</f>
        <v>0</v>
      </c>
      <c r="T132" s="99">
        <f>M132*G132</f>
        <v>0</v>
      </c>
      <c r="U132" s="112">
        <f>N132*G132</f>
        <v>0</v>
      </c>
      <c r="V132" s="113">
        <f>SUM(H132:N132)</f>
        <v>0</v>
      </c>
      <c r="W132" s="168">
        <f>SUM(O132:U132)</f>
        <v>0</v>
      </c>
      <c r="X132" s="190"/>
    </row>
    <row r="133" spans="1:24" ht="15.75" hidden="1" outlineLevel="1" thickBot="1">
      <c r="A133" s="327"/>
      <c r="B133" s="323"/>
      <c r="C133" s="335"/>
      <c r="D133" s="102" t="str">
        <f>'Перв. скв '!D133</f>
        <v>Прочее</v>
      </c>
      <c r="E133" s="332">
        <f>'Перв. скв '!E133</f>
        <v>0</v>
      </c>
      <c r="F133" s="332" t="str">
        <f>'Перв. скв '!F133</f>
        <v>м</v>
      </c>
      <c r="G133" s="349">
        <f>'Перв. скв '!G133</f>
        <v>0</v>
      </c>
      <c r="H133" s="306">
        <f>'Перв. скв '!H133</f>
        <v>0</v>
      </c>
      <c r="I133" s="306">
        <f>'Перв. скв '!I133</f>
        <v>0</v>
      </c>
      <c r="J133" s="306">
        <f>'Перв. скв '!J133</f>
        <v>0</v>
      </c>
      <c r="K133" s="306">
        <f>'Перв. скв '!K133</f>
        <v>0</v>
      </c>
      <c r="L133" s="306">
        <f>'Перв. скв '!L133</f>
        <v>0</v>
      </c>
      <c r="M133" s="306">
        <f>'Перв. скв '!M133</f>
        <v>0</v>
      </c>
      <c r="N133" s="306">
        <f>'Перв. скв '!N133</f>
        <v>0</v>
      </c>
      <c r="O133" s="112">
        <f>H133*G133</f>
        <v>0</v>
      </c>
      <c r="P133" s="112">
        <f>I133*G133</f>
        <v>0</v>
      </c>
      <c r="Q133" s="112">
        <f>J133*G133</f>
        <v>0</v>
      </c>
      <c r="R133" s="112">
        <f>K133*G133</f>
        <v>0</v>
      </c>
      <c r="S133" s="112">
        <f>L133*G133</f>
        <v>0</v>
      </c>
      <c r="T133" s="99">
        <f>M133*G133</f>
        <v>0</v>
      </c>
      <c r="U133" s="112">
        <f>N133*G133</f>
        <v>0</v>
      </c>
      <c r="V133" s="113">
        <f>SUM(H133:N133)</f>
        <v>0</v>
      </c>
      <c r="W133" s="168">
        <f>SUM(O133:U133)</f>
        <v>0</v>
      </c>
      <c r="X133" s="190"/>
    </row>
    <row r="134" spans="1:24" ht="15.75" collapsed="1" thickBot="1">
      <c r="A134" s="45"/>
      <c r="B134" s="48"/>
      <c r="C134" s="446" t="s">
        <v>26</v>
      </c>
      <c r="D134" s="447"/>
      <c r="E134" s="447"/>
      <c r="F134" s="447"/>
      <c r="G134" s="447"/>
      <c r="H134" s="447"/>
      <c r="I134" s="447"/>
      <c r="J134" s="447"/>
      <c r="K134" s="447"/>
      <c r="L134" s="447"/>
      <c r="M134" s="447"/>
      <c r="N134" s="447"/>
      <c r="O134" s="447"/>
      <c r="P134" s="447"/>
      <c r="Q134" s="447"/>
      <c r="R134" s="447"/>
      <c r="S134" s="447"/>
      <c r="T134" s="447"/>
      <c r="U134" s="447"/>
      <c r="V134" s="447"/>
      <c r="W134" s="447"/>
      <c r="X134" s="192">
        <f>SUM(W136:W141)</f>
        <v>816615</v>
      </c>
    </row>
    <row r="135" spans="1:24" outlineLevel="1" collapsed="1">
      <c r="A135" s="336"/>
      <c r="B135" s="323"/>
      <c r="C135" s="182">
        <f>'Перв. скв '!C135</f>
        <v>0</v>
      </c>
      <c r="D135" s="100" t="s">
        <v>120</v>
      </c>
      <c r="E135" s="50"/>
      <c r="F135" s="50"/>
      <c r="G135" s="38"/>
      <c r="H135" s="295"/>
      <c r="I135" s="295"/>
      <c r="J135" s="295"/>
      <c r="K135" s="295"/>
      <c r="L135" s="295"/>
      <c r="M135" s="295"/>
      <c r="N135" s="295"/>
      <c r="O135" s="52"/>
      <c r="P135" s="52"/>
      <c r="Q135" s="52"/>
      <c r="R135" s="52"/>
      <c r="S135" s="52"/>
      <c r="T135" s="52"/>
      <c r="U135" s="52"/>
      <c r="V135" s="53"/>
      <c r="W135" s="172"/>
      <c r="X135" s="190"/>
    </row>
    <row r="136" spans="1:24" outlineLevel="1">
      <c r="A136" s="336"/>
      <c r="B136" s="323"/>
      <c r="C136" s="335" t="s">
        <v>148</v>
      </c>
      <c r="D136" s="102" t="str">
        <f>'Перв. скв '!D136</f>
        <v>Супервайзер по бурению на скважинах с отходом до 1300 м.</v>
      </c>
      <c r="E136" s="304">
        <f>'Перв. скв '!E136</f>
        <v>0</v>
      </c>
      <c r="F136" s="332" t="str">
        <f>'Перв. скв '!F136</f>
        <v>скв.</v>
      </c>
      <c r="G136" s="349">
        <f>'Перв. скв '!G136</f>
        <v>18147</v>
      </c>
      <c r="H136" s="306">
        <f>'Перв. скв '!H136</f>
        <v>0</v>
      </c>
      <c r="I136" s="306">
        <f>'Перв. скв '!I136</f>
        <v>0</v>
      </c>
      <c r="J136" s="306">
        <f>'Перв. скв '!J136</f>
        <v>0</v>
      </c>
      <c r="K136" s="306">
        <f>'Перв. скв '!K136</f>
        <v>0</v>
      </c>
      <c r="L136" s="306">
        <f>$L$45</f>
        <v>0</v>
      </c>
      <c r="M136" s="306">
        <f>'Перв. скв '!M136</f>
        <v>0</v>
      </c>
      <c r="N136" s="306">
        <f>'Перв. скв '!N136</f>
        <v>0</v>
      </c>
      <c r="O136" s="112">
        <f t="shared" ref="O136:O141" si="87">H136*G136</f>
        <v>0</v>
      </c>
      <c r="P136" s="112">
        <f t="shared" ref="P136:P141" si="88">I136*G136</f>
        <v>0</v>
      </c>
      <c r="Q136" s="112">
        <f t="shared" ref="Q136:Q141" si="89">J136*G136</f>
        <v>0</v>
      </c>
      <c r="R136" s="112">
        <f t="shared" ref="R136:R141" si="90">K136*G136</f>
        <v>0</v>
      </c>
      <c r="S136" s="112">
        <f t="shared" ref="S136:S141" si="91">L136*G136</f>
        <v>0</v>
      </c>
      <c r="T136" s="99">
        <f t="shared" ref="T136:T141" si="92">M136*G136</f>
        <v>0</v>
      </c>
      <c r="U136" s="112">
        <f t="shared" ref="U136:U141" si="93">N136*G136</f>
        <v>0</v>
      </c>
      <c r="V136" s="113">
        <f t="shared" ref="V136:V141" si="94">SUM(H136:N136)</f>
        <v>0</v>
      </c>
      <c r="W136" s="168">
        <f t="shared" ref="W136:W141" si="95">SUM(O136:U136)</f>
        <v>0</v>
      </c>
      <c r="X136" s="190"/>
    </row>
    <row r="137" spans="1:24" outlineLevel="1">
      <c r="A137" s="336"/>
      <c r="B137" s="323"/>
      <c r="C137" s="335"/>
      <c r="D137" s="102" t="str">
        <f>'Перв. скв '!D137</f>
        <v>Супервайзер по бурению на скважинах с отходом от 1300 до 1500 м.</v>
      </c>
      <c r="E137" s="304">
        <f>'Перв. скв '!E137</f>
        <v>0</v>
      </c>
      <c r="F137" s="332" t="str">
        <f>'Перв. скв '!F137</f>
        <v>скв.</v>
      </c>
      <c r="G137" s="349">
        <f>'Перв. скв '!G137</f>
        <v>18147</v>
      </c>
      <c r="H137" s="306">
        <f>'Перв. скв '!H137</f>
        <v>0</v>
      </c>
      <c r="I137" s="306">
        <f>'Перв. скв '!I137</f>
        <v>0</v>
      </c>
      <c r="J137" s="306">
        <f>'Перв. скв '!J137</f>
        <v>0</v>
      </c>
      <c r="K137" s="306">
        <f>'Перв. скв '!K137</f>
        <v>0</v>
      </c>
      <c r="L137" s="306">
        <f>$L$46</f>
        <v>0</v>
      </c>
      <c r="M137" s="306">
        <f>'Перв. скв '!M137</f>
        <v>0</v>
      </c>
      <c r="N137" s="306">
        <f>'Перв. скв '!N137</f>
        <v>0</v>
      </c>
      <c r="O137" s="112">
        <f t="shared" si="87"/>
        <v>0</v>
      </c>
      <c r="P137" s="112">
        <f t="shared" si="88"/>
        <v>0</v>
      </c>
      <c r="Q137" s="112">
        <f t="shared" si="89"/>
        <v>0</v>
      </c>
      <c r="R137" s="112">
        <f t="shared" si="90"/>
        <v>0</v>
      </c>
      <c r="S137" s="112">
        <f t="shared" si="91"/>
        <v>0</v>
      </c>
      <c r="T137" s="99">
        <f t="shared" si="92"/>
        <v>0</v>
      </c>
      <c r="U137" s="112">
        <f t="shared" si="93"/>
        <v>0</v>
      </c>
      <c r="V137" s="113">
        <f t="shared" si="94"/>
        <v>0</v>
      </c>
      <c r="W137" s="168">
        <f t="shared" si="95"/>
        <v>0</v>
      </c>
      <c r="X137" s="190"/>
    </row>
    <row r="138" spans="1:24" outlineLevel="1">
      <c r="A138" s="336"/>
      <c r="B138" s="323"/>
      <c r="C138" s="335"/>
      <c r="D138" s="102" t="str">
        <f>'Перв. скв '!D138</f>
        <v>Супервайзер по бурению на скважинах с отходом от 1500 до 2000 м.</v>
      </c>
      <c r="E138" s="304">
        <f>'Перв. скв '!E138</f>
        <v>0</v>
      </c>
      <c r="F138" s="332" t="str">
        <f>'Перв. скв '!F138</f>
        <v>скв.</v>
      </c>
      <c r="G138" s="349">
        <f>'Перв. скв '!G138</f>
        <v>18147</v>
      </c>
      <c r="H138" s="306">
        <f>'Перв. скв '!H138</f>
        <v>0</v>
      </c>
      <c r="I138" s="306">
        <f>'Перв. скв '!I138</f>
        <v>0</v>
      </c>
      <c r="J138" s="306">
        <f>'Перв. скв '!J138</f>
        <v>0</v>
      </c>
      <c r="K138" s="306">
        <f>'Перв. скв '!K138</f>
        <v>0</v>
      </c>
      <c r="L138" s="306">
        <f>$L$47</f>
        <v>0</v>
      </c>
      <c r="M138" s="306">
        <f>'Перв. скв '!M138</f>
        <v>0</v>
      </c>
      <c r="N138" s="306">
        <f>'Перв. скв '!N138</f>
        <v>0</v>
      </c>
      <c r="O138" s="112">
        <f t="shared" si="87"/>
        <v>0</v>
      </c>
      <c r="P138" s="112">
        <f t="shared" si="88"/>
        <v>0</v>
      </c>
      <c r="Q138" s="112">
        <f t="shared" si="89"/>
        <v>0</v>
      </c>
      <c r="R138" s="112">
        <f t="shared" si="90"/>
        <v>0</v>
      </c>
      <c r="S138" s="112">
        <f t="shared" si="91"/>
        <v>0</v>
      </c>
      <c r="T138" s="99">
        <f t="shared" si="92"/>
        <v>0</v>
      </c>
      <c r="U138" s="112">
        <f t="shared" si="93"/>
        <v>0</v>
      </c>
      <c r="V138" s="113">
        <f t="shared" si="94"/>
        <v>0</v>
      </c>
      <c r="W138" s="168">
        <f t="shared" si="95"/>
        <v>0</v>
      </c>
      <c r="X138" s="190"/>
    </row>
    <row r="139" spans="1:24" outlineLevel="1">
      <c r="A139" s="336"/>
      <c r="B139" s="323"/>
      <c r="C139" s="335"/>
      <c r="D139" s="102" t="str">
        <f>'Перв. скв '!D139</f>
        <v>Супервайзер по бурению на скважинах с отходом от 2000 до 2200 м.</v>
      </c>
      <c r="E139" s="304">
        <f>'Перв. скв '!E139</f>
        <v>0</v>
      </c>
      <c r="F139" s="332" t="str">
        <f>'Перв. скв '!F139</f>
        <v>скв.</v>
      </c>
      <c r="G139" s="349">
        <f>'Перв. скв '!G139</f>
        <v>18147</v>
      </c>
      <c r="H139" s="306">
        <f>'Перв. скв '!H139</f>
        <v>0</v>
      </c>
      <c r="I139" s="306">
        <f>'Перв. скв '!I139</f>
        <v>0</v>
      </c>
      <c r="J139" s="306">
        <f>'Перв. скв '!J139</f>
        <v>0</v>
      </c>
      <c r="K139" s="306">
        <f>'Перв. скв '!K139</f>
        <v>0</v>
      </c>
      <c r="L139" s="306">
        <f>$L$48</f>
        <v>0</v>
      </c>
      <c r="M139" s="306">
        <f>'Перв. скв '!M139</f>
        <v>0</v>
      </c>
      <c r="N139" s="306">
        <f>'Перв. скв '!N139</f>
        <v>0</v>
      </c>
      <c r="O139" s="112">
        <f t="shared" si="87"/>
        <v>0</v>
      </c>
      <c r="P139" s="112">
        <f t="shared" si="88"/>
        <v>0</v>
      </c>
      <c r="Q139" s="112">
        <f t="shared" si="89"/>
        <v>0</v>
      </c>
      <c r="R139" s="112">
        <f t="shared" si="90"/>
        <v>0</v>
      </c>
      <c r="S139" s="112">
        <f t="shared" si="91"/>
        <v>0</v>
      </c>
      <c r="T139" s="99">
        <f t="shared" si="92"/>
        <v>0</v>
      </c>
      <c r="U139" s="112">
        <f t="shared" si="93"/>
        <v>0</v>
      </c>
      <c r="V139" s="113">
        <f t="shared" si="94"/>
        <v>0</v>
      </c>
      <c r="W139" s="168">
        <f t="shared" si="95"/>
        <v>0</v>
      </c>
      <c r="X139" s="190"/>
    </row>
    <row r="140" spans="1:24" outlineLevel="1">
      <c r="A140" s="336"/>
      <c r="B140" s="323"/>
      <c r="C140" s="335"/>
      <c r="D140" s="102" t="str">
        <f>'Перв. скв '!D140</f>
        <v>Супервайзер по бурению на скважинах с отходом более 2200 м.</v>
      </c>
      <c r="E140" s="304">
        <f>'Перв. скв '!E140</f>
        <v>0</v>
      </c>
      <c r="F140" s="332" t="str">
        <f>'Перв. скв '!F140</f>
        <v>скв.</v>
      </c>
      <c r="G140" s="349">
        <f>'Перв. скв '!G140</f>
        <v>18147</v>
      </c>
      <c r="H140" s="306">
        <f>'Перв. скв '!H140</f>
        <v>0</v>
      </c>
      <c r="I140" s="306">
        <f>'Перв. скв '!I140</f>
        <v>0</v>
      </c>
      <c r="J140" s="306">
        <f>'Перв. скв '!J140</f>
        <v>0</v>
      </c>
      <c r="K140" s="306">
        <f>'Перв. скв '!K140</f>
        <v>0</v>
      </c>
      <c r="L140" s="306">
        <f>$L$49</f>
        <v>0</v>
      </c>
      <c r="M140" s="306">
        <f>'Перв. скв '!M140</f>
        <v>0</v>
      </c>
      <c r="N140" s="306">
        <f>'Перв. скв '!N140</f>
        <v>0</v>
      </c>
      <c r="O140" s="112">
        <f t="shared" si="87"/>
        <v>0</v>
      </c>
      <c r="P140" s="112">
        <f t="shared" si="88"/>
        <v>0</v>
      </c>
      <c r="Q140" s="112">
        <f t="shared" si="89"/>
        <v>0</v>
      </c>
      <c r="R140" s="112">
        <f t="shared" si="90"/>
        <v>0</v>
      </c>
      <c r="S140" s="112">
        <f t="shared" si="91"/>
        <v>0</v>
      </c>
      <c r="T140" s="99">
        <f t="shared" si="92"/>
        <v>0</v>
      </c>
      <c r="U140" s="112">
        <f t="shared" si="93"/>
        <v>0</v>
      </c>
      <c r="V140" s="113">
        <f t="shared" si="94"/>
        <v>0</v>
      </c>
      <c r="W140" s="168">
        <f t="shared" si="95"/>
        <v>0</v>
      </c>
      <c r="X140" s="190"/>
    </row>
    <row r="141" spans="1:24" ht="15.75" outlineLevel="1" thickBot="1">
      <c r="A141" s="336"/>
      <c r="B141" s="323"/>
      <c r="C141" s="335"/>
      <c r="D141" s="102" t="str">
        <f>'Перв. скв '!D141</f>
        <v>Супервайзер по бурению на горизонтальных скважинах</v>
      </c>
      <c r="E141" s="304">
        <f>'Перв. скв '!E141</f>
        <v>0</v>
      </c>
      <c r="F141" s="332" t="str">
        <f>'Перв. скв '!F141</f>
        <v>скв.</v>
      </c>
      <c r="G141" s="349">
        <f>'Перв. скв '!G141</f>
        <v>18147</v>
      </c>
      <c r="H141" s="306">
        <f>'Перв. скв '!H141</f>
        <v>0</v>
      </c>
      <c r="I141" s="306">
        <f>'Перв. скв '!I141</f>
        <v>0</v>
      </c>
      <c r="J141" s="306">
        <f>'Перв. скв '!J141</f>
        <v>0</v>
      </c>
      <c r="K141" s="306">
        <f>'Перв. скв '!K141</f>
        <v>0</v>
      </c>
      <c r="L141" s="306">
        <f>O6</f>
        <v>45</v>
      </c>
      <c r="M141" s="306">
        <f>'Перв. скв '!M141</f>
        <v>0</v>
      </c>
      <c r="N141" s="306">
        <f>'Перв. скв '!N141</f>
        <v>0</v>
      </c>
      <c r="O141" s="112">
        <f t="shared" si="87"/>
        <v>0</v>
      </c>
      <c r="P141" s="112">
        <f t="shared" si="88"/>
        <v>0</v>
      </c>
      <c r="Q141" s="112">
        <f t="shared" si="89"/>
        <v>0</v>
      </c>
      <c r="R141" s="112">
        <f t="shared" si="90"/>
        <v>0</v>
      </c>
      <c r="S141" s="112">
        <f t="shared" si="91"/>
        <v>816615</v>
      </c>
      <c r="T141" s="99">
        <f t="shared" si="92"/>
        <v>0</v>
      </c>
      <c r="U141" s="112">
        <f t="shared" si="93"/>
        <v>0</v>
      </c>
      <c r="V141" s="113">
        <f t="shared" si="94"/>
        <v>45</v>
      </c>
      <c r="W141" s="168">
        <f t="shared" si="95"/>
        <v>816615</v>
      </c>
      <c r="X141" s="190"/>
    </row>
    <row r="142" spans="1:24" ht="15.75" hidden="1" thickBot="1">
      <c r="A142" s="45"/>
      <c r="B142" s="48"/>
      <c r="C142" s="446" t="s">
        <v>36</v>
      </c>
      <c r="D142" s="447"/>
      <c r="E142" s="447"/>
      <c r="F142" s="447"/>
      <c r="G142" s="447"/>
      <c r="H142" s="447"/>
      <c r="I142" s="447"/>
      <c r="J142" s="447"/>
      <c r="K142" s="447"/>
      <c r="L142" s="447"/>
      <c r="M142" s="447"/>
      <c r="N142" s="447"/>
      <c r="O142" s="447"/>
      <c r="P142" s="447"/>
      <c r="Q142" s="447"/>
      <c r="R142" s="447"/>
      <c r="S142" s="447"/>
      <c r="T142" s="447"/>
      <c r="U142" s="447"/>
      <c r="V142" s="447"/>
      <c r="W142" s="447"/>
      <c r="X142" s="192">
        <f>SUM(W143:W162)</f>
        <v>0</v>
      </c>
    </row>
    <row r="143" spans="1:24" hidden="1" outlineLevel="1" collapsed="1">
      <c r="A143" s="327"/>
      <c r="B143" s="323"/>
      <c r="C143" s="182">
        <f>'Перв. скв '!C143</f>
        <v>0</v>
      </c>
      <c r="D143" s="100" t="s">
        <v>120</v>
      </c>
      <c r="E143" s="50"/>
      <c r="F143" s="50"/>
      <c r="G143" s="38"/>
      <c r="H143" s="295"/>
      <c r="I143" s="295"/>
      <c r="J143" s="295"/>
      <c r="K143" s="295"/>
      <c r="L143" s="295"/>
      <c r="M143" s="295"/>
      <c r="N143" s="295"/>
      <c r="O143" s="52"/>
      <c r="P143" s="52"/>
      <c r="Q143" s="52"/>
      <c r="R143" s="52"/>
      <c r="S143" s="52"/>
      <c r="T143" s="52"/>
      <c r="U143" s="52"/>
      <c r="V143" s="53"/>
      <c r="W143" s="172"/>
      <c r="X143" s="190"/>
    </row>
    <row r="144" spans="1:24" hidden="1" outlineLevel="1">
      <c r="A144" s="327"/>
      <c r="B144" s="323"/>
      <c r="C144" s="335"/>
      <c r="D144" s="102" t="str">
        <f>'Перв. скв '!D144</f>
        <v>Противофонтанный лифт</v>
      </c>
      <c r="E144" s="304">
        <f>'Перв. скв '!E144</f>
        <v>0</v>
      </c>
      <c r="F144" s="332" t="str">
        <f>'Перв. скв '!F144</f>
        <v>операция</v>
      </c>
      <c r="G144" s="349">
        <f>'Перв. скв '!G144</f>
        <v>0</v>
      </c>
      <c r="H144" s="306">
        <f>'Перв. скв '!H144</f>
        <v>0</v>
      </c>
      <c r="I144" s="306">
        <f>'Перв. скв '!I144</f>
        <v>0</v>
      </c>
      <c r="J144" s="306">
        <f>'Перв. скв '!J144</f>
        <v>0</v>
      </c>
      <c r="K144" s="306">
        <f>'Перв. скв '!K144</f>
        <v>0</v>
      </c>
      <c r="L144" s="306">
        <f>'Перв. скв '!L144</f>
        <v>0</v>
      </c>
      <c r="M144" s="306">
        <f>'Перв. скв '!M144</f>
        <v>0</v>
      </c>
      <c r="N144" s="306">
        <f>'Перв. скв '!N144</f>
        <v>0</v>
      </c>
      <c r="O144" s="99">
        <f t="shared" ref="O144:O154" si="96">H144*G144</f>
        <v>0</v>
      </c>
      <c r="P144" s="99">
        <f t="shared" ref="P144:P154" si="97">I144*G144</f>
        <v>0</v>
      </c>
      <c r="Q144" s="99">
        <f t="shared" ref="Q144:Q154" si="98">J144*G144</f>
        <v>0</v>
      </c>
      <c r="R144" s="99">
        <f t="shared" ref="R144:R154" si="99">K144*G144</f>
        <v>0</v>
      </c>
      <c r="S144" s="99">
        <f t="shared" ref="S144:S154" si="100">L144*G144</f>
        <v>0</v>
      </c>
      <c r="T144" s="99">
        <f t="shared" ref="T144:T154" si="101">M144*G144</f>
        <v>0</v>
      </c>
      <c r="U144" s="99">
        <f t="shared" ref="U144:U154" si="102">N144*G144</f>
        <v>0</v>
      </c>
      <c r="V144" s="98">
        <f t="shared" ref="V144:V154" si="103">SUM(H144:N144)</f>
        <v>0</v>
      </c>
      <c r="W144" s="171">
        <f t="shared" ref="W144:W154" si="104">SUM(O144:U144)</f>
        <v>0</v>
      </c>
      <c r="X144" s="190"/>
    </row>
    <row r="145" spans="1:24" hidden="1" outlineLevel="1">
      <c r="A145" s="327"/>
      <c r="B145" s="323"/>
      <c r="C145" s="335"/>
      <c r="D145" s="102" t="str">
        <f>'Перв. скв '!D145</f>
        <v>Прочие</v>
      </c>
      <c r="E145" s="304">
        <f>'Перв. скв '!E145</f>
        <v>0</v>
      </c>
      <c r="F145" s="332">
        <f>'Перв. скв '!F145</f>
        <v>0</v>
      </c>
      <c r="G145" s="349">
        <f>'Перв. скв '!G145</f>
        <v>0</v>
      </c>
      <c r="H145" s="279"/>
      <c r="I145" s="279"/>
      <c r="J145" s="279"/>
      <c r="K145" s="279"/>
      <c r="L145" s="279"/>
      <c r="M145" s="279"/>
      <c r="N145" s="279"/>
      <c r="O145" s="99">
        <f t="shared" si="96"/>
        <v>0</v>
      </c>
      <c r="P145" s="99">
        <f t="shared" si="97"/>
        <v>0</v>
      </c>
      <c r="Q145" s="99">
        <f t="shared" si="98"/>
        <v>0</v>
      </c>
      <c r="R145" s="99">
        <f t="shared" si="99"/>
        <v>0</v>
      </c>
      <c r="S145" s="99">
        <f t="shared" si="100"/>
        <v>0</v>
      </c>
      <c r="T145" s="99">
        <f t="shared" si="101"/>
        <v>0</v>
      </c>
      <c r="U145" s="99">
        <f t="shared" si="102"/>
        <v>0</v>
      </c>
      <c r="V145" s="98">
        <f t="shared" si="103"/>
        <v>0</v>
      </c>
      <c r="W145" s="171">
        <f t="shared" si="104"/>
        <v>0</v>
      </c>
      <c r="X145" s="190"/>
    </row>
    <row r="146" spans="1:24" hidden="1" outlineLevel="1">
      <c r="A146" s="327"/>
      <c r="B146" s="323"/>
      <c r="C146" s="335"/>
      <c r="D146" s="102" t="str">
        <f>'Перв. скв '!D146</f>
        <v>Прочие</v>
      </c>
      <c r="E146" s="304">
        <f>'Перв. скв '!E146</f>
        <v>0</v>
      </c>
      <c r="F146" s="332">
        <f>'Перв. скв '!F146</f>
        <v>0</v>
      </c>
      <c r="G146" s="349">
        <f>'Перв. скв '!G146</f>
        <v>0</v>
      </c>
      <c r="H146" s="279"/>
      <c r="I146" s="279"/>
      <c r="J146" s="279"/>
      <c r="K146" s="279"/>
      <c r="L146" s="279"/>
      <c r="M146" s="279"/>
      <c r="N146" s="279"/>
      <c r="O146" s="99">
        <f t="shared" si="96"/>
        <v>0</v>
      </c>
      <c r="P146" s="99">
        <f t="shared" si="97"/>
        <v>0</v>
      </c>
      <c r="Q146" s="99">
        <f t="shared" si="98"/>
        <v>0</v>
      </c>
      <c r="R146" s="99">
        <f t="shared" si="99"/>
        <v>0</v>
      </c>
      <c r="S146" s="99">
        <f t="shared" si="100"/>
        <v>0</v>
      </c>
      <c r="T146" s="99">
        <f t="shared" si="101"/>
        <v>0</v>
      </c>
      <c r="U146" s="99">
        <f t="shared" si="102"/>
        <v>0</v>
      </c>
      <c r="V146" s="98">
        <f t="shared" si="103"/>
        <v>0</v>
      </c>
      <c r="W146" s="171">
        <f t="shared" si="104"/>
        <v>0</v>
      </c>
      <c r="X146" s="190"/>
    </row>
    <row r="147" spans="1:24" hidden="1" outlineLevel="1">
      <c r="A147" s="327"/>
      <c r="B147" s="323"/>
      <c r="C147" s="335"/>
      <c r="D147" s="102" t="str">
        <f>'Перв. скв '!D147</f>
        <v>Прочие</v>
      </c>
      <c r="E147" s="304">
        <f>'Перв. скв '!E147</f>
        <v>0</v>
      </c>
      <c r="F147" s="332">
        <f>'Перв. скв '!F147</f>
        <v>0</v>
      </c>
      <c r="G147" s="349">
        <f>'Перв. скв '!G147</f>
        <v>0</v>
      </c>
      <c r="H147" s="279"/>
      <c r="I147" s="279"/>
      <c r="J147" s="279"/>
      <c r="K147" s="279"/>
      <c r="L147" s="279"/>
      <c r="M147" s="279"/>
      <c r="N147" s="279"/>
      <c r="O147" s="99">
        <f t="shared" si="96"/>
        <v>0</v>
      </c>
      <c r="P147" s="99">
        <f t="shared" si="97"/>
        <v>0</v>
      </c>
      <c r="Q147" s="99">
        <f t="shared" si="98"/>
        <v>0</v>
      </c>
      <c r="R147" s="99">
        <f t="shared" si="99"/>
        <v>0</v>
      </c>
      <c r="S147" s="99">
        <f t="shared" si="100"/>
        <v>0</v>
      </c>
      <c r="T147" s="99">
        <f t="shared" si="101"/>
        <v>0</v>
      </c>
      <c r="U147" s="99">
        <f t="shared" si="102"/>
        <v>0</v>
      </c>
      <c r="V147" s="98">
        <f t="shared" si="103"/>
        <v>0</v>
      </c>
      <c r="W147" s="171">
        <f t="shared" si="104"/>
        <v>0</v>
      </c>
      <c r="X147" s="190"/>
    </row>
    <row r="148" spans="1:24" hidden="1" outlineLevel="1">
      <c r="A148" s="327"/>
      <c r="B148" s="323"/>
      <c r="C148" s="335"/>
      <c r="D148" s="102" t="str">
        <f>'Перв. скв '!D148</f>
        <v>Прочие</v>
      </c>
      <c r="E148" s="304">
        <f>'Перв. скв '!E148</f>
        <v>0</v>
      </c>
      <c r="F148" s="332">
        <f>'Перв. скв '!F148</f>
        <v>0</v>
      </c>
      <c r="G148" s="349">
        <f>'Перв. скв '!G148</f>
        <v>0</v>
      </c>
      <c r="H148" s="279"/>
      <c r="I148" s="279"/>
      <c r="J148" s="279"/>
      <c r="K148" s="279"/>
      <c r="L148" s="279"/>
      <c r="M148" s="279"/>
      <c r="N148" s="279"/>
      <c r="O148" s="99">
        <f t="shared" si="96"/>
        <v>0</v>
      </c>
      <c r="P148" s="99">
        <f t="shared" si="97"/>
        <v>0</v>
      </c>
      <c r="Q148" s="99">
        <f t="shared" si="98"/>
        <v>0</v>
      </c>
      <c r="R148" s="99">
        <f t="shared" si="99"/>
        <v>0</v>
      </c>
      <c r="S148" s="99">
        <f t="shared" si="100"/>
        <v>0</v>
      </c>
      <c r="T148" s="99">
        <f t="shared" si="101"/>
        <v>0</v>
      </c>
      <c r="U148" s="99">
        <f t="shared" si="102"/>
        <v>0</v>
      </c>
      <c r="V148" s="98">
        <f t="shared" si="103"/>
        <v>0</v>
      </c>
      <c r="W148" s="171">
        <f t="shared" si="104"/>
        <v>0</v>
      </c>
      <c r="X148" s="190"/>
    </row>
    <row r="149" spans="1:24" hidden="1" outlineLevel="1">
      <c r="A149" s="327"/>
      <c r="B149" s="323"/>
      <c r="C149" s="335"/>
      <c r="D149" s="102" t="str">
        <f>'Перв. скв '!D149</f>
        <v>Прочие</v>
      </c>
      <c r="E149" s="304">
        <f>'Перв. скв '!E149</f>
        <v>0</v>
      </c>
      <c r="F149" s="332">
        <f>'Перв. скв '!F149</f>
        <v>0</v>
      </c>
      <c r="G149" s="349">
        <f>'Перв. скв '!G149</f>
        <v>0</v>
      </c>
      <c r="H149" s="279"/>
      <c r="I149" s="279"/>
      <c r="J149" s="279"/>
      <c r="K149" s="279"/>
      <c r="L149" s="279"/>
      <c r="M149" s="279"/>
      <c r="N149" s="279"/>
      <c r="O149" s="99">
        <f t="shared" si="96"/>
        <v>0</v>
      </c>
      <c r="P149" s="99">
        <f t="shared" si="97"/>
        <v>0</v>
      </c>
      <c r="Q149" s="99">
        <f t="shared" si="98"/>
        <v>0</v>
      </c>
      <c r="R149" s="99">
        <f t="shared" si="99"/>
        <v>0</v>
      </c>
      <c r="S149" s="99">
        <f t="shared" si="100"/>
        <v>0</v>
      </c>
      <c r="T149" s="99">
        <f t="shared" si="101"/>
        <v>0</v>
      </c>
      <c r="U149" s="99">
        <f t="shared" si="102"/>
        <v>0</v>
      </c>
      <c r="V149" s="98">
        <f t="shared" si="103"/>
        <v>0</v>
      </c>
      <c r="W149" s="171">
        <f t="shared" si="104"/>
        <v>0</v>
      </c>
      <c r="X149" s="190"/>
    </row>
    <row r="150" spans="1:24" hidden="1" outlineLevel="1">
      <c r="A150" s="327"/>
      <c r="B150" s="323"/>
      <c r="C150" s="335"/>
      <c r="D150" s="102" t="str">
        <f>'Перв. скв '!D150</f>
        <v>Прочие</v>
      </c>
      <c r="E150" s="304">
        <f>'Перв. скв '!E150</f>
        <v>0</v>
      </c>
      <c r="F150" s="332">
        <f>'Перв. скв '!F150</f>
        <v>0</v>
      </c>
      <c r="G150" s="349">
        <f>'Перв. скв '!G150</f>
        <v>0</v>
      </c>
      <c r="H150" s="279"/>
      <c r="I150" s="279"/>
      <c r="J150" s="279"/>
      <c r="K150" s="279"/>
      <c r="L150" s="279"/>
      <c r="M150" s="279"/>
      <c r="N150" s="279"/>
      <c r="O150" s="99">
        <f t="shared" si="96"/>
        <v>0</v>
      </c>
      <c r="P150" s="99">
        <f t="shared" si="97"/>
        <v>0</v>
      </c>
      <c r="Q150" s="99">
        <f t="shared" si="98"/>
        <v>0</v>
      </c>
      <c r="R150" s="99">
        <f t="shared" si="99"/>
        <v>0</v>
      </c>
      <c r="S150" s="99">
        <f t="shared" si="100"/>
        <v>0</v>
      </c>
      <c r="T150" s="99">
        <f t="shared" si="101"/>
        <v>0</v>
      </c>
      <c r="U150" s="99">
        <f t="shared" si="102"/>
        <v>0</v>
      </c>
      <c r="V150" s="98">
        <f t="shared" si="103"/>
        <v>0</v>
      </c>
      <c r="W150" s="171">
        <f t="shared" si="104"/>
        <v>0</v>
      </c>
      <c r="X150" s="190"/>
    </row>
    <row r="151" spans="1:24" hidden="1" outlineLevel="1">
      <c r="A151" s="327"/>
      <c r="B151" s="323"/>
      <c r="C151" s="335"/>
      <c r="D151" s="102" t="str">
        <f>'Перв. скв '!D151</f>
        <v>Прочие</v>
      </c>
      <c r="E151" s="304">
        <f>'Перв. скв '!E151</f>
        <v>0</v>
      </c>
      <c r="F151" s="332">
        <f>'Перв. скв '!F151</f>
        <v>0</v>
      </c>
      <c r="G151" s="349">
        <f>'Перв. скв '!G151</f>
        <v>0</v>
      </c>
      <c r="H151" s="279"/>
      <c r="I151" s="279"/>
      <c r="J151" s="279"/>
      <c r="K151" s="279"/>
      <c r="L151" s="279"/>
      <c r="M151" s="279"/>
      <c r="N151" s="279"/>
      <c r="O151" s="99">
        <f t="shared" si="96"/>
        <v>0</v>
      </c>
      <c r="P151" s="99">
        <f t="shared" si="97"/>
        <v>0</v>
      </c>
      <c r="Q151" s="99">
        <f t="shared" si="98"/>
        <v>0</v>
      </c>
      <c r="R151" s="99">
        <f t="shared" si="99"/>
        <v>0</v>
      </c>
      <c r="S151" s="99">
        <f t="shared" si="100"/>
        <v>0</v>
      </c>
      <c r="T151" s="99">
        <f t="shared" si="101"/>
        <v>0</v>
      </c>
      <c r="U151" s="99">
        <f t="shared" si="102"/>
        <v>0</v>
      </c>
      <c r="V151" s="98">
        <f t="shared" si="103"/>
        <v>0</v>
      </c>
      <c r="W151" s="171">
        <f t="shared" si="104"/>
        <v>0</v>
      </c>
      <c r="X151" s="190"/>
    </row>
    <row r="152" spans="1:24" hidden="1" outlineLevel="1">
      <c r="A152" s="327"/>
      <c r="B152" s="323"/>
      <c r="C152" s="335"/>
      <c r="D152" s="102" t="str">
        <f>'Перв. скв '!D152</f>
        <v>Прочие</v>
      </c>
      <c r="E152" s="304">
        <f>'Перв. скв '!E152</f>
        <v>0</v>
      </c>
      <c r="F152" s="332">
        <f>'Перв. скв '!F152</f>
        <v>0</v>
      </c>
      <c r="G152" s="349">
        <f>'Перв. скв '!G152</f>
        <v>0</v>
      </c>
      <c r="H152" s="279"/>
      <c r="I152" s="279"/>
      <c r="J152" s="279"/>
      <c r="K152" s="279"/>
      <c r="L152" s="279"/>
      <c r="M152" s="279"/>
      <c r="N152" s="279"/>
      <c r="O152" s="99">
        <f t="shared" si="96"/>
        <v>0</v>
      </c>
      <c r="P152" s="99">
        <f t="shared" si="97"/>
        <v>0</v>
      </c>
      <c r="Q152" s="99">
        <f t="shared" si="98"/>
        <v>0</v>
      </c>
      <c r="R152" s="99">
        <f t="shared" si="99"/>
        <v>0</v>
      </c>
      <c r="S152" s="99">
        <f t="shared" si="100"/>
        <v>0</v>
      </c>
      <c r="T152" s="99">
        <f t="shared" si="101"/>
        <v>0</v>
      </c>
      <c r="U152" s="99">
        <f t="shared" si="102"/>
        <v>0</v>
      </c>
      <c r="V152" s="98">
        <f t="shared" si="103"/>
        <v>0</v>
      </c>
      <c r="W152" s="171">
        <f>SUM(O152:U152)</f>
        <v>0</v>
      </c>
      <c r="X152" s="190"/>
    </row>
    <row r="153" spans="1:24" hidden="1" outlineLevel="1">
      <c r="A153" s="327"/>
      <c r="B153" s="323"/>
      <c r="C153" s="335"/>
      <c r="D153" s="102" t="str">
        <f>'Перв. скв '!D153</f>
        <v>Прочие</v>
      </c>
      <c r="E153" s="304">
        <f>'Перв. скв '!E153</f>
        <v>0</v>
      </c>
      <c r="F153" s="332">
        <f>'Перв. скв '!F153</f>
        <v>0</v>
      </c>
      <c r="G153" s="349">
        <f>'Перв. скв '!G153</f>
        <v>0</v>
      </c>
      <c r="H153" s="279"/>
      <c r="I153" s="279"/>
      <c r="J153" s="279"/>
      <c r="K153" s="279"/>
      <c r="L153" s="279"/>
      <c r="M153" s="279"/>
      <c r="N153" s="279"/>
      <c r="O153" s="99">
        <f t="shared" si="96"/>
        <v>0</v>
      </c>
      <c r="P153" s="99">
        <f t="shared" si="97"/>
        <v>0</v>
      </c>
      <c r="Q153" s="99">
        <f t="shared" si="98"/>
        <v>0</v>
      </c>
      <c r="R153" s="99">
        <f t="shared" si="99"/>
        <v>0</v>
      </c>
      <c r="S153" s="99">
        <f t="shared" si="100"/>
        <v>0</v>
      </c>
      <c r="T153" s="99">
        <f t="shared" si="101"/>
        <v>0</v>
      </c>
      <c r="U153" s="99">
        <f t="shared" si="102"/>
        <v>0</v>
      </c>
      <c r="V153" s="98">
        <f t="shared" si="103"/>
        <v>0</v>
      </c>
      <c r="W153" s="171">
        <f>SUM(O153:U153)</f>
        <v>0</v>
      </c>
      <c r="X153" s="190"/>
    </row>
    <row r="154" spans="1:24" hidden="1" outlineLevel="1">
      <c r="A154" s="327"/>
      <c r="B154" s="323"/>
      <c r="C154" s="335"/>
      <c r="D154" s="102" t="str">
        <f>'Перв. скв '!D154</f>
        <v>Прочие</v>
      </c>
      <c r="E154" s="304">
        <f>'Перв. скв '!E154</f>
        <v>0</v>
      </c>
      <c r="F154" s="332">
        <f>'Перв. скв '!F154</f>
        <v>0</v>
      </c>
      <c r="G154" s="349">
        <f>'Перв. скв '!G154</f>
        <v>0</v>
      </c>
      <c r="H154" s="279"/>
      <c r="I154" s="279"/>
      <c r="J154" s="279"/>
      <c r="K154" s="279"/>
      <c r="L154" s="279"/>
      <c r="M154" s="279"/>
      <c r="N154" s="279"/>
      <c r="O154" s="99">
        <f t="shared" si="96"/>
        <v>0</v>
      </c>
      <c r="P154" s="99">
        <f t="shared" si="97"/>
        <v>0</v>
      </c>
      <c r="Q154" s="99">
        <f t="shared" si="98"/>
        <v>0</v>
      </c>
      <c r="R154" s="99">
        <f t="shared" si="99"/>
        <v>0</v>
      </c>
      <c r="S154" s="99">
        <f t="shared" si="100"/>
        <v>0</v>
      </c>
      <c r="T154" s="99">
        <f t="shared" si="101"/>
        <v>0</v>
      </c>
      <c r="U154" s="99">
        <f t="shared" si="102"/>
        <v>0</v>
      </c>
      <c r="V154" s="98">
        <f t="shared" si="103"/>
        <v>0</v>
      </c>
      <c r="W154" s="171">
        <f t="shared" si="104"/>
        <v>0</v>
      </c>
      <c r="X154" s="190"/>
    </row>
    <row r="155" spans="1:24" hidden="1" outlineLevel="1">
      <c r="A155" s="327"/>
      <c r="B155" s="323"/>
      <c r="C155" s="54" t="s">
        <v>121</v>
      </c>
      <c r="D155" s="100"/>
      <c r="E155" s="50"/>
      <c r="F155" s="50"/>
      <c r="G155" s="38"/>
      <c r="H155" s="295"/>
      <c r="I155" s="295"/>
      <c r="J155" s="295"/>
      <c r="K155" s="295"/>
      <c r="L155" s="295"/>
      <c r="M155" s="295"/>
      <c r="N155" s="295"/>
      <c r="O155" s="121"/>
      <c r="P155" s="121"/>
      <c r="Q155" s="121"/>
      <c r="R155" s="121"/>
      <c r="S155" s="121"/>
      <c r="T155" s="121"/>
      <c r="U155" s="121"/>
      <c r="V155" s="120"/>
      <c r="W155" s="173"/>
      <c r="X155" s="190"/>
    </row>
    <row r="156" spans="1:24" hidden="1" outlineLevel="1" collapsed="1">
      <c r="A156" s="327"/>
      <c r="B156" s="323"/>
      <c r="C156" s="182">
        <f>'Перв. скв '!C156</f>
        <v>0</v>
      </c>
      <c r="D156" s="100" t="s">
        <v>120</v>
      </c>
      <c r="E156" s="50"/>
      <c r="F156" s="50"/>
      <c r="G156" s="38"/>
      <c r="H156" s="295"/>
      <c r="I156" s="295"/>
      <c r="J156" s="295"/>
      <c r="K156" s="295"/>
      <c r="L156" s="295"/>
      <c r="M156" s="295"/>
      <c r="N156" s="295"/>
      <c r="O156" s="121"/>
      <c r="P156" s="121"/>
      <c r="Q156" s="121"/>
      <c r="R156" s="121"/>
      <c r="S156" s="121"/>
      <c r="T156" s="121"/>
      <c r="U156" s="121"/>
      <c r="V156" s="120"/>
      <c r="W156" s="173"/>
      <c r="X156" s="190"/>
    </row>
    <row r="157" spans="1:24" hidden="1" outlineLevel="1">
      <c r="A157" s="327"/>
      <c r="B157" s="323"/>
      <c r="C157" s="335"/>
      <c r="D157" s="102" t="str">
        <f>'Перв. скв '!D157</f>
        <v>нецементируемые хвостовики 114 мм.</v>
      </c>
      <c r="E157" s="332">
        <f>C$156</f>
        <v>0</v>
      </c>
      <c r="F157" s="332" t="str">
        <f>'Перв. скв '!F157</f>
        <v>операция</v>
      </c>
      <c r="G157" s="349">
        <f>'Перв. скв '!G157</f>
        <v>0</v>
      </c>
      <c r="H157" s="306">
        <f>'Перв. скв '!H157</f>
        <v>0</v>
      </c>
      <c r="I157" s="306">
        <f>'Перв. скв '!I157</f>
        <v>0</v>
      </c>
      <c r="J157" s="306">
        <f>'Перв. скв '!J157</f>
        <v>0</v>
      </c>
      <c r="K157" s="306">
        <f>'Перв. скв '!K157</f>
        <v>0</v>
      </c>
      <c r="L157" s="306">
        <f>'Перв. скв '!L157</f>
        <v>0</v>
      </c>
      <c r="M157" s="306">
        <f>'Перв. скв '!M157</f>
        <v>0</v>
      </c>
      <c r="N157" s="306">
        <f>'Перв. скв '!N157</f>
        <v>0</v>
      </c>
      <c r="O157" s="99">
        <f>H157*G157</f>
        <v>0</v>
      </c>
      <c r="P157" s="99">
        <f>I157*G157</f>
        <v>0</v>
      </c>
      <c r="Q157" s="99">
        <f>J157*G157</f>
        <v>0</v>
      </c>
      <c r="R157" s="99">
        <f>K157*G157</f>
        <v>0</v>
      </c>
      <c r="S157" s="99">
        <f>L157*G157</f>
        <v>0</v>
      </c>
      <c r="T157" s="99">
        <f>M157*G157</f>
        <v>0</v>
      </c>
      <c r="U157" s="99">
        <f>N157*G157</f>
        <v>0</v>
      </c>
      <c r="V157" s="98">
        <f>SUM(H157:N157)</f>
        <v>0</v>
      </c>
      <c r="W157" s="171">
        <f>SUM(O157:U157)</f>
        <v>0</v>
      </c>
      <c r="X157" s="190"/>
    </row>
    <row r="158" spans="1:24" hidden="1" outlineLevel="1">
      <c r="A158" s="327"/>
      <c r="B158" s="323"/>
      <c r="C158" s="182">
        <f>'Перв. скв '!C158</f>
        <v>0</v>
      </c>
      <c r="D158" s="100" t="s">
        <v>120</v>
      </c>
      <c r="E158" s="93"/>
      <c r="F158" s="57"/>
      <c r="G158" s="57"/>
      <c r="H158" s="295"/>
      <c r="I158" s="295"/>
      <c r="J158" s="295"/>
      <c r="K158" s="295"/>
      <c r="L158" s="295"/>
      <c r="M158" s="295"/>
      <c r="N158" s="295"/>
      <c r="O158" s="121"/>
      <c r="P158" s="121"/>
      <c r="Q158" s="121"/>
      <c r="R158" s="121"/>
      <c r="S158" s="121"/>
      <c r="T158" s="121"/>
      <c r="U158" s="121"/>
      <c r="V158" s="120"/>
      <c r="W158" s="173"/>
      <c r="X158" s="190"/>
    </row>
    <row r="159" spans="1:24" hidden="1" outlineLevel="1">
      <c r="A159" s="327"/>
      <c r="B159" s="323"/>
      <c r="C159" s="335"/>
      <c r="D159" s="102" t="str">
        <f>'Перв. скв '!D159</f>
        <v>хвостовик 102, 114 мм. С прямым цементированием</v>
      </c>
      <c r="E159" s="332">
        <f>C$158</f>
        <v>0</v>
      </c>
      <c r="F159" s="332" t="str">
        <f>'Перв. скв '!F159</f>
        <v>операция</v>
      </c>
      <c r="G159" s="349">
        <f>'Перв. скв '!G159</f>
        <v>0</v>
      </c>
      <c r="H159" s="306">
        <f>'Перв. скв '!H159</f>
        <v>0</v>
      </c>
      <c r="I159" s="306">
        <f>'Перв. скв '!I159</f>
        <v>0</v>
      </c>
      <c r="J159" s="306">
        <f>'Перв. скв '!J159</f>
        <v>0</v>
      </c>
      <c r="K159" s="306">
        <f>'Перв. скв '!K159</f>
        <v>0</v>
      </c>
      <c r="L159" s="306">
        <f>'Перв. скв '!L159</f>
        <v>0</v>
      </c>
      <c r="M159" s="306">
        <f>'Перв. скв '!M159</f>
        <v>0</v>
      </c>
      <c r="N159" s="306">
        <f>'Перв. скв '!N159</f>
        <v>0</v>
      </c>
      <c r="O159" s="99">
        <f>H159*G159</f>
        <v>0</v>
      </c>
      <c r="P159" s="99">
        <f>I159*G159</f>
        <v>0</v>
      </c>
      <c r="Q159" s="99">
        <f>J159*G159</f>
        <v>0</v>
      </c>
      <c r="R159" s="99">
        <f>K159*G159</f>
        <v>0</v>
      </c>
      <c r="S159" s="99">
        <f>L159*G159</f>
        <v>0</v>
      </c>
      <c r="T159" s="99">
        <f>M159*G159</f>
        <v>0</v>
      </c>
      <c r="U159" s="99">
        <f>N159*G159</f>
        <v>0</v>
      </c>
      <c r="V159" s="98">
        <f>SUM(H159:N159)</f>
        <v>0</v>
      </c>
      <c r="W159" s="171">
        <f>SUM(O159:U159)</f>
        <v>0</v>
      </c>
      <c r="X159" s="190"/>
    </row>
    <row r="160" spans="1:24" hidden="1" outlineLevel="1">
      <c r="A160" s="327"/>
      <c r="B160" s="323"/>
      <c r="C160" s="335"/>
      <c r="D160" s="102" t="str">
        <f>'Перв. скв '!D160</f>
        <v>хвостовик 127 мм. С прямым цементированием</v>
      </c>
      <c r="E160" s="332">
        <f>C$158</f>
        <v>0</v>
      </c>
      <c r="F160" s="332" t="str">
        <f>'Перв. скв '!F160</f>
        <v>операция</v>
      </c>
      <c r="G160" s="349">
        <f>'Перв. скв '!G160</f>
        <v>0</v>
      </c>
      <c r="H160" s="306">
        <f>'Перв. скв '!H160</f>
        <v>0</v>
      </c>
      <c r="I160" s="306">
        <f>'Перв. скв '!I160</f>
        <v>0</v>
      </c>
      <c r="J160" s="306">
        <f>'Перв. скв '!J160</f>
        <v>0</v>
      </c>
      <c r="K160" s="306">
        <f>'Перв. скв '!K160</f>
        <v>0</v>
      </c>
      <c r="L160" s="306">
        <f>'Перв. скв '!L160</f>
        <v>0</v>
      </c>
      <c r="M160" s="306">
        <f>'Перв. скв '!M160</f>
        <v>0</v>
      </c>
      <c r="N160" s="306">
        <f>'Перв. скв '!N160</f>
        <v>0</v>
      </c>
      <c r="O160" s="99">
        <f>H160*G160</f>
        <v>0</v>
      </c>
      <c r="P160" s="99">
        <f>I160*G160</f>
        <v>0</v>
      </c>
      <c r="Q160" s="99">
        <f>J160*G160</f>
        <v>0</v>
      </c>
      <c r="R160" s="99">
        <f>K160*G160</f>
        <v>0</v>
      </c>
      <c r="S160" s="99">
        <f>L160*G160</f>
        <v>0</v>
      </c>
      <c r="T160" s="99">
        <f>M160*G160</f>
        <v>0</v>
      </c>
      <c r="U160" s="99">
        <f>N160*G160</f>
        <v>0</v>
      </c>
      <c r="V160" s="98">
        <f>SUM(H160:N160)</f>
        <v>0</v>
      </c>
      <c r="W160" s="171">
        <f>SUM(O160:U160)</f>
        <v>0</v>
      </c>
      <c r="X160" s="190"/>
    </row>
    <row r="161" spans="1:24" hidden="1" outlineLevel="1">
      <c r="A161" s="327"/>
      <c r="B161" s="323"/>
      <c r="C161" s="335"/>
      <c r="D161" s="102" t="str">
        <f>'Перв. скв '!D161</f>
        <v>хвостовик 114 мм. Не цементируемый</v>
      </c>
      <c r="E161" s="332">
        <f>C$158</f>
        <v>0</v>
      </c>
      <c r="F161" s="332" t="str">
        <f>'Перв. скв '!F161</f>
        <v>операция</v>
      </c>
      <c r="G161" s="349">
        <f>'Перв. скв '!G161</f>
        <v>0</v>
      </c>
      <c r="H161" s="306">
        <f>'Перв. скв '!H161</f>
        <v>0</v>
      </c>
      <c r="I161" s="306">
        <f>'Перв. скв '!I161</f>
        <v>0</v>
      </c>
      <c r="J161" s="306">
        <f>'Перв. скв '!J161</f>
        <v>0</v>
      </c>
      <c r="K161" s="306">
        <f>'Перв. скв '!K161</f>
        <v>0</v>
      </c>
      <c r="L161" s="306">
        <f>'Перв. скв '!L161</f>
        <v>0</v>
      </c>
      <c r="M161" s="306">
        <f>'Перв. скв '!M161</f>
        <v>0</v>
      </c>
      <c r="N161" s="306">
        <f>'Перв. скв '!N161</f>
        <v>0</v>
      </c>
      <c r="O161" s="99">
        <f>H161*G161</f>
        <v>0</v>
      </c>
      <c r="P161" s="99">
        <f>I161*G161</f>
        <v>0</v>
      </c>
      <c r="Q161" s="99">
        <f>J161*G161</f>
        <v>0</v>
      </c>
      <c r="R161" s="99">
        <f>K161*G161</f>
        <v>0</v>
      </c>
      <c r="S161" s="99">
        <f>L161*G161</f>
        <v>0</v>
      </c>
      <c r="T161" s="99">
        <f>M161*G161</f>
        <v>0</v>
      </c>
      <c r="U161" s="99">
        <f>N161*G161</f>
        <v>0</v>
      </c>
      <c r="V161" s="98">
        <f>SUM(H161:N161)</f>
        <v>0</v>
      </c>
      <c r="W161" s="171">
        <f>SUM(O161:U161)</f>
        <v>0</v>
      </c>
      <c r="X161" s="190"/>
    </row>
    <row r="162" spans="1:24" ht="15.75" hidden="1" outlineLevel="1" thickBot="1">
      <c r="A162" s="327"/>
      <c r="B162" s="323"/>
      <c r="C162" s="335"/>
      <c r="D162" s="102" t="str">
        <f>'Перв. скв '!D162</f>
        <v>Хвостовик 114, 102 с ступенчатым цементированием</v>
      </c>
      <c r="E162" s="332">
        <f>C$158</f>
        <v>0</v>
      </c>
      <c r="F162" s="332" t="str">
        <f>'Перв. скв '!F162</f>
        <v>операция</v>
      </c>
      <c r="G162" s="349">
        <f>'Перв. скв '!G162</f>
        <v>0</v>
      </c>
      <c r="H162" s="306">
        <f>'Перв. скв '!H162</f>
        <v>0</v>
      </c>
      <c r="I162" s="306">
        <f>'Перв. скв '!I162</f>
        <v>0</v>
      </c>
      <c r="J162" s="306">
        <f>'Перв. скв '!J162</f>
        <v>0</v>
      </c>
      <c r="K162" s="306">
        <f>'Перв. скв '!K162</f>
        <v>0</v>
      </c>
      <c r="L162" s="306">
        <f>'Перв. скв '!L162</f>
        <v>0</v>
      </c>
      <c r="M162" s="306">
        <f>'Перв. скв '!M162</f>
        <v>0</v>
      </c>
      <c r="N162" s="306">
        <f>'Перв. скв '!N162</f>
        <v>0</v>
      </c>
      <c r="O162" s="99">
        <f>H162*G162</f>
        <v>0</v>
      </c>
      <c r="P162" s="99">
        <f>I162*G162</f>
        <v>0</v>
      </c>
      <c r="Q162" s="99">
        <f>J162*G162</f>
        <v>0</v>
      </c>
      <c r="R162" s="99">
        <f>K162*G162</f>
        <v>0</v>
      </c>
      <c r="S162" s="99">
        <f>L162*G162</f>
        <v>0</v>
      </c>
      <c r="T162" s="99">
        <f>M162*G162</f>
        <v>0</v>
      </c>
      <c r="U162" s="99">
        <f>N162*G162</f>
        <v>0</v>
      </c>
      <c r="V162" s="98">
        <f>SUM(H162:N162)</f>
        <v>0</v>
      </c>
      <c r="W162" s="171">
        <f>SUM(O162:U162)</f>
        <v>0</v>
      </c>
      <c r="X162" s="190"/>
    </row>
    <row r="163" spans="1:24" ht="15.75" customHeight="1" collapsed="1" thickBot="1">
      <c r="A163" s="36"/>
      <c r="B163" s="48"/>
      <c r="C163" s="446" t="s">
        <v>32</v>
      </c>
      <c r="D163" s="447"/>
      <c r="E163" s="447"/>
      <c r="F163" s="447"/>
      <c r="G163" s="447"/>
      <c r="H163" s="447"/>
      <c r="I163" s="447"/>
      <c r="J163" s="447"/>
      <c r="K163" s="447"/>
      <c r="L163" s="447"/>
      <c r="M163" s="447"/>
      <c r="N163" s="447"/>
      <c r="O163" s="447"/>
      <c r="P163" s="447"/>
      <c r="Q163" s="447"/>
      <c r="R163" s="447"/>
      <c r="S163" s="447"/>
      <c r="T163" s="447"/>
      <c r="U163" s="447"/>
      <c r="V163" s="447"/>
      <c r="W163" s="447"/>
      <c r="X163" s="192">
        <f>SUM(W164:W179)</f>
        <v>11141723.499899216</v>
      </c>
    </row>
    <row r="164" spans="1:24" hidden="1" outlineLevel="1">
      <c r="A164" s="327"/>
      <c r="B164" s="323"/>
      <c r="C164" s="335"/>
      <c r="D164" s="102" t="str">
        <f>'Перв. скв '!D164</f>
        <v>Обсадные трубы 426х11 Д НОРМКБ</v>
      </c>
      <c r="E164" s="332"/>
      <c r="F164" s="332" t="str">
        <f>'Перв. скв '!F164</f>
        <v>м</v>
      </c>
      <c r="G164" s="349">
        <f>'Перв. скв '!G164</f>
        <v>0</v>
      </c>
      <c r="H164" s="306">
        <f>'Перв. скв '!H164</f>
        <v>0</v>
      </c>
      <c r="I164" s="306">
        <f>'Перв. скв '!I164</f>
        <v>0</v>
      </c>
      <c r="J164" s="306">
        <f>'Перв. скв '!J164</f>
        <v>0</v>
      </c>
      <c r="K164" s="306">
        <f>'Перв. скв '!K164</f>
        <v>0</v>
      </c>
      <c r="L164" s="306">
        <f>'Перв. скв '!L164</f>
        <v>0</v>
      </c>
      <c r="M164" s="306">
        <f>'Перв. скв '!M164</f>
        <v>0</v>
      </c>
      <c r="N164" s="306">
        <f>'Перв. скв '!N164</f>
        <v>0</v>
      </c>
      <c r="O164" s="112">
        <f t="shared" ref="O164:O178" si="105">H164*G164</f>
        <v>0</v>
      </c>
      <c r="P164" s="112">
        <f t="shared" ref="P164:P178" si="106">I164*G164</f>
        <v>0</v>
      </c>
      <c r="Q164" s="112">
        <f t="shared" ref="Q164:Q178" si="107">J164*G164</f>
        <v>0</v>
      </c>
      <c r="R164" s="112">
        <f t="shared" ref="R164:R178" si="108">K164*G164</f>
        <v>0</v>
      </c>
      <c r="S164" s="112">
        <f t="shared" ref="S164:S178" si="109">L164*G164</f>
        <v>0</v>
      </c>
      <c r="T164" s="99">
        <f t="shared" ref="T164:T178" si="110">M164*G164</f>
        <v>0</v>
      </c>
      <c r="U164" s="112">
        <f t="shared" ref="U164:U178" si="111">N164*G164</f>
        <v>0</v>
      </c>
      <c r="V164" s="113">
        <f t="shared" ref="V164:V178" si="112">SUM(H164:N164)</f>
        <v>0</v>
      </c>
      <c r="W164" s="168">
        <f>SUM(O164:U164)</f>
        <v>0</v>
      </c>
      <c r="X164" s="190"/>
    </row>
    <row r="165" spans="1:24" outlineLevel="1">
      <c r="A165" s="327"/>
      <c r="B165" s="323"/>
      <c r="C165" s="335"/>
      <c r="D165" s="102" t="str">
        <f>'Перв. скв '!D165</f>
        <v>Обсадные трубы 324х9,5 Д ОТТМ</v>
      </c>
      <c r="E165" s="332"/>
      <c r="F165" s="332" t="str">
        <f>'Перв. скв '!F165</f>
        <v>м</v>
      </c>
      <c r="G165" s="349">
        <f>'Перв. скв '!G165</f>
        <v>3239</v>
      </c>
      <c r="H165" s="306">
        <f>'Перв. скв '!H165</f>
        <v>0</v>
      </c>
      <c r="I165" s="306">
        <v>0</v>
      </c>
      <c r="J165" s="306">
        <v>120</v>
      </c>
      <c r="K165" s="306">
        <v>0</v>
      </c>
      <c r="L165" s="306">
        <v>0</v>
      </c>
      <c r="M165" s="306">
        <v>0</v>
      </c>
      <c r="N165" s="306">
        <v>0</v>
      </c>
      <c r="O165" s="112">
        <f t="shared" si="105"/>
        <v>0</v>
      </c>
      <c r="P165" s="112">
        <f t="shared" si="106"/>
        <v>0</v>
      </c>
      <c r="Q165" s="112">
        <f t="shared" si="107"/>
        <v>388680</v>
      </c>
      <c r="R165" s="112">
        <f t="shared" si="108"/>
        <v>0</v>
      </c>
      <c r="S165" s="112">
        <f t="shared" si="109"/>
        <v>0</v>
      </c>
      <c r="T165" s="99">
        <f t="shared" si="110"/>
        <v>0</v>
      </c>
      <c r="U165" s="112">
        <f t="shared" si="111"/>
        <v>0</v>
      </c>
      <c r="V165" s="113">
        <f t="shared" si="112"/>
        <v>120</v>
      </c>
      <c r="W165" s="168">
        <f t="shared" ref="W165:W178" si="113">SUM(O165:U165)</f>
        <v>388680</v>
      </c>
      <c r="X165" s="190"/>
    </row>
    <row r="166" spans="1:24" outlineLevel="1">
      <c r="A166" s="327"/>
      <c r="B166" s="323"/>
      <c r="C166" s="335"/>
      <c r="D166" s="102" t="str">
        <f>'Перв. скв '!D166</f>
        <v>Обсадные трубы 245х8,9 Е ОТТГ</v>
      </c>
      <c r="E166" s="332"/>
      <c r="F166" s="332" t="str">
        <f>'Перв. скв '!F166</f>
        <v>м</v>
      </c>
      <c r="G166" s="349">
        <f>'Перв. скв '!G166</f>
        <v>2050</v>
      </c>
      <c r="H166" s="306">
        <f>'Перв. скв '!H166</f>
        <v>0</v>
      </c>
      <c r="I166" s="306">
        <v>0</v>
      </c>
      <c r="J166" s="306">
        <v>0</v>
      </c>
      <c r="K166" s="306">
        <v>1550</v>
      </c>
      <c r="L166" s="306">
        <v>0</v>
      </c>
      <c r="M166" s="306">
        <v>0</v>
      </c>
      <c r="N166" s="306">
        <v>0</v>
      </c>
      <c r="O166" s="112">
        <f t="shared" si="105"/>
        <v>0</v>
      </c>
      <c r="P166" s="112">
        <f t="shared" si="106"/>
        <v>0</v>
      </c>
      <c r="Q166" s="112">
        <f t="shared" si="107"/>
        <v>0</v>
      </c>
      <c r="R166" s="112">
        <f t="shared" si="108"/>
        <v>3177500</v>
      </c>
      <c r="S166" s="112">
        <f t="shared" si="109"/>
        <v>0</v>
      </c>
      <c r="T166" s="99">
        <f t="shared" si="110"/>
        <v>0</v>
      </c>
      <c r="U166" s="112">
        <f t="shared" si="111"/>
        <v>0</v>
      </c>
      <c r="V166" s="113">
        <f t="shared" si="112"/>
        <v>1550</v>
      </c>
      <c r="W166" s="168">
        <f t="shared" si="113"/>
        <v>3177500</v>
      </c>
      <c r="X166" s="190"/>
    </row>
    <row r="167" spans="1:24" outlineLevel="1">
      <c r="A167" s="327"/>
      <c r="B167" s="323"/>
      <c r="C167" s="335"/>
      <c r="D167" s="102" t="str">
        <f>'Перв. скв '!D167</f>
        <v>Обсадные трубы 245х7,9 Д ОТТМ</v>
      </c>
      <c r="E167" s="332"/>
      <c r="F167" s="332" t="str">
        <f>'Перв. скв '!F167</f>
        <v>м</v>
      </c>
      <c r="G167" s="349">
        <f>'Перв. скв '!G167</f>
        <v>0</v>
      </c>
      <c r="H167" s="306">
        <f>'Перв. скв '!H167</f>
        <v>0</v>
      </c>
      <c r="I167" s="306">
        <v>0</v>
      </c>
      <c r="J167" s="306">
        <v>0</v>
      </c>
      <c r="K167" s="306"/>
      <c r="L167" s="306">
        <v>0</v>
      </c>
      <c r="M167" s="306">
        <v>0</v>
      </c>
      <c r="N167" s="306">
        <v>0</v>
      </c>
      <c r="O167" s="112">
        <f t="shared" si="105"/>
        <v>0</v>
      </c>
      <c r="P167" s="112">
        <f t="shared" si="106"/>
        <v>0</v>
      </c>
      <c r="Q167" s="112">
        <f t="shared" si="107"/>
        <v>0</v>
      </c>
      <c r="R167" s="112">
        <f t="shared" si="108"/>
        <v>0</v>
      </c>
      <c r="S167" s="112">
        <f t="shared" si="109"/>
        <v>0</v>
      </c>
      <c r="T167" s="99">
        <f t="shared" si="110"/>
        <v>0</v>
      </c>
      <c r="U167" s="112">
        <f t="shared" si="111"/>
        <v>0</v>
      </c>
      <c r="V167" s="113">
        <f t="shared" si="112"/>
        <v>0</v>
      </c>
      <c r="W167" s="168">
        <f t="shared" si="113"/>
        <v>0</v>
      </c>
      <c r="X167" s="190"/>
    </row>
    <row r="168" spans="1:24" outlineLevel="1">
      <c r="A168" s="327"/>
      <c r="B168" s="323"/>
      <c r="C168" s="335"/>
      <c r="D168" s="102" t="str">
        <f>'Перв. скв '!D168</f>
        <v>Обсадные трубы 178х9,2 Е ОТТГ</v>
      </c>
      <c r="E168" s="332"/>
      <c r="F168" s="332" t="str">
        <f>'Перв. скв '!F168</f>
        <v>м</v>
      </c>
      <c r="G168" s="349">
        <f>'Перв. скв '!G168</f>
        <v>1870</v>
      </c>
      <c r="H168" s="306">
        <f>'Перв. скв '!H168</f>
        <v>0</v>
      </c>
      <c r="I168" s="306">
        <v>0</v>
      </c>
      <c r="J168" s="306">
        <v>0</v>
      </c>
      <c r="K168" s="306">
        <v>0</v>
      </c>
      <c r="L168" s="306">
        <v>250</v>
      </c>
      <c r="M168" s="306">
        <v>0</v>
      </c>
      <c r="N168" s="306">
        <v>0</v>
      </c>
      <c r="O168" s="112">
        <f t="shared" si="105"/>
        <v>0</v>
      </c>
      <c r="P168" s="112">
        <f t="shared" si="106"/>
        <v>0</v>
      </c>
      <c r="Q168" s="112">
        <f t="shared" si="107"/>
        <v>0</v>
      </c>
      <c r="R168" s="112">
        <f t="shared" si="108"/>
        <v>0</v>
      </c>
      <c r="S168" s="112">
        <f t="shared" si="109"/>
        <v>467500</v>
      </c>
      <c r="T168" s="99">
        <f t="shared" si="110"/>
        <v>0</v>
      </c>
      <c r="U168" s="112">
        <f t="shared" si="111"/>
        <v>0</v>
      </c>
      <c r="V168" s="113">
        <f t="shared" si="112"/>
        <v>250</v>
      </c>
      <c r="W168" s="168">
        <f t="shared" si="113"/>
        <v>467500</v>
      </c>
      <c r="X168" s="190"/>
    </row>
    <row r="169" spans="1:24" outlineLevel="1">
      <c r="A169" s="327"/>
      <c r="B169" s="323"/>
      <c r="C169" s="335"/>
      <c r="D169" s="102" t="str">
        <f>'Перв. скв '!D169</f>
        <v>Обсадные трубы 178х9,2 Д ОТТМ</v>
      </c>
      <c r="E169" s="332"/>
      <c r="F169" s="332" t="str">
        <f>'Перв. скв '!F169</f>
        <v>м</v>
      </c>
      <c r="G169" s="349">
        <f>'Перв. скв '!G169</f>
        <v>1532</v>
      </c>
      <c r="H169" s="306">
        <f>'Перв. скв '!H169</f>
        <v>0</v>
      </c>
      <c r="I169" s="306">
        <v>0</v>
      </c>
      <c r="J169" s="306">
        <v>0</v>
      </c>
      <c r="K169" s="306">
        <v>0</v>
      </c>
      <c r="L169" s="306">
        <v>2050</v>
      </c>
      <c r="M169" s="306">
        <v>0</v>
      </c>
      <c r="N169" s="306">
        <v>0</v>
      </c>
      <c r="O169" s="112">
        <f t="shared" si="105"/>
        <v>0</v>
      </c>
      <c r="P169" s="112">
        <f t="shared" si="106"/>
        <v>0</v>
      </c>
      <c r="Q169" s="112">
        <f t="shared" si="107"/>
        <v>0</v>
      </c>
      <c r="R169" s="112">
        <f t="shared" si="108"/>
        <v>0</v>
      </c>
      <c r="S169" s="112">
        <f t="shared" si="109"/>
        <v>3140600</v>
      </c>
      <c r="T169" s="99">
        <f t="shared" si="110"/>
        <v>0</v>
      </c>
      <c r="U169" s="112">
        <f t="shared" si="111"/>
        <v>0</v>
      </c>
      <c r="V169" s="113">
        <f t="shared" si="112"/>
        <v>2050</v>
      </c>
      <c r="W169" s="168">
        <f t="shared" si="113"/>
        <v>3140600</v>
      </c>
      <c r="X169" s="190"/>
    </row>
    <row r="170" spans="1:24" outlineLevel="1">
      <c r="A170" s="327"/>
      <c r="B170" s="323"/>
      <c r="C170" s="335"/>
      <c r="D170" s="102" t="str">
        <f>'Перв. скв '!D170</f>
        <v>Обсадные трубы 178х9,2 Е ОТТМ</v>
      </c>
      <c r="E170" s="332"/>
      <c r="F170" s="332" t="str">
        <f>'Перв. скв '!F170</f>
        <v>м</v>
      </c>
      <c r="G170" s="349">
        <f>'Перв. скв '!G170</f>
        <v>1811</v>
      </c>
      <c r="H170" s="306">
        <f>'Перв. скв '!H170</f>
        <v>0</v>
      </c>
      <c r="I170" s="306">
        <v>0</v>
      </c>
      <c r="J170" s="306">
        <v>0</v>
      </c>
      <c r="K170" s="306">
        <v>0</v>
      </c>
      <c r="L170" s="306">
        <v>950</v>
      </c>
      <c r="M170" s="306">
        <v>0</v>
      </c>
      <c r="N170" s="306">
        <v>0</v>
      </c>
      <c r="O170" s="112">
        <f t="shared" si="105"/>
        <v>0</v>
      </c>
      <c r="P170" s="112">
        <f t="shared" si="106"/>
        <v>0</v>
      </c>
      <c r="Q170" s="112">
        <f t="shared" si="107"/>
        <v>0</v>
      </c>
      <c r="R170" s="112">
        <f t="shared" si="108"/>
        <v>0</v>
      </c>
      <c r="S170" s="112">
        <f t="shared" si="109"/>
        <v>1720450</v>
      </c>
      <c r="T170" s="99">
        <f t="shared" si="110"/>
        <v>0</v>
      </c>
      <c r="U170" s="112">
        <f t="shared" si="111"/>
        <v>0</v>
      </c>
      <c r="V170" s="113">
        <f t="shared" si="112"/>
        <v>950</v>
      </c>
      <c r="W170" s="168">
        <f t="shared" si="113"/>
        <v>1720450</v>
      </c>
      <c r="X170" s="190"/>
    </row>
    <row r="171" spans="1:24" outlineLevel="1">
      <c r="A171" s="327"/>
      <c r="B171" s="323"/>
      <c r="C171" s="335"/>
      <c r="D171" s="102" t="str">
        <f>'Перв. скв '!D171</f>
        <v>Обсадные трубы 168х8,9 Д ОТТМ</v>
      </c>
      <c r="E171" s="332"/>
      <c r="F171" s="332" t="str">
        <f>'Перв. скв '!F171</f>
        <v>м</v>
      </c>
      <c r="G171" s="349">
        <f>'Перв. скв '!G171</f>
        <v>1480</v>
      </c>
      <c r="H171" s="306">
        <f>'Перв. скв '!H171</f>
        <v>0</v>
      </c>
      <c r="I171" s="306">
        <v>0</v>
      </c>
      <c r="J171" s="306">
        <v>0</v>
      </c>
      <c r="K171" s="306">
        <v>0</v>
      </c>
      <c r="L171" s="306">
        <v>0</v>
      </c>
      <c r="M171" s="306">
        <v>0</v>
      </c>
      <c r="N171" s="306">
        <v>0</v>
      </c>
      <c r="O171" s="112">
        <f t="shared" si="105"/>
        <v>0</v>
      </c>
      <c r="P171" s="112">
        <f t="shared" si="106"/>
        <v>0</v>
      </c>
      <c r="Q171" s="112">
        <f t="shared" si="107"/>
        <v>0</v>
      </c>
      <c r="R171" s="112">
        <f t="shared" si="108"/>
        <v>0</v>
      </c>
      <c r="S171" s="112">
        <f t="shared" si="109"/>
        <v>0</v>
      </c>
      <c r="T171" s="99">
        <f t="shared" si="110"/>
        <v>0</v>
      </c>
      <c r="U171" s="112">
        <f t="shared" si="111"/>
        <v>0</v>
      </c>
      <c r="V171" s="113">
        <f t="shared" si="112"/>
        <v>0</v>
      </c>
      <c r="W171" s="168">
        <f t="shared" si="113"/>
        <v>0</v>
      </c>
      <c r="X171" s="190"/>
    </row>
    <row r="172" spans="1:24" outlineLevel="1">
      <c r="A172" s="327"/>
      <c r="B172" s="323"/>
      <c r="C172" s="335"/>
      <c r="D172" s="102" t="str">
        <f>'Перв. скв '!D172</f>
        <v>Обсадные трубы 127х9,2 Е ОТТМ</v>
      </c>
      <c r="E172" s="332"/>
      <c r="F172" s="332" t="str">
        <f>'Перв. скв '!F172</f>
        <v>шт.</v>
      </c>
      <c r="G172" s="349">
        <f>'Перв. скв '!G172</f>
        <v>1383</v>
      </c>
      <c r="H172" s="306">
        <f>'Перв. скв '!H172</f>
        <v>0</v>
      </c>
      <c r="I172" s="306">
        <v>0</v>
      </c>
      <c r="J172" s="306">
        <v>0</v>
      </c>
      <c r="K172" s="306">
        <v>0</v>
      </c>
      <c r="L172" s="306">
        <v>0</v>
      </c>
      <c r="M172" s="306">
        <v>0</v>
      </c>
      <c r="N172" s="306">
        <v>0</v>
      </c>
      <c r="O172" s="112">
        <f t="shared" si="105"/>
        <v>0</v>
      </c>
      <c r="P172" s="112">
        <f t="shared" si="106"/>
        <v>0</v>
      </c>
      <c r="Q172" s="112">
        <f t="shared" si="107"/>
        <v>0</v>
      </c>
      <c r="R172" s="112">
        <f t="shared" si="108"/>
        <v>0</v>
      </c>
      <c r="S172" s="112">
        <f t="shared" si="109"/>
        <v>0</v>
      </c>
      <c r="T172" s="99">
        <f t="shared" si="110"/>
        <v>0</v>
      </c>
      <c r="U172" s="112">
        <f t="shared" si="111"/>
        <v>0</v>
      </c>
      <c r="V172" s="113">
        <f t="shared" si="112"/>
        <v>0</v>
      </c>
      <c r="W172" s="168">
        <f t="shared" si="113"/>
        <v>0</v>
      </c>
      <c r="X172" s="190"/>
    </row>
    <row r="173" spans="1:24" outlineLevel="1">
      <c r="A173" s="327"/>
      <c r="B173" s="323"/>
      <c r="C173" s="335"/>
      <c r="D173" s="102" t="str">
        <f>'Перв. скв '!D173</f>
        <v>Труба ОТТМ-114х7,4 Е ОТТМ</v>
      </c>
      <c r="E173" s="332"/>
      <c r="F173" s="332" t="str">
        <f>'Перв. скв '!F173</f>
        <v>шт.</v>
      </c>
      <c r="G173" s="349">
        <f>'Перв. скв '!G173</f>
        <v>903</v>
      </c>
      <c r="H173" s="306">
        <f>'Перв. скв '!H173</f>
        <v>0</v>
      </c>
      <c r="I173" s="306">
        <v>0</v>
      </c>
      <c r="J173" s="306">
        <v>0</v>
      </c>
      <c r="K173" s="306">
        <v>0</v>
      </c>
      <c r="L173" s="306"/>
      <c r="M173" s="306">
        <v>0</v>
      </c>
      <c r="N173" s="306">
        <v>880</v>
      </c>
      <c r="O173" s="112">
        <f t="shared" si="105"/>
        <v>0</v>
      </c>
      <c r="P173" s="112">
        <f t="shared" si="106"/>
        <v>0</v>
      </c>
      <c r="Q173" s="112">
        <f t="shared" si="107"/>
        <v>0</v>
      </c>
      <c r="R173" s="112">
        <f t="shared" si="108"/>
        <v>0</v>
      </c>
      <c r="S173" s="112">
        <f t="shared" si="109"/>
        <v>0</v>
      </c>
      <c r="T173" s="99">
        <f t="shared" si="110"/>
        <v>0</v>
      </c>
      <c r="U173" s="112">
        <f t="shared" si="111"/>
        <v>794640</v>
      </c>
      <c r="V173" s="113">
        <f t="shared" si="112"/>
        <v>880</v>
      </c>
      <c r="W173" s="168">
        <f t="shared" si="113"/>
        <v>794640</v>
      </c>
      <c r="X173" s="190"/>
    </row>
    <row r="174" spans="1:24" outlineLevel="1">
      <c r="A174" s="327"/>
      <c r="B174" s="323"/>
      <c r="C174" s="335"/>
      <c r="D174" s="102" t="str">
        <f>'Перв. скв '!D174</f>
        <v>Обсадные трубы 168х10,6 Д ОТТМ</v>
      </c>
      <c r="E174" s="332"/>
      <c r="F174" s="332" t="str">
        <f>'Перв. скв '!F174</f>
        <v>шт.</v>
      </c>
      <c r="G174" s="349">
        <f>'Перв. скв '!G174</f>
        <v>2245</v>
      </c>
      <c r="H174" s="306">
        <f>'Перв. скв '!H174</f>
        <v>0</v>
      </c>
      <c r="I174" s="306">
        <v>0</v>
      </c>
      <c r="J174" s="306">
        <v>0</v>
      </c>
      <c r="K174" s="306">
        <v>0</v>
      </c>
      <c r="L174" s="306">
        <v>0</v>
      </c>
      <c r="M174" s="306">
        <v>0</v>
      </c>
      <c r="N174" s="306">
        <v>0</v>
      </c>
      <c r="O174" s="112">
        <f t="shared" si="105"/>
        <v>0</v>
      </c>
      <c r="P174" s="112">
        <f t="shared" si="106"/>
        <v>0</v>
      </c>
      <c r="Q174" s="112">
        <f t="shared" si="107"/>
        <v>0</v>
      </c>
      <c r="R174" s="112">
        <f t="shared" si="108"/>
        <v>0</v>
      </c>
      <c r="S174" s="112">
        <f t="shared" si="109"/>
        <v>0</v>
      </c>
      <c r="T174" s="99">
        <f t="shared" si="110"/>
        <v>0</v>
      </c>
      <c r="U174" s="112">
        <f t="shared" si="111"/>
        <v>0</v>
      </c>
      <c r="V174" s="113">
        <f t="shared" si="112"/>
        <v>0</v>
      </c>
      <c r="W174" s="168">
        <f t="shared" si="113"/>
        <v>0</v>
      </c>
      <c r="X174" s="190"/>
    </row>
    <row r="175" spans="1:24" outlineLevel="1">
      <c r="A175" s="327"/>
      <c r="B175" s="323"/>
      <c r="C175" s="335"/>
      <c r="D175" s="102" t="str">
        <f>'Перв. скв '!D175</f>
        <v>Цемент G</v>
      </c>
      <c r="E175" s="332"/>
      <c r="F175" s="332" t="str">
        <f>'Перв. скв '!F175</f>
        <v>т</v>
      </c>
      <c r="G175" s="349">
        <f>'Перв. скв '!G175</f>
        <v>5138</v>
      </c>
      <c r="H175" s="306">
        <f>'Перв. скв '!H175</f>
        <v>0</v>
      </c>
      <c r="I175" s="306">
        <v>0</v>
      </c>
      <c r="J175" s="306">
        <v>0</v>
      </c>
      <c r="K175" s="306">
        <v>0</v>
      </c>
      <c r="L175" s="306">
        <v>114.9</v>
      </c>
      <c r="M175" s="306">
        <v>0</v>
      </c>
      <c r="N175" s="306">
        <v>0</v>
      </c>
      <c r="O175" s="112">
        <f t="shared" si="105"/>
        <v>0</v>
      </c>
      <c r="P175" s="112">
        <f t="shared" si="106"/>
        <v>0</v>
      </c>
      <c r="Q175" s="112">
        <f t="shared" si="107"/>
        <v>0</v>
      </c>
      <c r="R175" s="112">
        <f t="shared" si="108"/>
        <v>0</v>
      </c>
      <c r="S175" s="112">
        <f t="shared" si="109"/>
        <v>590356.20000000007</v>
      </c>
      <c r="T175" s="99">
        <f t="shared" si="110"/>
        <v>0</v>
      </c>
      <c r="U175" s="112">
        <f t="shared" si="111"/>
        <v>0</v>
      </c>
      <c r="V175" s="113">
        <f t="shared" si="112"/>
        <v>114.9</v>
      </c>
      <c r="W175" s="168">
        <f t="shared" si="113"/>
        <v>590356.20000000007</v>
      </c>
      <c r="X175" s="190"/>
    </row>
    <row r="176" spans="1:24" hidden="1" outlineLevel="1">
      <c r="A176" s="327"/>
      <c r="B176" s="323"/>
      <c r="C176" s="335"/>
      <c r="D176" s="102">
        <f>'Перв. скв '!D176</f>
        <v>0</v>
      </c>
      <c r="E176" s="332"/>
      <c r="F176" s="332" t="str">
        <f>'Перв. скв '!F176</f>
        <v>скв.</v>
      </c>
      <c r="G176" s="349">
        <f>'Перв. скв '!G176</f>
        <v>0</v>
      </c>
      <c r="H176" s="306">
        <f>'Перв. скв '!H176</f>
        <v>0</v>
      </c>
      <c r="I176" s="306">
        <v>0</v>
      </c>
      <c r="J176" s="306">
        <v>0</v>
      </c>
      <c r="K176" s="306">
        <v>0</v>
      </c>
      <c r="L176" s="306">
        <v>0</v>
      </c>
      <c r="M176" s="306">
        <v>0</v>
      </c>
      <c r="N176" s="306">
        <v>0</v>
      </c>
      <c r="O176" s="112">
        <f t="shared" si="105"/>
        <v>0</v>
      </c>
      <c r="P176" s="112">
        <f t="shared" si="106"/>
        <v>0</v>
      </c>
      <c r="Q176" s="112">
        <f t="shared" si="107"/>
        <v>0</v>
      </c>
      <c r="R176" s="112">
        <f t="shared" si="108"/>
        <v>0</v>
      </c>
      <c r="S176" s="112">
        <f t="shared" si="109"/>
        <v>0</v>
      </c>
      <c r="T176" s="99">
        <f t="shared" si="110"/>
        <v>0</v>
      </c>
      <c r="U176" s="112">
        <f t="shared" si="111"/>
        <v>0</v>
      </c>
      <c r="V176" s="113">
        <f t="shared" si="112"/>
        <v>0</v>
      </c>
      <c r="W176" s="168">
        <f t="shared" si="113"/>
        <v>0</v>
      </c>
      <c r="X176" s="190"/>
    </row>
    <row r="177" spans="1:24" hidden="1" outlineLevel="1">
      <c r="A177" s="327"/>
      <c r="B177" s="323"/>
      <c r="C177" s="335"/>
      <c r="D177" s="102">
        <f>'Перв. скв '!D177</f>
        <v>0</v>
      </c>
      <c r="E177" s="332"/>
      <c r="F177" s="332" t="str">
        <f>'Перв. скв '!F177</f>
        <v>скв.</v>
      </c>
      <c r="G177" s="349">
        <f>'Перв. скв '!G177</f>
        <v>0</v>
      </c>
      <c r="H177" s="306">
        <f>'Перв. скв '!H177</f>
        <v>0</v>
      </c>
      <c r="I177" s="306">
        <v>0</v>
      </c>
      <c r="J177" s="306">
        <v>0</v>
      </c>
      <c r="K177" s="306">
        <v>0</v>
      </c>
      <c r="L177" s="306">
        <v>45</v>
      </c>
      <c r="M177" s="306">
        <v>0</v>
      </c>
      <c r="N177" s="306">
        <v>0</v>
      </c>
      <c r="O177" s="112">
        <f t="shared" si="105"/>
        <v>0</v>
      </c>
      <c r="P177" s="112">
        <f t="shared" si="106"/>
        <v>0</v>
      </c>
      <c r="Q177" s="112">
        <f t="shared" si="107"/>
        <v>0</v>
      </c>
      <c r="R177" s="112">
        <f t="shared" si="108"/>
        <v>0</v>
      </c>
      <c r="S177" s="112">
        <f t="shared" si="109"/>
        <v>0</v>
      </c>
      <c r="T177" s="99">
        <f t="shared" si="110"/>
        <v>0</v>
      </c>
      <c r="U177" s="112">
        <f t="shared" si="111"/>
        <v>0</v>
      </c>
      <c r="V177" s="113">
        <f t="shared" si="112"/>
        <v>45</v>
      </c>
      <c r="W177" s="168">
        <f t="shared" si="113"/>
        <v>0</v>
      </c>
      <c r="X177" s="190"/>
    </row>
    <row r="178" spans="1:24" hidden="1" outlineLevel="1">
      <c r="A178" s="327"/>
      <c r="B178" s="323"/>
      <c r="C178" s="335"/>
      <c r="D178" s="102">
        <f>'Перв. скв '!D178</f>
        <v>0</v>
      </c>
      <c r="E178" s="332"/>
      <c r="F178" s="332" t="str">
        <f>'Перв. скв '!F178</f>
        <v>скв.</v>
      </c>
      <c r="G178" s="349">
        <f>'Перв. скв '!G178</f>
        <v>0</v>
      </c>
      <c r="H178" s="306">
        <f>'Перв. скв '!H178</f>
        <v>0</v>
      </c>
      <c r="I178" s="306">
        <v>0</v>
      </c>
      <c r="J178" s="306">
        <v>0</v>
      </c>
      <c r="K178" s="306">
        <v>0</v>
      </c>
      <c r="L178" s="306">
        <v>0</v>
      </c>
      <c r="M178" s="306">
        <v>0</v>
      </c>
      <c r="N178" s="306">
        <v>0</v>
      </c>
      <c r="O178" s="112">
        <f t="shared" si="105"/>
        <v>0</v>
      </c>
      <c r="P178" s="112">
        <f t="shared" si="106"/>
        <v>0</v>
      </c>
      <c r="Q178" s="112">
        <f t="shared" si="107"/>
        <v>0</v>
      </c>
      <c r="R178" s="112">
        <f t="shared" si="108"/>
        <v>0</v>
      </c>
      <c r="S178" s="112">
        <f t="shared" si="109"/>
        <v>0</v>
      </c>
      <c r="T178" s="99">
        <f t="shared" si="110"/>
        <v>0</v>
      </c>
      <c r="U178" s="112">
        <f t="shared" si="111"/>
        <v>0</v>
      </c>
      <c r="V178" s="113">
        <f t="shared" si="112"/>
        <v>0</v>
      </c>
      <c r="W178" s="168">
        <f t="shared" si="113"/>
        <v>0</v>
      </c>
      <c r="X178" s="190"/>
    </row>
    <row r="179" spans="1:24" ht="15.75" outlineLevel="1" thickBot="1">
      <c r="A179" s="327"/>
      <c r="B179" s="323"/>
      <c r="C179" s="335"/>
      <c r="D179" s="102" t="str">
        <f>'Перв. скв '!D179</f>
        <v>Прочие (Наценка УМТС)</v>
      </c>
      <c r="E179" s="332"/>
      <c r="F179" s="332" t="str">
        <f>'Перв. скв '!F179</f>
        <v>опер</v>
      </c>
      <c r="G179" s="349">
        <f>'Перв. скв '!G179</f>
        <v>861997.29989921732</v>
      </c>
      <c r="H179" s="306">
        <f>'Перв. скв '!H179</f>
        <v>1</v>
      </c>
      <c r="I179" s="306">
        <v>0</v>
      </c>
      <c r="J179" s="306">
        <v>0</v>
      </c>
      <c r="K179" s="306">
        <v>0</v>
      </c>
      <c r="L179" s="306">
        <v>0</v>
      </c>
      <c r="M179" s="306">
        <v>0</v>
      </c>
      <c r="N179" s="306">
        <v>0</v>
      </c>
      <c r="O179" s="112">
        <f>H179*G179</f>
        <v>861997.29989921732</v>
      </c>
      <c r="P179" s="112">
        <f>I179*G179</f>
        <v>0</v>
      </c>
      <c r="Q179" s="112">
        <f>J179*G179</f>
        <v>0</v>
      </c>
      <c r="R179" s="112">
        <f>K179*G179</f>
        <v>0</v>
      </c>
      <c r="S179" s="112">
        <f>L179*G179</f>
        <v>0</v>
      </c>
      <c r="T179" s="99">
        <f>M179*G179</f>
        <v>0</v>
      </c>
      <c r="U179" s="112">
        <f>N179*G179</f>
        <v>0</v>
      </c>
      <c r="V179" s="113">
        <f>SUM(H179:N179)</f>
        <v>1</v>
      </c>
      <c r="W179" s="168">
        <f>SUM(O179:U179)</f>
        <v>861997.29989921732</v>
      </c>
      <c r="X179" s="190"/>
    </row>
    <row r="180" spans="1:24" ht="15.75" hidden="1" outlineLevel="1" thickBot="1">
      <c r="A180" s="327"/>
      <c r="B180" s="323"/>
      <c r="C180" s="122"/>
      <c r="D180" s="123"/>
      <c r="E180" s="124"/>
      <c r="F180" s="124"/>
      <c r="G180" s="125"/>
      <c r="H180" s="296"/>
      <c r="I180" s="296"/>
      <c r="J180" s="296"/>
      <c r="K180" s="296"/>
      <c r="L180" s="296"/>
      <c r="M180" s="296"/>
      <c r="N180" s="296"/>
      <c r="O180" s="127"/>
      <c r="P180" s="127"/>
      <c r="Q180" s="127"/>
      <c r="R180" s="127"/>
      <c r="S180" s="127"/>
      <c r="T180" s="127"/>
      <c r="U180" s="127"/>
      <c r="V180" s="126"/>
      <c r="W180" s="126"/>
      <c r="X180" s="190"/>
    </row>
    <row r="181" spans="1:24" ht="15.75" collapsed="1" thickBot="1">
      <c r="A181" s="45"/>
      <c r="B181" s="48"/>
      <c r="C181" s="446" t="s">
        <v>45</v>
      </c>
      <c r="D181" s="447"/>
      <c r="E181" s="447"/>
      <c r="F181" s="447"/>
      <c r="G181" s="447"/>
      <c r="H181" s="447"/>
      <c r="I181" s="447"/>
      <c r="J181" s="447"/>
      <c r="K181" s="447"/>
      <c r="L181" s="447"/>
      <c r="M181" s="447"/>
      <c r="N181" s="447"/>
      <c r="O181" s="447"/>
      <c r="P181" s="447"/>
      <c r="Q181" s="447"/>
      <c r="R181" s="447"/>
      <c r="S181" s="447"/>
      <c r="T181" s="447"/>
      <c r="U181" s="447"/>
      <c r="V181" s="447"/>
      <c r="W181" s="447"/>
      <c r="X181" s="192">
        <f>SUM(W183:W187)</f>
        <v>379392.394347728</v>
      </c>
    </row>
    <row r="182" spans="1:24" ht="15.75" outlineLevel="1" thickBot="1">
      <c r="A182" s="334"/>
      <c r="B182" s="331"/>
      <c r="C182" s="54"/>
      <c r="D182" s="100" t="s">
        <v>120</v>
      </c>
      <c r="E182" s="50"/>
      <c r="F182" s="50"/>
      <c r="G182" s="38"/>
      <c r="H182" s="295"/>
      <c r="I182" s="295"/>
      <c r="J182" s="295"/>
      <c r="K182" s="295"/>
      <c r="L182" s="295"/>
      <c r="M182" s="295"/>
      <c r="N182" s="295"/>
      <c r="O182" s="51"/>
      <c r="P182" s="51"/>
      <c r="Q182" s="51"/>
      <c r="R182" s="51"/>
      <c r="S182" s="51"/>
      <c r="T182" s="51"/>
      <c r="U182" s="51"/>
      <c r="V182" s="51"/>
      <c r="W182" s="174"/>
      <c r="X182" s="190"/>
    </row>
    <row r="183" spans="1:24" outlineLevel="1">
      <c r="A183" s="334"/>
      <c r="B183" s="331"/>
      <c r="C183" s="335"/>
      <c r="D183" s="102" t="str">
        <f>'Перв. скв '!D183</f>
        <v>Услуги НТЦ (лаб.анализ растворов, авторский надзор и пр.)</v>
      </c>
      <c r="E183" s="332"/>
      <c r="F183" s="332" t="str">
        <f>'Перв. скв '!F183</f>
        <v>скв.</v>
      </c>
      <c r="G183" s="349">
        <f>'Перв. скв '!G183</f>
        <v>379392.394347728</v>
      </c>
      <c r="H183" s="306">
        <f>'Перв. скв '!H183</f>
        <v>1</v>
      </c>
      <c r="I183" s="306">
        <f>'Перв. скв '!I183</f>
        <v>0</v>
      </c>
      <c r="J183" s="306">
        <f>'Перв. скв '!J183</f>
        <v>0</v>
      </c>
      <c r="K183" s="306">
        <f>'Перв. скв '!K183</f>
        <v>0</v>
      </c>
      <c r="L183" s="306">
        <f>'Перв. скв '!L183</f>
        <v>0</v>
      </c>
      <c r="M183" s="306">
        <f>'Перв. скв '!M183</f>
        <v>0</v>
      </c>
      <c r="N183" s="306">
        <f>'Перв. скв '!N183</f>
        <v>0</v>
      </c>
      <c r="O183" s="99">
        <f t="shared" ref="O183:O188" si="114">H183*G183</f>
        <v>379392.394347728</v>
      </c>
      <c r="P183" s="99">
        <f t="shared" ref="P183:P188" si="115">I183*G183</f>
        <v>0</v>
      </c>
      <c r="Q183" s="99">
        <f t="shared" ref="Q183:Q188" si="116">J183*G183</f>
        <v>0</v>
      </c>
      <c r="R183" s="99">
        <f t="shared" ref="R183:R188" si="117">K183*G183</f>
        <v>0</v>
      </c>
      <c r="S183" s="99">
        <f t="shared" ref="S183:S188" si="118">L183*G183</f>
        <v>0</v>
      </c>
      <c r="T183" s="99">
        <f t="shared" ref="T183:T188" si="119">M183*G183</f>
        <v>0</v>
      </c>
      <c r="U183" s="99">
        <f t="shared" ref="U183:U188" si="120">N183*G183</f>
        <v>0</v>
      </c>
      <c r="V183" s="98">
        <f t="shared" ref="V183:V188" si="121">SUM(H183:N183)</f>
        <v>1</v>
      </c>
      <c r="W183" s="171">
        <f t="shared" ref="W183:W188" si="122">SUM(O183:U183)</f>
        <v>379392.394347728</v>
      </c>
      <c r="X183" s="190"/>
    </row>
    <row r="184" spans="1:24" outlineLevel="1">
      <c r="A184" s="327"/>
      <c r="B184" s="323"/>
      <c r="C184" s="335"/>
      <c r="D184" s="102" t="str">
        <f>'Перв. скв '!D184</f>
        <v>ПИР + гос.экспертиза</v>
      </c>
      <c r="E184" s="332"/>
      <c r="F184" s="332" t="str">
        <f>'Перв. скв '!F184</f>
        <v>К-т</v>
      </c>
      <c r="G184" s="349">
        <f>'Перв. скв '!G184</f>
        <v>0</v>
      </c>
      <c r="H184" s="306">
        <v>0</v>
      </c>
      <c r="I184" s="306">
        <f>'Перв. скв '!I184</f>
        <v>0</v>
      </c>
      <c r="J184" s="306">
        <f>'Перв. скв '!J184</f>
        <v>0</v>
      </c>
      <c r="K184" s="306">
        <f>'Перв. скв '!K184</f>
        <v>0</v>
      </c>
      <c r="L184" s="306">
        <f>'Перв. скв '!L184</f>
        <v>0</v>
      </c>
      <c r="M184" s="306">
        <f>'Перв. скв '!M184</f>
        <v>0</v>
      </c>
      <c r="N184" s="306">
        <f>'Перв. скв '!N184</f>
        <v>0</v>
      </c>
      <c r="O184" s="99">
        <f t="shared" si="114"/>
        <v>0</v>
      </c>
      <c r="P184" s="99">
        <f t="shared" si="115"/>
        <v>0</v>
      </c>
      <c r="Q184" s="99">
        <f t="shared" si="116"/>
        <v>0</v>
      </c>
      <c r="R184" s="99">
        <f t="shared" si="117"/>
        <v>0</v>
      </c>
      <c r="S184" s="99">
        <f t="shared" si="118"/>
        <v>0</v>
      </c>
      <c r="T184" s="99">
        <f t="shared" si="119"/>
        <v>0</v>
      </c>
      <c r="U184" s="99">
        <f t="shared" si="120"/>
        <v>0</v>
      </c>
      <c r="V184" s="98">
        <f t="shared" si="121"/>
        <v>0</v>
      </c>
      <c r="W184" s="171">
        <f t="shared" si="122"/>
        <v>0</v>
      </c>
      <c r="X184" s="190"/>
    </row>
    <row r="185" spans="1:24" outlineLevel="1">
      <c r="A185" s="327"/>
      <c r="B185" s="323"/>
      <c r="C185" s="335"/>
      <c r="D185" s="102" t="str">
        <f>'Перв. скв '!D185</f>
        <v>Услуги УМТС (10,45% от ТМЦ, включая опрессовку труб)</v>
      </c>
      <c r="E185" s="332"/>
      <c r="F185" s="332" t="str">
        <f>'Перв. скв '!F185</f>
        <v>скв.</v>
      </c>
      <c r="G185" s="349">
        <f>'Перв. скв '!G185</f>
        <v>0</v>
      </c>
      <c r="H185" s="306">
        <f>'Перв. скв '!H185</f>
        <v>0</v>
      </c>
      <c r="I185" s="306">
        <f>'Перв. скв '!I185</f>
        <v>0</v>
      </c>
      <c r="J185" s="306">
        <f>'Перв. скв '!J185</f>
        <v>0</v>
      </c>
      <c r="K185" s="306">
        <f>'Перв. скв '!K185</f>
        <v>0</v>
      </c>
      <c r="L185" s="306">
        <f>'Перв. скв '!L185</f>
        <v>0</v>
      </c>
      <c r="M185" s="306">
        <f>'Перв. скв '!M185</f>
        <v>0</v>
      </c>
      <c r="N185" s="306">
        <f>'Перв. скв '!N185</f>
        <v>0</v>
      </c>
      <c r="O185" s="99">
        <f t="shared" si="114"/>
        <v>0</v>
      </c>
      <c r="P185" s="99">
        <f t="shared" si="115"/>
        <v>0</v>
      </c>
      <c r="Q185" s="99">
        <f t="shared" si="116"/>
        <v>0</v>
      </c>
      <c r="R185" s="99">
        <f t="shared" si="117"/>
        <v>0</v>
      </c>
      <c r="S185" s="99">
        <f t="shared" si="118"/>
        <v>0</v>
      </c>
      <c r="T185" s="99">
        <f t="shared" si="119"/>
        <v>0</v>
      </c>
      <c r="U185" s="99">
        <f t="shared" si="120"/>
        <v>0</v>
      </c>
      <c r="V185" s="98">
        <f t="shared" si="121"/>
        <v>0</v>
      </c>
      <c r="W185" s="171">
        <f t="shared" si="122"/>
        <v>0</v>
      </c>
      <c r="X185" s="190"/>
    </row>
    <row r="186" spans="1:24" outlineLevel="1">
      <c r="A186" s="327"/>
      <c r="B186" s="323"/>
      <c r="C186" s="335"/>
      <c r="D186" s="102" t="str">
        <f>'Перв. скв '!D186</f>
        <v>Выработка электроэнергии</v>
      </c>
      <c r="E186" s="332"/>
      <c r="F186" s="332" t="str">
        <f>'Перв. скв '!F186</f>
        <v>скв.</v>
      </c>
      <c r="G186" s="349">
        <f>'Перв. скв '!G186</f>
        <v>0</v>
      </c>
      <c r="H186" s="306">
        <f>'Перв. скв '!H186</f>
        <v>1</v>
      </c>
      <c r="I186" s="306">
        <f>'Перв. скв '!I186</f>
        <v>0</v>
      </c>
      <c r="J186" s="306">
        <f>'Перв. скв '!J186</f>
        <v>0</v>
      </c>
      <c r="K186" s="306">
        <f>'Перв. скв '!K186</f>
        <v>0</v>
      </c>
      <c r="L186" s="306">
        <f>'Перв. скв '!L186</f>
        <v>0</v>
      </c>
      <c r="M186" s="306">
        <f>'Перв. скв '!M186</f>
        <v>0</v>
      </c>
      <c r="N186" s="306">
        <f>'Перв. скв '!N186</f>
        <v>0</v>
      </c>
      <c r="O186" s="99">
        <f t="shared" si="114"/>
        <v>0</v>
      </c>
      <c r="P186" s="99">
        <f t="shared" si="115"/>
        <v>0</v>
      </c>
      <c r="Q186" s="99">
        <f t="shared" si="116"/>
        <v>0</v>
      </c>
      <c r="R186" s="99">
        <f t="shared" si="117"/>
        <v>0</v>
      </c>
      <c r="S186" s="99">
        <f t="shared" si="118"/>
        <v>0</v>
      </c>
      <c r="T186" s="99">
        <f t="shared" si="119"/>
        <v>0</v>
      </c>
      <c r="U186" s="99">
        <f t="shared" si="120"/>
        <v>0</v>
      </c>
      <c r="V186" s="98">
        <f t="shared" si="121"/>
        <v>1</v>
      </c>
      <c r="W186" s="171">
        <f t="shared" si="122"/>
        <v>0</v>
      </c>
      <c r="X186" s="190"/>
    </row>
    <row r="187" spans="1:24" ht="15.75" outlineLevel="1" thickBot="1">
      <c r="A187" s="327"/>
      <c r="B187" s="323"/>
      <c r="C187" s="335"/>
      <c r="D187" s="102" t="str">
        <f>'Перв. скв '!D187</f>
        <v>Прочее (Регистрация, инвентаризация, индексация)</v>
      </c>
      <c r="E187" s="332"/>
      <c r="F187" s="332" t="str">
        <f>'Перв. скв '!F187</f>
        <v>скв.</v>
      </c>
      <c r="G187" s="349">
        <f>'Перв. скв '!G187</f>
        <v>0</v>
      </c>
      <c r="H187" s="306">
        <f>'Перв. скв '!H187</f>
        <v>1</v>
      </c>
      <c r="I187" s="306">
        <f>'Перв. скв '!I187</f>
        <v>0</v>
      </c>
      <c r="J187" s="306">
        <f>'Перв. скв '!J187</f>
        <v>0</v>
      </c>
      <c r="K187" s="306">
        <f>'Перв. скв '!K187</f>
        <v>0</v>
      </c>
      <c r="L187" s="306">
        <f>'Перв. скв '!L187</f>
        <v>0</v>
      </c>
      <c r="M187" s="306">
        <f>'Перв. скв '!M187</f>
        <v>0</v>
      </c>
      <c r="N187" s="306">
        <f>'Перв. скв '!N187</f>
        <v>0</v>
      </c>
      <c r="O187" s="99">
        <f t="shared" si="114"/>
        <v>0</v>
      </c>
      <c r="P187" s="99">
        <f t="shared" si="115"/>
        <v>0</v>
      </c>
      <c r="Q187" s="99">
        <f t="shared" si="116"/>
        <v>0</v>
      </c>
      <c r="R187" s="99">
        <f t="shared" si="117"/>
        <v>0</v>
      </c>
      <c r="S187" s="99">
        <f t="shared" si="118"/>
        <v>0</v>
      </c>
      <c r="T187" s="99">
        <f t="shared" si="119"/>
        <v>0</v>
      </c>
      <c r="U187" s="99">
        <f t="shared" si="120"/>
        <v>0</v>
      </c>
      <c r="V187" s="98">
        <f t="shared" si="121"/>
        <v>1</v>
      </c>
      <c r="W187" s="171">
        <f t="shared" si="122"/>
        <v>0</v>
      </c>
      <c r="X187" s="190"/>
    </row>
    <row r="188" spans="1:24" ht="15.75" hidden="1" outlineLevel="1" thickBot="1">
      <c r="A188" s="327"/>
      <c r="B188" s="336"/>
      <c r="C188" s="335"/>
      <c r="D188" s="102" t="str">
        <f>'Перв. скв '!D188</f>
        <v>Прочие (ТЖГ)</v>
      </c>
      <c r="E188" s="332"/>
      <c r="F188" s="332" t="str">
        <f>'Перв. скв '!F188</f>
        <v>скв.</v>
      </c>
      <c r="G188" s="349">
        <f>'Перв. скв '!G188</f>
        <v>0</v>
      </c>
      <c r="H188" s="306">
        <f>'Перв. скв '!H188</f>
        <v>1</v>
      </c>
      <c r="I188" s="306">
        <f>'Перв. скв '!I188</f>
        <v>0</v>
      </c>
      <c r="J188" s="306">
        <f>'Перв. скв '!J188</f>
        <v>0</v>
      </c>
      <c r="K188" s="306">
        <f>'Перв. скв '!K188</f>
        <v>0</v>
      </c>
      <c r="L188" s="306">
        <f>'Перв. скв '!L188</f>
        <v>0</v>
      </c>
      <c r="M188" s="306">
        <f>'Перв. скв '!M188</f>
        <v>0</v>
      </c>
      <c r="N188" s="306">
        <f>'Перв. скв '!N188</f>
        <v>0</v>
      </c>
      <c r="O188" s="99">
        <f t="shared" si="114"/>
        <v>0</v>
      </c>
      <c r="P188" s="99">
        <f t="shared" si="115"/>
        <v>0</v>
      </c>
      <c r="Q188" s="99">
        <f t="shared" si="116"/>
        <v>0</v>
      </c>
      <c r="R188" s="99">
        <f t="shared" si="117"/>
        <v>0</v>
      </c>
      <c r="S188" s="99">
        <f t="shared" si="118"/>
        <v>0</v>
      </c>
      <c r="T188" s="99">
        <f t="shared" si="119"/>
        <v>0</v>
      </c>
      <c r="U188" s="99">
        <f t="shared" si="120"/>
        <v>0</v>
      </c>
      <c r="V188" s="98">
        <f t="shared" si="121"/>
        <v>1</v>
      </c>
      <c r="W188" s="171">
        <f t="shared" si="122"/>
        <v>0</v>
      </c>
      <c r="X188" s="190"/>
    </row>
    <row r="189" spans="1:24" s="68" customFormat="1" ht="15.75" hidden="1" outlineLevel="1" thickBot="1">
      <c r="A189" s="340"/>
      <c r="B189" s="341"/>
      <c r="C189" s="97"/>
      <c r="D189" s="86"/>
      <c r="E189" s="87"/>
      <c r="F189" s="87"/>
      <c r="G189" s="88"/>
      <c r="H189" s="289"/>
      <c r="I189" s="289"/>
      <c r="J189" s="289"/>
      <c r="K189" s="289"/>
      <c r="L189" s="289"/>
      <c r="M189" s="289"/>
      <c r="N189" s="289"/>
      <c r="O189" s="118"/>
      <c r="P189" s="118"/>
      <c r="Q189" s="118"/>
      <c r="R189" s="118"/>
      <c r="S189" s="118"/>
      <c r="T189" s="118"/>
      <c r="U189" s="118"/>
      <c r="V189" s="119"/>
      <c r="W189" s="175"/>
      <c r="X189" s="190"/>
    </row>
    <row r="190" spans="1:24" s="109" customFormat="1" collapsed="1">
      <c r="A190" s="107"/>
      <c r="B190" s="108"/>
      <c r="C190" s="56" t="s">
        <v>77</v>
      </c>
      <c r="D190" s="69">
        <f>W190</f>
        <v>70362506.840746954</v>
      </c>
      <c r="E190" s="482"/>
      <c r="F190" s="483"/>
      <c r="G190" s="483"/>
      <c r="H190" s="483"/>
      <c r="I190" s="483"/>
      <c r="J190" s="483"/>
      <c r="K190" s="483"/>
      <c r="L190" s="483"/>
      <c r="M190" s="483"/>
      <c r="N190" s="483"/>
      <c r="O190" s="116">
        <f t="shared" ref="O190:U190" si="123">SUM(O57:O187)</f>
        <v>1685999.6942469452</v>
      </c>
      <c r="P190" s="116">
        <f t="shared" si="123"/>
        <v>0</v>
      </c>
      <c r="Q190" s="116">
        <f t="shared" si="123"/>
        <v>388680</v>
      </c>
      <c r="R190" s="116">
        <f t="shared" si="123"/>
        <v>3177500</v>
      </c>
      <c r="S190" s="116">
        <f t="shared" si="123"/>
        <v>25283848.922499999</v>
      </c>
      <c r="T190" s="116">
        <f t="shared" si="123"/>
        <v>0</v>
      </c>
      <c r="U190" s="116">
        <f t="shared" si="123"/>
        <v>794640</v>
      </c>
      <c r="V190" s="116"/>
      <c r="W190" s="164">
        <f>SUM(W45:W187)</f>
        <v>70362506.840746954</v>
      </c>
      <c r="X190" s="191"/>
    </row>
    <row r="191" spans="1:24" ht="15.75" thickBot="1">
      <c r="A191" s="3"/>
      <c r="B191" s="3"/>
      <c r="O191" s="23"/>
      <c r="P191" s="23"/>
      <c r="Q191" s="23"/>
      <c r="R191" s="23"/>
      <c r="S191" s="23"/>
      <c r="T191" s="23"/>
      <c r="U191" s="23"/>
      <c r="X191" s="191"/>
    </row>
    <row r="192" spans="1:24" ht="15.75" thickBot="1">
      <c r="A192" s="45"/>
      <c r="B192" s="48"/>
      <c r="C192" s="446" t="s">
        <v>124</v>
      </c>
      <c r="D192" s="447"/>
      <c r="E192" s="447"/>
      <c r="F192" s="447"/>
      <c r="G192" s="447"/>
      <c r="H192" s="447"/>
      <c r="I192" s="447"/>
      <c r="J192" s="447"/>
      <c r="K192" s="447"/>
      <c r="L192" s="447"/>
      <c r="M192" s="447"/>
      <c r="N192" s="447"/>
      <c r="O192" s="447"/>
      <c r="P192" s="447"/>
      <c r="Q192" s="447"/>
      <c r="R192" s="447"/>
      <c r="S192" s="447"/>
      <c r="T192" s="447"/>
      <c r="U192" s="447"/>
      <c r="V192" s="447"/>
      <c r="W192" s="447"/>
      <c r="X192" s="192">
        <f>SUM(W194:W204)</f>
        <v>36904486.671455629</v>
      </c>
    </row>
    <row r="193" spans="1:24" ht="15.75" outlineLevel="1" thickBot="1">
      <c r="A193" s="334"/>
      <c r="B193" s="331"/>
      <c r="C193" s="54"/>
      <c r="D193" s="100" t="s">
        <v>120</v>
      </c>
      <c r="E193" s="50"/>
      <c r="F193" s="50"/>
      <c r="G193" s="38"/>
      <c r="H193" s="295"/>
      <c r="I193" s="295"/>
      <c r="J193" s="295"/>
      <c r="K193" s="295"/>
      <c r="L193" s="295"/>
      <c r="M193" s="295"/>
      <c r="N193" s="295"/>
      <c r="O193" s="51"/>
      <c r="P193" s="51"/>
      <c r="Q193" s="51"/>
      <c r="R193" s="51"/>
      <c r="S193" s="51"/>
      <c r="T193" s="51"/>
      <c r="U193" s="51"/>
      <c r="V193" s="51"/>
      <c r="W193" s="174"/>
      <c r="X193" s="190"/>
    </row>
    <row r="194" spans="1:24" outlineLevel="1">
      <c r="A194" s="334"/>
      <c r="B194" s="331"/>
      <c r="C194" s="335"/>
      <c r="D194" s="102" t="str">
        <f>'Перв. скв '!D194</f>
        <v>Услуги по гидроразрыву пластов</v>
      </c>
      <c r="E194" s="332"/>
      <c r="F194" s="332" t="str">
        <f>'Перв. скв '!F194</f>
        <v>опер</v>
      </c>
      <c r="G194" s="349">
        <f>'Перв. скв '!G194</f>
        <v>2694720.9499999997</v>
      </c>
      <c r="H194" s="306">
        <f>'Перв. скв '!H194</f>
        <v>6</v>
      </c>
      <c r="I194" s="297"/>
      <c r="J194" s="297"/>
      <c r="K194" s="297"/>
      <c r="L194" s="297"/>
      <c r="M194" s="297"/>
      <c r="N194" s="297"/>
      <c r="O194" s="99">
        <f t="shared" ref="O194:O204" si="124">H194*G194</f>
        <v>16168325.699999999</v>
      </c>
      <c r="P194" s="99"/>
      <c r="Q194" s="99"/>
      <c r="R194" s="99"/>
      <c r="S194" s="99"/>
      <c r="T194" s="99"/>
      <c r="U194" s="99"/>
      <c r="V194" s="98">
        <f t="shared" ref="V194:V204" si="125">SUM(H194:N194)</f>
        <v>6</v>
      </c>
      <c r="W194" s="171">
        <f>SUM(O194:U194)</f>
        <v>16168325.699999999</v>
      </c>
      <c r="X194" s="190"/>
    </row>
    <row r="195" spans="1:24" outlineLevel="1">
      <c r="A195" s="327"/>
      <c r="B195" s="323"/>
      <c r="C195" s="335"/>
      <c r="D195" s="102" t="str">
        <f>'Перв. скв '!D195</f>
        <v>Услуги колтюбинга и азотной установки</v>
      </c>
      <c r="E195" s="332"/>
      <c r="F195" s="332" t="str">
        <f>'Перв. скв '!F195</f>
        <v>опер</v>
      </c>
      <c r="G195" s="349">
        <f>'Перв. скв '!G195</f>
        <v>4225000</v>
      </c>
      <c r="H195" s="306">
        <f>'Перв. скв '!H195</f>
        <v>1</v>
      </c>
      <c r="I195" s="297"/>
      <c r="J195" s="297"/>
      <c r="K195" s="297"/>
      <c r="L195" s="297"/>
      <c r="M195" s="297"/>
      <c r="N195" s="297"/>
      <c r="O195" s="99">
        <f t="shared" si="124"/>
        <v>4225000</v>
      </c>
      <c r="P195" s="99"/>
      <c r="Q195" s="99"/>
      <c r="R195" s="99"/>
      <c r="S195" s="99"/>
      <c r="T195" s="99"/>
      <c r="U195" s="99"/>
      <c r="V195" s="98">
        <f t="shared" si="125"/>
        <v>1</v>
      </c>
      <c r="W195" s="171">
        <f t="shared" ref="W195:W204" si="126">SUM(O195:U195)</f>
        <v>4225000</v>
      </c>
      <c r="X195" s="190"/>
    </row>
    <row r="196" spans="1:24" outlineLevel="1">
      <c r="A196" s="327"/>
      <c r="B196" s="323"/>
      <c r="C196" s="335"/>
      <c r="D196" s="102" t="str">
        <f>'Перв. скв '!D196</f>
        <v>Услуги бригад по капитальному ремонту скважин</v>
      </c>
      <c r="E196" s="332"/>
      <c r="F196" s="332" t="str">
        <f>'Перв. скв '!F196</f>
        <v>бр.час.</v>
      </c>
      <c r="G196" s="349">
        <f>'Перв. скв '!G196</f>
        <v>5700</v>
      </c>
      <c r="H196" s="306">
        <f>'Перв. скв '!H196</f>
        <v>236.47807017543863</v>
      </c>
      <c r="I196" s="297"/>
      <c r="J196" s="297"/>
      <c r="K196" s="297"/>
      <c r="L196" s="297"/>
      <c r="M196" s="297"/>
      <c r="N196" s="297"/>
      <c r="O196" s="99">
        <f t="shared" si="124"/>
        <v>1347925.0000000002</v>
      </c>
      <c r="P196" s="99"/>
      <c r="Q196" s="99"/>
      <c r="R196" s="99"/>
      <c r="S196" s="99"/>
      <c r="T196" s="99"/>
      <c r="U196" s="99"/>
      <c r="V196" s="98">
        <f t="shared" si="125"/>
        <v>236.47807017543863</v>
      </c>
      <c r="W196" s="171">
        <f t="shared" si="126"/>
        <v>1347925.0000000002</v>
      </c>
      <c r="X196" s="190"/>
    </row>
    <row r="197" spans="1:24" outlineLevel="1">
      <c r="A197" s="327"/>
      <c r="B197" s="323"/>
      <c r="C197" s="335"/>
      <c r="D197" s="102" t="str">
        <f>'Перв. скв '!D197</f>
        <v>Супервайзинг при КРС</v>
      </c>
      <c r="E197" s="332"/>
      <c r="F197" s="332" t="str">
        <f>'Перв. скв '!F197</f>
        <v>опер</v>
      </c>
      <c r="G197" s="349">
        <f>'Перв. скв '!G197</f>
        <v>61808.600000000013</v>
      </c>
      <c r="H197" s="306">
        <f>'Перв. скв '!H197</f>
        <v>1</v>
      </c>
      <c r="I197" s="297"/>
      <c r="J197" s="297"/>
      <c r="K197" s="297"/>
      <c r="L197" s="297"/>
      <c r="M197" s="297"/>
      <c r="N197" s="297"/>
      <c r="O197" s="99">
        <f t="shared" si="124"/>
        <v>61808.600000000013</v>
      </c>
      <c r="P197" s="99"/>
      <c r="Q197" s="99"/>
      <c r="R197" s="99"/>
      <c r="S197" s="99"/>
      <c r="T197" s="99"/>
      <c r="U197" s="99"/>
      <c r="V197" s="98">
        <f t="shared" si="125"/>
        <v>1</v>
      </c>
      <c r="W197" s="171">
        <f t="shared" si="126"/>
        <v>61808.600000000013</v>
      </c>
      <c r="X197" s="190"/>
    </row>
    <row r="198" spans="1:24" outlineLevel="1">
      <c r="A198" s="327"/>
      <c r="B198" s="323"/>
      <c r="C198" s="335"/>
      <c r="D198" s="102" t="str">
        <f>'Перв. скв '!D198</f>
        <v>ТЖГ</v>
      </c>
      <c r="E198" s="332"/>
      <c r="F198" s="332" t="str">
        <f>'Перв. скв '!F198</f>
        <v>опер</v>
      </c>
      <c r="G198" s="349">
        <f>'Перв. скв '!G198</f>
        <v>0</v>
      </c>
      <c r="H198" s="306">
        <f>'Перв. скв '!H198</f>
        <v>1</v>
      </c>
      <c r="I198" s="297"/>
      <c r="J198" s="297"/>
      <c r="K198" s="297"/>
      <c r="L198" s="297"/>
      <c r="M198" s="297"/>
      <c r="N198" s="297"/>
      <c r="O198" s="99">
        <f t="shared" si="124"/>
        <v>0</v>
      </c>
      <c r="P198" s="99"/>
      <c r="Q198" s="99"/>
      <c r="R198" s="99"/>
      <c r="S198" s="99"/>
      <c r="T198" s="99"/>
      <c r="U198" s="99"/>
      <c r="V198" s="98">
        <f t="shared" si="125"/>
        <v>1</v>
      </c>
      <c r="W198" s="171">
        <f t="shared" si="126"/>
        <v>0</v>
      </c>
      <c r="X198" s="190"/>
    </row>
    <row r="199" spans="1:24" outlineLevel="1">
      <c r="A199" s="327"/>
      <c r="B199" s="323"/>
      <c r="C199" s="335"/>
      <c r="D199" s="102" t="str">
        <f>'Перв. скв '!D199</f>
        <v>Проппант</v>
      </c>
      <c r="E199" s="332"/>
      <c r="F199" s="332" t="str">
        <f>'Перв. скв '!F199</f>
        <v>м3</v>
      </c>
      <c r="G199" s="349">
        <f>'Перв. скв '!G199</f>
        <v>17500</v>
      </c>
      <c r="H199" s="306">
        <f>'Перв. скв '!H199</f>
        <v>600</v>
      </c>
      <c r="I199" s="297"/>
      <c r="J199" s="297"/>
      <c r="K199" s="297"/>
      <c r="L199" s="297"/>
      <c r="M199" s="297"/>
      <c r="N199" s="297"/>
      <c r="O199" s="99">
        <f t="shared" si="124"/>
        <v>10500000</v>
      </c>
      <c r="P199" s="99"/>
      <c r="Q199" s="99"/>
      <c r="R199" s="99"/>
      <c r="S199" s="99"/>
      <c r="T199" s="99"/>
      <c r="U199" s="99"/>
      <c r="V199" s="98">
        <f t="shared" si="125"/>
        <v>600</v>
      </c>
      <c r="W199" s="171">
        <f t="shared" si="126"/>
        <v>10500000</v>
      </c>
      <c r="X199" s="190"/>
    </row>
    <row r="200" spans="1:24" outlineLevel="1">
      <c r="A200" s="327"/>
      <c r="B200" s="323"/>
      <c r="C200" s="335"/>
      <c r="D200" s="102" t="str">
        <f>'Перв. скв '!D200</f>
        <v>Распределение расходов УМТС</v>
      </c>
      <c r="E200" s="332"/>
      <c r="F200" s="332">
        <f>'Перв. скв '!F200</f>
        <v>0</v>
      </c>
      <c r="G200" s="349">
        <f>'Перв. скв '!G200</f>
        <v>865747.37145562703</v>
      </c>
      <c r="H200" s="306">
        <f>'Перв. скв '!H200</f>
        <v>1</v>
      </c>
      <c r="I200" s="297"/>
      <c r="J200" s="297"/>
      <c r="K200" s="297"/>
      <c r="L200" s="297"/>
      <c r="M200" s="297"/>
      <c r="N200" s="297"/>
      <c r="O200" s="99">
        <f t="shared" si="124"/>
        <v>865747.37145562703</v>
      </c>
      <c r="P200" s="99"/>
      <c r="Q200" s="99"/>
      <c r="R200" s="99"/>
      <c r="S200" s="99"/>
      <c r="T200" s="99"/>
      <c r="U200" s="99"/>
      <c r="V200" s="98">
        <f t="shared" si="125"/>
        <v>1</v>
      </c>
      <c r="W200" s="171">
        <f t="shared" si="126"/>
        <v>865747.37145562703</v>
      </c>
      <c r="X200" s="190"/>
    </row>
    <row r="201" spans="1:24" outlineLevel="1">
      <c r="A201" s="327"/>
      <c r="B201" s="323"/>
      <c r="C201" s="335"/>
      <c r="D201" s="102" t="str">
        <f>'Перв. скв '!D201</f>
        <v>ПВР</v>
      </c>
      <c r="E201" s="332"/>
      <c r="F201" s="332" t="str">
        <f>'Перв. скв '!F201</f>
        <v>опер</v>
      </c>
      <c r="G201" s="349">
        <f>'Перв. скв '!G201</f>
        <v>0</v>
      </c>
      <c r="H201" s="306">
        <f>'Перв. скв '!H201</f>
        <v>0</v>
      </c>
      <c r="I201" s="297"/>
      <c r="J201" s="297"/>
      <c r="K201" s="297"/>
      <c r="L201" s="297"/>
      <c r="M201" s="297"/>
      <c r="N201" s="297"/>
      <c r="O201" s="99">
        <f t="shared" si="124"/>
        <v>0</v>
      </c>
      <c r="P201" s="99"/>
      <c r="Q201" s="99"/>
      <c r="R201" s="99"/>
      <c r="S201" s="99"/>
      <c r="T201" s="99"/>
      <c r="U201" s="99"/>
      <c r="V201" s="98">
        <f t="shared" si="125"/>
        <v>0</v>
      </c>
      <c r="W201" s="171">
        <f t="shared" si="126"/>
        <v>0</v>
      </c>
      <c r="X201" s="190"/>
    </row>
    <row r="202" spans="1:24" outlineLevel="1">
      <c r="A202" s="327"/>
      <c r="B202" s="323"/>
      <c r="C202" s="335"/>
      <c r="D202" s="102" t="str">
        <f>'Перв. скв '!D202</f>
        <v>МГРП</v>
      </c>
      <c r="E202" s="332"/>
      <c r="F202" s="332" t="str">
        <f>'Перв. скв '!F202</f>
        <v>скв/опер</v>
      </c>
      <c r="G202" s="349">
        <f>'Перв. скв '!G202</f>
        <v>3650000</v>
      </c>
      <c r="H202" s="306">
        <f>'Перв. скв '!H202</f>
        <v>1</v>
      </c>
      <c r="I202" s="297"/>
      <c r="J202" s="297"/>
      <c r="K202" s="297"/>
      <c r="L202" s="297"/>
      <c r="M202" s="297"/>
      <c r="N202" s="297"/>
      <c r="O202" s="99">
        <f t="shared" si="124"/>
        <v>3650000</v>
      </c>
      <c r="P202" s="99"/>
      <c r="Q202" s="99"/>
      <c r="R202" s="99"/>
      <c r="S202" s="99"/>
      <c r="T202" s="99"/>
      <c r="U202" s="99"/>
      <c r="V202" s="98">
        <f t="shared" si="125"/>
        <v>1</v>
      </c>
      <c r="W202" s="171">
        <f t="shared" si="126"/>
        <v>3650000</v>
      </c>
      <c r="X202" s="190"/>
    </row>
    <row r="203" spans="1:24" ht="15.75" outlineLevel="1" thickBot="1">
      <c r="A203" s="327"/>
      <c r="B203" s="323"/>
      <c r="C203" s="335"/>
      <c r="D203" s="102" t="str">
        <f>'Перв. скв '!D203</f>
        <v>Супервайзинг при ГРП</v>
      </c>
      <c r="E203" s="332"/>
      <c r="F203" s="332" t="str">
        <f>'Перв. скв '!F203</f>
        <v>бр.час.</v>
      </c>
      <c r="G203" s="349">
        <f>'Перв. скв '!G203</f>
        <v>85680</v>
      </c>
      <c r="H203" s="306">
        <f>'Перв. скв '!H203</f>
        <v>1</v>
      </c>
      <c r="I203" s="297"/>
      <c r="J203" s="297"/>
      <c r="K203" s="297"/>
      <c r="L203" s="297"/>
      <c r="M203" s="297"/>
      <c r="N203" s="297"/>
      <c r="O203" s="99">
        <f t="shared" si="124"/>
        <v>85680</v>
      </c>
      <c r="P203" s="99"/>
      <c r="Q203" s="99"/>
      <c r="R203" s="99"/>
      <c r="S203" s="99"/>
      <c r="T203" s="99"/>
      <c r="U203" s="99"/>
      <c r="V203" s="98">
        <f t="shared" si="125"/>
        <v>1</v>
      </c>
      <c r="W203" s="171">
        <f t="shared" si="126"/>
        <v>85680</v>
      </c>
      <c r="X203" s="190"/>
    </row>
    <row r="204" spans="1:24" hidden="1" outlineLevel="1">
      <c r="A204" s="327"/>
      <c r="B204" s="323"/>
      <c r="C204" s="335"/>
      <c r="D204" s="102">
        <f>'Перв. скв '!D204</f>
        <v>0</v>
      </c>
      <c r="E204" s="332"/>
      <c r="F204" s="332">
        <f>'Перв. скв '!F204</f>
        <v>0</v>
      </c>
      <c r="G204" s="349">
        <f>'Перв. скв '!G204</f>
        <v>0</v>
      </c>
      <c r="H204" s="306">
        <f>'Перв. скв '!H204</f>
        <v>0</v>
      </c>
      <c r="I204" s="297"/>
      <c r="J204" s="297"/>
      <c r="K204" s="297"/>
      <c r="L204" s="297"/>
      <c r="M204" s="297"/>
      <c r="N204" s="297"/>
      <c r="O204" s="99">
        <f t="shared" si="124"/>
        <v>0</v>
      </c>
      <c r="P204" s="99"/>
      <c r="Q204" s="99"/>
      <c r="R204" s="99"/>
      <c r="S204" s="99"/>
      <c r="T204" s="99"/>
      <c r="U204" s="99"/>
      <c r="V204" s="98">
        <f t="shared" si="125"/>
        <v>0</v>
      </c>
      <c r="W204" s="171">
        <f t="shared" si="126"/>
        <v>0</v>
      </c>
      <c r="X204" s="190"/>
    </row>
    <row r="205" spans="1:24" s="68" customFormat="1" ht="15.75" hidden="1" outlineLevel="1" thickBot="1">
      <c r="A205" s="340"/>
      <c r="B205" s="341"/>
      <c r="C205" s="97"/>
      <c r="D205" s="97"/>
      <c r="E205" s="75"/>
      <c r="F205" s="75"/>
      <c r="G205" s="65"/>
      <c r="H205" s="289"/>
      <c r="I205" s="289"/>
      <c r="J205" s="289"/>
      <c r="K205" s="289"/>
      <c r="L205" s="289"/>
      <c r="M205" s="289"/>
      <c r="N205" s="289"/>
      <c r="O205" s="78"/>
      <c r="P205" s="78"/>
      <c r="Q205" s="78"/>
      <c r="R205" s="78"/>
      <c r="S205" s="78"/>
      <c r="T205" s="78"/>
      <c r="U205" s="78"/>
      <c r="V205" s="79"/>
      <c r="W205" s="166"/>
      <c r="X205" s="190"/>
    </row>
    <row r="206" spans="1:24" s="109" customFormat="1" collapsed="1">
      <c r="A206" s="107"/>
      <c r="B206" s="108"/>
      <c r="C206" s="56" t="s">
        <v>83</v>
      </c>
      <c r="D206" s="69">
        <f>W206</f>
        <v>36904486.671455629</v>
      </c>
      <c r="E206" s="482"/>
      <c r="F206" s="483"/>
      <c r="G206" s="483"/>
      <c r="H206" s="483"/>
      <c r="I206" s="483"/>
      <c r="J206" s="483"/>
      <c r="K206" s="483"/>
      <c r="L206" s="483"/>
      <c r="M206" s="483"/>
      <c r="N206" s="483"/>
      <c r="O206" s="116">
        <f>SUM(O194:O204)</f>
        <v>36904486.671455629</v>
      </c>
      <c r="P206" s="116"/>
      <c r="Q206" s="116"/>
      <c r="R206" s="116"/>
      <c r="S206" s="116"/>
      <c r="T206" s="116"/>
      <c r="U206" s="116"/>
      <c r="V206" s="116"/>
      <c r="W206" s="164">
        <f>SUM(W194:W204)</f>
        <v>36904486.671455629</v>
      </c>
      <c r="X206" s="191"/>
    </row>
    <row r="207" spans="1:24" ht="15.75" thickBot="1">
      <c r="O207" s="117"/>
      <c r="P207" s="117"/>
      <c r="Q207" s="117"/>
      <c r="R207" s="117"/>
      <c r="S207" s="117"/>
      <c r="T207" s="117"/>
      <c r="U207" s="117"/>
      <c r="V207" s="117"/>
      <c r="W207" s="117"/>
      <c r="X207" s="191"/>
    </row>
    <row r="208" spans="1:24" ht="15.75" thickBot="1">
      <c r="A208" s="336"/>
      <c r="B208" s="336"/>
      <c r="C208" s="446" t="s">
        <v>126</v>
      </c>
      <c r="D208" s="447"/>
      <c r="E208" s="447"/>
      <c r="F208" s="447"/>
      <c r="G208" s="447"/>
      <c r="H208" s="447"/>
      <c r="I208" s="447"/>
      <c r="J208" s="447"/>
      <c r="K208" s="447"/>
      <c r="L208" s="447"/>
      <c r="M208" s="447"/>
      <c r="N208" s="447"/>
      <c r="O208" s="447"/>
      <c r="P208" s="447"/>
      <c r="Q208" s="447"/>
      <c r="R208" s="447"/>
      <c r="S208" s="447"/>
      <c r="T208" s="447"/>
      <c r="U208" s="447"/>
      <c r="V208" s="447"/>
      <c r="W208" s="447"/>
      <c r="X208" s="192">
        <f>SUM(W209:W211)</f>
        <v>0</v>
      </c>
    </row>
    <row r="209" spans="1:24" outlineLevel="1">
      <c r="A209" s="336"/>
      <c r="B209" s="336"/>
      <c r="C209" s="335"/>
      <c r="D209" s="102">
        <f>'Перв. скв '!D209</f>
        <v>0</v>
      </c>
      <c r="E209" s="332"/>
      <c r="F209" s="332" t="str">
        <f>'Перв. скв '!F209</f>
        <v>шт</v>
      </c>
      <c r="G209" s="349">
        <f>'Перв. скв '!G209</f>
        <v>0</v>
      </c>
      <c r="H209" s="306">
        <f>'Перв. скв '!H209</f>
        <v>0</v>
      </c>
      <c r="I209" s="297"/>
      <c r="J209" s="297"/>
      <c r="K209" s="297"/>
      <c r="L209" s="297"/>
      <c r="M209" s="297"/>
      <c r="N209" s="297"/>
      <c r="O209" s="112">
        <f>H209*G209</f>
        <v>0</v>
      </c>
      <c r="P209" s="112"/>
      <c r="Q209" s="112"/>
      <c r="R209" s="112"/>
      <c r="S209" s="112"/>
      <c r="T209" s="99"/>
      <c r="U209" s="112"/>
      <c r="V209" s="113">
        <f>SUM(H209:N209)</f>
        <v>0</v>
      </c>
      <c r="W209" s="168">
        <f>SUM(O209:U209)</f>
        <v>0</v>
      </c>
      <c r="X209" s="190"/>
    </row>
    <row r="210" spans="1:24" outlineLevel="1">
      <c r="A210" s="336"/>
      <c r="B210" s="336"/>
      <c r="C210" s="335"/>
      <c r="D210" s="102">
        <f>'Перв. скв '!D210</f>
        <v>0</v>
      </c>
      <c r="E210" s="332"/>
      <c r="F210" s="332" t="str">
        <f>'Перв. скв '!F210</f>
        <v>скв.</v>
      </c>
      <c r="G210" s="349">
        <f>'Перв. скв '!G210</f>
        <v>0</v>
      </c>
      <c r="H210" s="306">
        <f>'Перв. скв '!H210</f>
        <v>0</v>
      </c>
      <c r="I210" s="297"/>
      <c r="J210" s="297"/>
      <c r="K210" s="297"/>
      <c r="L210" s="297"/>
      <c r="M210" s="297"/>
      <c r="N210" s="297"/>
      <c r="O210" s="112">
        <f>H210*G210</f>
        <v>0</v>
      </c>
      <c r="P210" s="112"/>
      <c r="Q210" s="112"/>
      <c r="R210" s="112"/>
      <c r="S210" s="112"/>
      <c r="T210" s="99"/>
      <c r="U210" s="112"/>
      <c r="V210" s="113">
        <f>SUM(H210:N210)</f>
        <v>0</v>
      </c>
      <c r="W210" s="168">
        <f>SUM(O210:U210)</f>
        <v>0</v>
      </c>
      <c r="X210" s="190"/>
    </row>
    <row r="211" spans="1:24" outlineLevel="1">
      <c r="A211" s="336"/>
      <c r="B211" s="336"/>
      <c r="C211" s="335"/>
      <c r="D211" s="102">
        <f>'Перв. скв '!D211</f>
        <v>0</v>
      </c>
      <c r="E211" s="332"/>
      <c r="F211" s="332" t="str">
        <f>'Перв. скв '!F211</f>
        <v>скв.</v>
      </c>
      <c r="G211" s="349">
        <f>'Перв. скв '!G211</f>
        <v>0</v>
      </c>
      <c r="H211" s="306">
        <f>'Перв. скв '!H211</f>
        <v>0</v>
      </c>
      <c r="I211" s="297"/>
      <c r="J211" s="297"/>
      <c r="K211" s="297"/>
      <c r="L211" s="297"/>
      <c r="M211" s="297"/>
      <c r="N211" s="297"/>
      <c r="O211" s="112">
        <f>H211*G211</f>
        <v>0</v>
      </c>
      <c r="P211" s="112"/>
      <c r="Q211" s="112"/>
      <c r="R211" s="112"/>
      <c r="S211" s="112"/>
      <c r="T211" s="99"/>
      <c r="U211" s="112"/>
      <c r="V211" s="113">
        <f>SUM(H211:N211)</f>
        <v>0</v>
      </c>
      <c r="W211" s="168">
        <f>SUM(O211:U211)</f>
        <v>0</v>
      </c>
      <c r="X211" s="190"/>
    </row>
    <row r="212" spans="1:24" s="109" customFormat="1">
      <c r="A212" s="343"/>
      <c r="B212" s="343"/>
      <c r="C212" s="56" t="s">
        <v>127</v>
      </c>
      <c r="D212" s="69">
        <f>W212</f>
        <v>0</v>
      </c>
      <c r="E212" s="482"/>
      <c r="F212" s="483"/>
      <c r="G212" s="483"/>
      <c r="H212" s="483"/>
      <c r="I212" s="483"/>
      <c r="J212" s="483"/>
      <c r="K212" s="483"/>
      <c r="L212" s="483"/>
      <c r="M212" s="483"/>
      <c r="N212" s="483"/>
      <c r="O212" s="116">
        <f>SUM(O209:O211)</f>
        <v>0</v>
      </c>
      <c r="P212" s="116"/>
      <c r="Q212" s="116"/>
      <c r="R212" s="116"/>
      <c r="S212" s="116"/>
      <c r="T212" s="116"/>
      <c r="U212" s="116"/>
      <c r="V212" s="116"/>
      <c r="W212" s="164">
        <f>SUM(W209:W211)</f>
        <v>0</v>
      </c>
      <c r="X212" s="190"/>
    </row>
    <row r="213" spans="1:24" ht="15.75" thickBot="1">
      <c r="O213" s="117"/>
      <c r="P213" s="117"/>
      <c r="Q213" s="117"/>
      <c r="R213" s="117"/>
      <c r="S213" s="117"/>
      <c r="T213" s="117"/>
      <c r="U213" s="117"/>
      <c r="V213" s="117"/>
      <c r="W213" s="117"/>
      <c r="X213" s="191"/>
    </row>
    <row r="214" spans="1:24" s="109" customFormat="1" ht="15.75" thickBot="1">
      <c r="A214" s="107"/>
      <c r="B214" s="108"/>
      <c r="C214" s="56" t="s">
        <v>84</v>
      </c>
      <c r="D214" s="69">
        <f>W214</f>
        <v>107532358.51220259</v>
      </c>
      <c r="E214" s="482"/>
      <c r="F214" s="483"/>
      <c r="G214" s="483"/>
      <c r="H214" s="483"/>
      <c r="I214" s="483"/>
      <c r="J214" s="483"/>
      <c r="K214" s="483"/>
      <c r="L214" s="483"/>
      <c r="M214" s="483"/>
      <c r="N214" s="483"/>
      <c r="O214" s="116">
        <f t="shared" ref="O214:U214" si="127">O190+O206+O41+O212</f>
        <v>38855851.365702577</v>
      </c>
      <c r="P214" s="116">
        <f t="shared" si="127"/>
        <v>0</v>
      </c>
      <c r="Q214" s="116">
        <f t="shared" si="127"/>
        <v>388680</v>
      </c>
      <c r="R214" s="116">
        <f t="shared" si="127"/>
        <v>3177500</v>
      </c>
      <c r="S214" s="116">
        <f t="shared" si="127"/>
        <v>25283848.922499999</v>
      </c>
      <c r="T214" s="116">
        <f t="shared" si="127"/>
        <v>0</v>
      </c>
      <c r="U214" s="116">
        <f t="shared" si="127"/>
        <v>794640</v>
      </c>
      <c r="V214" s="116"/>
      <c r="W214" s="164">
        <f>W190+W206+W41+W212</f>
        <v>107532358.51220259</v>
      </c>
      <c r="X214" s="192">
        <f>X18+X43+X56+X65+X86+X94+X112+X120+X129+X134+X142+X163+X181+X192+X208</f>
        <v>107532358.51220256</v>
      </c>
    </row>
  </sheetData>
  <mergeCells count="58">
    <mergeCell ref="A2:W2"/>
    <mergeCell ref="F4:G5"/>
    <mergeCell ref="H4:H5"/>
    <mergeCell ref="I4:I5"/>
    <mergeCell ref="J4:J5"/>
    <mergeCell ref="K4:K5"/>
    <mergeCell ref="L4:L5"/>
    <mergeCell ref="M4:M5"/>
    <mergeCell ref="N4:N5"/>
    <mergeCell ref="O4:O5"/>
    <mergeCell ref="P4:Q5"/>
    <mergeCell ref="R4:R5"/>
    <mergeCell ref="A6:B6"/>
    <mergeCell ref="F6:G6"/>
    <mergeCell ref="P6:Q6"/>
    <mergeCell ref="A7:B7"/>
    <mergeCell ref="F7:G7"/>
    <mergeCell ref="O7:O8"/>
    <mergeCell ref="P7:Q7"/>
    <mergeCell ref="A8:B8"/>
    <mergeCell ref="F8:G8"/>
    <mergeCell ref="P8:Q8"/>
    <mergeCell ref="A9:B9"/>
    <mergeCell ref="F9:G9"/>
    <mergeCell ref="P9:Q9"/>
    <mergeCell ref="F10:G10"/>
    <mergeCell ref="O10:O11"/>
    <mergeCell ref="P10:Q10"/>
    <mergeCell ref="F11:G11"/>
    <mergeCell ref="P11:Q11"/>
    <mergeCell ref="F12:G13"/>
    <mergeCell ref="Q12:R13"/>
    <mergeCell ref="A13:B13"/>
    <mergeCell ref="A15:G15"/>
    <mergeCell ref="H15:N15"/>
    <mergeCell ref="O15:U15"/>
    <mergeCell ref="O12:O13"/>
    <mergeCell ref="P12:P13"/>
    <mergeCell ref="V15:W15"/>
    <mergeCell ref="C18:W18"/>
    <mergeCell ref="C43:W43"/>
    <mergeCell ref="C56:W56"/>
    <mergeCell ref="C65:W65"/>
    <mergeCell ref="C86:W86"/>
    <mergeCell ref="C94:W94"/>
    <mergeCell ref="C112:W112"/>
    <mergeCell ref="C120:W120"/>
    <mergeCell ref="C129:W129"/>
    <mergeCell ref="C134:W134"/>
    <mergeCell ref="C142:W142"/>
    <mergeCell ref="E212:N212"/>
    <mergeCell ref="E214:N214"/>
    <mergeCell ref="C163:W163"/>
    <mergeCell ref="C181:W181"/>
    <mergeCell ref="E190:N190"/>
    <mergeCell ref="C192:W192"/>
    <mergeCell ref="E206:N206"/>
    <mergeCell ref="C208:W208"/>
  </mergeCells>
  <conditionalFormatting sqref="R6 R8:R11 H6:O6 H7:N8 H9:O9">
    <cfRule type="cellIs" dxfId="9" priority="3" stopIfTrue="1" operator="equal">
      <formula>0</formula>
    </cfRule>
  </conditionalFormatting>
  <pageMargins left="0.25" right="0.25" top="0.75" bottom="0.75" header="0.3" footer="0.3"/>
  <pageSetup paperSize="8" scale="35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pageSetUpPr fitToPage="1"/>
  </sheetPr>
  <dimension ref="A1:Y214"/>
  <sheetViews>
    <sheetView topLeftCell="C4" zoomScale="80" zoomScaleNormal="80" workbookViewId="0">
      <pane xSplit="5" ySplit="13" topLeftCell="H59" activePane="bottomRight" state="frozen"/>
      <selection activeCell="C4" sqref="C4"/>
      <selection pane="topRight" activeCell="H4" sqref="H4"/>
      <selection pane="bottomLeft" activeCell="C17" sqref="C17"/>
      <selection pane="bottomRight" activeCell="C115" sqref="C115"/>
    </sheetView>
  </sheetViews>
  <sheetFormatPr defaultRowHeight="15" outlineLevelRow="1"/>
  <cols>
    <col min="1" max="1" width="1.5703125" style="1" customWidth="1"/>
    <col min="2" max="2" width="1.7109375" style="1" customWidth="1"/>
    <col min="3" max="3" width="44.85546875" style="1" customWidth="1"/>
    <col min="4" max="4" width="72.5703125" style="1" customWidth="1"/>
    <col min="5" max="5" width="16.42578125" style="89" customWidth="1"/>
    <col min="6" max="6" width="14" style="1" customWidth="1"/>
    <col min="7" max="7" width="13.42578125" style="1" customWidth="1"/>
    <col min="8" max="8" width="9.5703125" style="1" customWidth="1"/>
    <col min="9" max="10" width="11" style="1" customWidth="1"/>
    <col min="11" max="11" width="12.28515625" style="1" customWidth="1"/>
    <col min="12" max="13" width="12" style="1" customWidth="1"/>
    <col min="14" max="14" width="11.85546875" style="1" customWidth="1"/>
    <col min="15" max="15" width="13.42578125" style="1" customWidth="1"/>
    <col min="16" max="16" width="15.42578125" style="1" customWidth="1"/>
    <col min="17" max="17" width="15" style="1" customWidth="1"/>
    <col min="18" max="18" width="15.5703125" style="1" customWidth="1"/>
    <col min="19" max="20" width="15.140625" style="1" customWidth="1"/>
    <col min="21" max="21" width="12.28515625" style="1" customWidth="1"/>
    <col min="22" max="22" width="12.5703125" style="1" customWidth="1"/>
    <col min="23" max="23" width="13.85546875" style="1" customWidth="1"/>
    <col min="24" max="24" width="14.7109375" style="185" customWidth="1"/>
    <col min="25" max="16384" width="9.140625" style="1"/>
  </cols>
  <sheetData>
    <row r="1" spans="1:25" ht="5.25" customHeight="1" thickBot="1"/>
    <row r="2" spans="1:25" ht="50.25" customHeight="1" thickBot="1">
      <c r="A2" s="460" t="s">
        <v>10</v>
      </c>
      <c r="B2" s="461"/>
      <c r="C2" s="461"/>
      <c r="D2" s="461"/>
      <c r="E2" s="461"/>
      <c r="F2" s="461"/>
      <c r="G2" s="461"/>
      <c r="H2" s="461"/>
      <c r="I2" s="461"/>
      <c r="J2" s="461"/>
      <c r="K2" s="461"/>
      <c r="L2" s="461"/>
      <c r="M2" s="461"/>
      <c r="N2" s="461"/>
      <c r="O2" s="461"/>
      <c r="P2" s="461"/>
      <c r="Q2" s="461"/>
      <c r="R2" s="461"/>
      <c r="S2" s="461"/>
      <c r="T2" s="461"/>
      <c r="U2" s="461"/>
      <c r="V2" s="461"/>
      <c r="W2" s="465"/>
    </row>
    <row r="3" spans="1:25" ht="4.5" customHeight="1">
      <c r="A3" s="6"/>
      <c r="B3" s="6"/>
      <c r="C3" s="6"/>
      <c r="D3" s="6"/>
      <c r="E3" s="90"/>
      <c r="F3" s="6"/>
      <c r="G3" s="6"/>
      <c r="H3" s="9"/>
      <c r="I3" s="9"/>
      <c r="J3" s="9"/>
      <c r="K3" s="9"/>
      <c r="L3" s="9"/>
      <c r="M3" s="9"/>
      <c r="N3" s="9"/>
      <c r="O3" s="6"/>
      <c r="P3" s="5"/>
      <c r="Q3" s="7"/>
      <c r="R3" s="7"/>
      <c r="S3" s="7"/>
      <c r="T3" s="7"/>
      <c r="U3" s="7"/>
      <c r="V3" s="7"/>
      <c r="W3" s="7"/>
    </row>
    <row r="4" spans="1:25" ht="14.25" customHeight="1">
      <c r="A4" s="10"/>
      <c r="B4" s="10"/>
      <c r="C4" s="129" t="s">
        <v>144</v>
      </c>
      <c r="D4" s="163" t="str">
        <f>'Титул '!G5</f>
        <v xml:space="preserve">куст №21б Приобского месторождения </v>
      </c>
      <c r="E4" s="161" t="s">
        <v>104</v>
      </c>
      <c r="F4" s="466" t="s">
        <v>42</v>
      </c>
      <c r="G4" s="467"/>
      <c r="H4" s="464" t="s">
        <v>11</v>
      </c>
      <c r="I4" s="464" t="s">
        <v>12</v>
      </c>
      <c r="J4" s="464" t="s">
        <v>4</v>
      </c>
      <c r="K4" s="464" t="s">
        <v>110</v>
      </c>
      <c r="L4" s="464" t="s">
        <v>111</v>
      </c>
      <c r="M4" s="464" t="s">
        <v>150</v>
      </c>
      <c r="N4" s="464" t="s">
        <v>13</v>
      </c>
      <c r="O4" s="503" t="s">
        <v>107</v>
      </c>
      <c r="P4" s="470" t="s">
        <v>42</v>
      </c>
      <c r="Q4" s="470"/>
      <c r="R4" s="503" t="s">
        <v>108</v>
      </c>
    </row>
    <row r="5" spans="1:25">
      <c r="A5" s="10"/>
      <c r="B5" s="10"/>
      <c r="C5" s="129" t="s">
        <v>145</v>
      </c>
      <c r="D5" s="81" t="str">
        <f>'Титул '!C11</f>
        <v>не определен</v>
      </c>
      <c r="E5" s="180">
        <f>D214</f>
        <v>96155514.298202574</v>
      </c>
      <c r="F5" s="501"/>
      <c r="G5" s="502"/>
      <c r="H5" s="464"/>
      <c r="I5" s="464"/>
      <c r="J5" s="464"/>
      <c r="K5" s="464"/>
      <c r="L5" s="464"/>
      <c r="M5" s="464"/>
      <c r="N5" s="464"/>
      <c r="O5" s="503"/>
      <c r="P5" s="504"/>
      <c r="Q5" s="504"/>
      <c r="R5" s="503"/>
    </row>
    <row r="6" spans="1:25" ht="15" customHeight="1">
      <c r="A6" s="455"/>
      <c r="B6" s="456"/>
      <c r="C6" s="129" t="s">
        <v>146</v>
      </c>
      <c r="D6" s="81" t="str">
        <f>'Титул '!C12</f>
        <v>БУ-3000 ЭУК</v>
      </c>
      <c r="E6" s="73" t="s">
        <v>89</v>
      </c>
      <c r="F6" s="462" t="s">
        <v>38</v>
      </c>
      <c r="G6" s="462"/>
      <c r="H6" s="176"/>
      <c r="I6" s="176">
        <v>1</v>
      </c>
      <c r="J6" s="176">
        <v>4</v>
      </c>
      <c r="K6" s="80"/>
      <c r="L6" s="176">
        <v>6</v>
      </c>
      <c r="M6" s="176">
        <v>3</v>
      </c>
      <c r="N6" s="80">
        <v>16</v>
      </c>
      <c r="O6" s="178">
        <f>SUM(I6:N6)</f>
        <v>30</v>
      </c>
      <c r="P6" s="462" t="s">
        <v>87</v>
      </c>
      <c r="Q6" s="462"/>
      <c r="R6" s="176">
        <f>R8+R9+R10</f>
        <v>19</v>
      </c>
    </row>
    <row r="7" spans="1:25" ht="15" customHeight="1">
      <c r="A7" s="455"/>
      <c r="B7" s="456"/>
      <c r="C7" s="129" t="s">
        <v>14</v>
      </c>
      <c r="D7" s="176" t="s">
        <v>289</v>
      </c>
      <c r="E7" s="179">
        <f>W41</f>
        <v>265365</v>
      </c>
      <c r="F7" s="462" t="s">
        <v>105</v>
      </c>
      <c r="G7" s="462"/>
      <c r="H7" s="80"/>
      <c r="I7" s="177">
        <v>120</v>
      </c>
      <c r="J7" s="177">
        <v>1250</v>
      </c>
      <c r="K7" s="81"/>
      <c r="L7" s="177">
        <v>3200</v>
      </c>
      <c r="M7" s="177"/>
      <c r="N7" s="81">
        <v>4000</v>
      </c>
      <c r="O7" s="503" t="s">
        <v>109</v>
      </c>
      <c r="P7" s="462" t="s">
        <v>88</v>
      </c>
      <c r="Q7" s="462"/>
      <c r="R7" s="181"/>
    </row>
    <row r="8" spans="1:25" ht="15" customHeight="1">
      <c r="A8" s="455"/>
      <c r="B8" s="456"/>
      <c r="C8" s="11" t="s">
        <v>98</v>
      </c>
      <c r="D8" s="176">
        <v>4000</v>
      </c>
      <c r="E8" s="73" t="s">
        <v>90</v>
      </c>
      <c r="F8" s="462" t="s">
        <v>39</v>
      </c>
      <c r="G8" s="462"/>
      <c r="H8" s="80"/>
      <c r="I8" s="176">
        <v>393</v>
      </c>
      <c r="J8" s="176">
        <v>300</v>
      </c>
      <c r="K8" s="80"/>
      <c r="L8" s="176">
        <v>220</v>
      </c>
      <c r="M8" s="176"/>
      <c r="N8" s="80">
        <v>155.6</v>
      </c>
      <c r="O8" s="503"/>
      <c r="P8" s="462" t="s">
        <v>113</v>
      </c>
      <c r="Q8" s="462"/>
      <c r="R8" s="80">
        <v>11</v>
      </c>
    </row>
    <row r="9" spans="1:25" ht="15.75" customHeight="1">
      <c r="A9" s="455"/>
      <c r="B9" s="456"/>
      <c r="C9" s="129" t="s">
        <v>95</v>
      </c>
      <c r="D9" s="81" t="str">
        <f>'Титул '!C13</f>
        <v>да</v>
      </c>
      <c r="E9" s="179">
        <f>W190</f>
        <v>58985662.626746953</v>
      </c>
      <c r="F9" s="462" t="s">
        <v>40</v>
      </c>
      <c r="G9" s="462"/>
      <c r="H9" s="80"/>
      <c r="I9" s="176">
        <v>324</v>
      </c>
      <c r="J9" s="176">
        <v>245</v>
      </c>
      <c r="K9" s="80"/>
      <c r="L9" s="176">
        <v>178</v>
      </c>
      <c r="M9" s="176"/>
      <c r="N9" s="80">
        <v>114</v>
      </c>
      <c r="O9" s="178">
        <f>D8</f>
        <v>4000</v>
      </c>
      <c r="P9" s="462" t="s">
        <v>114</v>
      </c>
      <c r="Q9" s="462"/>
      <c r="R9" s="80">
        <v>1</v>
      </c>
      <c r="S9" s="3"/>
      <c r="T9" s="3"/>
      <c r="U9" s="3"/>
      <c r="V9" s="3"/>
      <c r="W9" s="3"/>
      <c r="X9" s="186"/>
      <c r="Y9" s="3"/>
    </row>
    <row r="10" spans="1:25" ht="15" customHeight="1">
      <c r="A10" s="60"/>
      <c r="B10" s="61"/>
      <c r="C10" s="129" t="s">
        <v>96</v>
      </c>
      <c r="D10" s="81" t="str">
        <f>'Титул '!C14</f>
        <v>нет</v>
      </c>
      <c r="E10" s="73" t="s">
        <v>91</v>
      </c>
      <c r="F10" s="464" t="s">
        <v>42</v>
      </c>
      <c r="G10" s="464"/>
      <c r="H10" s="130" t="s">
        <v>92</v>
      </c>
      <c r="I10" s="130" t="s">
        <v>151</v>
      </c>
      <c r="J10" s="130" t="s">
        <v>103</v>
      </c>
      <c r="K10" s="130" t="s">
        <v>93</v>
      </c>
      <c r="L10" s="130" t="s">
        <v>94</v>
      </c>
      <c r="M10" s="130" t="s">
        <v>99</v>
      </c>
      <c r="N10" s="130"/>
      <c r="O10" s="503" t="s">
        <v>112</v>
      </c>
      <c r="P10" s="462" t="s">
        <v>115</v>
      </c>
      <c r="Q10" s="462"/>
      <c r="R10" s="80">
        <v>7</v>
      </c>
      <c r="S10" s="3"/>
      <c r="T10" s="3"/>
      <c r="U10" s="3"/>
      <c r="V10" s="3"/>
      <c r="W10" s="3"/>
      <c r="X10" s="186"/>
      <c r="Y10" s="3"/>
    </row>
    <row r="11" spans="1:25" ht="17.25" customHeight="1">
      <c r="A11" s="60"/>
      <c r="B11" s="61"/>
      <c r="C11" s="129" t="s">
        <v>97</v>
      </c>
      <c r="D11" s="81" t="str">
        <f>'Титул '!C15</f>
        <v>нет</v>
      </c>
      <c r="E11" s="179">
        <f>W206</f>
        <v>36904486.671455629</v>
      </c>
      <c r="F11" s="462" t="s">
        <v>106</v>
      </c>
      <c r="G11" s="462"/>
      <c r="H11" s="82"/>
      <c r="I11" s="82"/>
      <c r="J11" s="82"/>
      <c r="K11" s="82"/>
      <c r="L11" s="82"/>
      <c r="M11" s="82"/>
      <c r="N11" s="82"/>
      <c r="O11" s="503"/>
      <c r="P11" s="462" t="s">
        <v>116</v>
      </c>
      <c r="Q11" s="462"/>
      <c r="R11" s="80">
        <v>6</v>
      </c>
      <c r="S11" s="3"/>
      <c r="T11" s="3"/>
      <c r="U11" s="3"/>
      <c r="V11" s="3"/>
      <c r="W11" s="3"/>
      <c r="X11" s="186"/>
      <c r="Y11" s="3"/>
    </row>
    <row r="12" spans="1:25" ht="17.25" customHeight="1">
      <c r="A12" s="60"/>
      <c r="B12" s="61"/>
      <c r="C12" s="129" t="s">
        <v>125</v>
      </c>
      <c r="D12" s="176">
        <v>4</v>
      </c>
      <c r="E12" s="73" t="s">
        <v>129</v>
      </c>
      <c r="F12" s="488" t="s">
        <v>41</v>
      </c>
      <c r="G12" s="489"/>
      <c r="H12" s="223"/>
      <c r="I12" s="224"/>
      <c r="J12" s="224"/>
      <c r="K12" s="224"/>
      <c r="L12" s="224"/>
      <c r="M12" s="224"/>
      <c r="N12" s="224"/>
      <c r="O12" s="505"/>
      <c r="P12" s="480" t="s">
        <v>41</v>
      </c>
      <c r="Q12" s="492"/>
      <c r="R12" s="493"/>
      <c r="S12" s="211"/>
      <c r="T12" s="3"/>
      <c r="U12" s="3"/>
      <c r="V12" s="3"/>
      <c r="W12" s="3"/>
      <c r="X12" s="186"/>
      <c r="Y12" s="3"/>
    </row>
    <row r="13" spans="1:25">
      <c r="A13" s="457"/>
      <c r="B13" s="456"/>
      <c r="C13" s="129" t="s">
        <v>102</v>
      </c>
      <c r="D13" s="131"/>
      <c r="E13" s="179">
        <f>W212</f>
        <v>0</v>
      </c>
      <c r="F13" s="490"/>
      <c r="G13" s="491"/>
      <c r="H13" s="225"/>
      <c r="I13" s="226"/>
      <c r="J13" s="226"/>
      <c r="K13" s="226"/>
      <c r="L13" s="226"/>
      <c r="M13" s="226"/>
      <c r="N13" s="226"/>
      <c r="O13" s="506"/>
      <c r="P13" s="481"/>
      <c r="Q13" s="494"/>
      <c r="R13" s="495"/>
      <c r="S13" s="211"/>
      <c r="T13" s="70"/>
      <c r="U13" s="70"/>
      <c r="V13" s="70"/>
      <c r="W13" s="70"/>
      <c r="X13" s="186"/>
      <c r="Y13" s="70"/>
    </row>
    <row r="14" spans="1:25" ht="3.75" customHeight="1" thickBot="1">
      <c r="A14" s="12"/>
      <c r="B14" s="12"/>
      <c r="C14" s="128"/>
      <c r="D14" s="12"/>
      <c r="E14" s="12"/>
      <c r="F14" s="12"/>
      <c r="G14" s="12"/>
      <c r="H14" s="12"/>
      <c r="I14" s="12"/>
      <c r="J14" s="12"/>
      <c r="K14" s="12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</row>
    <row r="15" spans="1:25">
      <c r="A15" s="458" t="s">
        <v>128</v>
      </c>
      <c r="B15" s="459"/>
      <c r="C15" s="459"/>
      <c r="D15" s="459"/>
      <c r="E15" s="459"/>
      <c r="F15" s="459"/>
      <c r="G15" s="479"/>
      <c r="H15" s="476" t="s">
        <v>15</v>
      </c>
      <c r="I15" s="477"/>
      <c r="J15" s="477"/>
      <c r="K15" s="477"/>
      <c r="L15" s="477"/>
      <c r="M15" s="477"/>
      <c r="N15" s="478"/>
      <c r="O15" s="476" t="s">
        <v>16</v>
      </c>
      <c r="P15" s="477"/>
      <c r="Q15" s="477"/>
      <c r="R15" s="477"/>
      <c r="S15" s="477"/>
      <c r="T15" s="477"/>
      <c r="U15" s="478"/>
      <c r="V15" s="458" t="s">
        <v>17</v>
      </c>
      <c r="W15" s="459"/>
      <c r="X15" s="187"/>
    </row>
    <row r="16" spans="1:25" ht="45.75" customHeight="1" thickBot="1">
      <c r="A16" s="13" t="s">
        <v>18</v>
      </c>
      <c r="B16" s="14" t="s">
        <v>19</v>
      </c>
      <c r="C16" s="15" t="s">
        <v>5</v>
      </c>
      <c r="D16" s="16" t="s">
        <v>20</v>
      </c>
      <c r="E16" s="16" t="s">
        <v>21</v>
      </c>
      <c r="F16" s="16" t="s">
        <v>22</v>
      </c>
      <c r="G16" s="17" t="s">
        <v>23</v>
      </c>
      <c r="H16" s="18" t="s">
        <v>101</v>
      </c>
      <c r="I16" s="19" t="str">
        <f>+I4</f>
        <v xml:space="preserve">Направление </v>
      </c>
      <c r="J16" s="19" t="str">
        <f>+J4</f>
        <v>Кондуктор</v>
      </c>
      <c r="K16" s="19" t="str">
        <f>+K4</f>
        <v>Техническая колонна</v>
      </c>
      <c r="L16" s="19" t="str">
        <f>+L4</f>
        <v>Эксплуат-ая колонна</v>
      </c>
      <c r="M16" s="17" t="s">
        <v>150</v>
      </c>
      <c r="N16" s="49" t="str">
        <f>+N4</f>
        <v>Хвостовик</v>
      </c>
      <c r="O16" s="18" t="s">
        <v>101</v>
      </c>
      <c r="P16" s="20" t="str">
        <f>+I16</f>
        <v xml:space="preserve">Направление </v>
      </c>
      <c r="Q16" s="19" t="str">
        <f>+J16</f>
        <v>Кондуктор</v>
      </c>
      <c r="R16" s="19" t="str">
        <f>+K16</f>
        <v>Техническая колонна</v>
      </c>
      <c r="S16" s="19" t="str">
        <f>+L16</f>
        <v>Эксплуат-ая колонна</v>
      </c>
      <c r="T16" s="17" t="s">
        <v>150</v>
      </c>
      <c r="U16" s="17" t="str">
        <f>+N16</f>
        <v>Хвостовик</v>
      </c>
      <c r="V16" s="21" t="s">
        <v>24</v>
      </c>
      <c r="W16" s="165" t="s">
        <v>25</v>
      </c>
      <c r="X16" s="184" t="s">
        <v>149</v>
      </c>
    </row>
    <row r="17" spans="1:24" ht="15.75" thickBot="1">
      <c r="A17" s="33"/>
      <c r="B17" s="41"/>
      <c r="C17" s="74"/>
      <c r="D17" s="74"/>
      <c r="E17" s="75"/>
      <c r="F17" s="75"/>
      <c r="G17" s="76"/>
      <c r="H17" s="77"/>
      <c r="I17" s="77"/>
      <c r="J17" s="77"/>
      <c r="K17" s="77"/>
      <c r="L17" s="77"/>
      <c r="M17" s="77"/>
      <c r="N17" s="77"/>
      <c r="O17" s="78"/>
      <c r="P17" s="78"/>
      <c r="Q17" s="78"/>
      <c r="R17" s="78"/>
      <c r="S17" s="78"/>
      <c r="T17" s="78"/>
      <c r="U17" s="78"/>
      <c r="V17" s="79"/>
      <c r="W17" s="166"/>
      <c r="X17" s="188"/>
    </row>
    <row r="18" spans="1:24" ht="15.75" thickBot="1">
      <c r="A18" s="33" t="s">
        <v>55</v>
      </c>
      <c r="B18" s="41"/>
      <c r="C18" s="453" t="s">
        <v>122</v>
      </c>
      <c r="D18" s="454"/>
      <c r="E18" s="454"/>
      <c r="F18" s="454"/>
      <c r="G18" s="454"/>
      <c r="H18" s="454"/>
      <c r="I18" s="454"/>
      <c r="J18" s="454"/>
      <c r="K18" s="454"/>
      <c r="L18" s="454"/>
      <c r="M18" s="454"/>
      <c r="N18" s="454"/>
      <c r="O18" s="454"/>
      <c r="P18" s="454"/>
      <c r="Q18" s="454"/>
      <c r="R18" s="454"/>
      <c r="S18" s="454"/>
      <c r="T18" s="454"/>
      <c r="U18" s="454"/>
      <c r="V18" s="454"/>
      <c r="W18" s="487"/>
      <c r="X18" s="189">
        <f>SUM(W20:W40)</f>
        <v>265365</v>
      </c>
    </row>
    <row r="19" spans="1:24" outlineLevel="1">
      <c r="A19" s="28"/>
      <c r="B19" s="42"/>
      <c r="C19" s="182" t="str">
        <f>'Перв. скв '!C19</f>
        <v>не определен</v>
      </c>
      <c r="D19" s="100" t="s">
        <v>120</v>
      </c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167"/>
      <c r="X19" s="190"/>
    </row>
    <row r="20" spans="1:24" outlineLevel="1">
      <c r="A20" s="28"/>
      <c r="B20" s="42"/>
      <c r="C20" s="74"/>
      <c r="D20" s="102" t="str">
        <f>'Перв. скв '!D20</f>
        <v>Монтаж</v>
      </c>
      <c r="E20" s="332" t="str">
        <f>'Перв. скв '!E20</f>
        <v>не определен</v>
      </c>
      <c r="F20" s="332" t="str">
        <f>'Перв. скв '!F20</f>
        <v>опер.</v>
      </c>
      <c r="G20" s="349">
        <f>'Перв. скв '!G20</f>
        <v>9401938</v>
      </c>
      <c r="H20" s="291"/>
      <c r="I20" s="292"/>
      <c r="J20" s="292"/>
      <c r="K20" s="292"/>
      <c r="L20" s="292"/>
      <c r="M20" s="292"/>
      <c r="N20" s="292"/>
      <c r="O20" s="112">
        <f t="shared" ref="O20:O35" si="0">H20*G20</f>
        <v>0</v>
      </c>
      <c r="P20" s="112"/>
      <c r="Q20" s="112"/>
      <c r="R20" s="112"/>
      <c r="S20" s="112"/>
      <c r="T20" s="112"/>
      <c r="U20" s="112"/>
      <c r="V20" s="113">
        <f t="shared" ref="V20:V35" si="1">SUM(H20:N20)</f>
        <v>0</v>
      </c>
      <c r="W20" s="168">
        <f>SUM(O20:U20)</f>
        <v>0</v>
      </c>
      <c r="X20" s="190"/>
    </row>
    <row r="21" spans="1:24" outlineLevel="1">
      <c r="A21" s="28"/>
      <c r="B21" s="42"/>
      <c r="C21" s="97"/>
      <c r="D21" s="102" t="str">
        <f>'Перв. скв '!D21</f>
        <v>Демонтаж</v>
      </c>
      <c r="E21" s="332" t="str">
        <f>'Перв. скв '!E21</f>
        <v>не определен</v>
      </c>
      <c r="F21" s="332" t="str">
        <f>'Перв. скв '!F21</f>
        <v>опер.</v>
      </c>
      <c r="G21" s="349">
        <f>'Перв. скв '!G21</f>
        <v>2344149</v>
      </c>
      <c r="H21" s="291"/>
      <c r="I21" s="292"/>
      <c r="J21" s="292"/>
      <c r="K21" s="292"/>
      <c r="L21" s="292"/>
      <c r="M21" s="292"/>
      <c r="N21" s="292"/>
      <c r="O21" s="112">
        <f t="shared" si="0"/>
        <v>0</v>
      </c>
      <c r="P21" s="112"/>
      <c r="Q21" s="112"/>
      <c r="R21" s="112"/>
      <c r="S21" s="112"/>
      <c r="T21" s="112"/>
      <c r="U21" s="112"/>
      <c r="V21" s="113">
        <f t="shared" si="1"/>
        <v>0</v>
      </c>
      <c r="W21" s="168">
        <f t="shared" ref="W21:W35" si="2">SUM(O21:U21)</f>
        <v>0</v>
      </c>
      <c r="X21" s="190"/>
    </row>
    <row r="22" spans="1:24" outlineLevel="1">
      <c r="A22" s="28"/>
      <c r="B22" s="42"/>
      <c r="C22" s="97"/>
      <c r="D22" s="102" t="str">
        <f>'Перв. скв '!D22</f>
        <v>Эксплуатация АВЭС</v>
      </c>
      <c r="E22" s="332" t="str">
        <f>'Перв. скв '!E22</f>
        <v>не определен</v>
      </c>
      <c r="F22" s="332" t="str">
        <f>'Перв. скв '!F22</f>
        <v>опер.</v>
      </c>
      <c r="G22" s="349">
        <f>'Перв. скв '!G22</f>
        <v>0</v>
      </c>
      <c r="H22" s="291"/>
      <c r="I22" s="292"/>
      <c r="J22" s="292"/>
      <c r="K22" s="292"/>
      <c r="L22" s="292"/>
      <c r="M22" s="292"/>
      <c r="N22" s="292"/>
      <c r="O22" s="112">
        <f t="shared" si="0"/>
        <v>0</v>
      </c>
      <c r="P22" s="112"/>
      <c r="Q22" s="112"/>
      <c r="R22" s="112"/>
      <c r="S22" s="112"/>
      <c r="T22" s="112"/>
      <c r="U22" s="112"/>
      <c r="V22" s="113">
        <f t="shared" si="1"/>
        <v>0</v>
      </c>
      <c r="W22" s="168">
        <f t="shared" si="2"/>
        <v>0</v>
      </c>
      <c r="X22" s="190"/>
    </row>
    <row r="23" spans="1:24" outlineLevel="1">
      <c r="A23" s="28"/>
      <c r="B23" s="42"/>
      <c r="C23" s="97"/>
      <c r="D23" s="102" t="str">
        <f>'Перв. скв '!D23</f>
        <v>Передислокация БУ в пределах м-я</v>
      </c>
      <c r="E23" s="332" t="str">
        <f>'Перв. скв '!E23</f>
        <v>не определен</v>
      </c>
      <c r="F23" s="332" t="str">
        <f>'Перв. скв '!F23</f>
        <v>опер.</v>
      </c>
      <c r="G23" s="349">
        <f>'Перв. скв '!G23</f>
        <v>693236</v>
      </c>
      <c r="H23" s="291"/>
      <c r="I23" s="292"/>
      <c r="J23" s="292"/>
      <c r="K23" s="292"/>
      <c r="L23" s="292"/>
      <c r="M23" s="292"/>
      <c r="N23" s="292"/>
      <c r="O23" s="112">
        <f t="shared" si="0"/>
        <v>0</v>
      </c>
      <c r="P23" s="112"/>
      <c r="Q23" s="112"/>
      <c r="R23" s="112"/>
      <c r="S23" s="112"/>
      <c r="T23" s="112"/>
      <c r="U23" s="112"/>
      <c r="V23" s="113">
        <f t="shared" si="1"/>
        <v>0</v>
      </c>
      <c r="W23" s="168">
        <f t="shared" si="2"/>
        <v>0</v>
      </c>
      <c r="X23" s="190"/>
    </row>
    <row r="24" spans="1:24" outlineLevel="1">
      <c r="A24" s="28"/>
      <c r="B24" s="42"/>
      <c r="C24" s="97"/>
      <c r="D24" s="102" t="str">
        <f>'Перв. скв '!D24</f>
        <v>Передислокация БУ 250-500 км.</v>
      </c>
      <c r="E24" s="332" t="str">
        <f>'Перв. скв '!E24</f>
        <v>не определен</v>
      </c>
      <c r="F24" s="332" t="str">
        <f>'Перв. скв '!F24</f>
        <v>опер.</v>
      </c>
      <c r="G24" s="349">
        <f>'Перв. скв '!G24</f>
        <v>9837322</v>
      </c>
      <c r="H24" s="291"/>
      <c r="I24" s="292"/>
      <c r="J24" s="292"/>
      <c r="K24" s="292"/>
      <c r="L24" s="292"/>
      <c r="M24" s="292"/>
      <c r="N24" s="292"/>
      <c r="O24" s="112">
        <f t="shared" si="0"/>
        <v>0</v>
      </c>
      <c r="P24" s="112"/>
      <c r="Q24" s="112"/>
      <c r="R24" s="112"/>
      <c r="S24" s="112"/>
      <c r="T24" s="112"/>
      <c r="U24" s="112"/>
      <c r="V24" s="113">
        <f t="shared" si="1"/>
        <v>0</v>
      </c>
      <c r="W24" s="168">
        <f t="shared" si="2"/>
        <v>0</v>
      </c>
      <c r="X24" s="190"/>
    </row>
    <row r="25" spans="1:24" outlineLevel="1">
      <c r="A25" s="28"/>
      <c r="B25" s="42"/>
      <c r="C25" s="97"/>
      <c r="D25" s="102" t="str">
        <f>'Перв. скв '!D25</f>
        <v>Передислокация бр. бур в пределах м-я</v>
      </c>
      <c r="E25" s="332" t="str">
        <f>'Перв. скв '!E25</f>
        <v>не определен</v>
      </c>
      <c r="F25" s="332" t="str">
        <f>'Перв. скв '!F25</f>
        <v>опер.</v>
      </c>
      <c r="G25" s="349">
        <f>'Перв. скв '!G25</f>
        <v>130867</v>
      </c>
      <c r="H25" s="291"/>
      <c r="I25" s="292"/>
      <c r="J25" s="292"/>
      <c r="K25" s="292"/>
      <c r="L25" s="292"/>
      <c r="M25" s="292"/>
      <c r="N25" s="292"/>
      <c r="O25" s="112">
        <f t="shared" si="0"/>
        <v>0</v>
      </c>
      <c r="P25" s="112"/>
      <c r="Q25" s="112"/>
      <c r="R25" s="112"/>
      <c r="S25" s="112"/>
      <c r="T25" s="112"/>
      <c r="U25" s="112"/>
      <c r="V25" s="113">
        <f t="shared" si="1"/>
        <v>0</v>
      </c>
      <c r="W25" s="168">
        <f t="shared" si="2"/>
        <v>0</v>
      </c>
      <c r="X25" s="190"/>
    </row>
    <row r="26" spans="1:24" outlineLevel="1">
      <c r="A26" s="28"/>
      <c r="B26" s="42"/>
      <c r="C26" s="97"/>
      <c r="D26" s="102" t="str">
        <f>'Перв. скв '!D26</f>
        <v>Передислокация бр. бур 250-500 км.</v>
      </c>
      <c r="E26" s="332" t="str">
        <f>'Перв. скв '!E26</f>
        <v>не определен</v>
      </c>
      <c r="F26" s="332" t="str">
        <f>'Перв. скв '!F26</f>
        <v>опер.</v>
      </c>
      <c r="G26" s="349">
        <f>'Перв. скв '!G26</f>
        <v>1788526</v>
      </c>
      <c r="H26" s="291"/>
      <c r="I26" s="292"/>
      <c r="J26" s="292"/>
      <c r="K26" s="292"/>
      <c r="L26" s="292"/>
      <c r="M26" s="292"/>
      <c r="N26" s="292"/>
      <c r="O26" s="112">
        <f t="shared" si="0"/>
        <v>0</v>
      </c>
      <c r="P26" s="112"/>
      <c r="Q26" s="112"/>
      <c r="R26" s="112"/>
      <c r="S26" s="112"/>
      <c r="T26" s="112"/>
      <c r="U26" s="112"/>
      <c r="V26" s="113">
        <f t="shared" si="1"/>
        <v>0</v>
      </c>
      <c r="W26" s="168">
        <f t="shared" si="2"/>
        <v>0</v>
      </c>
      <c r="X26" s="190"/>
    </row>
    <row r="27" spans="1:24" outlineLevel="1">
      <c r="A27" s="28"/>
      <c r="B27" s="42"/>
      <c r="C27" s="97"/>
      <c r="D27" s="102" t="str">
        <f>'Перв. скв '!D27</f>
        <v>Передислокация бригады ВМР в пределах м-я</v>
      </c>
      <c r="E27" s="332" t="str">
        <f>'Перв. скв '!E27</f>
        <v>не определен</v>
      </c>
      <c r="F27" s="332" t="str">
        <f>'Перв. скв '!F27</f>
        <v>опер.</v>
      </c>
      <c r="G27" s="349">
        <f>'Перв. скв '!G27</f>
        <v>130867</v>
      </c>
      <c r="H27" s="291"/>
      <c r="I27" s="292"/>
      <c r="J27" s="292"/>
      <c r="K27" s="292"/>
      <c r="L27" s="292"/>
      <c r="M27" s="292"/>
      <c r="N27" s="292"/>
      <c r="O27" s="112">
        <f t="shared" si="0"/>
        <v>0</v>
      </c>
      <c r="P27" s="112"/>
      <c r="Q27" s="112"/>
      <c r="R27" s="112"/>
      <c r="S27" s="112"/>
      <c r="T27" s="112"/>
      <c r="U27" s="112"/>
      <c r="V27" s="113">
        <f t="shared" si="1"/>
        <v>0</v>
      </c>
      <c r="W27" s="168">
        <f t="shared" si="2"/>
        <v>0</v>
      </c>
      <c r="X27" s="190"/>
    </row>
    <row r="28" spans="1:24" outlineLevel="1">
      <c r="A28" s="28"/>
      <c r="B28" s="42"/>
      <c r="C28" s="97"/>
      <c r="D28" s="102" t="str">
        <f>'Перв. скв '!D28</f>
        <v>Передислокация бригады ВМР 250-500 км.</v>
      </c>
      <c r="E28" s="332" t="str">
        <f>'Перв. скв '!E28</f>
        <v>не определен</v>
      </c>
      <c r="F28" s="332" t="str">
        <f>'Перв. скв '!F28</f>
        <v>опер.</v>
      </c>
      <c r="G28" s="349">
        <f>'Перв. скв '!G28</f>
        <v>1788526</v>
      </c>
      <c r="H28" s="291"/>
      <c r="I28" s="292"/>
      <c r="J28" s="292"/>
      <c r="K28" s="292"/>
      <c r="L28" s="292"/>
      <c r="M28" s="292"/>
      <c r="N28" s="292"/>
      <c r="O28" s="112">
        <f t="shared" si="0"/>
        <v>0</v>
      </c>
      <c r="P28" s="112"/>
      <c r="Q28" s="112"/>
      <c r="R28" s="112"/>
      <c r="S28" s="112"/>
      <c r="T28" s="112"/>
      <c r="U28" s="112"/>
      <c r="V28" s="113">
        <f t="shared" si="1"/>
        <v>0</v>
      </c>
      <c r="W28" s="168">
        <f t="shared" si="2"/>
        <v>0</v>
      </c>
      <c r="X28" s="190"/>
    </row>
    <row r="29" spans="1:24" outlineLevel="1">
      <c r="A29" s="28"/>
      <c r="B29" s="42"/>
      <c r="C29" s="97"/>
      <c r="D29" s="102" t="str">
        <f>'Перв. скв '!D29</f>
        <v>Передвижка 5 м.</v>
      </c>
      <c r="E29" s="332" t="str">
        <f>'Перв. скв '!E29</f>
        <v>не определен</v>
      </c>
      <c r="F29" s="332" t="str">
        <f>'Перв. скв '!F29</f>
        <v>опер.</v>
      </c>
      <c r="G29" s="349">
        <f>'Перв. скв '!G29</f>
        <v>244497</v>
      </c>
      <c r="H29" s="291"/>
      <c r="I29" s="292"/>
      <c r="J29" s="292"/>
      <c r="K29" s="292"/>
      <c r="L29" s="292"/>
      <c r="M29" s="292"/>
      <c r="N29" s="292"/>
      <c r="O29" s="112">
        <f t="shared" si="0"/>
        <v>0</v>
      </c>
      <c r="P29" s="112"/>
      <c r="Q29" s="112"/>
      <c r="R29" s="112"/>
      <c r="S29" s="112"/>
      <c r="T29" s="112"/>
      <c r="U29" s="112"/>
      <c r="V29" s="113">
        <f t="shared" si="1"/>
        <v>0</v>
      </c>
      <c r="W29" s="168">
        <f t="shared" si="2"/>
        <v>0</v>
      </c>
      <c r="X29" s="190"/>
    </row>
    <row r="30" spans="1:24" outlineLevel="1">
      <c r="A30" s="28"/>
      <c r="B30" s="42"/>
      <c r="C30" s="97"/>
      <c r="D30" s="102" t="str">
        <f>'Перв. скв '!D30</f>
        <v>Передвижка 9 м.</v>
      </c>
      <c r="E30" s="332" t="str">
        <f>'Перв. скв '!E30</f>
        <v>не определен</v>
      </c>
      <c r="F30" s="332" t="str">
        <f>'Перв. скв '!F30</f>
        <v>опер.</v>
      </c>
      <c r="G30" s="349">
        <f>'Перв. скв '!G30</f>
        <v>265365</v>
      </c>
      <c r="H30" s="291">
        <v>1</v>
      </c>
      <c r="I30" s="292"/>
      <c r="J30" s="292"/>
      <c r="K30" s="292"/>
      <c r="L30" s="292"/>
      <c r="M30" s="292"/>
      <c r="N30" s="292"/>
      <c r="O30" s="112">
        <f t="shared" si="0"/>
        <v>265365</v>
      </c>
      <c r="P30" s="112"/>
      <c r="Q30" s="112"/>
      <c r="R30" s="112"/>
      <c r="S30" s="112"/>
      <c r="T30" s="112"/>
      <c r="U30" s="112"/>
      <c r="V30" s="113">
        <f t="shared" si="1"/>
        <v>1</v>
      </c>
      <c r="W30" s="168">
        <f t="shared" si="2"/>
        <v>265365</v>
      </c>
      <c r="X30" s="190"/>
    </row>
    <row r="31" spans="1:24" outlineLevel="1">
      <c r="A31" s="28"/>
      <c r="B31" s="42"/>
      <c r="C31" s="97"/>
      <c r="D31" s="102" t="str">
        <f>'Перв. скв '!D31</f>
        <v>Передвижка 18 м.</v>
      </c>
      <c r="E31" s="332" t="str">
        <f>'Перв. скв '!E31</f>
        <v>не определен</v>
      </c>
      <c r="F31" s="332" t="str">
        <f>'Перв. скв '!F31</f>
        <v>опер.</v>
      </c>
      <c r="G31" s="349">
        <f>'Перв. скв '!G31</f>
        <v>406328</v>
      </c>
      <c r="H31" s="291"/>
      <c r="I31" s="292"/>
      <c r="J31" s="292"/>
      <c r="K31" s="292"/>
      <c r="L31" s="292"/>
      <c r="M31" s="292"/>
      <c r="N31" s="292"/>
      <c r="O31" s="112">
        <f t="shared" si="0"/>
        <v>0</v>
      </c>
      <c r="P31" s="112"/>
      <c r="Q31" s="112"/>
      <c r="R31" s="112"/>
      <c r="S31" s="112"/>
      <c r="T31" s="112"/>
      <c r="U31" s="112"/>
      <c r="V31" s="113">
        <f t="shared" si="1"/>
        <v>0</v>
      </c>
      <c r="W31" s="168">
        <f t="shared" si="2"/>
        <v>0</v>
      </c>
      <c r="X31" s="190"/>
    </row>
    <row r="32" spans="1:24" outlineLevel="1">
      <c r="A32" s="28"/>
      <c r="B32" s="42"/>
      <c r="C32" s="97"/>
      <c r="D32" s="102" t="str">
        <f>'Перв. скв '!D32</f>
        <v>Передвижка 25 м.</v>
      </c>
      <c r="E32" s="332" t="str">
        <f>'Перв. скв '!E32</f>
        <v>не определен</v>
      </c>
      <c r="F32" s="332" t="str">
        <f>'Перв. скв '!F32</f>
        <v>опер.</v>
      </c>
      <c r="G32" s="349">
        <f>'Перв. скв '!G32</f>
        <v>462462</v>
      </c>
      <c r="H32" s="291"/>
      <c r="I32" s="292"/>
      <c r="J32" s="292"/>
      <c r="K32" s="292"/>
      <c r="L32" s="292"/>
      <c r="M32" s="292"/>
      <c r="N32" s="292"/>
      <c r="O32" s="112">
        <f t="shared" si="0"/>
        <v>0</v>
      </c>
      <c r="P32" s="112"/>
      <c r="Q32" s="112"/>
      <c r="R32" s="112"/>
      <c r="S32" s="112"/>
      <c r="T32" s="112"/>
      <c r="U32" s="112"/>
      <c r="V32" s="113">
        <f t="shared" si="1"/>
        <v>0</v>
      </c>
      <c r="W32" s="168">
        <f t="shared" si="2"/>
        <v>0</v>
      </c>
      <c r="X32" s="190"/>
    </row>
    <row r="33" spans="1:24" outlineLevel="1">
      <c r="A33" s="28"/>
      <c r="B33" s="42"/>
      <c r="C33" s="97"/>
      <c r="D33" s="102" t="str">
        <f>'Перв. скв '!D33</f>
        <v>Передвижка 50 м.</v>
      </c>
      <c r="E33" s="332" t="str">
        <f>'Перв. скв '!E33</f>
        <v>не определен</v>
      </c>
      <c r="F33" s="332" t="str">
        <f>'Перв. скв '!F33</f>
        <v>опер.</v>
      </c>
      <c r="G33" s="349">
        <f>'Перв. скв '!G33</f>
        <v>889289</v>
      </c>
      <c r="H33" s="291"/>
      <c r="I33" s="292"/>
      <c r="J33" s="292"/>
      <c r="K33" s="292"/>
      <c r="L33" s="292"/>
      <c r="M33" s="292"/>
      <c r="N33" s="292"/>
      <c r="O33" s="112">
        <f t="shared" si="0"/>
        <v>0</v>
      </c>
      <c r="P33" s="112"/>
      <c r="Q33" s="112"/>
      <c r="R33" s="112"/>
      <c r="S33" s="112"/>
      <c r="T33" s="112"/>
      <c r="U33" s="112"/>
      <c r="V33" s="113">
        <f t="shared" si="1"/>
        <v>0</v>
      </c>
      <c r="W33" s="168">
        <f t="shared" si="2"/>
        <v>0</v>
      </c>
      <c r="X33" s="190"/>
    </row>
    <row r="34" spans="1:24" outlineLevel="1">
      <c r="A34" s="28"/>
      <c r="B34" s="42"/>
      <c r="C34" s="97"/>
      <c r="D34" s="102" t="str">
        <f>'Перв. скв '!D34</f>
        <v>Сдвижка 25 м.</v>
      </c>
      <c r="E34" s="332" t="str">
        <f>'Перв. скв '!E34</f>
        <v>не определен</v>
      </c>
      <c r="F34" s="332" t="str">
        <f>'Перв. скв '!F34</f>
        <v>опер.</v>
      </c>
      <c r="G34" s="349">
        <f>'Перв. скв '!G34</f>
        <v>291019</v>
      </c>
      <c r="H34" s="291"/>
      <c r="I34" s="292"/>
      <c r="J34" s="292"/>
      <c r="K34" s="292"/>
      <c r="L34" s="292"/>
      <c r="M34" s="292"/>
      <c r="N34" s="292"/>
      <c r="O34" s="112">
        <f t="shared" si="0"/>
        <v>0</v>
      </c>
      <c r="P34" s="112"/>
      <c r="Q34" s="112"/>
      <c r="R34" s="112"/>
      <c r="S34" s="112"/>
      <c r="T34" s="112"/>
      <c r="U34" s="112"/>
      <c r="V34" s="113">
        <f t="shared" si="1"/>
        <v>0</v>
      </c>
      <c r="W34" s="168">
        <f t="shared" si="2"/>
        <v>0</v>
      </c>
      <c r="X34" s="190"/>
    </row>
    <row r="35" spans="1:24" ht="14.25" customHeight="1" outlineLevel="1">
      <c r="A35" s="322"/>
      <c r="B35" s="323"/>
      <c r="C35" s="97"/>
      <c r="D35" s="102" t="str">
        <f>'Перв. скв '!D35</f>
        <v>Пуско-наладочные работы</v>
      </c>
      <c r="E35" s="332" t="str">
        <f>'Перв. скв '!E35</f>
        <v>не определен</v>
      </c>
      <c r="F35" s="332" t="str">
        <f>'Перв. скв '!F35</f>
        <v>опер.</v>
      </c>
      <c r="G35" s="349">
        <f>'Перв. скв '!G35</f>
        <v>633406</v>
      </c>
      <c r="H35" s="291"/>
      <c r="I35" s="292"/>
      <c r="J35" s="292"/>
      <c r="K35" s="292"/>
      <c r="L35" s="292"/>
      <c r="M35" s="292"/>
      <c r="N35" s="292"/>
      <c r="O35" s="112">
        <f t="shared" si="0"/>
        <v>0</v>
      </c>
      <c r="P35" s="112"/>
      <c r="Q35" s="112"/>
      <c r="R35" s="112"/>
      <c r="S35" s="112"/>
      <c r="T35" s="112"/>
      <c r="U35" s="112"/>
      <c r="V35" s="113">
        <f t="shared" si="1"/>
        <v>0</v>
      </c>
      <c r="W35" s="168">
        <f t="shared" si="2"/>
        <v>0</v>
      </c>
      <c r="X35" s="190"/>
    </row>
    <row r="36" spans="1:24" ht="14.25" customHeight="1" outlineLevel="1">
      <c r="A36" s="327"/>
      <c r="B36" s="323"/>
      <c r="C36" s="97"/>
      <c r="D36" s="102" t="str">
        <f>'Перв. скв '!D36</f>
        <v>Артезианская скважина</v>
      </c>
      <c r="E36" s="332" t="str">
        <f>'Перв. скв '!E36</f>
        <v>не определен</v>
      </c>
      <c r="F36" s="332" t="str">
        <f>'Перв. скв '!F36</f>
        <v>опер.</v>
      </c>
      <c r="G36" s="349">
        <f>'Перв. скв '!G36</f>
        <v>475880</v>
      </c>
      <c r="H36" s="291"/>
      <c r="I36" s="292"/>
      <c r="J36" s="292"/>
      <c r="K36" s="292"/>
      <c r="L36" s="292"/>
      <c r="M36" s="292"/>
      <c r="N36" s="292"/>
      <c r="O36" s="112">
        <f>H36*G36</f>
        <v>0</v>
      </c>
      <c r="P36" s="112"/>
      <c r="Q36" s="112"/>
      <c r="R36" s="112"/>
      <c r="S36" s="112"/>
      <c r="T36" s="112"/>
      <c r="U36" s="112"/>
      <c r="V36" s="113">
        <f>SUM(H36:N36)</f>
        <v>0</v>
      </c>
      <c r="W36" s="168">
        <f>SUM(O36:U36)</f>
        <v>0</v>
      </c>
      <c r="X36" s="190"/>
    </row>
    <row r="37" spans="1:24" ht="14.25" customHeight="1" outlineLevel="1">
      <c r="A37" s="327"/>
      <c r="B37" s="323"/>
      <c r="C37" s="97"/>
      <c r="D37" s="102" t="str">
        <f>'Перв. скв '!D37</f>
        <v>Авиапревозки</v>
      </c>
      <c r="E37" s="332" t="str">
        <f>'Перв. скв '!E37</f>
        <v>не определен</v>
      </c>
      <c r="F37" s="332" t="str">
        <f>'Перв. скв '!F37</f>
        <v>опер.</v>
      </c>
      <c r="G37" s="349">
        <f>'Перв. скв '!G37</f>
        <v>205937.125</v>
      </c>
      <c r="H37" s="291"/>
      <c r="I37" s="292"/>
      <c r="J37" s="292"/>
      <c r="K37" s="292"/>
      <c r="L37" s="292"/>
      <c r="M37" s="292"/>
      <c r="N37" s="292"/>
      <c r="O37" s="112">
        <f>H37*G37</f>
        <v>0</v>
      </c>
      <c r="P37" s="112"/>
      <c r="Q37" s="112"/>
      <c r="R37" s="112"/>
      <c r="S37" s="112"/>
      <c r="T37" s="112"/>
      <c r="U37" s="112"/>
      <c r="V37" s="113">
        <f>SUM(H37:N37)</f>
        <v>0</v>
      </c>
      <c r="W37" s="168">
        <f>SUM(O37:U37)</f>
        <v>0</v>
      </c>
      <c r="X37" s="190"/>
    </row>
    <row r="38" spans="1:24" ht="14.25" customHeight="1" outlineLevel="1">
      <c r="A38" s="327"/>
      <c r="B38" s="323"/>
      <c r="C38" s="97"/>
      <c r="D38" s="102" t="str">
        <f>'Перв. скв '!D38</f>
        <v>Мобилизация и монтаж энергокомплекса</v>
      </c>
      <c r="E38" s="332" t="str">
        <f>'Перв. скв '!E38</f>
        <v>не определен</v>
      </c>
      <c r="F38" s="332" t="str">
        <f>'Перв. скв '!F38</f>
        <v>опер.</v>
      </c>
      <c r="G38" s="349">
        <f>'Перв. скв '!G38</f>
        <v>0</v>
      </c>
      <c r="H38" s="291"/>
      <c r="I38" s="292"/>
      <c r="J38" s="292"/>
      <c r="K38" s="292"/>
      <c r="L38" s="292"/>
      <c r="M38" s="292"/>
      <c r="N38" s="292"/>
      <c r="O38" s="112">
        <f>H38*G38</f>
        <v>0</v>
      </c>
      <c r="P38" s="112"/>
      <c r="Q38" s="112"/>
      <c r="R38" s="112"/>
      <c r="S38" s="112"/>
      <c r="T38" s="112"/>
      <c r="U38" s="112"/>
      <c r="V38" s="113">
        <f>SUM(H38:N38)</f>
        <v>0</v>
      </c>
      <c r="W38" s="168">
        <f>SUM(O38:U38)</f>
        <v>0</v>
      </c>
      <c r="X38" s="190"/>
    </row>
    <row r="39" spans="1:24" ht="14.25" customHeight="1" outlineLevel="1">
      <c r="A39" s="327"/>
      <c r="B39" s="323"/>
      <c r="C39" s="97"/>
      <c r="D39" s="102" t="str">
        <f>'Перв. скв '!D39</f>
        <v>Завоз и монтаж верхнего силового привода</v>
      </c>
      <c r="E39" s="332" t="str">
        <f>'Перв. скв '!E39</f>
        <v>не определен</v>
      </c>
      <c r="F39" s="332" t="str">
        <f>'Перв. скв '!F39</f>
        <v>опер.</v>
      </c>
      <c r="G39" s="349">
        <f>'Перв. скв '!G39</f>
        <v>2078246</v>
      </c>
      <c r="H39" s="291"/>
      <c r="I39" s="292"/>
      <c r="J39" s="292"/>
      <c r="K39" s="292"/>
      <c r="L39" s="292"/>
      <c r="M39" s="292"/>
      <c r="N39" s="292"/>
      <c r="O39" s="112">
        <f>H39*G39</f>
        <v>0</v>
      </c>
      <c r="P39" s="112"/>
      <c r="Q39" s="112"/>
      <c r="R39" s="112"/>
      <c r="S39" s="112"/>
      <c r="T39" s="112"/>
      <c r="U39" s="112"/>
      <c r="V39" s="113">
        <f>SUM(H39:N39)</f>
        <v>0</v>
      </c>
      <c r="W39" s="168">
        <f>SUM(O39:U39)</f>
        <v>0</v>
      </c>
      <c r="X39" s="190"/>
    </row>
    <row r="40" spans="1:24" ht="14.25" customHeight="1" outlineLevel="1" thickBot="1">
      <c r="A40" s="327"/>
      <c r="B40" s="323"/>
      <c r="C40" s="97"/>
      <c r="D40" s="102" t="str">
        <f>'Перв. скв '!D40</f>
        <v>Завоз и монтаж новой насосной группы</v>
      </c>
      <c r="E40" s="332" t="str">
        <f>'Перв. скв '!E40</f>
        <v>не определен</v>
      </c>
      <c r="F40" s="332" t="str">
        <f>'Перв. скв '!F40</f>
        <v>опер.</v>
      </c>
      <c r="G40" s="349">
        <f>'Перв. скв '!G40</f>
        <v>899742</v>
      </c>
      <c r="H40" s="291"/>
      <c r="I40" s="292"/>
      <c r="J40" s="292"/>
      <c r="K40" s="292"/>
      <c r="L40" s="292"/>
      <c r="M40" s="292"/>
      <c r="N40" s="292"/>
      <c r="O40" s="112">
        <f>H40*G40</f>
        <v>0</v>
      </c>
      <c r="P40" s="112"/>
      <c r="Q40" s="112"/>
      <c r="R40" s="112"/>
      <c r="S40" s="112"/>
      <c r="T40" s="112"/>
      <c r="U40" s="112"/>
      <c r="V40" s="113">
        <f>SUM(H40:N40)</f>
        <v>0</v>
      </c>
      <c r="W40" s="168">
        <f>SUM(O40:U40)</f>
        <v>0</v>
      </c>
      <c r="X40" s="190"/>
    </row>
    <row r="41" spans="1:24" ht="15.75" thickBot="1">
      <c r="A41" s="8"/>
      <c r="B41" s="4"/>
      <c r="C41" s="56" t="s">
        <v>82</v>
      </c>
      <c r="D41" s="69">
        <f>W41</f>
        <v>265365</v>
      </c>
      <c r="E41" s="110"/>
      <c r="F41" s="110"/>
      <c r="G41" s="110"/>
      <c r="H41" s="114"/>
      <c r="I41" s="114"/>
      <c r="J41" s="114"/>
      <c r="K41" s="114"/>
      <c r="L41" s="114"/>
      <c r="M41" s="114"/>
      <c r="N41" s="114"/>
      <c r="O41" s="116">
        <f>SUM(O20:O40)</f>
        <v>265365</v>
      </c>
      <c r="P41" s="116"/>
      <c r="Q41" s="116"/>
      <c r="R41" s="116"/>
      <c r="S41" s="116"/>
      <c r="T41" s="116"/>
      <c r="U41" s="116"/>
      <c r="V41" s="116"/>
      <c r="W41" s="164">
        <f>SUM(W20:W40)</f>
        <v>265365</v>
      </c>
      <c r="X41" s="191"/>
    </row>
    <row r="42" spans="1:24" s="68" customFormat="1" ht="15.75" thickBot="1">
      <c r="A42" s="62"/>
      <c r="B42" s="63"/>
      <c r="C42" s="64"/>
      <c r="D42" s="65"/>
      <c r="E42" s="91"/>
      <c r="F42" s="66"/>
      <c r="G42" s="66"/>
      <c r="H42" s="66"/>
      <c r="I42" s="66"/>
      <c r="J42" s="66"/>
      <c r="K42" s="66"/>
      <c r="L42" s="66"/>
      <c r="M42" s="66"/>
      <c r="N42" s="66"/>
      <c r="O42" s="67"/>
      <c r="P42" s="67"/>
      <c r="Q42" s="67"/>
      <c r="R42" s="67"/>
      <c r="S42" s="67"/>
      <c r="T42" s="67"/>
      <c r="U42" s="67"/>
      <c r="V42" s="67"/>
      <c r="W42" s="169"/>
      <c r="X42" s="191"/>
    </row>
    <row r="43" spans="1:24" ht="15" customHeight="1" thickBot="1">
      <c r="A43" s="24"/>
      <c r="B43" s="45"/>
      <c r="C43" s="446" t="s">
        <v>123</v>
      </c>
      <c r="D43" s="447"/>
      <c r="E43" s="447"/>
      <c r="F43" s="447"/>
      <c r="G43" s="447"/>
      <c r="H43" s="447"/>
      <c r="I43" s="447"/>
      <c r="J43" s="447"/>
      <c r="K43" s="447"/>
      <c r="L43" s="447"/>
      <c r="M43" s="447"/>
      <c r="N43" s="447"/>
      <c r="O43" s="447"/>
      <c r="P43" s="447"/>
      <c r="Q43" s="447"/>
      <c r="R43" s="447"/>
      <c r="S43" s="447"/>
      <c r="T43" s="447"/>
      <c r="U43" s="447"/>
      <c r="V43" s="447"/>
      <c r="W43" s="447"/>
      <c r="X43" s="192">
        <f>SUM(W45:W55)</f>
        <v>33461593.859999999</v>
      </c>
    </row>
    <row r="44" spans="1:24" ht="15" customHeight="1" outlineLevel="1">
      <c r="A44" s="71"/>
      <c r="B44" s="94"/>
      <c r="C44" s="182" t="str">
        <f>'Перв. скв '!C44</f>
        <v>не определен</v>
      </c>
      <c r="D44" s="100" t="s">
        <v>120</v>
      </c>
      <c r="E44" s="101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170"/>
      <c r="X44" s="191"/>
    </row>
    <row r="45" spans="1:24" ht="14.25" customHeight="1" outlineLevel="1">
      <c r="A45" s="327"/>
      <c r="B45" s="328"/>
      <c r="C45" s="103" t="s">
        <v>148</v>
      </c>
      <c r="D45" s="102" t="str">
        <f>'Перв. скв '!D45</f>
        <v>Фиксированная ставка за скважину с отходом до 1300 м.</v>
      </c>
      <c r="E45" s="332" t="str">
        <f>'Перв. скв '!E45</f>
        <v>не определен</v>
      </c>
      <c r="F45" s="332" t="str">
        <f>'Перв. скв '!F45</f>
        <v>скв.</v>
      </c>
      <c r="G45" s="349">
        <f>'Перв. скв '!G45</f>
        <v>6559232</v>
      </c>
      <c r="H45" s="306">
        <f>'Перв. скв '!H45</f>
        <v>0</v>
      </c>
      <c r="I45" s="306">
        <f>'Перв. скв '!I45</f>
        <v>0</v>
      </c>
      <c r="J45" s="306">
        <f>'Перв. скв '!J45</f>
        <v>0</v>
      </c>
      <c r="K45" s="306">
        <f>'Перв. скв '!K45</f>
        <v>0</v>
      </c>
      <c r="L45" s="306"/>
      <c r="M45" s="306">
        <f>'Перв. скв '!M45</f>
        <v>0</v>
      </c>
      <c r="N45" s="306">
        <f>'Перв. скв '!N45</f>
        <v>0</v>
      </c>
      <c r="O45" s="99">
        <f>H45*G45</f>
        <v>0</v>
      </c>
      <c r="P45" s="99">
        <f>I45*G45</f>
        <v>0</v>
      </c>
      <c r="Q45" s="99">
        <f>J45*G45</f>
        <v>0</v>
      </c>
      <c r="R45" s="99">
        <f>K45*G45</f>
        <v>0</v>
      </c>
      <c r="S45" s="99">
        <f>L45*G45</f>
        <v>0</v>
      </c>
      <c r="T45" s="99">
        <f>M45*G45</f>
        <v>0</v>
      </c>
      <c r="U45" s="99">
        <f>N45*G45</f>
        <v>0</v>
      </c>
      <c r="V45" s="98">
        <f>SUM(H45:N45)</f>
        <v>0</v>
      </c>
      <c r="W45" s="171">
        <f>SUM(O45:U45)</f>
        <v>0</v>
      </c>
      <c r="X45" s="190"/>
    </row>
    <row r="46" spans="1:24" ht="14.25" customHeight="1" outlineLevel="1">
      <c r="A46" s="327"/>
      <c r="B46" s="328"/>
      <c r="C46" s="103"/>
      <c r="D46" s="102" t="str">
        <f>'Перв. скв '!D46</f>
        <v>Фиксированная ставка за скважину с отходом от 1300 до 1500 м.</v>
      </c>
      <c r="E46" s="332" t="str">
        <f>'Перв. скв '!E46</f>
        <v>не определен</v>
      </c>
      <c r="F46" s="332" t="str">
        <f>'Перв. скв '!F46</f>
        <v>скв.</v>
      </c>
      <c r="G46" s="349">
        <f>'Перв. скв '!G46</f>
        <v>8212084</v>
      </c>
      <c r="H46" s="306">
        <f>'Перв. скв '!H46</f>
        <v>0</v>
      </c>
      <c r="I46" s="306">
        <f>'Перв. скв '!I46</f>
        <v>0</v>
      </c>
      <c r="J46" s="306">
        <f>'Перв. скв '!J46</f>
        <v>0</v>
      </c>
      <c r="K46" s="306">
        <f>'Перв. скв '!K46</f>
        <v>0</v>
      </c>
      <c r="L46" s="306"/>
      <c r="M46" s="306">
        <f>'Перв. скв '!M46</f>
        <v>0</v>
      </c>
      <c r="N46" s="306">
        <f>'Перв. скв '!N46</f>
        <v>0</v>
      </c>
      <c r="O46" s="99">
        <f t="shared" ref="O46:O55" si="3">H46*G46</f>
        <v>0</v>
      </c>
      <c r="P46" s="99">
        <f t="shared" ref="P46:P55" si="4">I46*G46</f>
        <v>0</v>
      </c>
      <c r="Q46" s="99">
        <f t="shared" ref="Q46:Q55" si="5">J46*G46</f>
        <v>0</v>
      </c>
      <c r="R46" s="99">
        <f t="shared" ref="R46:R55" si="6">K46*G46</f>
        <v>0</v>
      </c>
      <c r="S46" s="99">
        <f t="shared" ref="S46:S55" si="7">L46*G46</f>
        <v>0</v>
      </c>
      <c r="T46" s="99">
        <f t="shared" ref="T46:T55" si="8">M46*G46</f>
        <v>0</v>
      </c>
      <c r="U46" s="99">
        <f t="shared" ref="U46:U55" si="9">N46*G46</f>
        <v>0</v>
      </c>
      <c r="V46" s="98">
        <f t="shared" ref="V46:V55" si="10">SUM(H46:N46)</f>
        <v>0</v>
      </c>
      <c r="W46" s="171">
        <f t="shared" ref="W46:W55" si="11">SUM(O46:U46)</f>
        <v>0</v>
      </c>
      <c r="X46" s="190"/>
    </row>
    <row r="47" spans="1:24" ht="14.25" customHeight="1" outlineLevel="1">
      <c r="A47" s="327"/>
      <c r="B47" s="328"/>
      <c r="C47" s="103"/>
      <c r="D47" s="102" t="str">
        <f>'Перв. скв '!D47</f>
        <v>Фиксированная ставка за скважину с отходом от 1500 до 2000 м.</v>
      </c>
      <c r="E47" s="332" t="str">
        <f>'Перв. скв '!E47</f>
        <v>не определен</v>
      </c>
      <c r="F47" s="332" t="str">
        <f>'Перв. скв '!F47</f>
        <v>скв.</v>
      </c>
      <c r="G47" s="349">
        <f>'Перв. скв '!G47</f>
        <v>9493878</v>
      </c>
      <c r="H47" s="306">
        <f>'Перв. скв '!H47</f>
        <v>0</v>
      </c>
      <c r="I47" s="306">
        <f>'Перв. скв '!I47</f>
        <v>0</v>
      </c>
      <c r="J47" s="306">
        <f>'Перв. скв '!J47</f>
        <v>0</v>
      </c>
      <c r="K47" s="306">
        <f>'Перв. скв '!K47</f>
        <v>0</v>
      </c>
      <c r="L47" s="306"/>
      <c r="M47" s="306">
        <f>'Перв. скв '!M47</f>
        <v>0</v>
      </c>
      <c r="N47" s="306">
        <f>'Перв. скв '!N47</f>
        <v>0</v>
      </c>
      <c r="O47" s="99">
        <f t="shared" si="3"/>
        <v>0</v>
      </c>
      <c r="P47" s="99">
        <f t="shared" si="4"/>
        <v>0</v>
      </c>
      <c r="Q47" s="99">
        <f t="shared" si="5"/>
        <v>0</v>
      </c>
      <c r="R47" s="99">
        <f t="shared" si="6"/>
        <v>0</v>
      </c>
      <c r="S47" s="99">
        <f t="shared" si="7"/>
        <v>0</v>
      </c>
      <c r="T47" s="99">
        <f t="shared" si="8"/>
        <v>0</v>
      </c>
      <c r="U47" s="99">
        <f t="shared" si="9"/>
        <v>0</v>
      </c>
      <c r="V47" s="98">
        <f t="shared" si="10"/>
        <v>0</v>
      </c>
      <c r="W47" s="171">
        <f t="shared" si="11"/>
        <v>0</v>
      </c>
      <c r="X47" s="190"/>
    </row>
    <row r="48" spans="1:24" ht="14.25" customHeight="1" outlineLevel="1">
      <c r="A48" s="327"/>
      <c r="B48" s="328"/>
      <c r="C48" s="103"/>
      <c r="D48" s="102" t="str">
        <f>'Перв. скв '!D48</f>
        <v>Фиксированная ставка за скважину с отходом от 2000 до 2200 м.</v>
      </c>
      <c r="E48" s="332" t="str">
        <f>'Перв. скв '!E48</f>
        <v>не определен</v>
      </c>
      <c r="F48" s="332" t="str">
        <f>'Перв. скв '!F48</f>
        <v>скв.</v>
      </c>
      <c r="G48" s="349">
        <f>'Перв. скв '!G48</f>
        <v>10414909</v>
      </c>
      <c r="H48" s="306">
        <f>'Перв. скв '!H48</f>
        <v>0</v>
      </c>
      <c r="I48" s="306">
        <f>'Перв. скв '!I48</f>
        <v>0</v>
      </c>
      <c r="J48" s="306">
        <f>'Перв. скв '!J48</f>
        <v>0</v>
      </c>
      <c r="K48" s="306">
        <f>'Перв. скв '!K48</f>
        <v>0</v>
      </c>
      <c r="L48" s="306"/>
      <c r="M48" s="306">
        <f>'Перв. скв '!M48</f>
        <v>0</v>
      </c>
      <c r="N48" s="306">
        <f>'Перв. скв '!N48</f>
        <v>0</v>
      </c>
      <c r="O48" s="99">
        <f t="shared" si="3"/>
        <v>0</v>
      </c>
      <c r="P48" s="99">
        <f t="shared" si="4"/>
        <v>0</v>
      </c>
      <c r="Q48" s="99">
        <f t="shared" si="5"/>
        <v>0</v>
      </c>
      <c r="R48" s="99">
        <f t="shared" si="6"/>
        <v>0</v>
      </c>
      <c r="S48" s="99">
        <f t="shared" si="7"/>
        <v>0</v>
      </c>
      <c r="T48" s="99">
        <f t="shared" si="8"/>
        <v>0</v>
      </c>
      <c r="U48" s="99">
        <f t="shared" si="9"/>
        <v>0</v>
      </c>
      <c r="V48" s="98">
        <f t="shared" si="10"/>
        <v>0</v>
      </c>
      <c r="W48" s="171">
        <f t="shared" si="11"/>
        <v>0</v>
      </c>
      <c r="X48" s="190"/>
    </row>
    <row r="49" spans="1:24" ht="14.25" customHeight="1" outlineLevel="1">
      <c r="A49" s="327"/>
      <c r="B49" s="328"/>
      <c r="C49" s="103"/>
      <c r="D49" s="102" t="str">
        <f>'Перв. скв '!D49</f>
        <v>Фиксированная ставка за скважину с отходом более 2200 м.</v>
      </c>
      <c r="E49" s="332" t="str">
        <f>'Перв. скв '!E49</f>
        <v>не определен</v>
      </c>
      <c r="F49" s="332" t="str">
        <f>'Перв. скв '!F49</f>
        <v>скв.</v>
      </c>
      <c r="G49" s="349">
        <f>'Перв. скв '!G49</f>
        <v>10993516</v>
      </c>
      <c r="H49" s="306">
        <f>'Перв. скв '!H49</f>
        <v>0</v>
      </c>
      <c r="I49" s="306">
        <f>'Перв. скв '!I49</f>
        <v>0</v>
      </c>
      <c r="J49" s="306">
        <f>'Перв. скв '!J49</f>
        <v>0</v>
      </c>
      <c r="K49" s="306">
        <f>'Перв. скв '!K49</f>
        <v>0</v>
      </c>
      <c r="L49" s="306"/>
      <c r="M49" s="306">
        <f>'Перв. скв '!M49</f>
        <v>0</v>
      </c>
      <c r="N49" s="306">
        <f>'Перв. скв '!N49</f>
        <v>0</v>
      </c>
      <c r="O49" s="99">
        <f t="shared" si="3"/>
        <v>0</v>
      </c>
      <c r="P49" s="99">
        <f t="shared" si="4"/>
        <v>0</v>
      </c>
      <c r="Q49" s="99">
        <f t="shared" si="5"/>
        <v>0</v>
      </c>
      <c r="R49" s="99">
        <f t="shared" si="6"/>
        <v>0</v>
      </c>
      <c r="S49" s="99">
        <f t="shared" si="7"/>
        <v>0</v>
      </c>
      <c r="T49" s="99">
        <f t="shared" si="8"/>
        <v>0</v>
      </c>
      <c r="U49" s="99">
        <f t="shared" si="9"/>
        <v>0</v>
      </c>
      <c r="V49" s="98">
        <f t="shared" si="10"/>
        <v>0</v>
      </c>
      <c r="W49" s="171">
        <f t="shared" si="11"/>
        <v>0</v>
      </c>
      <c r="X49" s="190"/>
    </row>
    <row r="50" spans="1:24" ht="14.25" customHeight="1" outlineLevel="1">
      <c r="A50" s="327"/>
      <c r="B50" s="328"/>
      <c r="C50" s="103"/>
      <c r="D50" s="102" t="str">
        <f>'Перв. скв '!D50</f>
        <v>Расчет объема капитальных вложений по ГС</v>
      </c>
      <c r="E50" s="332" t="str">
        <f>'Перв. скв '!E50</f>
        <v>не определен</v>
      </c>
      <c r="F50" s="332" t="str">
        <f>'Перв. скв '!F50</f>
        <v>сут.</v>
      </c>
      <c r="G50" s="349">
        <v>28044463</v>
      </c>
      <c r="H50" s="306">
        <f>'Перв. скв '!H50</f>
        <v>0</v>
      </c>
      <c r="I50" s="306">
        <f>'Перв. скв '!I50</f>
        <v>0</v>
      </c>
      <c r="J50" s="306">
        <f>'Перв. скв '!J50</f>
        <v>0</v>
      </c>
      <c r="K50" s="306">
        <f>'Перв. скв '!K50</f>
        <v>0</v>
      </c>
      <c r="L50" s="306">
        <v>1</v>
      </c>
      <c r="M50" s="306">
        <f>'Перв. скв '!M50</f>
        <v>0</v>
      </c>
      <c r="N50" s="306">
        <f>'Перв. скв '!N50</f>
        <v>0</v>
      </c>
      <c r="O50" s="99">
        <f t="shared" si="3"/>
        <v>0</v>
      </c>
      <c r="P50" s="99">
        <f t="shared" si="4"/>
        <v>0</v>
      </c>
      <c r="Q50" s="99">
        <f t="shared" si="5"/>
        <v>0</v>
      </c>
      <c r="R50" s="99">
        <f t="shared" si="6"/>
        <v>0</v>
      </c>
      <c r="S50" s="99">
        <f t="shared" si="7"/>
        <v>28044463</v>
      </c>
      <c r="T50" s="99">
        <f t="shared" si="8"/>
        <v>0</v>
      </c>
      <c r="U50" s="99">
        <f t="shared" si="9"/>
        <v>0</v>
      </c>
      <c r="V50" s="98">
        <f t="shared" si="10"/>
        <v>1</v>
      </c>
      <c r="W50" s="171">
        <f t="shared" si="11"/>
        <v>28044463</v>
      </c>
      <c r="X50" s="190"/>
    </row>
    <row r="51" spans="1:24" ht="14.25" customHeight="1" outlineLevel="1">
      <c r="A51" s="327"/>
      <c r="B51" s="328"/>
      <c r="C51" s="103"/>
      <c r="D51" s="102" t="str">
        <f>'Перв. скв '!D51</f>
        <v>Переработка бурового шлама</v>
      </c>
      <c r="E51" s="332" t="str">
        <f>'Перв. скв '!E51</f>
        <v>не определен</v>
      </c>
      <c r="F51" s="332" t="str">
        <f>'Перв. скв '!F51</f>
        <v>скв.</v>
      </c>
      <c r="G51" s="349">
        <f>'Перв. скв '!G51</f>
        <v>2869</v>
      </c>
      <c r="H51" s="306">
        <f>'Перв. скв '!H51</f>
        <v>0</v>
      </c>
      <c r="I51" s="306">
        <f>'Перв. скв '!I51</f>
        <v>0</v>
      </c>
      <c r="J51" s="306">
        <f>'Перв. скв '!J51</f>
        <v>0</v>
      </c>
      <c r="K51" s="306">
        <f>'Перв. скв '!K51</f>
        <v>0</v>
      </c>
      <c r="L51" s="306">
        <v>692.94</v>
      </c>
      <c r="M51" s="306">
        <f>'Перв. скв '!M51</f>
        <v>0</v>
      </c>
      <c r="N51" s="306">
        <f>'Перв. скв '!N51</f>
        <v>0</v>
      </c>
      <c r="O51" s="99">
        <f t="shared" si="3"/>
        <v>0</v>
      </c>
      <c r="P51" s="99">
        <f t="shared" si="4"/>
        <v>0</v>
      </c>
      <c r="Q51" s="99">
        <f t="shared" si="5"/>
        <v>0</v>
      </c>
      <c r="R51" s="99">
        <f t="shared" si="6"/>
        <v>0</v>
      </c>
      <c r="S51" s="99">
        <f t="shared" si="7"/>
        <v>1988044.86</v>
      </c>
      <c r="T51" s="99">
        <f t="shared" si="8"/>
        <v>0</v>
      </c>
      <c r="U51" s="99">
        <f t="shared" si="9"/>
        <v>0</v>
      </c>
      <c r="V51" s="98">
        <f t="shared" si="10"/>
        <v>692.94</v>
      </c>
      <c r="W51" s="171">
        <f t="shared" si="11"/>
        <v>1988044.86</v>
      </c>
      <c r="X51" s="190"/>
    </row>
    <row r="52" spans="1:24" ht="14.25" customHeight="1" outlineLevel="1">
      <c r="A52" s="327"/>
      <c r="B52" s="328"/>
      <c r="C52" s="103"/>
      <c r="D52" s="102" t="str">
        <f>'Перв. скв '!D52</f>
        <v>Нефть</v>
      </c>
      <c r="E52" s="332" t="str">
        <f>'Перв. скв '!E52</f>
        <v>не определен</v>
      </c>
      <c r="F52" s="332" t="str">
        <f>'Перв. скв '!F52</f>
        <v>шт.</v>
      </c>
      <c r="G52" s="349">
        <f>'Перв. скв '!G52</f>
        <v>166946</v>
      </c>
      <c r="H52" s="306">
        <f>'Перв. скв '!H52</f>
        <v>0</v>
      </c>
      <c r="I52" s="306">
        <f>'Перв. скв '!I52</f>
        <v>0</v>
      </c>
      <c r="J52" s="306">
        <f>'Перв. скв '!J52</f>
        <v>0</v>
      </c>
      <c r="K52" s="306">
        <f>'Перв. скв '!K52</f>
        <v>0</v>
      </c>
      <c r="L52" s="306">
        <v>1</v>
      </c>
      <c r="M52" s="306">
        <f>'Перв. скв '!M52</f>
        <v>0</v>
      </c>
      <c r="N52" s="306">
        <f>'Перв. скв '!N52</f>
        <v>0</v>
      </c>
      <c r="O52" s="99">
        <f t="shared" si="3"/>
        <v>0</v>
      </c>
      <c r="P52" s="99">
        <f t="shared" si="4"/>
        <v>0</v>
      </c>
      <c r="Q52" s="99">
        <f t="shared" si="5"/>
        <v>0</v>
      </c>
      <c r="R52" s="99">
        <f t="shared" si="6"/>
        <v>0</v>
      </c>
      <c r="S52" s="99">
        <f t="shared" si="7"/>
        <v>166946</v>
      </c>
      <c r="T52" s="99">
        <f t="shared" si="8"/>
        <v>0</v>
      </c>
      <c r="U52" s="99">
        <f t="shared" si="9"/>
        <v>0</v>
      </c>
      <c r="V52" s="98">
        <f t="shared" si="10"/>
        <v>1</v>
      </c>
      <c r="W52" s="171">
        <f t="shared" si="11"/>
        <v>166946</v>
      </c>
      <c r="X52" s="190"/>
    </row>
    <row r="53" spans="1:24" ht="14.25" customHeight="1" outlineLevel="1">
      <c r="A53" s="327"/>
      <c r="B53" s="328"/>
      <c r="C53" s="103"/>
      <c r="D53" s="102" t="s">
        <v>309</v>
      </c>
      <c r="E53" s="332" t="str">
        <f>'Перв. скв '!E53</f>
        <v>не определен</v>
      </c>
      <c r="F53" s="332"/>
      <c r="G53" s="349">
        <f>'Перв. скв '!G53</f>
        <v>73942</v>
      </c>
      <c r="H53" s="306">
        <f>'Перв. скв '!H53</f>
        <v>0</v>
      </c>
      <c r="I53" s="306">
        <f>'Перв. скв '!I53</f>
        <v>0</v>
      </c>
      <c r="J53" s="306">
        <f>'Перв. скв '!J53</f>
        <v>0</v>
      </c>
      <c r="K53" s="306">
        <f>'Перв. скв '!K53</f>
        <v>0</v>
      </c>
      <c r="L53" s="306">
        <f>O6</f>
        <v>30</v>
      </c>
      <c r="M53" s="306">
        <f>'Перв. скв '!M53</f>
        <v>0</v>
      </c>
      <c r="N53" s="306">
        <f>'Перв. скв '!N53</f>
        <v>0</v>
      </c>
      <c r="O53" s="99">
        <f>H53*G53</f>
        <v>0</v>
      </c>
      <c r="P53" s="99">
        <f>I53*G53</f>
        <v>0</v>
      </c>
      <c r="Q53" s="99">
        <f>J53*G53</f>
        <v>0</v>
      </c>
      <c r="R53" s="99">
        <f>K53*G53</f>
        <v>0</v>
      </c>
      <c r="S53" s="99">
        <f>L53*G53</f>
        <v>2218260</v>
      </c>
      <c r="T53" s="99">
        <f>M53*G53</f>
        <v>0</v>
      </c>
      <c r="U53" s="99">
        <f>N53*G53</f>
        <v>0</v>
      </c>
      <c r="V53" s="98">
        <f>SUM(H53:N53)</f>
        <v>30</v>
      </c>
      <c r="W53" s="171">
        <f>SUM(O53:U53)</f>
        <v>2218260</v>
      </c>
      <c r="X53" s="190"/>
    </row>
    <row r="54" spans="1:24" ht="14.25" customHeight="1" outlineLevel="1">
      <c r="A54" s="327"/>
      <c r="B54" s="328"/>
      <c r="C54" s="103"/>
      <c r="D54" s="102" t="s">
        <v>310</v>
      </c>
      <c r="E54" s="332" t="str">
        <f>'Перв. скв '!E54</f>
        <v>не определен</v>
      </c>
      <c r="F54" s="332"/>
      <c r="G54" s="349">
        <f>'Перв. скв '!G54</f>
        <v>34796</v>
      </c>
      <c r="H54" s="306">
        <f>'Перв. скв '!H54</f>
        <v>0</v>
      </c>
      <c r="I54" s="306">
        <f>'Перв. скв '!I54</f>
        <v>0</v>
      </c>
      <c r="J54" s="306">
        <f>'Перв. скв '!J54</f>
        <v>0</v>
      </c>
      <c r="K54" s="306">
        <f>'Перв. скв '!K54</f>
        <v>0</v>
      </c>
      <c r="L54" s="306">
        <f>O6</f>
        <v>30</v>
      </c>
      <c r="M54" s="306">
        <f>'Перв. скв '!M54</f>
        <v>0</v>
      </c>
      <c r="N54" s="306">
        <f>'Перв. скв '!N54</f>
        <v>0</v>
      </c>
      <c r="O54" s="99">
        <f>H54*G54</f>
        <v>0</v>
      </c>
      <c r="P54" s="99">
        <f>I54*G54</f>
        <v>0</v>
      </c>
      <c r="Q54" s="99">
        <f>J54*G54</f>
        <v>0</v>
      </c>
      <c r="R54" s="99">
        <f>K54*G54</f>
        <v>0</v>
      </c>
      <c r="S54" s="99">
        <f>L54*G54</f>
        <v>1043880</v>
      </c>
      <c r="T54" s="99">
        <f>M54*G54</f>
        <v>0</v>
      </c>
      <c r="U54" s="99">
        <f>N54*G54</f>
        <v>0</v>
      </c>
      <c r="V54" s="98">
        <f>SUM(H54:N54)</f>
        <v>30</v>
      </c>
      <c r="W54" s="171">
        <f>SUM(O54:U54)</f>
        <v>1043880</v>
      </c>
      <c r="X54" s="190"/>
    </row>
    <row r="55" spans="1:24" ht="14.25" customHeight="1" outlineLevel="1" thickBot="1">
      <c r="A55" s="327"/>
      <c r="B55" s="328"/>
      <c r="C55" s="103"/>
      <c r="D55" s="102" t="str">
        <f>'Перв. скв '!D55</f>
        <v>Бурение по суточной ставке (геологическая нагрузка)</v>
      </c>
      <c r="E55" s="332" t="str">
        <f>'Перв. скв '!E55</f>
        <v>не определен</v>
      </c>
      <c r="F55" s="332" t="str">
        <f>'Перв. скв '!F55</f>
        <v>опер.</v>
      </c>
      <c r="G55" s="349">
        <f>'Перв. скв '!G55</f>
        <v>703259.4</v>
      </c>
      <c r="H55" s="306">
        <f>'Перв. скв '!H55</f>
        <v>0</v>
      </c>
      <c r="I55" s="306">
        <f>'Перв. скв '!I55</f>
        <v>0</v>
      </c>
      <c r="J55" s="306">
        <f>'Перв. скв '!J55</f>
        <v>0</v>
      </c>
      <c r="K55" s="306">
        <f>'Перв. скв '!K55</f>
        <v>0</v>
      </c>
      <c r="L55" s="306">
        <v>0</v>
      </c>
      <c r="M55" s="306">
        <f>'Перв. скв '!M55</f>
        <v>0</v>
      </c>
      <c r="N55" s="306">
        <f>'Перв. скв '!N55</f>
        <v>0</v>
      </c>
      <c r="O55" s="99">
        <f t="shared" si="3"/>
        <v>0</v>
      </c>
      <c r="P55" s="99">
        <f t="shared" si="4"/>
        <v>0</v>
      </c>
      <c r="Q55" s="99">
        <f t="shared" si="5"/>
        <v>0</v>
      </c>
      <c r="R55" s="99">
        <f t="shared" si="6"/>
        <v>0</v>
      </c>
      <c r="S55" s="99">
        <f t="shared" si="7"/>
        <v>0</v>
      </c>
      <c r="T55" s="99">
        <f t="shared" si="8"/>
        <v>0</v>
      </c>
      <c r="U55" s="99">
        <f t="shared" si="9"/>
        <v>0</v>
      </c>
      <c r="V55" s="98">
        <f t="shared" si="10"/>
        <v>0</v>
      </c>
      <c r="W55" s="171">
        <f t="shared" si="11"/>
        <v>0</v>
      </c>
      <c r="X55" s="190"/>
    </row>
    <row r="56" spans="1:24" ht="14.25" customHeight="1" thickBot="1">
      <c r="A56" s="25"/>
      <c r="B56" s="46"/>
      <c r="C56" s="446" t="s">
        <v>31</v>
      </c>
      <c r="D56" s="447"/>
      <c r="E56" s="447"/>
      <c r="F56" s="447"/>
      <c r="G56" s="447"/>
      <c r="H56" s="447"/>
      <c r="I56" s="447"/>
      <c r="J56" s="447"/>
      <c r="K56" s="447"/>
      <c r="L56" s="447"/>
      <c r="M56" s="447"/>
      <c r="N56" s="447"/>
      <c r="O56" s="447"/>
      <c r="P56" s="447"/>
      <c r="Q56" s="447"/>
      <c r="R56" s="447"/>
      <c r="S56" s="447"/>
      <c r="T56" s="447"/>
      <c r="U56" s="447"/>
      <c r="V56" s="447"/>
      <c r="W56" s="447"/>
      <c r="X56" s="192">
        <f>SUM(W58:W64)</f>
        <v>360000</v>
      </c>
    </row>
    <row r="57" spans="1:24" ht="13.5" customHeight="1" outlineLevel="1">
      <c r="A57" s="25"/>
      <c r="B57" s="46"/>
      <c r="C57" s="182">
        <f>'Перв. скв '!C57</f>
        <v>0</v>
      </c>
      <c r="D57" s="100" t="s">
        <v>120</v>
      </c>
      <c r="E57" s="92"/>
      <c r="F57" s="50"/>
      <c r="G57" s="39"/>
      <c r="H57" s="51"/>
      <c r="I57" s="51"/>
      <c r="J57" s="51"/>
      <c r="K57" s="51"/>
      <c r="L57" s="51"/>
      <c r="M57" s="51"/>
      <c r="N57" s="51"/>
      <c r="O57" s="52"/>
      <c r="P57" s="52"/>
      <c r="Q57" s="52"/>
      <c r="R57" s="52"/>
      <c r="S57" s="52"/>
      <c r="T57" s="52"/>
      <c r="U57" s="52"/>
      <c r="V57" s="53"/>
      <c r="W57" s="172"/>
      <c r="X57" s="191"/>
    </row>
    <row r="58" spans="1:24" ht="13.5" customHeight="1" outlineLevel="1">
      <c r="A58" s="322"/>
      <c r="B58" s="323"/>
      <c r="C58" s="332" t="s">
        <v>148</v>
      </c>
      <c r="D58" s="102" t="str">
        <f>'Перв. скв '!D58</f>
        <v>550 мм долото для бурения под направление (долото+сервис)</v>
      </c>
      <c r="E58" s="332">
        <f>'Перв. скв '!E58</f>
        <v>0</v>
      </c>
      <c r="F58" s="332" t="str">
        <f>'Перв. скв '!F58</f>
        <v xml:space="preserve">м </v>
      </c>
      <c r="G58" s="349">
        <f>'Перв. скв '!G58</f>
        <v>90</v>
      </c>
      <c r="H58" s="306">
        <f>'Перв. скв '!H58</f>
        <v>0</v>
      </c>
      <c r="I58" s="306">
        <f>'Перв. скв '!I58</f>
        <v>0</v>
      </c>
      <c r="J58" s="306">
        <f>'Перв. скв '!J58</f>
        <v>0</v>
      </c>
      <c r="K58" s="306">
        <f>'Перв. скв '!K58</f>
        <v>0</v>
      </c>
      <c r="L58" s="306">
        <f>O9</f>
        <v>4000</v>
      </c>
      <c r="M58" s="306">
        <f>'Перв. скв '!M58</f>
        <v>0</v>
      </c>
      <c r="N58" s="306">
        <f>'Перв. скв '!N58</f>
        <v>0</v>
      </c>
      <c r="O58" s="112">
        <f t="shared" ref="O58:O62" si="12">H58*G58</f>
        <v>0</v>
      </c>
      <c r="P58" s="112">
        <f t="shared" ref="P58:P62" si="13">I58*G58</f>
        <v>0</v>
      </c>
      <c r="Q58" s="112">
        <f t="shared" ref="Q58:Q62" si="14">J58*G58</f>
        <v>0</v>
      </c>
      <c r="R58" s="112">
        <f t="shared" ref="R58:R62" si="15">K58*G58</f>
        <v>0</v>
      </c>
      <c r="S58" s="112">
        <f t="shared" ref="S58:S62" si="16">L58*G58</f>
        <v>360000</v>
      </c>
      <c r="T58" s="99">
        <f>M58*G58</f>
        <v>0</v>
      </c>
      <c r="U58" s="112">
        <f t="shared" ref="U58:U62" si="17">N58*G58</f>
        <v>0</v>
      </c>
      <c r="V58" s="113">
        <f t="shared" ref="V58:V62" si="18">SUM(H58:N58)</f>
        <v>4000</v>
      </c>
      <c r="W58" s="168">
        <f t="shared" ref="W58:W62" si="19">SUM(O58:U58)</f>
        <v>360000</v>
      </c>
      <c r="X58" s="190"/>
    </row>
    <row r="59" spans="1:24" ht="13.5" customHeight="1" outlineLevel="1">
      <c r="A59" s="322"/>
      <c r="B59" s="323"/>
      <c r="C59" s="332"/>
      <c r="D59" s="102" t="str">
        <f>'Перв. скв '!D59</f>
        <v>393,7 мм долото для бурения под направление (долото+сервис)</v>
      </c>
      <c r="E59" s="332">
        <f>'Перв. скв '!E59</f>
        <v>0</v>
      </c>
      <c r="F59" s="332" t="str">
        <f>'Перв. скв '!F59</f>
        <v xml:space="preserve">м </v>
      </c>
      <c r="G59" s="349">
        <f>'Перв. скв '!G59</f>
        <v>90</v>
      </c>
      <c r="H59" s="306">
        <f>'Перв. скв '!H59</f>
        <v>0</v>
      </c>
      <c r="I59" s="306">
        <f>'Перв. скв '!I59</f>
        <v>0</v>
      </c>
      <c r="J59" s="306">
        <f>'Перв. скв '!J59</f>
        <v>0</v>
      </c>
      <c r="K59" s="306">
        <f>'Перв. скв '!K59</f>
        <v>0</v>
      </c>
      <c r="L59" s="306">
        <f>'Перв. скв '!L59</f>
        <v>0</v>
      </c>
      <c r="M59" s="306">
        <f>'Перв. скв '!M59</f>
        <v>0</v>
      </c>
      <c r="N59" s="306">
        <f>'Перв. скв '!N59</f>
        <v>0</v>
      </c>
      <c r="O59" s="112">
        <f t="shared" si="12"/>
        <v>0</v>
      </c>
      <c r="P59" s="112">
        <f t="shared" si="13"/>
        <v>0</v>
      </c>
      <c r="Q59" s="112">
        <f t="shared" si="14"/>
        <v>0</v>
      </c>
      <c r="R59" s="112">
        <f t="shared" si="15"/>
        <v>0</v>
      </c>
      <c r="S59" s="112">
        <f t="shared" si="16"/>
        <v>0</v>
      </c>
      <c r="T59" s="99">
        <f t="shared" ref="T59:T62" si="20">M59*G59</f>
        <v>0</v>
      </c>
      <c r="U59" s="112">
        <f t="shared" si="17"/>
        <v>0</v>
      </c>
      <c r="V59" s="113">
        <f t="shared" si="18"/>
        <v>0</v>
      </c>
      <c r="W59" s="168">
        <f>SUM(O59:U59)</f>
        <v>0</v>
      </c>
      <c r="X59" s="190"/>
    </row>
    <row r="60" spans="1:24" ht="13.5" customHeight="1" outlineLevel="1">
      <c r="A60" s="322"/>
      <c r="B60" s="323"/>
      <c r="C60" s="332"/>
      <c r="D60" s="102" t="str">
        <f>'Перв. скв '!D60</f>
        <v>295,3 мм долото для бурения под кондуктор (долото+сервис)</v>
      </c>
      <c r="E60" s="332">
        <f>'Перв. скв '!E60</f>
        <v>0</v>
      </c>
      <c r="F60" s="332" t="str">
        <f>'Перв. скв '!F60</f>
        <v xml:space="preserve">м </v>
      </c>
      <c r="G60" s="349">
        <f>'Перв. скв '!G60</f>
        <v>90</v>
      </c>
      <c r="H60" s="306">
        <f>'Перв. скв '!H60</f>
        <v>0</v>
      </c>
      <c r="I60" s="306">
        <f>'Перв. скв '!I60</f>
        <v>0</v>
      </c>
      <c r="J60" s="306">
        <f>'Перв. скв '!J60</f>
        <v>0</v>
      </c>
      <c r="K60" s="306">
        <f>'Перв. скв '!K60</f>
        <v>0</v>
      </c>
      <c r="L60" s="306">
        <f>'Перв. скв '!L60</f>
        <v>0</v>
      </c>
      <c r="M60" s="306">
        <f>'Перв. скв '!M60</f>
        <v>0</v>
      </c>
      <c r="N60" s="306">
        <f>'Перв. скв '!N60</f>
        <v>0</v>
      </c>
      <c r="O60" s="112">
        <f t="shared" si="12"/>
        <v>0</v>
      </c>
      <c r="P60" s="112">
        <f t="shared" si="13"/>
        <v>0</v>
      </c>
      <c r="Q60" s="112">
        <f t="shared" si="14"/>
        <v>0</v>
      </c>
      <c r="R60" s="112">
        <f t="shared" si="15"/>
        <v>0</v>
      </c>
      <c r="S60" s="112">
        <f t="shared" si="16"/>
        <v>0</v>
      </c>
      <c r="T60" s="99">
        <f t="shared" si="20"/>
        <v>0</v>
      </c>
      <c r="U60" s="112">
        <f t="shared" si="17"/>
        <v>0</v>
      </c>
      <c r="V60" s="113">
        <f t="shared" si="18"/>
        <v>0</v>
      </c>
      <c r="W60" s="168">
        <f t="shared" si="19"/>
        <v>0</v>
      </c>
      <c r="X60" s="190"/>
    </row>
    <row r="61" spans="1:24" ht="13.5" customHeight="1" outlineLevel="1">
      <c r="A61" s="322"/>
      <c r="B61" s="323"/>
      <c r="C61" s="332"/>
      <c r="D61" s="102" t="str">
        <f>'Перв. скв '!D61</f>
        <v>220,7 мм долото для бурения эксплуатационную колонну (долото+сервис)</v>
      </c>
      <c r="E61" s="332">
        <f>'Перв. скв '!E61</f>
        <v>0</v>
      </c>
      <c r="F61" s="332" t="str">
        <f>'Перв. скв '!F61</f>
        <v xml:space="preserve">м </v>
      </c>
      <c r="G61" s="349">
        <f>'Перв. скв '!G61</f>
        <v>90</v>
      </c>
      <c r="H61" s="306">
        <f>'Перв. скв '!H61</f>
        <v>0</v>
      </c>
      <c r="I61" s="306">
        <f>'Перв. скв '!I61</f>
        <v>0</v>
      </c>
      <c r="J61" s="306">
        <f>'Перв. скв '!J61</f>
        <v>0</v>
      </c>
      <c r="K61" s="306">
        <f>'Перв. скв '!K61</f>
        <v>0</v>
      </c>
      <c r="L61" s="306">
        <f>'Перв. скв '!L61</f>
        <v>0</v>
      </c>
      <c r="M61" s="306">
        <f>'Перв. скв '!M61</f>
        <v>0</v>
      </c>
      <c r="N61" s="306">
        <f>'Перв. скв '!N61</f>
        <v>0</v>
      </c>
      <c r="O61" s="112">
        <f t="shared" si="12"/>
        <v>0</v>
      </c>
      <c r="P61" s="112">
        <f t="shared" si="13"/>
        <v>0</v>
      </c>
      <c r="Q61" s="112">
        <f t="shared" si="14"/>
        <v>0</v>
      </c>
      <c r="R61" s="112">
        <f t="shared" si="15"/>
        <v>0</v>
      </c>
      <c r="S61" s="112">
        <f t="shared" si="16"/>
        <v>0</v>
      </c>
      <c r="T61" s="99">
        <f t="shared" si="20"/>
        <v>0</v>
      </c>
      <c r="U61" s="112">
        <f t="shared" si="17"/>
        <v>0</v>
      </c>
      <c r="V61" s="113">
        <f t="shared" si="18"/>
        <v>0</v>
      </c>
      <c r="W61" s="168">
        <f t="shared" si="19"/>
        <v>0</v>
      </c>
      <c r="X61" s="190"/>
    </row>
    <row r="62" spans="1:24" ht="13.5" customHeight="1" outlineLevel="1" thickBot="1">
      <c r="A62" s="322"/>
      <c r="B62" s="323"/>
      <c r="C62" s="332"/>
      <c r="D62" s="102" t="str">
        <f>'Перв. скв '!D62</f>
        <v>155,6 мм долото для бурения под хвостовик (долото+сервис)</v>
      </c>
      <c r="E62" s="332">
        <f>'Перв. скв '!E62</f>
        <v>0</v>
      </c>
      <c r="F62" s="332" t="str">
        <f>'Перв. скв '!F62</f>
        <v xml:space="preserve">м </v>
      </c>
      <c r="G62" s="349">
        <f>'Перв. скв '!G62</f>
        <v>90</v>
      </c>
      <c r="H62" s="306">
        <f>'Перв. скв '!H62</f>
        <v>0</v>
      </c>
      <c r="I62" s="306">
        <f>'Перв. скв '!I62</f>
        <v>0</v>
      </c>
      <c r="J62" s="306">
        <f>'Перв. скв '!J62</f>
        <v>0</v>
      </c>
      <c r="K62" s="306">
        <f>'Перв. скв '!K62</f>
        <v>0</v>
      </c>
      <c r="L62" s="306">
        <f>'Перв. скв '!L62</f>
        <v>0</v>
      </c>
      <c r="M62" s="306">
        <f>'Перв. скв '!M62</f>
        <v>0</v>
      </c>
      <c r="N62" s="306">
        <f>'Перв. скв '!N62</f>
        <v>0</v>
      </c>
      <c r="O62" s="112">
        <f t="shared" si="12"/>
        <v>0</v>
      </c>
      <c r="P62" s="112">
        <f t="shared" si="13"/>
        <v>0</v>
      </c>
      <c r="Q62" s="112">
        <f t="shared" si="14"/>
        <v>0</v>
      </c>
      <c r="R62" s="112">
        <f t="shared" si="15"/>
        <v>0</v>
      </c>
      <c r="S62" s="112">
        <f t="shared" si="16"/>
        <v>0</v>
      </c>
      <c r="T62" s="99">
        <f t="shared" si="20"/>
        <v>0</v>
      </c>
      <c r="U62" s="112">
        <f t="shared" si="17"/>
        <v>0</v>
      </c>
      <c r="V62" s="113">
        <f t="shared" si="18"/>
        <v>0</v>
      </c>
      <c r="W62" s="168">
        <f t="shared" si="19"/>
        <v>0</v>
      </c>
      <c r="X62" s="190"/>
    </row>
    <row r="63" spans="1:24" ht="13.5" hidden="1" customHeight="1" outlineLevel="1">
      <c r="A63" s="22"/>
      <c r="B63" s="43"/>
      <c r="C63" s="59"/>
      <c r="D63" s="102" t="str">
        <f>'Перв. скв '!D63</f>
        <v>_________  мм долото для бурения (долото+сервис)</v>
      </c>
      <c r="E63" s="59">
        <f t="shared" ref="E63:E64" si="21">C$57</f>
        <v>0</v>
      </c>
      <c r="F63" s="59" t="str">
        <f>'Перв. скв '!F63</f>
        <v xml:space="preserve">м </v>
      </c>
      <c r="G63" s="196">
        <f>'Перв. скв '!G63</f>
        <v>0</v>
      </c>
      <c r="H63" s="84"/>
      <c r="I63" s="84"/>
      <c r="J63" s="84"/>
      <c r="K63" s="84"/>
      <c r="L63" s="84"/>
      <c r="M63" s="84"/>
      <c r="N63" s="84"/>
      <c r="O63" s="112">
        <f t="shared" ref="O63:O64" si="22">H63*G63</f>
        <v>0</v>
      </c>
      <c r="P63" s="112">
        <f t="shared" ref="P63:P64" si="23">I63*G63</f>
        <v>0</v>
      </c>
      <c r="Q63" s="112">
        <f t="shared" ref="Q63:Q64" si="24">J63*G63</f>
        <v>0</v>
      </c>
      <c r="R63" s="112">
        <f t="shared" ref="R63:R64" si="25">K63*G63</f>
        <v>0</v>
      </c>
      <c r="S63" s="112">
        <f t="shared" ref="S63:S64" si="26">L63*G63</f>
        <v>0</v>
      </c>
      <c r="T63" s="99">
        <f t="shared" ref="T63:T64" si="27">M63*G63</f>
        <v>0</v>
      </c>
      <c r="U63" s="112">
        <f t="shared" ref="U63:U64" si="28">N63*G63</f>
        <v>0</v>
      </c>
      <c r="V63" s="113">
        <f t="shared" ref="V63:V64" si="29">SUM(H63:N63)</f>
        <v>0</v>
      </c>
      <c r="W63" s="168">
        <f t="shared" ref="W63:W64" si="30">SUM(O63:U63)</f>
        <v>0</v>
      </c>
      <c r="X63" s="190"/>
    </row>
    <row r="64" spans="1:24" ht="13.5" hidden="1" customHeight="1" outlineLevel="1" thickBot="1">
      <c r="A64" s="26"/>
      <c r="B64" s="44"/>
      <c r="C64" s="59"/>
      <c r="D64" s="102" t="str">
        <f>'Перв. скв '!D64</f>
        <v>Расширитель раздвижной</v>
      </c>
      <c r="E64" s="59">
        <f t="shared" si="21"/>
        <v>0</v>
      </c>
      <c r="F64" s="59" t="str">
        <f>'Перв. скв '!F64</f>
        <v xml:space="preserve">м </v>
      </c>
      <c r="G64" s="196">
        <f>'Перв. скв '!G64</f>
        <v>0</v>
      </c>
      <c r="H64" s="84"/>
      <c r="I64" s="84"/>
      <c r="J64" s="84"/>
      <c r="K64" s="84"/>
      <c r="L64" s="84"/>
      <c r="M64" s="84"/>
      <c r="N64" s="84"/>
      <c r="O64" s="112">
        <f t="shared" si="22"/>
        <v>0</v>
      </c>
      <c r="P64" s="112">
        <f t="shared" si="23"/>
        <v>0</v>
      </c>
      <c r="Q64" s="112">
        <f t="shared" si="24"/>
        <v>0</v>
      </c>
      <c r="R64" s="112">
        <f t="shared" si="25"/>
        <v>0</v>
      </c>
      <c r="S64" s="112">
        <f t="shared" si="26"/>
        <v>0</v>
      </c>
      <c r="T64" s="99">
        <f t="shared" si="27"/>
        <v>0</v>
      </c>
      <c r="U64" s="112">
        <f t="shared" si="28"/>
        <v>0</v>
      </c>
      <c r="V64" s="113">
        <f t="shared" si="29"/>
        <v>0</v>
      </c>
      <c r="W64" s="168">
        <f t="shared" si="30"/>
        <v>0</v>
      </c>
      <c r="X64" s="190"/>
    </row>
    <row r="65" spans="1:24" ht="15.75" customHeight="1" collapsed="1" thickBot="1">
      <c r="A65" s="32"/>
      <c r="B65" s="47"/>
      <c r="C65" s="446" t="s">
        <v>147</v>
      </c>
      <c r="D65" s="447"/>
      <c r="E65" s="447"/>
      <c r="F65" s="447"/>
      <c r="G65" s="447"/>
      <c r="H65" s="447"/>
      <c r="I65" s="447"/>
      <c r="J65" s="447"/>
      <c r="K65" s="447"/>
      <c r="L65" s="447"/>
      <c r="M65" s="447"/>
      <c r="N65" s="447"/>
      <c r="O65" s="447"/>
      <c r="P65" s="447"/>
      <c r="Q65" s="447"/>
      <c r="R65" s="447"/>
      <c r="S65" s="447"/>
      <c r="T65" s="447"/>
      <c r="U65" s="447"/>
      <c r="V65" s="447"/>
      <c r="W65" s="473"/>
      <c r="X65" s="192">
        <f>SUM(W67:W85)</f>
        <v>6586367</v>
      </c>
    </row>
    <row r="66" spans="1:24" outlineLevel="1">
      <c r="A66" s="31"/>
      <c r="B66" s="46"/>
      <c r="C66" s="182">
        <f>'Перв. скв '!C66</f>
        <v>0</v>
      </c>
      <c r="D66" s="100" t="s">
        <v>120</v>
      </c>
      <c r="E66" s="50"/>
      <c r="F66" s="50"/>
      <c r="G66" s="38"/>
      <c r="H66" s="51"/>
      <c r="I66" s="51"/>
      <c r="J66" s="51"/>
      <c r="K66" s="51"/>
      <c r="L66" s="51"/>
      <c r="M66" s="51"/>
      <c r="N66" s="51"/>
      <c r="O66" s="52"/>
      <c r="P66" s="52"/>
      <c r="Q66" s="52"/>
      <c r="R66" s="52"/>
      <c r="S66" s="52"/>
      <c r="T66" s="52"/>
      <c r="U66" s="52"/>
      <c r="V66" s="53"/>
      <c r="W66" s="172"/>
      <c r="X66" s="190"/>
    </row>
    <row r="67" spans="1:24" outlineLevel="1">
      <c r="A67" s="327"/>
      <c r="B67" s="323"/>
      <c r="C67" s="335" t="s">
        <v>148</v>
      </c>
      <c r="D67" s="102" t="str">
        <f>'Перв. скв '!D67</f>
        <v>Фиксированная ставка за скважину с отходом до 1300 м.</v>
      </c>
      <c r="E67" s="332">
        <f>'Перв. скв '!E67</f>
        <v>0</v>
      </c>
      <c r="F67" s="332" t="str">
        <f>'Перв. скв '!F67</f>
        <v>скв.</v>
      </c>
      <c r="G67" s="349">
        <f>'Перв. скв '!G67</f>
        <v>1974979.56</v>
      </c>
      <c r="H67" s="306">
        <f>'Перв. скв '!H67</f>
        <v>0</v>
      </c>
      <c r="I67" s="306">
        <f>'Перв. скв '!I67</f>
        <v>0</v>
      </c>
      <c r="J67" s="306">
        <f>'Перв. скв '!J67</f>
        <v>0</v>
      </c>
      <c r="K67" s="306">
        <f>'Перв. скв '!K67</f>
        <v>0</v>
      </c>
      <c r="L67" s="306">
        <f>$L$45</f>
        <v>0</v>
      </c>
      <c r="M67" s="306">
        <f>'Перв. скв '!M67</f>
        <v>0</v>
      </c>
      <c r="N67" s="306">
        <f>'Перв. скв '!N67</f>
        <v>0</v>
      </c>
      <c r="O67" s="112">
        <f t="shared" ref="O67:O72" si="31">H67*G67</f>
        <v>0</v>
      </c>
      <c r="P67" s="112">
        <f t="shared" ref="P67:P72" si="32">I67*G67</f>
        <v>0</v>
      </c>
      <c r="Q67" s="112">
        <f t="shared" ref="Q67:Q72" si="33">J67*G67</f>
        <v>0</v>
      </c>
      <c r="R67" s="112">
        <f t="shared" ref="R67:R72" si="34">K67*G67</f>
        <v>0</v>
      </c>
      <c r="S67" s="112">
        <f t="shared" ref="S67:S72" si="35">L67*G67</f>
        <v>0</v>
      </c>
      <c r="T67" s="99">
        <f t="shared" ref="T67:T72" si="36">M67*G67</f>
        <v>0</v>
      </c>
      <c r="U67" s="112">
        <f t="shared" ref="U67:U72" si="37">N67*G67</f>
        <v>0</v>
      </c>
      <c r="V67" s="113">
        <f t="shared" ref="V67:V72" si="38">SUM(H67:N67)</f>
        <v>0</v>
      </c>
      <c r="W67" s="168">
        <f t="shared" ref="W67:W72" si="39">SUM(O67:U67)</f>
        <v>0</v>
      </c>
      <c r="X67" s="190"/>
    </row>
    <row r="68" spans="1:24" outlineLevel="1">
      <c r="A68" s="327"/>
      <c r="B68" s="323"/>
      <c r="C68" s="335"/>
      <c r="D68" s="102" t="str">
        <f>'Перв. скв '!D68</f>
        <v>Фиксированная ставка за скважину с отходом от 1300 до 1500 м.</v>
      </c>
      <c r="E68" s="332">
        <f>'Перв. скв '!E68</f>
        <v>0</v>
      </c>
      <c r="F68" s="332" t="str">
        <f>'Перв. скв '!F68</f>
        <v>скв.</v>
      </c>
      <c r="G68" s="349">
        <f>'Перв. скв '!G68</f>
        <v>2121689.52</v>
      </c>
      <c r="H68" s="306">
        <f>'Перв. скв '!H68</f>
        <v>0</v>
      </c>
      <c r="I68" s="306">
        <f>'Перв. скв '!I68</f>
        <v>0</v>
      </c>
      <c r="J68" s="306">
        <f>'Перв. скв '!J68</f>
        <v>0</v>
      </c>
      <c r="K68" s="306">
        <f>'Перв. скв '!K68</f>
        <v>0</v>
      </c>
      <c r="L68" s="306">
        <f>$L$46</f>
        <v>0</v>
      </c>
      <c r="M68" s="306">
        <f>'Перв. скв '!M68</f>
        <v>0</v>
      </c>
      <c r="N68" s="306">
        <f>'Перв. скв '!N68</f>
        <v>0</v>
      </c>
      <c r="O68" s="112">
        <f t="shared" si="31"/>
        <v>0</v>
      </c>
      <c r="P68" s="112">
        <f t="shared" si="32"/>
        <v>0</v>
      </c>
      <c r="Q68" s="112">
        <f t="shared" si="33"/>
        <v>0</v>
      </c>
      <c r="R68" s="112">
        <f t="shared" si="34"/>
        <v>0</v>
      </c>
      <c r="S68" s="112">
        <f t="shared" si="35"/>
        <v>0</v>
      </c>
      <c r="T68" s="99">
        <f t="shared" si="36"/>
        <v>0</v>
      </c>
      <c r="U68" s="112">
        <f t="shared" si="37"/>
        <v>0</v>
      </c>
      <c r="V68" s="113">
        <f t="shared" si="38"/>
        <v>0</v>
      </c>
      <c r="W68" s="168">
        <f t="shared" si="39"/>
        <v>0</v>
      </c>
      <c r="X68" s="190"/>
    </row>
    <row r="69" spans="1:24" outlineLevel="1">
      <c r="A69" s="327"/>
      <c r="B69" s="323"/>
      <c r="C69" s="335"/>
      <c r="D69" s="102" t="str">
        <f>'Перв. скв '!D69</f>
        <v>Фиксированная ставка за скважину с отходом от 1500 до 2000 м.</v>
      </c>
      <c r="E69" s="332">
        <f>'Перв. скв '!E69</f>
        <v>0</v>
      </c>
      <c r="F69" s="332" t="str">
        <f>'Перв. скв '!F69</f>
        <v>скв.</v>
      </c>
      <c r="G69" s="349">
        <f>'Перв. скв '!G69</f>
        <v>2436096.73</v>
      </c>
      <c r="H69" s="306">
        <f>'Перв. скв '!H69</f>
        <v>0</v>
      </c>
      <c r="I69" s="306">
        <f>'Перв. скв '!I69</f>
        <v>0</v>
      </c>
      <c r="J69" s="306">
        <f>'Перв. скв '!J69</f>
        <v>0</v>
      </c>
      <c r="K69" s="306">
        <f>'Перв. скв '!K69</f>
        <v>0</v>
      </c>
      <c r="L69" s="306">
        <f>$L$47</f>
        <v>0</v>
      </c>
      <c r="M69" s="306">
        <f>'Перв. скв '!M69</f>
        <v>0</v>
      </c>
      <c r="N69" s="306">
        <f>'Перв. скв '!N69</f>
        <v>0</v>
      </c>
      <c r="O69" s="112">
        <f t="shared" si="31"/>
        <v>0</v>
      </c>
      <c r="P69" s="112">
        <f t="shared" si="32"/>
        <v>0</v>
      </c>
      <c r="Q69" s="112">
        <f t="shared" si="33"/>
        <v>0</v>
      </c>
      <c r="R69" s="112">
        <f t="shared" si="34"/>
        <v>0</v>
      </c>
      <c r="S69" s="112">
        <f t="shared" si="35"/>
        <v>0</v>
      </c>
      <c r="T69" s="99">
        <f t="shared" si="36"/>
        <v>0</v>
      </c>
      <c r="U69" s="112">
        <f t="shared" si="37"/>
        <v>0</v>
      </c>
      <c r="V69" s="113">
        <f t="shared" si="38"/>
        <v>0</v>
      </c>
      <c r="W69" s="168">
        <f t="shared" si="39"/>
        <v>0</v>
      </c>
      <c r="X69" s="190"/>
    </row>
    <row r="70" spans="1:24" outlineLevel="1">
      <c r="A70" s="327"/>
      <c r="B70" s="323"/>
      <c r="C70" s="335"/>
      <c r="D70" s="102" t="str">
        <f>'Перв. скв '!D70</f>
        <v>Фиксированная ставка за скважину с отходом от 2000 до 2200 м.</v>
      </c>
      <c r="E70" s="332">
        <f>'Перв. скв '!E70</f>
        <v>0</v>
      </c>
      <c r="F70" s="332" t="str">
        <f>'Перв. скв '!F70</f>
        <v>скв.</v>
      </c>
      <c r="G70" s="349">
        <f>'Перв. скв '!G70</f>
        <v>2743673.15</v>
      </c>
      <c r="H70" s="306">
        <f>'Перв. скв '!H70</f>
        <v>0</v>
      </c>
      <c r="I70" s="306">
        <f>'Перв. скв '!I70</f>
        <v>0</v>
      </c>
      <c r="J70" s="306">
        <f>'Перв. скв '!J70</f>
        <v>0</v>
      </c>
      <c r="K70" s="306">
        <f>'Перв. скв '!K70</f>
        <v>0</v>
      </c>
      <c r="L70" s="306">
        <f>$L$48</f>
        <v>0</v>
      </c>
      <c r="M70" s="306">
        <f>'Перв. скв '!M70</f>
        <v>0</v>
      </c>
      <c r="N70" s="306">
        <f>'Перв. скв '!N70</f>
        <v>0</v>
      </c>
      <c r="O70" s="112">
        <f t="shared" si="31"/>
        <v>0</v>
      </c>
      <c r="P70" s="112">
        <f t="shared" si="32"/>
        <v>0</v>
      </c>
      <c r="Q70" s="112">
        <f t="shared" si="33"/>
        <v>0</v>
      </c>
      <c r="R70" s="112">
        <f t="shared" si="34"/>
        <v>0</v>
      </c>
      <c r="S70" s="112">
        <f t="shared" si="35"/>
        <v>0</v>
      </c>
      <c r="T70" s="99">
        <f t="shared" si="36"/>
        <v>0</v>
      </c>
      <c r="U70" s="112">
        <f t="shared" si="37"/>
        <v>0</v>
      </c>
      <c r="V70" s="113">
        <f t="shared" si="38"/>
        <v>0</v>
      </c>
      <c r="W70" s="168">
        <f t="shared" si="39"/>
        <v>0</v>
      </c>
      <c r="X70" s="190"/>
    </row>
    <row r="71" spans="1:24" outlineLevel="1">
      <c r="A71" s="327"/>
      <c r="B71" s="323"/>
      <c r="C71" s="335"/>
      <c r="D71" s="102" t="str">
        <f>'Перв. скв '!D71</f>
        <v>Фиксированная ставка за скважину с отходом более 2200 м.</v>
      </c>
      <c r="E71" s="332">
        <f>'Перв. скв '!E71</f>
        <v>0</v>
      </c>
      <c r="F71" s="332" t="str">
        <f>'Перв. скв '!F71</f>
        <v>скв.</v>
      </c>
      <c r="G71" s="349">
        <f>'Перв. скв '!G71</f>
        <v>2903714.73</v>
      </c>
      <c r="H71" s="306">
        <f>'Перв. скв '!H71</f>
        <v>0</v>
      </c>
      <c r="I71" s="306">
        <f>'Перв. скв '!I71</f>
        <v>0</v>
      </c>
      <c r="J71" s="306">
        <f>'Перв. скв '!J71</f>
        <v>0</v>
      </c>
      <c r="K71" s="306">
        <f>'Перв. скв '!K71</f>
        <v>0</v>
      </c>
      <c r="L71" s="306">
        <f>$L$49</f>
        <v>0</v>
      </c>
      <c r="M71" s="306">
        <f>'Перв. скв '!M71</f>
        <v>0</v>
      </c>
      <c r="N71" s="306">
        <f>'Перв. скв '!N71</f>
        <v>0</v>
      </c>
      <c r="O71" s="112">
        <f t="shared" si="31"/>
        <v>0</v>
      </c>
      <c r="P71" s="112">
        <f t="shared" si="32"/>
        <v>0</v>
      </c>
      <c r="Q71" s="112">
        <f t="shared" si="33"/>
        <v>0</v>
      </c>
      <c r="R71" s="112">
        <f t="shared" si="34"/>
        <v>0</v>
      </c>
      <c r="S71" s="112">
        <f t="shared" si="35"/>
        <v>0</v>
      </c>
      <c r="T71" s="99">
        <f t="shared" si="36"/>
        <v>0</v>
      </c>
      <c r="U71" s="112">
        <f t="shared" si="37"/>
        <v>0</v>
      </c>
      <c r="V71" s="113">
        <f t="shared" si="38"/>
        <v>0</v>
      </c>
      <c r="W71" s="168">
        <f t="shared" si="39"/>
        <v>0</v>
      </c>
      <c r="X71" s="190"/>
    </row>
    <row r="72" spans="1:24" ht="15.75" outlineLevel="1" thickBot="1">
      <c r="A72" s="327"/>
      <c r="B72" s="323"/>
      <c r="C72" s="335"/>
      <c r="D72" s="102" t="str">
        <f>'Перв. скв '!D72</f>
        <v>Фиксированная ставка за горизонтальную скважину</v>
      </c>
      <c r="E72" s="332">
        <f>'Перв. скв '!E72</f>
        <v>0</v>
      </c>
      <c r="F72" s="332" t="str">
        <f>'Перв. скв '!F72</f>
        <v>скв.</v>
      </c>
      <c r="G72" s="349">
        <v>6586367</v>
      </c>
      <c r="H72" s="306">
        <f>'Перв. скв '!H72</f>
        <v>0</v>
      </c>
      <c r="I72" s="306">
        <f>'Перв. скв '!I72</f>
        <v>0</v>
      </c>
      <c r="J72" s="306">
        <f>'Перв. скв '!J72</f>
        <v>0</v>
      </c>
      <c r="K72" s="306">
        <f>'Перв. скв '!K72</f>
        <v>0</v>
      </c>
      <c r="L72" s="306">
        <v>1</v>
      </c>
      <c r="M72" s="306">
        <f>'Перв. скв '!M72</f>
        <v>0</v>
      </c>
      <c r="N72" s="306">
        <f>'Перв. скв '!N72</f>
        <v>0</v>
      </c>
      <c r="O72" s="112">
        <f t="shared" si="31"/>
        <v>0</v>
      </c>
      <c r="P72" s="112">
        <f t="shared" si="32"/>
        <v>0</v>
      </c>
      <c r="Q72" s="112">
        <f t="shared" si="33"/>
        <v>0</v>
      </c>
      <c r="R72" s="112">
        <f t="shared" si="34"/>
        <v>0</v>
      </c>
      <c r="S72" s="112">
        <f t="shared" si="35"/>
        <v>6586367</v>
      </c>
      <c r="T72" s="99">
        <f t="shared" si="36"/>
        <v>0</v>
      </c>
      <c r="U72" s="112">
        <f t="shared" si="37"/>
        <v>0</v>
      </c>
      <c r="V72" s="113">
        <f t="shared" si="38"/>
        <v>1</v>
      </c>
      <c r="W72" s="168">
        <f t="shared" si="39"/>
        <v>6586367</v>
      </c>
      <c r="X72" s="190"/>
    </row>
    <row r="73" spans="1:24" hidden="1" outlineLevel="1">
      <c r="A73" s="30"/>
      <c r="B73" s="43"/>
      <c r="C73" s="183"/>
      <c r="D73" s="102">
        <f>'Перв. скв '!D73</f>
        <v>0</v>
      </c>
      <c r="E73" s="59">
        <f t="shared" ref="E73:E77" si="40">C$66</f>
        <v>0</v>
      </c>
      <c r="F73" s="59" t="str">
        <f>'Перв. скв '!F73</f>
        <v>сут</v>
      </c>
      <c r="G73" s="196">
        <f>'Перв. скв '!G73</f>
        <v>0</v>
      </c>
      <c r="H73" s="35"/>
      <c r="I73" s="35"/>
      <c r="J73" s="35"/>
      <c r="K73" s="35"/>
      <c r="L73" s="35"/>
      <c r="M73" s="35"/>
      <c r="N73" s="35"/>
      <c r="O73" s="99">
        <f t="shared" ref="O73:O77" si="41">H73*G73</f>
        <v>0</v>
      </c>
      <c r="P73" s="99">
        <f t="shared" ref="P73:P77" si="42">I73*G73</f>
        <v>0</v>
      </c>
      <c r="Q73" s="99">
        <f t="shared" ref="Q73:Q77" si="43">J73*G73</f>
        <v>0</v>
      </c>
      <c r="R73" s="99">
        <f t="shared" ref="R73:R77" si="44">K73*G73</f>
        <v>0</v>
      </c>
      <c r="S73" s="99">
        <f t="shared" ref="S73:S77" si="45">L73*G73</f>
        <v>0</v>
      </c>
      <c r="T73" s="99">
        <f t="shared" ref="T73:T77" si="46">M73*G73</f>
        <v>0</v>
      </c>
      <c r="U73" s="99">
        <f t="shared" ref="U73:U77" si="47">N73*G73</f>
        <v>0</v>
      </c>
      <c r="V73" s="98">
        <f t="shared" ref="V73:V77" si="48">SUM(H73:N73)</f>
        <v>0</v>
      </c>
      <c r="W73" s="171">
        <f t="shared" ref="W73:W77" si="49">SUM(O73:U73)</f>
        <v>0</v>
      </c>
      <c r="X73" s="190"/>
    </row>
    <row r="74" spans="1:24" hidden="1" outlineLevel="1">
      <c r="A74" s="30"/>
      <c r="B74" s="43"/>
      <c r="C74" s="183"/>
      <c r="D74" s="102">
        <f>'Перв. скв '!D74</f>
        <v>0</v>
      </c>
      <c r="E74" s="59">
        <f t="shared" si="40"/>
        <v>0</v>
      </c>
      <c r="F74" s="59" t="str">
        <f>'Перв. скв '!F74</f>
        <v>сут</v>
      </c>
      <c r="G74" s="196">
        <f>'Перв. скв '!G74</f>
        <v>0</v>
      </c>
      <c r="H74" s="35"/>
      <c r="I74" s="35"/>
      <c r="J74" s="35"/>
      <c r="K74" s="35"/>
      <c r="L74" s="35"/>
      <c r="M74" s="35"/>
      <c r="N74" s="35"/>
      <c r="O74" s="99">
        <f t="shared" si="41"/>
        <v>0</v>
      </c>
      <c r="P74" s="99">
        <f t="shared" si="42"/>
        <v>0</v>
      </c>
      <c r="Q74" s="99">
        <f t="shared" si="43"/>
        <v>0</v>
      </c>
      <c r="R74" s="99">
        <f t="shared" si="44"/>
        <v>0</v>
      </c>
      <c r="S74" s="99">
        <f t="shared" si="45"/>
        <v>0</v>
      </c>
      <c r="T74" s="99">
        <f t="shared" si="46"/>
        <v>0</v>
      </c>
      <c r="U74" s="99">
        <f t="shared" si="47"/>
        <v>0</v>
      </c>
      <c r="V74" s="98">
        <f t="shared" si="48"/>
        <v>0</v>
      </c>
      <c r="W74" s="171">
        <f t="shared" si="49"/>
        <v>0</v>
      </c>
      <c r="X74" s="190"/>
    </row>
    <row r="75" spans="1:24" hidden="1" outlineLevel="1">
      <c r="A75" s="30"/>
      <c r="B75" s="43"/>
      <c r="C75" s="183"/>
      <c r="D75" s="102">
        <f>'Перв. скв '!D75</f>
        <v>0</v>
      </c>
      <c r="E75" s="59">
        <f t="shared" si="40"/>
        <v>0</v>
      </c>
      <c r="F75" s="59" t="str">
        <f>'Перв. скв '!F75</f>
        <v>сут</v>
      </c>
      <c r="G75" s="196">
        <f>'Перв. скв '!G75</f>
        <v>0</v>
      </c>
      <c r="H75" s="35"/>
      <c r="I75" s="35"/>
      <c r="J75" s="35"/>
      <c r="K75" s="35"/>
      <c r="L75" s="35"/>
      <c r="M75" s="35"/>
      <c r="N75" s="35"/>
      <c r="O75" s="99">
        <f t="shared" si="41"/>
        <v>0</v>
      </c>
      <c r="P75" s="99">
        <f t="shared" si="42"/>
        <v>0</v>
      </c>
      <c r="Q75" s="99">
        <f t="shared" si="43"/>
        <v>0</v>
      </c>
      <c r="R75" s="99">
        <f t="shared" si="44"/>
        <v>0</v>
      </c>
      <c r="S75" s="99">
        <f t="shared" si="45"/>
        <v>0</v>
      </c>
      <c r="T75" s="99">
        <f t="shared" si="46"/>
        <v>0</v>
      </c>
      <c r="U75" s="99">
        <f t="shared" si="47"/>
        <v>0</v>
      </c>
      <c r="V75" s="98">
        <f t="shared" si="48"/>
        <v>0</v>
      </c>
      <c r="W75" s="171">
        <f t="shared" si="49"/>
        <v>0</v>
      </c>
      <c r="X75" s="190"/>
    </row>
    <row r="76" spans="1:24" hidden="1" outlineLevel="1">
      <c r="A76" s="30"/>
      <c r="B76" s="43"/>
      <c r="C76" s="183"/>
      <c r="D76" s="102" t="str">
        <f>'Перв. скв '!D76</f>
        <v xml:space="preserve">Мобилизация на объект работ </v>
      </c>
      <c r="E76" s="59">
        <f t="shared" si="40"/>
        <v>0</v>
      </c>
      <c r="F76" s="59" t="str">
        <f>'Перв. скв '!F76</f>
        <v>опер.</v>
      </c>
      <c r="G76" s="196">
        <f>'Перв. скв '!G76</f>
        <v>0</v>
      </c>
      <c r="H76" s="35"/>
      <c r="I76" s="35"/>
      <c r="J76" s="35"/>
      <c r="K76" s="35"/>
      <c r="L76" s="35"/>
      <c r="M76" s="35"/>
      <c r="N76" s="35"/>
      <c r="O76" s="99">
        <f t="shared" si="41"/>
        <v>0</v>
      </c>
      <c r="P76" s="99">
        <f t="shared" si="42"/>
        <v>0</v>
      </c>
      <c r="Q76" s="99">
        <f t="shared" si="43"/>
        <v>0</v>
      </c>
      <c r="R76" s="99">
        <f t="shared" si="44"/>
        <v>0</v>
      </c>
      <c r="S76" s="99">
        <f t="shared" si="45"/>
        <v>0</v>
      </c>
      <c r="T76" s="99">
        <f t="shared" si="46"/>
        <v>0</v>
      </c>
      <c r="U76" s="99">
        <f t="shared" si="47"/>
        <v>0</v>
      </c>
      <c r="V76" s="98">
        <f t="shared" si="48"/>
        <v>0</v>
      </c>
      <c r="W76" s="171">
        <f t="shared" si="49"/>
        <v>0</v>
      </c>
      <c r="X76" s="190"/>
    </row>
    <row r="77" spans="1:24" ht="15.75" hidden="1" outlineLevel="1" thickBot="1">
      <c r="A77" s="30"/>
      <c r="B77" s="43"/>
      <c r="C77" s="183"/>
      <c r="D77" s="102" t="str">
        <f>'Перв. скв '!D77</f>
        <v xml:space="preserve">Демобилизация </v>
      </c>
      <c r="E77" s="59">
        <f t="shared" si="40"/>
        <v>0</v>
      </c>
      <c r="F77" s="59" t="str">
        <f>'Перв. скв '!F77</f>
        <v>опер.</v>
      </c>
      <c r="G77" s="196">
        <f>'Перв. скв '!G77</f>
        <v>0</v>
      </c>
      <c r="H77" s="35"/>
      <c r="I77" s="35"/>
      <c r="J77" s="35"/>
      <c r="K77" s="35"/>
      <c r="L77" s="35"/>
      <c r="M77" s="35"/>
      <c r="N77" s="35"/>
      <c r="O77" s="99">
        <f t="shared" si="41"/>
        <v>0</v>
      </c>
      <c r="P77" s="99">
        <f t="shared" si="42"/>
        <v>0</v>
      </c>
      <c r="Q77" s="99">
        <f t="shared" si="43"/>
        <v>0</v>
      </c>
      <c r="R77" s="99">
        <f t="shared" si="44"/>
        <v>0</v>
      </c>
      <c r="S77" s="99">
        <f t="shared" si="45"/>
        <v>0</v>
      </c>
      <c r="T77" s="99">
        <f t="shared" si="46"/>
        <v>0</v>
      </c>
      <c r="U77" s="99">
        <f t="shared" si="47"/>
        <v>0</v>
      </c>
      <c r="V77" s="98">
        <f t="shared" si="48"/>
        <v>0</v>
      </c>
      <c r="W77" s="171">
        <f t="shared" si="49"/>
        <v>0</v>
      </c>
      <c r="X77" s="190"/>
    </row>
    <row r="78" spans="1:24" hidden="1" outlineLevel="1">
      <c r="A78" s="31"/>
      <c r="B78" s="46"/>
      <c r="C78" s="182">
        <f>'Перв. скв '!C78</f>
        <v>0</v>
      </c>
      <c r="D78" s="100" t="s">
        <v>120</v>
      </c>
      <c r="E78" s="50"/>
      <c r="F78" s="50"/>
      <c r="G78" s="38"/>
      <c r="H78" s="51"/>
      <c r="I78" s="51"/>
      <c r="J78" s="51"/>
      <c r="K78" s="51"/>
      <c r="L78" s="51"/>
      <c r="M78" s="51"/>
      <c r="N78" s="51"/>
      <c r="O78" s="52"/>
      <c r="P78" s="52"/>
      <c r="Q78" s="52"/>
      <c r="R78" s="52"/>
      <c r="S78" s="52"/>
      <c r="T78" s="52"/>
      <c r="U78" s="52"/>
      <c r="V78" s="53"/>
      <c r="W78" s="172"/>
      <c r="X78" s="190"/>
    </row>
    <row r="79" spans="1:24" hidden="1" outlineLevel="1">
      <c r="A79" s="30"/>
      <c r="B79" s="43"/>
      <c r="C79" s="183" t="s">
        <v>148</v>
      </c>
      <c r="D79" s="102" t="str">
        <f>'Перв. скв '!D79</f>
        <v>Операционная ставка в режиме работы</v>
      </c>
      <c r="E79" s="59">
        <f>C$78</f>
        <v>0</v>
      </c>
      <c r="F79" s="59" t="str">
        <f>'Перв. скв '!F79</f>
        <v>сут</v>
      </c>
      <c r="G79" s="196">
        <f>'Перв. скв '!G79</f>
        <v>0</v>
      </c>
      <c r="H79" s="35"/>
      <c r="I79" s="35"/>
      <c r="J79" s="35"/>
      <c r="K79" s="35"/>
      <c r="L79" s="35"/>
      <c r="M79" s="35"/>
      <c r="N79" s="35"/>
      <c r="O79" s="99">
        <f t="shared" ref="O79:O85" si="50">H79*G79</f>
        <v>0</v>
      </c>
      <c r="P79" s="99">
        <f t="shared" ref="P79:P85" si="51">I79*G79</f>
        <v>0</v>
      </c>
      <c r="Q79" s="99">
        <f t="shared" ref="Q79:Q85" si="52">J79*G79</f>
        <v>0</v>
      </c>
      <c r="R79" s="99">
        <f t="shared" ref="R79:R85" si="53">K79*G79</f>
        <v>0</v>
      </c>
      <c r="S79" s="99">
        <f t="shared" ref="S79:S85" si="54">L79*G79</f>
        <v>0</v>
      </c>
      <c r="T79" s="99">
        <f t="shared" ref="T79:T85" si="55">M79*G79</f>
        <v>0</v>
      </c>
      <c r="U79" s="99">
        <f t="shared" ref="U79:U85" si="56">N79*G79</f>
        <v>0</v>
      </c>
      <c r="V79" s="98">
        <f t="shared" ref="V79:V85" si="57">SUM(H79:N79)</f>
        <v>0</v>
      </c>
      <c r="W79" s="171">
        <f t="shared" ref="W79:W85" si="58">SUM(O79:U79)</f>
        <v>0</v>
      </c>
      <c r="X79" s="190"/>
    </row>
    <row r="80" spans="1:24" hidden="1" outlineLevel="1">
      <c r="A80" s="30"/>
      <c r="B80" s="43"/>
      <c r="C80" s="59"/>
      <c r="D80" s="102" t="str">
        <f>'Перв. скв '!D80</f>
        <v>Операционная ставка в режиме ожидания</v>
      </c>
      <c r="E80" s="59">
        <f t="shared" ref="E80:E85" si="59">C$78</f>
        <v>0</v>
      </c>
      <c r="F80" s="59" t="str">
        <f>'Перв. скв '!F80</f>
        <v>сут</v>
      </c>
      <c r="G80" s="196">
        <f>'Перв. скв '!G80</f>
        <v>0</v>
      </c>
      <c r="H80" s="35"/>
      <c r="I80" s="35"/>
      <c r="J80" s="35"/>
      <c r="K80" s="35"/>
      <c r="L80" s="35"/>
      <c r="M80" s="35"/>
      <c r="N80" s="35"/>
      <c r="O80" s="99">
        <f t="shared" si="50"/>
        <v>0</v>
      </c>
      <c r="P80" s="99">
        <f t="shared" si="51"/>
        <v>0</v>
      </c>
      <c r="Q80" s="99">
        <f t="shared" si="52"/>
        <v>0</v>
      </c>
      <c r="R80" s="99">
        <f t="shared" si="53"/>
        <v>0</v>
      </c>
      <c r="S80" s="99">
        <f t="shared" si="54"/>
        <v>0</v>
      </c>
      <c r="T80" s="99">
        <f t="shared" si="55"/>
        <v>0</v>
      </c>
      <c r="U80" s="99">
        <f t="shared" si="56"/>
        <v>0</v>
      </c>
      <c r="V80" s="98">
        <f t="shared" si="57"/>
        <v>0</v>
      </c>
      <c r="W80" s="171">
        <f t="shared" si="58"/>
        <v>0</v>
      </c>
      <c r="X80" s="190"/>
    </row>
    <row r="81" spans="1:24" hidden="1" outlineLevel="1">
      <c r="A81" s="30"/>
      <c r="B81" s="43"/>
      <c r="C81" s="59"/>
      <c r="D81" s="102" t="str">
        <f>'Перв. скв '!D81</f>
        <v>Гамма -каротаж и сопротивление в режиме записи</v>
      </c>
      <c r="E81" s="59">
        <f t="shared" si="59"/>
        <v>0</v>
      </c>
      <c r="F81" s="59" t="str">
        <f>'Перв. скв '!F81</f>
        <v>сут</v>
      </c>
      <c r="G81" s="196">
        <f>'Перв. скв '!G81</f>
        <v>0</v>
      </c>
      <c r="H81" s="35"/>
      <c r="I81" s="35"/>
      <c r="J81" s="35"/>
      <c r="K81" s="35"/>
      <c r="L81" s="35"/>
      <c r="M81" s="35"/>
      <c r="N81" s="35"/>
      <c r="O81" s="99">
        <f t="shared" si="50"/>
        <v>0</v>
      </c>
      <c r="P81" s="99">
        <f t="shared" si="51"/>
        <v>0</v>
      </c>
      <c r="Q81" s="99">
        <f t="shared" si="52"/>
        <v>0</v>
      </c>
      <c r="R81" s="99">
        <f t="shared" si="53"/>
        <v>0</v>
      </c>
      <c r="S81" s="99">
        <f t="shared" si="54"/>
        <v>0</v>
      </c>
      <c r="T81" s="99">
        <f t="shared" si="55"/>
        <v>0</v>
      </c>
      <c r="U81" s="99">
        <f t="shared" si="56"/>
        <v>0</v>
      </c>
      <c r="V81" s="98">
        <f t="shared" si="57"/>
        <v>0</v>
      </c>
      <c r="W81" s="171">
        <f t="shared" si="58"/>
        <v>0</v>
      </c>
      <c r="X81" s="190"/>
    </row>
    <row r="82" spans="1:24" hidden="1" outlineLevel="1">
      <c r="A82" s="30"/>
      <c r="B82" s="43"/>
      <c r="C82" s="59"/>
      <c r="D82" s="102" t="str">
        <f>'Перв. скв '!D82</f>
        <v>Гамма -каротаж и сопротивление в режиме реального времени</v>
      </c>
      <c r="E82" s="59">
        <f t="shared" si="59"/>
        <v>0</v>
      </c>
      <c r="F82" s="59" t="str">
        <f>'Перв. скв '!F82</f>
        <v>сут</v>
      </c>
      <c r="G82" s="196">
        <f>'Перв. скв '!G82</f>
        <v>0</v>
      </c>
      <c r="H82" s="35"/>
      <c r="I82" s="35"/>
      <c r="J82" s="35"/>
      <c r="K82" s="35"/>
      <c r="L82" s="35"/>
      <c r="M82" s="35"/>
      <c r="N82" s="35"/>
      <c r="O82" s="99">
        <f t="shared" si="50"/>
        <v>0</v>
      </c>
      <c r="P82" s="99">
        <f t="shared" si="51"/>
        <v>0</v>
      </c>
      <c r="Q82" s="99">
        <f t="shared" si="52"/>
        <v>0</v>
      </c>
      <c r="R82" s="99">
        <f t="shared" si="53"/>
        <v>0</v>
      </c>
      <c r="S82" s="99">
        <f t="shared" si="54"/>
        <v>0</v>
      </c>
      <c r="T82" s="99">
        <f t="shared" si="55"/>
        <v>0</v>
      </c>
      <c r="U82" s="99">
        <f t="shared" si="56"/>
        <v>0</v>
      </c>
      <c r="V82" s="98">
        <f t="shared" si="57"/>
        <v>0</v>
      </c>
      <c r="W82" s="171">
        <f t="shared" si="58"/>
        <v>0</v>
      </c>
      <c r="X82" s="190"/>
    </row>
    <row r="83" spans="1:24" hidden="1" outlineLevel="1">
      <c r="A83" s="30"/>
      <c r="B83" s="43"/>
      <c r="C83" s="59"/>
      <c r="D83" s="102" t="str">
        <f>'Перв. скв '!D83</f>
        <v>Гамма -каротаж в режиме записи</v>
      </c>
      <c r="E83" s="59">
        <f t="shared" si="59"/>
        <v>0</v>
      </c>
      <c r="F83" s="59" t="str">
        <f>'Перв. скв '!F83</f>
        <v>сут</v>
      </c>
      <c r="G83" s="196">
        <f>'Перв. скв '!G83</f>
        <v>0</v>
      </c>
      <c r="H83" s="35"/>
      <c r="I83" s="35"/>
      <c r="J83" s="35"/>
      <c r="K83" s="35"/>
      <c r="L83" s="35"/>
      <c r="M83" s="35"/>
      <c r="N83" s="35"/>
      <c r="O83" s="99">
        <f t="shared" si="50"/>
        <v>0</v>
      </c>
      <c r="P83" s="99">
        <f t="shared" si="51"/>
        <v>0</v>
      </c>
      <c r="Q83" s="99">
        <f t="shared" si="52"/>
        <v>0</v>
      </c>
      <c r="R83" s="99">
        <f t="shared" si="53"/>
        <v>0</v>
      </c>
      <c r="S83" s="99">
        <f t="shared" si="54"/>
        <v>0</v>
      </c>
      <c r="T83" s="99">
        <f t="shared" si="55"/>
        <v>0</v>
      </c>
      <c r="U83" s="99">
        <f t="shared" si="56"/>
        <v>0</v>
      </c>
      <c r="V83" s="98">
        <f t="shared" si="57"/>
        <v>0</v>
      </c>
      <c r="W83" s="171">
        <f t="shared" si="58"/>
        <v>0</v>
      </c>
      <c r="X83" s="190"/>
    </row>
    <row r="84" spans="1:24" hidden="1" outlineLevel="1">
      <c r="A84" s="30"/>
      <c r="B84" s="43"/>
      <c r="C84" s="59"/>
      <c r="D84" s="102" t="str">
        <f>'Перв. скв '!D84</f>
        <v>Гамма -каротаж в режиме реального времени</v>
      </c>
      <c r="E84" s="59">
        <f t="shared" si="59"/>
        <v>0</v>
      </c>
      <c r="F84" s="59" t="str">
        <f>'Перв. скв '!F84</f>
        <v>сут</v>
      </c>
      <c r="G84" s="196">
        <f>'Перв. скв '!G84</f>
        <v>0</v>
      </c>
      <c r="H84" s="35"/>
      <c r="I84" s="35"/>
      <c r="J84" s="35"/>
      <c r="K84" s="35"/>
      <c r="L84" s="35"/>
      <c r="M84" s="35"/>
      <c r="N84" s="35"/>
      <c r="O84" s="99">
        <f t="shared" si="50"/>
        <v>0</v>
      </c>
      <c r="P84" s="99">
        <f t="shared" si="51"/>
        <v>0</v>
      </c>
      <c r="Q84" s="99">
        <f t="shared" si="52"/>
        <v>0</v>
      </c>
      <c r="R84" s="99">
        <f t="shared" si="53"/>
        <v>0</v>
      </c>
      <c r="S84" s="99">
        <f t="shared" si="54"/>
        <v>0</v>
      </c>
      <c r="T84" s="99">
        <f t="shared" si="55"/>
        <v>0</v>
      </c>
      <c r="U84" s="99">
        <f t="shared" si="56"/>
        <v>0</v>
      </c>
      <c r="V84" s="98">
        <f t="shared" si="57"/>
        <v>0</v>
      </c>
      <c r="W84" s="171">
        <f t="shared" si="58"/>
        <v>0</v>
      </c>
      <c r="X84" s="190"/>
    </row>
    <row r="85" spans="1:24" ht="15.75" hidden="1" outlineLevel="1" thickBot="1">
      <c r="A85" s="30"/>
      <c r="B85" s="43"/>
      <c r="C85" s="59"/>
      <c r="D85" s="102" t="str">
        <f>'Перв. скв '!D85</f>
        <v>Услуги персонала телеметрического и технологического сопровождения</v>
      </c>
      <c r="E85" s="59">
        <f t="shared" si="59"/>
        <v>0</v>
      </c>
      <c r="F85" s="59" t="str">
        <f>'Перв. скв '!F85</f>
        <v>сут</v>
      </c>
      <c r="G85" s="196">
        <f>'Перв. скв '!G85</f>
        <v>0</v>
      </c>
      <c r="H85" s="35"/>
      <c r="I85" s="35"/>
      <c r="J85" s="35"/>
      <c r="K85" s="35"/>
      <c r="L85" s="35"/>
      <c r="M85" s="35"/>
      <c r="N85" s="35"/>
      <c r="O85" s="99">
        <f t="shared" si="50"/>
        <v>0</v>
      </c>
      <c r="P85" s="99">
        <f t="shared" si="51"/>
        <v>0</v>
      </c>
      <c r="Q85" s="99">
        <f t="shared" si="52"/>
        <v>0</v>
      </c>
      <c r="R85" s="99">
        <f t="shared" si="53"/>
        <v>0</v>
      </c>
      <c r="S85" s="99">
        <f t="shared" si="54"/>
        <v>0</v>
      </c>
      <c r="T85" s="99">
        <f t="shared" si="55"/>
        <v>0</v>
      </c>
      <c r="U85" s="99">
        <f t="shared" si="56"/>
        <v>0</v>
      </c>
      <c r="V85" s="98">
        <f t="shared" si="57"/>
        <v>0</v>
      </c>
      <c r="W85" s="171">
        <f t="shared" si="58"/>
        <v>0</v>
      </c>
      <c r="X85" s="190"/>
    </row>
    <row r="86" spans="1:24" ht="15.75" collapsed="1" thickBot="1">
      <c r="A86" s="26"/>
      <c r="B86" s="44"/>
      <c r="C86" s="446" t="s">
        <v>30</v>
      </c>
      <c r="D86" s="447"/>
      <c r="E86" s="447"/>
      <c r="F86" s="447"/>
      <c r="G86" s="447"/>
      <c r="H86" s="447"/>
      <c r="I86" s="447"/>
      <c r="J86" s="447"/>
      <c r="K86" s="447"/>
      <c r="L86" s="447"/>
      <c r="M86" s="447"/>
      <c r="N86" s="447"/>
      <c r="O86" s="447"/>
      <c r="P86" s="447"/>
      <c r="Q86" s="447"/>
      <c r="R86" s="447"/>
      <c r="S86" s="447"/>
      <c r="T86" s="447"/>
      <c r="U86" s="447"/>
      <c r="V86" s="447"/>
      <c r="W86" s="447"/>
      <c r="X86" s="192">
        <f>SUM(W88:W93)</f>
        <v>4021229.8725000001</v>
      </c>
    </row>
    <row r="87" spans="1:24" outlineLevel="1">
      <c r="A87" s="25"/>
      <c r="B87" s="46"/>
      <c r="C87" s="182">
        <f>'Перв. скв '!C87</f>
        <v>0</v>
      </c>
      <c r="D87" s="100" t="s">
        <v>120</v>
      </c>
      <c r="E87" s="50"/>
      <c r="F87" s="50"/>
      <c r="G87" s="38"/>
      <c r="H87" s="51"/>
      <c r="I87" s="51"/>
      <c r="J87" s="51"/>
      <c r="K87" s="51"/>
      <c r="L87" s="51"/>
      <c r="M87" s="51"/>
      <c r="N87" s="51"/>
      <c r="O87" s="52"/>
      <c r="P87" s="52"/>
      <c r="Q87" s="52"/>
      <c r="R87" s="52"/>
      <c r="S87" s="52"/>
      <c r="T87" s="52"/>
      <c r="U87" s="52"/>
      <c r="V87" s="53"/>
      <c r="W87" s="172"/>
      <c r="X87" s="190"/>
    </row>
    <row r="88" spans="1:24" outlineLevel="1">
      <c r="A88" s="322"/>
      <c r="B88" s="323"/>
      <c r="C88" s="335" t="s">
        <v>148</v>
      </c>
      <c r="D88" s="102" t="str">
        <f>'Перв. скв '!D88</f>
        <v>Фиксированная ставка за скважину с отходом до 1300 м.</v>
      </c>
      <c r="E88" s="332">
        <f t="shared" ref="E88:E93" si="60">C$87</f>
        <v>0</v>
      </c>
      <c r="F88" s="332" t="str">
        <f>'Перв. скв '!F88</f>
        <v>скв.</v>
      </c>
      <c r="G88" s="349">
        <f>'Перв. скв '!G88</f>
        <v>807557.8</v>
      </c>
      <c r="H88" s="306">
        <f>'Перв. скв '!H88</f>
        <v>0</v>
      </c>
      <c r="I88" s="306">
        <f>'Перв. скв '!I88</f>
        <v>0</v>
      </c>
      <c r="J88" s="306">
        <f>'Перв. скв '!J88</f>
        <v>0</v>
      </c>
      <c r="K88" s="306">
        <f>'Перв. скв '!K88</f>
        <v>0</v>
      </c>
      <c r="L88" s="306">
        <f>$L$45</f>
        <v>0</v>
      </c>
      <c r="M88" s="306">
        <f>'Перв. скв '!M88</f>
        <v>0</v>
      </c>
      <c r="N88" s="306">
        <f>'Перв. скв '!N88</f>
        <v>0</v>
      </c>
      <c r="O88" s="112">
        <f t="shared" ref="O88:O93" si="61">H88*G88</f>
        <v>0</v>
      </c>
      <c r="P88" s="112">
        <f t="shared" ref="P88:P93" si="62">I88*G88</f>
        <v>0</v>
      </c>
      <c r="Q88" s="112">
        <f t="shared" ref="Q88:Q93" si="63">J88*G88</f>
        <v>0</v>
      </c>
      <c r="R88" s="112">
        <f t="shared" ref="R88:R93" si="64">K88*G88</f>
        <v>0</v>
      </c>
      <c r="S88" s="112">
        <f t="shared" ref="S88:S93" si="65">L88*G88</f>
        <v>0</v>
      </c>
      <c r="T88" s="99">
        <f t="shared" ref="T88:T93" si="66">M88*G88</f>
        <v>0</v>
      </c>
      <c r="U88" s="112">
        <f t="shared" ref="U88:U93" si="67">N88*G88</f>
        <v>0</v>
      </c>
      <c r="V88" s="113">
        <f t="shared" ref="V88:V93" si="68">SUM(H88:N88)</f>
        <v>0</v>
      </c>
      <c r="W88" s="168">
        <f t="shared" ref="W88:W93" si="69">SUM(O88:U88)</f>
        <v>0</v>
      </c>
      <c r="X88" s="190"/>
    </row>
    <row r="89" spans="1:24" outlineLevel="1">
      <c r="A89" s="322"/>
      <c r="B89" s="323"/>
      <c r="C89" s="335"/>
      <c r="D89" s="102" t="str">
        <f>'Перв. скв '!D89</f>
        <v>Фиксированная ставка за скважину с отходом от 1300 до 1500 м.</v>
      </c>
      <c r="E89" s="332">
        <f t="shared" si="60"/>
        <v>0</v>
      </c>
      <c r="F89" s="332" t="str">
        <f>'Перв. скв '!F89</f>
        <v>скв.</v>
      </c>
      <c r="G89" s="349">
        <f>'Перв. скв '!G89</f>
        <v>883911</v>
      </c>
      <c r="H89" s="306">
        <f>'Перв. скв '!H89</f>
        <v>0</v>
      </c>
      <c r="I89" s="306">
        <f>'Перв. скв '!I89</f>
        <v>0</v>
      </c>
      <c r="J89" s="306">
        <f>'Перв. скв '!J89</f>
        <v>0</v>
      </c>
      <c r="K89" s="306">
        <f>'Перв. скв '!K89</f>
        <v>0</v>
      </c>
      <c r="L89" s="306">
        <f>$L$46</f>
        <v>0</v>
      </c>
      <c r="M89" s="306">
        <f>'Перв. скв '!M89</f>
        <v>0</v>
      </c>
      <c r="N89" s="306">
        <f>'Перв. скв '!N89</f>
        <v>0</v>
      </c>
      <c r="O89" s="112">
        <f t="shared" si="61"/>
        <v>0</v>
      </c>
      <c r="P89" s="112">
        <f t="shared" si="62"/>
        <v>0</v>
      </c>
      <c r="Q89" s="112">
        <f t="shared" si="63"/>
        <v>0</v>
      </c>
      <c r="R89" s="112">
        <f t="shared" si="64"/>
        <v>0</v>
      </c>
      <c r="S89" s="112">
        <f t="shared" si="65"/>
        <v>0</v>
      </c>
      <c r="T89" s="99">
        <f t="shared" si="66"/>
        <v>0</v>
      </c>
      <c r="U89" s="112">
        <f t="shared" si="67"/>
        <v>0</v>
      </c>
      <c r="V89" s="113">
        <f t="shared" si="68"/>
        <v>0</v>
      </c>
      <c r="W89" s="168">
        <f t="shared" si="69"/>
        <v>0</v>
      </c>
      <c r="X89" s="190"/>
    </row>
    <row r="90" spans="1:24" outlineLevel="1">
      <c r="A90" s="322"/>
      <c r="B90" s="323"/>
      <c r="C90" s="335"/>
      <c r="D90" s="102" t="str">
        <f>'Перв. скв '!D90</f>
        <v>Фиксированная ставка за скважину с отходом от 1500 до 2000 м.</v>
      </c>
      <c r="E90" s="332">
        <f t="shared" si="60"/>
        <v>0</v>
      </c>
      <c r="F90" s="332" t="str">
        <f>'Перв. скв '!F90</f>
        <v>скв.</v>
      </c>
      <c r="G90" s="349">
        <f>'Перв. скв '!G90</f>
        <v>883911</v>
      </c>
      <c r="H90" s="306">
        <f>'Перв. скв '!H90</f>
        <v>0</v>
      </c>
      <c r="I90" s="306">
        <f>'Перв. скв '!I90</f>
        <v>0</v>
      </c>
      <c r="J90" s="306">
        <f>'Перв. скв '!J90</f>
        <v>0</v>
      </c>
      <c r="K90" s="306">
        <f>'Перв. скв '!K90</f>
        <v>0</v>
      </c>
      <c r="L90" s="306">
        <f>$L$47</f>
        <v>0</v>
      </c>
      <c r="M90" s="306">
        <f>'Перв. скв '!M90</f>
        <v>0</v>
      </c>
      <c r="N90" s="306">
        <f>'Перв. скв '!N90</f>
        <v>0</v>
      </c>
      <c r="O90" s="112">
        <f t="shared" si="61"/>
        <v>0</v>
      </c>
      <c r="P90" s="112">
        <f t="shared" si="62"/>
        <v>0</v>
      </c>
      <c r="Q90" s="112">
        <f t="shared" si="63"/>
        <v>0</v>
      </c>
      <c r="R90" s="112">
        <f t="shared" si="64"/>
        <v>0</v>
      </c>
      <c r="S90" s="112">
        <f t="shared" si="65"/>
        <v>0</v>
      </c>
      <c r="T90" s="99">
        <f t="shared" si="66"/>
        <v>0</v>
      </c>
      <c r="U90" s="112">
        <f t="shared" si="67"/>
        <v>0</v>
      </c>
      <c r="V90" s="113">
        <f t="shared" si="68"/>
        <v>0</v>
      </c>
      <c r="W90" s="168">
        <f t="shared" si="69"/>
        <v>0</v>
      </c>
      <c r="X90" s="190"/>
    </row>
    <row r="91" spans="1:24" outlineLevel="1">
      <c r="A91" s="322"/>
      <c r="B91" s="323"/>
      <c r="C91" s="335"/>
      <c r="D91" s="102" t="str">
        <f>'Перв. скв '!D91</f>
        <v>Фиксированная ставка за скважину с отходом от 2000 до 2200 м.</v>
      </c>
      <c r="E91" s="332">
        <f t="shared" si="60"/>
        <v>0</v>
      </c>
      <c r="F91" s="332" t="str">
        <f>'Перв. скв '!F91</f>
        <v>скв.</v>
      </c>
      <c r="G91" s="349">
        <f>'Перв. скв '!G91</f>
        <v>1125552.98</v>
      </c>
      <c r="H91" s="306">
        <f>'Перв. скв '!H91</f>
        <v>0</v>
      </c>
      <c r="I91" s="306">
        <f>'Перв. скв '!I91</f>
        <v>0</v>
      </c>
      <c r="J91" s="306">
        <f>'Перв. скв '!J91</f>
        <v>0</v>
      </c>
      <c r="K91" s="306">
        <f>'Перв. скв '!K91</f>
        <v>0</v>
      </c>
      <c r="L91" s="306">
        <f>$L$48</f>
        <v>0</v>
      </c>
      <c r="M91" s="306">
        <f>'Перв. скв '!M91</f>
        <v>0</v>
      </c>
      <c r="N91" s="306">
        <f>'Перв. скв '!N91</f>
        <v>0</v>
      </c>
      <c r="O91" s="112">
        <f t="shared" si="61"/>
        <v>0</v>
      </c>
      <c r="P91" s="112">
        <f t="shared" si="62"/>
        <v>0</v>
      </c>
      <c r="Q91" s="112">
        <f t="shared" si="63"/>
        <v>0</v>
      </c>
      <c r="R91" s="112">
        <f t="shared" si="64"/>
        <v>0</v>
      </c>
      <c r="S91" s="112">
        <f t="shared" si="65"/>
        <v>0</v>
      </c>
      <c r="T91" s="99">
        <f t="shared" si="66"/>
        <v>0</v>
      </c>
      <c r="U91" s="112">
        <f t="shared" si="67"/>
        <v>0</v>
      </c>
      <c r="V91" s="113">
        <f t="shared" si="68"/>
        <v>0</v>
      </c>
      <c r="W91" s="168">
        <f t="shared" si="69"/>
        <v>0</v>
      </c>
      <c r="X91" s="190"/>
    </row>
    <row r="92" spans="1:24" outlineLevel="1">
      <c r="A92" s="322"/>
      <c r="B92" s="323"/>
      <c r="C92" s="335"/>
      <c r="D92" s="102" t="str">
        <f>'Перв. скв '!D92</f>
        <v>Фиксированная ставка за скважину с отходом более 2200 м.</v>
      </c>
      <c r="E92" s="332">
        <f t="shared" si="60"/>
        <v>0</v>
      </c>
      <c r="F92" s="332" t="str">
        <f>'Перв. скв '!F92</f>
        <v>сут.</v>
      </c>
      <c r="G92" s="349">
        <f>'Перв. скв '!G92</f>
        <v>1381613.2</v>
      </c>
      <c r="H92" s="306">
        <f>'Перв. скв '!H92</f>
        <v>0</v>
      </c>
      <c r="I92" s="306">
        <f>'Перв. скв '!I92</f>
        <v>0</v>
      </c>
      <c r="J92" s="306">
        <f>'Перв. скв '!J92</f>
        <v>0</v>
      </c>
      <c r="K92" s="306">
        <f>'Перв. скв '!K92</f>
        <v>0</v>
      </c>
      <c r="L92" s="306">
        <f>$L$49</f>
        <v>0</v>
      </c>
      <c r="M92" s="306">
        <f>'Перв. скв '!M92</f>
        <v>0</v>
      </c>
      <c r="N92" s="306">
        <f>'Перв. скв '!N92</f>
        <v>0</v>
      </c>
      <c r="O92" s="112">
        <f t="shared" si="61"/>
        <v>0</v>
      </c>
      <c r="P92" s="112">
        <f t="shared" si="62"/>
        <v>0</v>
      </c>
      <c r="Q92" s="112">
        <f t="shared" si="63"/>
        <v>0</v>
      </c>
      <c r="R92" s="112">
        <f t="shared" si="64"/>
        <v>0</v>
      </c>
      <c r="S92" s="112">
        <f t="shared" si="65"/>
        <v>0</v>
      </c>
      <c r="T92" s="99">
        <f t="shared" si="66"/>
        <v>0</v>
      </c>
      <c r="U92" s="112">
        <f t="shared" si="67"/>
        <v>0</v>
      </c>
      <c r="V92" s="113">
        <f t="shared" si="68"/>
        <v>0</v>
      </c>
      <c r="W92" s="168">
        <f t="shared" si="69"/>
        <v>0</v>
      </c>
      <c r="X92" s="190"/>
    </row>
    <row r="93" spans="1:24" ht="15.75" outlineLevel="1" thickBot="1">
      <c r="A93" s="322"/>
      <c r="B93" s="323"/>
      <c r="C93" s="335"/>
      <c r="D93" s="102" t="str">
        <f>'Перв. скв '!D93</f>
        <v>Фиксированная ставка за горизонтальную скважину</v>
      </c>
      <c r="E93" s="332">
        <f t="shared" si="60"/>
        <v>0</v>
      </c>
      <c r="F93" s="332" t="str">
        <f>'Перв. скв '!F93</f>
        <v>скв.</v>
      </c>
      <c r="G93" s="349">
        <f>24127379.235/6</f>
        <v>4021229.8725000001</v>
      </c>
      <c r="H93" s="306">
        <f>'Перв. скв '!H93</f>
        <v>0</v>
      </c>
      <c r="I93" s="306">
        <f>'Перв. скв '!I93</f>
        <v>0</v>
      </c>
      <c r="J93" s="306">
        <f>'Перв. скв '!J93</f>
        <v>0</v>
      </c>
      <c r="K93" s="306">
        <f>'Перв. скв '!K93</f>
        <v>0</v>
      </c>
      <c r="L93" s="306">
        <v>1</v>
      </c>
      <c r="M93" s="306">
        <f>'Перв. скв '!M93</f>
        <v>0</v>
      </c>
      <c r="N93" s="306">
        <f>'Перв. скв '!N93</f>
        <v>0</v>
      </c>
      <c r="O93" s="112">
        <f t="shared" si="61"/>
        <v>0</v>
      </c>
      <c r="P93" s="112">
        <f t="shared" si="62"/>
        <v>0</v>
      </c>
      <c r="Q93" s="112">
        <f t="shared" si="63"/>
        <v>0</v>
      </c>
      <c r="R93" s="112">
        <f t="shared" si="64"/>
        <v>0</v>
      </c>
      <c r="S93" s="112">
        <f t="shared" si="65"/>
        <v>4021229.8725000001</v>
      </c>
      <c r="T93" s="99">
        <f t="shared" si="66"/>
        <v>0</v>
      </c>
      <c r="U93" s="112">
        <f t="shared" si="67"/>
        <v>0</v>
      </c>
      <c r="V93" s="113">
        <f t="shared" si="68"/>
        <v>1</v>
      </c>
      <c r="W93" s="168">
        <f t="shared" si="69"/>
        <v>4021229.8725000001</v>
      </c>
      <c r="X93" s="190"/>
    </row>
    <row r="94" spans="1:24" ht="15.75" thickBot="1">
      <c r="A94" s="31"/>
      <c r="B94" s="46"/>
      <c r="C94" s="446" t="s">
        <v>29</v>
      </c>
      <c r="D94" s="447"/>
      <c r="E94" s="447"/>
      <c r="F94" s="447"/>
      <c r="G94" s="447"/>
      <c r="H94" s="447"/>
      <c r="I94" s="447"/>
      <c r="J94" s="447"/>
      <c r="K94" s="447"/>
      <c r="L94" s="447"/>
      <c r="M94" s="447"/>
      <c r="N94" s="447"/>
      <c r="O94" s="447"/>
      <c r="P94" s="447"/>
      <c r="Q94" s="447"/>
      <c r="R94" s="447"/>
      <c r="S94" s="447"/>
      <c r="T94" s="447"/>
      <c r="U94" s="447"/>
      <c r="V94" s="447"/>
      <c r="W94" s="447"/>
      <c r="X94" s="192">
        <f>SUM(W96:W111)</f>
        <v>2144336</v>
      </c>
    </row>
    <row r="95" spans="1:24" outlineLevel="1" collapsed="1">
      <c r="A95" s="31"/>
      <c r="B95" s="46"/>
      <c r="C95" s="182">
        <f>'Перв. скв '!C95</f>
        <v>0</v>
      </c>
      <c r="D95" s="100" t="s">
        <v>120</v>
      </c>
      <c r="E95" s="50"/>
      <c r="F95" s="50"/>
      <c r="G95" s="38"/>
      <c r="H95" s="51"/>
      <c r="I95" s="51"/>
      <c r="J95" s="51"/>
      <c r="K95" s="51"/>
      <c r="L95" s="51"/>
      <c r="M95" s="51"/>
      <c r="N95" s="51"/>
      <c r="O95" s="52"/>
      <c r="P95" s="52"/>
      <c r="Q95" s="52"/>
      <c r="R95" s="52"/>
      <c r="S95" s="52"/>
      <c r="T95" s="52"/>
      <c r="U95" s="52"/>
      <c r="V95" s="53"/>
      <c r="W95" s="172"/>
      <c r="X95" s="190"/>
    </row>
    <row r="96" spans="1:24" outlineLevel="1">
      <c r="A96" s="327"/>
      <c r="B96" s="323"/>
      <c r="C96" s="335">
        <v>324</v>
      </c>
      <c r="D96" s="102" t="str">
        <f>'Перв. скв '!D96</f>
        <v>Цементирование направления НН 426 мм (услуги, цемент, материалы)</v>
      </c>
      <c r="E96" s="332">
        <f>C$95</f>
        <v>0</v>
      </c>
      <c r="F96" s="332" t="str">
        <f>'Перв. скв '!F96</f>
        <v>опер</v>
      </c>
      <c r="G96" s="349">
        <f>'Перв. скв '!G96</f>
        <v>261088.00000000003</v>
      </c>
      <c r="H96" s="306">
        <f>'Перв. скв '!H96</f>
        <v>0</v>
      </c>
      <c r="I96" s="306">
        <f>'Перв. скв '!I96</f>
        <v>0</v>
      </c>
      <c r="J96" s="306">
        <f>'Перв. скв '!J96</f>
        <v>0</v>
      </c>
      <c r="K96" s="306">
        <f>'Перв. скв '!K96</f>
        <v>0</v>
      </c>
      <c r="L96" s="306">
        <f>'Перв. скв '!L96</f>
        <v>1</v>
      </c>
      <c r="M96" s="306">
        <f>'Перв. скв '!M96</f>
        <v>0</v>
      </c>
      <c r="N96" s="306">
        <f>'Перв. скв '!N96</f>
        <v>0</v>
      </c>
      <c r="O96" s="112">
        <f t="shared" ref="O96:O111" si="70">H96*G96</f>
        <v>0</v>
      </c>
      <c r="P96" s="112">
        <f t="shared" ref="P96:P111" si="71">I96*G96</f>
        <v>0</v>
      </c>
      <c r="Q96" s="112">
        <f t="shared" ref="Q96:Q111" si="72">J96*G96</f>
        <v>0</v>
      </c>
      <c r="R96" s="112">
        <f t="shared" ref="R96:R111" si="73">K96*G96</f>
        <v>0</v>
      </c>
      <c r="S96" s="112">
        <f t="shared" ref="S96:S111" si="74">L96*G96</f>
        <v>261088.00000000003</v>
      </c>
      <c r="T96" s="99">
        <f t="shared" ref="T96:T111" si="75">M96*G96</f>
        <v>0</v>
      </c>
      <c r="U96" s="112">
        <f t="shared" ref="U96:U111" si="76">N96*G96</f>
        <v>0</v>
      </c>
      <c r="V96" s="113">
        <f t="shared" ref="V96:V111" si="77">SUM(H96:N96)</f>
        <v>1</v>
      </c>
      <c r="W96" s="168">
        <f t="shared" ref="W96:W111" si="78">SUM(O96:U96)</f>
        <v>261088.00000000003</v>
      </c>
      <c r="X96" s="190"/>
    </row>
    <row r="97" spans="1:24" outlineLevel="1">
      <c r="A97" s="327"/>
      <c r="B97" s="323"/>
      <c r="C97" s="335">
        <v>245</v>
      </c>
      <c r="D97" s="102" t="str">
        <f>'Перв. скв '!D97</f>
        <v>Цементирование кондуктора НН 324 мм (услуги, цемент, материалы)</v>
      </c>
      <c r="E97" s="332">
        <f t="shared" ref="E97:E111" si="79">C$95</f>
        <v>0</v>
      </c>
      <c r="F97" s="332" t="str">
        <f>'Перв. скв '!F97</f>
        <v>опер</v>
      </c>
      <c r="G97" s="349">
        <f>'Перв. скв '!G97</f>
        <v>450018</v>
      </c>
      <c r="H97" s="306">
        <f>'Перв. скв '!H97</f>
        <v>0</v>
      </c>
      <c r="I97" s="306">
        <f>'Перв. скв '!I97</f>
        <v>0</v>
      </c>
      <c r="J97" s="306">
        <f>'Перв. скв '!J97</f>
        <v>0</v>
      </c>
      <c r="K97" s="306">
        <f>'Перв. скв '!K97</f>
        <v>0</v>
      </c>
      <c r="L97" s="306">
        <f>'Перв. скв '!L97</f>
        <v>1</v>
      </c>
      <c r="M97" s="306">
        <f>'Перв. скв '!M97</f>
        <v>0</v>
      </c>
      <c r="N97" s="306">
        <f>'Перв. скв '!N97</f>
        <v>0</v>
      </c>
      <c r="O97" s="112">
        <f t="shared" si="70"/>
        <v>0</v>
      </c>
      <c r="P97" s="112">
        <f t="shared" si="71"/>
        <v>0</v>
      </c>
      <c r="Q97" s="112">
        <f t="shared" si="72"/>
        <v>0</v>
      </c>
      <c r="R97" s="112">
        <f t="shared" si="73"/>
        <v>0</v>
      </c>
      <c r="S97" s="112">
        <f t="shared" si="74"/>
        <v>450018</v>
      </c>
      <c r="T97" s="99">
        <f t="shared" si="75"/>
        <v>0</v>
      </c>
      <c r="U97" s="112">
        <f t="shared" si="76"/>
        <v>0</v>
      </c>
      <c r="V97" s="113">
        <f t="shared" si="77"/>
        <v>1</v>
      </c>
      <c r="W97" s="168">
        <f t="shared" si="78"/>
        <v>450018</v>
      </c>
      <c r="X97" s="190"/>
    </row>
    <row r="98" spans="1:24" hidden="1" outlineLevel="1">
      <c r="A98" s="327"/>
      <c r="B98" s="323"/>
      <c r="C98" s="335">
        <v>178</v>
      </c>
      <c r="D98" s="102" t="str">
        <f>'Перв. скв '!D98</f>
        <v>Цементирование технической колонны Гор 245 мм (услуги, цемент, материалы)</v>
      </c>
      <c r="E98" s="332">
        <f t="shared" si="79"/>
        <v>0</v>
      </c>
      <c r="F98" s="332" t="str">
        <f>'Перв. скв '!F98</f>
        <v>опер</v>
      </c>
      <c r="G98" s="349">
        <f>'Перв. скв '!G98</f>
        <v>0</v>
      </c>
      <c r="H98" s="306">
        <f>'Перв. скв '!H98</f>
        <v>0</v>
      </c>
      <c r="I98" s="306">
        <f>'Перв. скв '!I98</f>
        <v>0</v>
      </c>
      <c r="J98" s="306">
        <f>'Перв. скв '!J98</f>
        <v>0</v>
      </c>
      <c r="K98" s="306">
        <f>'Перв. скв '!K98</f>
        <v>0</v>
      </c>
      <c r="L98" s="306">
        <f>'Перв. скв '!L98</f>
        <v>0</v>
      </c>
      <c r="M98" s="306">
        <f>'Перв. скв '!M98</f>
        <v>0</v>
      </c>
      <c r="N98" s="306">
        <f>'Перв. скв '!N98</f>
        <v>0</v>
      </c>
      <c r="O98" s="112">
        <f t="shared" si="70"/>
        <v>0</v>
      </c>
      <c r="P98" s="112">
        <f t="shared" si="71"/>
        <v>0</v>
      </c>
      <c r="Q98" s="112">
        <f t="shared" si="72"/>
        <v>0</v>
      </c>
      <c r="R98" s="112">
        <f t="shared" si="73"/>
        <v>0</v>
      </c>
      <c r="S98" s="112">
        <f t="shared" si="74"/>
        <v>0</v>
      </c>
      <c r="T98" s="99">
        <f t="shared" si="75"/>
        <v>0</v>
      </c>
      <c r="U98" s="112">
        <f t="shared" si="76"/>
        <v>0</v>
      </c>
      <c r="V98" s="113">
        <f t="shared" si="77"/>
        <v>0</v>
      </c>
      <c r="W98" s="168">
        <f t="shared" si="78"/>
        <v>0</v>
      </c>
      <c r="X98" s="190"/>
    </row>
    <row r="99" spans="1:24" outlineLevel="1">
      <c r="A99" s="327"/>
      <c r="B99" s="323"/>
      <c r="C99" s="335">
        <v>324</v>
      </c>
      <c r="D99" s="102" t="str">
        <f>'Перв. скв '!D99</f>
        <v>Цементирование эксплуатационной колонны 178мм (услуги, цемент, материалы)</v>
      </c>
      <c r="E99" s="332">
        <f t="shared" si="79"/>
        <v>0</v>
      </c>
      <c r="F99" s="332" t="str">
        <f>'Перв. скв '!F99</f>
        <v>опер</v>
      </c>
      <c r="G99" s="349">
        <f>'Перв. скв '!G99</f>
        <v>1433230</v>
      </c>
      <c r="H99" s="306">
        <f>'Перв. скв '!H99</f>
        <v>0</v>
      </c>
      <c r="I99" s="306">
        <f>'Перв. скв '!I99</f>
        <v>0</v>
      </c>
      <c r="J99" s="306">
        <f>'Перв. скв '!J99</f>
        <v>0</v>
      </c>
      <c r="K99" s="306">
        <f>'Перв. скв '!K99</f>
        <v>0</v>
      </c>
      <c r="L99" s="306">
        <f>'Перв. скв '!L99</f>
        <v>1</v>
      </c>
      <c r="M99" s="306">
        <f>'Перв. скв '!M99</f>
        <v>0</v>
      </c>
      <c r="N99" s="306">
        <f>'Перв. скв '!N99</f>
        <v>0</v>
      </c>
      <c r="O99" s="112">
        <f t="shared" si="70"/>
        <v>0</v>
      </c>
      <c r="P99" s="112">
        <f t="shared" si="71"/>
        <v>0</v>
      </c>
      <c r="Q99" s="112">
        <f t="shared" si="72"/>
        <v>0</v>
      </c>
      <c r="R99" s="112">
        <f t="shared" si="73"/>
        <v>0</v>
      </c>
      <c r="S99" s="112">
        <f t="shared" si="74"/>
        <v>1433230</v>
      </c>
      <c r="T99" s="99">
        <f t="shared" si="75"/>
        <v>0</v>
      </c>
      <c r="U99" s="112">
        <f t="shared" si="76"/>
        <v>0</v>
      </c>
      <c r="V99" s="113">
        <f t="shared" si="77"/>
        <v>1</v>
      </c>
      <c r="W99" s="168">
        <f t="shared" si="78"/>
        <v>1433230</v>
      </c>
      <c r="X99" s="190"/>
    </row>
    <row r="100" spans="1:24" hidden="1" outlineLevel="1">
      <c r="A100" s="327"/>
      <c r="B100" s="323"/>
      <c r="C100" s="335">
        <v>245</v>
      </c>
      <c r="D100" s="102" t="str">
        <f>'Перв. скв '!D100</f>
        <v>Цементирование направления НН 324 мм (услуги, цемент, материалы)</v>
      </c>
      <c r="E100" s="332">
        <f t="shared" si="79"/>
        <v>0</v>
      </c>
      <c r="F100" s="332" t="str">
        <f>'Перв. скв '!F100</f>
        <v>опер</v>
      </c>
      <c r="G100" s="349">
        <f>'Перв. скв '!G100</f>
        <v>0</v>
      </c>
      <c r="H100" s="306">
        <f>'Перв. скв '!H100</f>
        <v>0</v>
      </c>
      <c r="I100" s="306">
        <f>'Перв. скв '!I100</f>
        <v>0</v>
      </c>
      <c r="J100" s="306">
        <f>'Перв. скв '!J100</f>
        <v>0</v>
      </c>
      <c r="K100" s="306">
        <f>'Перв. скв '!K100</f>
        <v>0</v>
      </c>
      <c r="L100" s="306">
        <f>'Перв. скв '!L100</f>
        <v>0</v>
      </c>
      <c r="M100" s="306">
        <f>'Перв. скв '!M100</f>
        <v>0</v>
      </c>
      <c r="N100" s="306">
        <f>'Перв. скв '!N100</f>
        <v>0</v>
      </c>
      <c r="O100" s="112">
        <f t="shared" si="70"/>
        <v>0</v>
      </c>
      <c r="P100" s="112">
        <f t="shared" si="71"/>
        <v>0</v>
      </c>
      <c r="Q100" s="112">
        <f t="shared" si="72"/>
        <v>0</v>
      </c>
      <c r="R100" s="112">
        <f t="shared" si="73"/>
        <v>0</v>
      </c>
      <c r="S100" s="112">
        <f t="shared" si="74"/>
        <v>0</v>
      </c>
      <c r="T100" s="99">
        <f t="shared" si="75"/>
        <v>0</v>
      </c>
      <c r="U100" s="112">
        <f t="shared" si="76"/>
        <v>0</v>
      </c>
      <c r="V100" s="113">
        <f t="shared" si="77"/>
        <v>0</v>
      </c>
      <c r="W100" s="168">
        <f t="shared" si="78"/>
        <v>0</v>
      </c>
      <c r="X100" s="190"/>
    </row>
    <row r="101" spans="1:24" hidden="1" outlineLevel="1">
      <c r="A101" s="327"/>
      <c r="B101" s="323"/>
      <c r="C101" s="335">
        <v>178</v>
      </c>
      <c r="D101" s="102" t="str">
        <f>'Перв. скв '!D101</f>
        <v>Цементирование кондуктора НН 245 мм (услуги, цемент, материалы)</v>
      </c>
      <c r="E101" s="332">
        <f t="shared" si="79"/>
        <v>0</v>
      </c>
      <c r="F101" s="332" t="str">
        <f>'Перв. скв '!F101</f>
        <v>опер</v>
      </c>
      <c r="G101" s="349">
        <f>'Перв. скв '!G101</f>
        <v>0</v>
      </c>
      <c r="H101" s="306">
        <f>'Перв. скв '!H101</f>
        <v>0</v>
      </c>
      <c r="I101" s="306">
        <f>'Перв. скв '!I101</f>
        <v>0</v>
      </c>
      <c r="J101" s="306">
        <f>'Перв. скв '!J101</f>
        <v>0</v>
      </c>
      <c r="K101" s="306">
        <f>'Перв. скв '!K101</f>
        <v>0</v>
      </c>
      <c r="L101" s="306">
        <f>'Перв. скв '!L101</f>
        <v>0</v>
      </c>
      <c r="M101" s="306">
        <f>'Перв. скв '!M101</f>
        <v>0</v>
      </c>
      <c r="N101" s="306">
        <f>'Перв. скв '!N101</f>
        <v>0</v>
      </c>
      <c r="O101" s="112">
        <f t="shared" si="70"/>
        <v>0</v>
      </c>
      <c r="P101" s="112">
        <f t="shared" si="71"/>
        <v>0</v>
      </c>
      <c r="Q101" s="112">
        <f t="shared" si="72"/>
        <v>0</v>
      </c>
      <c r="R101" s="112">
        <f t="shared" si="73"/>
        <v>0</v>
      </c>
      <c r="S101" s="112">
        <f t="shared" si="74"/>
        <v>0</v>
      </c>
      <c r="T101" s="99">
        <f t="shared" si="75"/>
        <v>0</v>
      </c>
      <c r="U101" s="112">
        <f t="shared" si="76"/>
        <v>0</v>
      </c>
      <c r="V101" s="113">
        <f t="shared" si="77"/>
        <v>0</v>
      </c>
      <c r="W101" s="168">
        <f t="shared" si="78"/>
        <v>0</v>
      </c>
      <c r="X101" s="190"/>
    </row>
    <row r="102" spans="1:24" hidden="1" outlineLevel="1">
      <c r="A102" s="327"/>
      <c r="B102" s="323"/>
      <c r="C102" s="335">
        <v>324</v>
      </c>
      <c r="D102" s="102" t="str">
        <f>'Перв. скв '!D102</f>
        <v>Цементирование эксплуатационной колонны НН 178мм (услуги, цемент, материалы)</v>
      </c>
      <c r="E102" s="332">
        <f t="shared" si="79"/>
        <v>0</v>
      </c>
      <c r="F102" s="332" t="str">
        <f>'Перв. скв '!F102</f>
        <v>опер</v>
      </c>
      <c r="G102" s="349">
        <f>'Перв. скв '!G102</f>
        <v>0</v>
      </c>
      <c r="H102" s="306">
        <f>'Перв. скв '!H102</f>
        <v>0</v>
      </c>
      <c r="I102" s="306">
        <f>'Перв. скв '!I102</f>
        <v>0</v>
      </c>
      <c r="J102" s="306">
        <f>'Перв. скв '!J102</f>
        <v>0</v>
      </c>
      <c r="K102" s="306">
        <f>'Перв. скв '!K102</f>
        <v>0</v>
      </c>
      <c r="L102" s="306">
        <f>'Перв. скв '!L102</f>
        <v>0</v>
      </c>
      <c r="M102" s="306">
        <f>'Перв. скв '!M102</f>
        <v>0</v>
      </c>
      <c r="N102" s="306">
        <f>'Перв. скв '!N102</f>
        <v>0</v>
      </c>
      <c r="O102" s="112">
        <f t="shared" si="70"/>
        <v>0</v>
      </c>
      <c r="P102" s="112">
        <f t="shared" si="71"/>
        <v>0</v>
      </c>
      <c r="Q102" s="112">
        <f t="shared" si="72"/>
        <v>0</v>
      </c>
      <c r="R102" s="112">
        <f t="shared" si="73"/>
        <v>0</v>
      </c>
      <c r="S102" s="112">
        <f t="shared" si="74"/>
        <v>0</v>
      </c>
      <c r="T102" s="99">
        <f t="shared" si="75"/>
        <v>0</v>
      </c>
      <c r="U102" s="112">
        <f t="shared" si="76"/>
        <v>0</v>
      </c>
      <c r="V102" s="113">
        <f t="shared" si="77"/>
        <v>0</v>
      </c>
      <c r="W102" s="168">
        <f t="shared" si="78"/>
        <v>0</v>
      </c>
      <c r="X102" s="190"/>
    </row>
    <row r="103" spans="1:24" hidden="1" outlineLevel="1">
      <c r="A103" s="327"/>
      <c r="B103" s="323"/>
      <c r="C103" s="335"/>
      <c r="D103" s="102" t="str">
        <f>'Перв. скв '!D103</f>
        <v>Цементирование хвостовика НН 127мм (услуги, цемент, материалы)</v>
      </c>
      <c r="E103" s="332">
        <f t="shared" si="79"/>
        <v>0</v>
      </c>
      <c r="F103" s="332" t="str">
        <f>'Перв. скв '!F103</f>
        <v>опер</v>
      </c>
      <c r="G103" s="349">
        <f>'Перв. скв '!G103</f>
        <v>0</v>
      </c>
      <c r="H103" s="306">
        <f>'Перв. скв '!H103</f>
        <v>0</v>
      </c>
      <c r="I103" s="306">
        <f>'Перв. скв '!I103</f>
        <v>0</v>
      </c>
      <c r="J103" s="306">
        <f>'Перв. скв '!J103</f>
        <v>0</v>
      </c>
      <c r="K103" s="306">
        <f>'Перв. скв '!K103</f>
        <v>0</v>
      </c>
      <c r="L103" s="306">
        <f>'Перв. скв '!L103</f>
        <v>0</v>
      </c>
      <c r="M103" s="306">
        <f>'Перв. скв '!M103</f>
        <v>0</v>
      </c>
      <c r="N103" s="306">
        <f>'Перв. скв '!N103</f>
        <v>0</v>
      </c>
      <c r="O103" s="112">
        <f t="shared" si="70"/>
        <v>0</v>
      </c>
      <c r="P103" s="112">
        <f t="shared" si="71"/>
        <v>0</v>
      </c>
      <c r="Q103" s="112">
        <f t="shared" si="72"/>
        <v>0</v>
      </c>
      <c r="R103" s="112">
        <f t="shared" si="73"/>
        <v>0</v>
      </c>
      <c r="S103" s="112">
        <f t="shared" si="74"/>
        <v>0</v>
      </c>
      <c r="T103" s="99">
        <f t="shared" si="75"/>
        <v>0</v>
      </c>
      <c r="U103" s="112">
        <f t="shared" si="76"/>
        <v>0</v>
      </c>
      <c r="V103" s="113">
        <f t="shared" si="77"/>
        <v>0</v>
      </c>
      <c r="W103" s="168">
        <f t="shared" si="78"/>
        <v>0</v>
      </c>
      <c r="X103" s="190"/>
    </row>
    <row r="104" spans="1:24" hidden="1" outlineLevel="1">
      <c r="A104" s="327"/>
      <c r="B104" s="323"/>
      <c r="C104" s="335"/>
      <c r="D104" s="102" t="str">
        <f>'Перв. скв '!D104</f>
        <v>Цементирование технической колонны НН 245 мм (услуги, цемент, материалы)</v>
      </c>
      <c r="E104" s="332">
        <f t="shared" si="79"/>
        <v>0</v>
      </c>
      <c r="F104" s="332" t="str">
        <f>'Перв. скв '!F104</f>
        <v>опер</v>
      </c>
      <c r="G104" s="349">
        <f>'Перв. скв '!G104</f>
        <v>0</v>
      </c>
      <c r="H104" s="306">
        <f>'Перв. скв '!H104</f>
        <v>0</v>
      </c>
      <c r="I104" s="306">
        <f>'Перв. скв '!I104</f>
        <v>0</v>
      </c>
      <c r="J104" s="306">
        <f>'Перв. скв '!J104</f>
        <v>0</v>
      </c>
      <c r="K104" s="306">
        <f>'Перв. скв '!K104</f>
        <v>0</v>
      </c>
      <c r="L104" s="306">
        <f>'Перв. скв '!L104</f>
        <v>0</v>
      </c>
      <c r="M104" s="306">
        <f>'Перв. скв '!M104</f>
        <v>0</v>
      </c>
      <c r="N104" s="306">
        <f>'Перв. скв '!N104</f>
        <v>0</v>
      </c>
      <c r="O104" s="112">
        <f t="shared" si="70"/>
        <v>0</v>
      </c>
      <c r="P104" s="112">
        <f t="shared" si="71"/>
        <v>0</v>
      </c>
      <c r="Q104" s="112">
        <f t="shared" si="72"/>
        <v>0</v>
      </c>
      <c r="R104" s="112">
        <f t="shared" si="73"/>
        <v>0</v>
      </c>
      <c r="S104" s="112">
        <f t="shared" si="74"/>
        <v>0</v>
      </c>
      <c r="T104" s="99">
        <f t="shared" si="75"/>
        <v>0</v>
      </c>
      <c r="U104" s="112">
        <f t="shared" si="76"/>
        <v>0</v>
      </c>
      <c r="V104" s="113">
        <f t="shared" si="77"/>
        <v>0</v>
      </c>
      <c r="W104" s="168">
        <f t="shared" si="78"/>
        <v>0</v>
      </c>
      <c r="X104" s="190"/>
    </row>
    <row r="105" spans="1:24" outlineLevel="1">
      <c r="A105" s="327"/>
      <c r="B105" s="323"/>
      <c r="C105" s="335">
        <v>245</v>
      </c>
      <c r="D105" s="102" t="str">
        <f>'Перв. скв '!D105</f>
        <v>Транспортировка цемента</v>
      </c>
      <c r="E105" s="332">
        <f t="shared" si="79"/>
        <v>0</v>
      </c>
      <c r="F105" s="332" t="str">
        <f>'Перв. скв '!F105</f>
        <v>опер</v>
      </c>
      <c r="G105" s="349">
        <f>'Перв. скв '!G105</f>
        <v>0</v>
      </c>
      <c r="H105" s="306">
        <f>'Перв. скв '!H105</f>
        <v>0</v>
      </c>
      <c r="I105" s="306">
        <f>'Перв. скв '!I105</f>
        <v>0</v>
      </c>
      <c r="J105" s="306">
        <f>'Перв. скв '!J105</f>
        <v>0</v>
      </c>
      <c r="K105" s="306">
        <f>'Перв. скв '!K105</f>
        <v>0</v>
      </c>
      <c r="L105" s="306">
        <f>'Перв. скв '!L105</f>
        <v>0</v>
      </c>
      <c r="M105" s="306">
        <f>'Перв. скв '!M105</f>
        <v>0</v>
      </c>
      <c r="N105" s="306">
        <f>'Перв. скв '!N105</f>
        <v>0</v>
      </c>
      <c r="O105" s="112">
        <f t="shared" si="70"/>
        <v>0</v>
      </c>
      <c r="P105" s="112">
        <f t="shared" si="71"/>
        <v>0</v>
      </c>
      <c r="Q105" s="112">
        <f t="shared" si="72"/>
        <v>0</v>
      </c>
      <c r="R105" s="112">
        <f t="shared" si="73"/>
        <v>0</v>
      </c>
      <c r="S105" s="112">
        <f t="shared" si="74"/>
        <v>0</v>
      </c>
      <c r="T105" s="99">
        <f t="shared" si="75"/>
        <v>0</v>
      </c>
      <c r="U105" s="112">
        <f t="shared" si="76"/>
        <v>0</v>
      </c>
      <c r="V105" s="113">
        <f t="shared" si="77"/>
        <v>0</v>
      </c>
      <c r="W105" s="168">
        <f t="shared" si="78"/>
        <v>0</v>
      </c>
      <c r="X105" s="190"/>
    </row>
    <row r="106" spans="1:24" outlineLevel="1">
      <c r="A106" s="327"/>
      <c r="B106" s="323"/>
      <c r="C106" s="335"/>
      <c r="D106" s="102" t="str">
        <f>'Перв. скв '!D106</f>
        <v>Стоимость услуг цементировочного флота</v>
      </c>
      <c r="E106" s="332">
        <f t="shared" si="79"/>
        <v>0</v>
      </c>
      <c r="F106" s="332" t="str">
        <f>'Перв. скв '!F106</f>
        <v>опер</v>
      </c>
      <c r="G106" s="349">
        <f>'Перв. скв '!G106</f>
        <v>0</v>
      </c>
      <c r="H106" s="306">
        <f>'Перв. скв '!H106</f>
        <v>0</v>
      </c>
      <c r="I106" s="306">
        <f>'Перв. скв '!I106</f>
        <v>0</v>
      </c>
      <c r="J106" s="306">
        <f>'Перв. скв '!J106</f>
        <v>0</v>
      </c>
      <c r="K106" s="306">
        <f>'Перв. скв '!K106</f>
        <v>0</v>
      </c>
      <c r="L106" s="306">
        <f>'Перв. скв '!L106</f>
        <v>0</v>
      </c>
      <c r="M106" s="306">
        <f>'Перв. скв '!M106</f>
        <v>0</v>
      </c>
      <c r="N106" s="306">
        <f>'Перв. скв '!N106</f>
        <v>0</v>
      </c>
      <c r="O106" s="99">
        <f t="shared" si="70"/>
        <v>0</v>
      </c>
      <c r="P106" s="99">
        <f t="shared" si="71"/>
        <v>0</v>
      </c>
      <c r="Q106" s="99">
        <f t="shared" si="72"/>
        <v>0</v>
      </c>
      <c r="R106" s="99">
        <f t="shared" si="73"/>
        <v>0</v>
      </c>
      <c r="S106" s="99">
        <f t="shared" si="74"/>
        <v>0</v>
      </c>
      <c r="T106" s="99">
        <f t="shared" si="75"/>
        <v>0</v>
      </c>
      <c r="U106" s="99">
        <f t="shared" si="76"/>
        <v>0</v>
      </c>
      <c r="V106" s="98">
        <f t="shared" si="77"/>
        <v>0</v>
      </c>
      <c r="W106" s="171">
        <f t="shared" si="78"/>
        <v>0</v>
      </c>
      <c r="X106" s="190"/>
    </row>
    <row r="107" spans="1:24" hidden="1" outlineLevel="1">
      <c r="A107" s="327"/>
      <c r="B107" s="323"/>
      <c r="C107" s="335"/>
      <c r="D107" s="102" t="str">
        <f>'Перв. скв '!D107</f>
        <v>Стоимость оснастки</v>
      </c>
      <c r="E107" s="332">
        <f t="shared" si="79"/>
        <v>0</v>
      </c>
      <c r="F107" s="332" t="str">
        <f>'Перв. скв '!F107</f>
        <v>опер</v>
      </c>
      <c r="G107" s="349">
        <f>'Перв. скв '!G107</f>
        <v>0</v>
      </c>
      <c r="H107" s="306">
        <f>'Перв. скв '!H107</f>
        <v>0</v>
      </c>
      <c r="I107" s="306">
        <f>'Перв. скв '!I107</f>
        <v>0</v>
      </c>
      <c r="J107" s="306">
        <f>'Перв. скв '!J107</f>
        <v>0</v>
      </c>
      <c r="K107" s="306">
        <f>'Перв. скв '!K107</f>
        <v>0</v>
      </c>
      <c r="L107" s="306">
        <f>'Перв. скв '!L107</f>
        <v>0</v>
      </c>
      <c r="M107" s="306">
        <f>'Перв. скв '!M107</f>
        <v>0</v>
      </c>
      <c r="N107" s="306">
        <f>'Перв. скв '!N107</f>
        <v>0</v>
      </c>
      <c r="O107" s="99">
        <f t="shared" si="70"/>
        <v>0</v>
      </c>
      <c r="P107" s="99">
        <f t="shared" si="71"/>
        <v>0</v>
      </c>
      <c r="Q107" s="99">
        <f t="shared" si="72"/>
        <v>0</v>
      </c>
      <c r="R107" s="99">
        <f t="shared" si="73"/>
        <v>0</v>
      </c>
      <c r="S107" s="99">
        <f t="shared" si="74"/>
        <v>0</v>
      </c>
      <c r="T107" s="99">
        <f t="shared" si="75"/>
        <v>0</v>
      </c>
      <c r="U107" s="99">
        <f t="shared" si="76"/>
        <v>0</v>
      </c>
      <c r="V107" s="98">
        <f t="shared" si="77"/>
        <v>0</v>
      </c>
      <c r="W107" s="171">
        <f t="shared" si="78"/>
        <v>0</v>
      </c>
      <c r="X107" s="190"/>
    </row>
    <row r="108" spans="1:24" hidden="1" outlineLevel="1">
      <c r="A108" s="327"/>
      <c r="B108" s="323"/>
      <c r="C108" s="335">
        <v>178</v>
      </c>
      <c r="D108" s="102" t="str">
        <f>'Перв. скв '!D108</f>
        <v>Стоимость услуг инженерного сопровождения</v>
      </c>
      <c r="E108" s="332">
        <f t="shared" si="79"/>
        <v>0</v>
      </c>
      <c r="F108" s="332" t="str">
        <f>'Перв. скв '!F108</f>
        <v>опер</v>
      </c>
      <c r="G108" s="349">
        <f>'Перв. скв '!G108</f>
        <v>0</v>
      </c>
      <c r="H108" s="306">
        <f>'Перв. скв '!H108</f>
        <v>0</v>
      </c>
      <c r="I108" s="306">
        <f>'Перв. скв '!I108</f>
        <v>0</v>
      </c>
      <c r="J108" s="306">
        <f>'Перв. скв '!J108</f>
        <v>0</v>
      </c>
      <c r="K108" s="306">
        <f>'Перв. скв '!K108</f>
        <v>0</v>
      </c>
      <c r="L108" s="306">
        <f>'Перв. скв '!L108</f>
        <v>0</v>
      </c>
      <c r="M108" s="306">
        <f>'Перв. скв '!M108</f>
        <v>0</v>
      </c>
      <c r="N108" s="306">
        <f>'Перв. скв '!N108</f>
        <v>0</v>
      </c>
      <c r="O108" s="99">
        <f t="shared" si="70"/>
        <v>0</v>
      </c>
      <c r="P108" s="99">
        <f t="shared" si="71"/>
        <v>0</v>
      </c>
      <c r="Q108" s="99">
        <f t="shared" si="72"/>
        <v>0</v>
      </c>
      <c r="R108" s="99">
        <f t="shared" si="73"/>
        <v>0</v>
      </c>
      <c r="S108" s="99">
        <f t="shared" si="74"/>
        <v>0</v>
      </c>
      <c r="T108" s="99">
        <f t="shared" si="75"/>
        <v>0</v>
      </c>
      <c r="U108" s="99">
        <f t="shared" si="76"/>
        <v>0</v>
      </c>
      <c r="V108" s="98">
        <f t="shared" si="77"/>
        <v>0</v>
      </c>
      <c r="W108" s="171">
        <f t="shared" si="78"/>
        <v>0</v>
      </c>
      <c r="X108" s="190"/>
    </row>
    <row r="109" spans="1:24" hidden="1" outlineLevel="1">
      <c r="A109" s="327"/>
      <c r="B109" s="323"/>
      <c r="C109" s="335"/>
      <c r="D109" s="102" t="str">
        <f>'Перв. скв '!D109</f>
        <v>Стоимость услуг цементировочного флота</v>
      </c>
      <c r="E109" s="332">
        <f t="shared" si="79"/>
        <v>0</v>
      </c>
      <c r="F109" s="332" t="str">
        <f>'Перв. скв '!F109</f>
        <v>опер</v>
      </c>
      <c r="G109" s="349">
        <f>'Перв. скв '!G109</f>
        <v>0</v>
      </c>
      <c r="H109" s="306">
        <f>'Перв. скв '!H109</f>
        <v>0</v>
      </c>
      <c r="I109" s="306">
        <f>'Перв. скв '!I109</f>
        <v>0</v>
      </c>
      <c r="J109" s="306">
        <f>'Перв. скв '!J109</f>
        <v>0</v>
      </c>
      <c r="K109" s="306">
        <f>'Перв. скв '!K109</f>
        <v>0</v>
      </c>
      <c r="L109" s="306">
        <f>'Перв. скв '!L109</f>
        <v>0</v>
      </c>
      <c r="M109" s="306">
        <f>'Перв. скв '!M109</f>
        <v>0</v>
      </c>
      <c r="N109" s="306">
        <f>'Перв. скв '!N109</f>
        <v>0</v>
      </c>
      <c r="O109" s="99">
        <f t="shared" si="70"/>
        <v>0</v>
      </c>
      <c r="P109" s="99">
        <f t="shared" si="71"/>
        <v>0</v>
      </c>
      <c r="Q109" s="99">
        <f t="shared" si="72"/>
        <v>0</v>
      </c>
      <c r="R109" s="99">
        <f t="shared" si="73"/>
        <v>0</v>
      </c>
      <c r="S109" s="99">
        <f t="shared" si="74"/>
        <v>0</v>
      </c>
      <c r="T109" s="99">
        <f t="shared" si="75"/>
        <v>0</v>
      </c>
      <c r="U109" s="99">
        <f t="shared" si="76"/>
        <v>0</v>
      </c>
      <c r="V109" s="98">
        <f t="shared" si="77"/>
        <v>0</v>
      </c>
      <c r="W109" s="171">
        <f t="shared" si="78"/>
        <v>0</v>
      </c>
      <c r="X109" s="190"/>
    </row>
    <row r="110" spans="1:24" hidden="1" outlineLevel="1">
      <c r="A110" s="327"/>
      <c r="B110" s="2"/>
      <c r="C110" s="335"/>
      <c r="D110" s="102" t="str">
        <f>'Перв. скв '!D110</f>
        <v>Стоимость оснастки</v>
      </c>
      <c r="E110" s="332">
        <f t="shared" si="79"/>
        <v>0</v>
      </c>
      <c r="F110" s="332" t="str">
        <f>'Перв. скв '!F110</f>
        <v>опер</v>
      </c>
      <c r="G110" s="349">
        <f>'Перв. скв '!G110</f>
        <v>0</v>
      </c>
      <c r="H110" s="306">
        <f>'Перв. скв '!H110</f>
        <v>0</v>
      </c>
      <c r="I110" s="306">
        <f>'Перв. скв '!I110</f>
        <v>0</v>
      </c>
      <c r="J110" s="306">
        <f>'Перв. скв '!J110</f>
        <v>0</v>
      </c>
      <c r="K110" s="306">
        <f>'Перв. скв '!K110</f>
        <v>0</v>
      </c>
      <c r="L110" s="306">
        <f>'Перв. скв '!L110</f>
        <v>0</v>
      </c>
      <c r="M110" s="306">
        <f>'Перв. скв '!M110</f>
        <v>0</v>
      </c>
      <c r="N110" s="306">
        <f>'Перв. скв '!N110</f>
        <v>0</v>
      </c>
      <c r="O110" s="99">
        <f t="shared" si="70"/>
        <v>0</v>
      </c>
      <c r="P110" s="99">
        <f t="shared" si="71"/>
        <v>0</v>
      </c>
      <c r="Q110" s="99">
        <f t="shared" si="72"/>
        <v>0</v>
      </c>
      <c r="R110" s="99">
        <f t="shared" si="73"/>
        <v>0</v>
      </c>
      <c r="S110" s="99">
        <f t="shared" si="74"/>
        <v>0</v>
      </c>
      <c r="T110" s="99">
        <f t="shared" si="75"/>
        <v>0</v>
      </c>
      <c r="U110" s="99">
        <f t="shared" si="76"/>
        <v>0</v>
      </c>
      <c r="V110" s="98">
        <f t="shared" si="77"/>
        <v>0</v>
      </c>
      <c r="W110" s="171">
        <f t="shared" si="78"/>
        <v>0</v>
      </c>
      <c r="X110" s="190"/>
    </row>
    <row r="111" spans="1:24" ht="15.75" outlineLevel="1" thickBot="1">
      <c r="A111" s="327"/>
      <c r="B111" s="2"/>
      <c r="C111" s="335" t="s">
        <v>76</v>
      </c>
      <c r="D111" s="102" t="str">
        <f>'Перв. скв '!D111</f>
        <v>Установка цем моста</v>
      </c>
      <c r="E111" s="332">
        <f t="shared" si="79"/>
        <v>0</v>
      </c>
      <c r="F111" s="332" t="str">
        <f>'Перв. скв '!F111</f>
        <v>опер</v>
      </c>
      <c r="G111" s="349">
        <f>'Перв. скв '!G111</f>
        <v>444610</v>
      </c>
      <c r="H111" s="306"/>
      <c r="I111" s="306">
        <f>'Перв. скв '!I111</f>
        <v>0</v>
      </c>
      <c r="J111" s="306">
        <f>'Перв. скв '!J111</f>
        <v>0</v>
      </c>
      <c r="K111" s="306">
        <f>'Перв. скв '!K111</f>
        <v>0</v>
      </c>
      <c r="L111" s="306">
        <f>'Перв. скв '!L111</f>
        <v>0</v>
      </c>
      <c r="M111" s="306">
        <f>'Перв. скв '!M111</f>
        <v>0</v>
      </c>
      <c r="N111" s="306">
        <f>'Перв. скв '!N111</f>
        <v>0</v>
      </c>
      <c r="O111" s="99">
        <f t="shared" si="70"/>
        <v>0</v>
      </c>
      <c r="P111" s="99">
        <f t="shared" si="71"/>
        <v>0</v>
      </c>
      <c r="Q111" s="99">
        <f t="shared" si="72"/>
        <v>0</v>
      </c>
      <c r="R111" s="99">
        <f t="shared" si="73"/>
        <v>0</v>
      </c>
      <c r="S111" s="99">
        <f t="shared" si="74"/>
        <v>0</v>
      </c>
      <c r="T111" s="99">
        <f t="shared" si="75"/>
        <v>0</v>
      </c>
      <c r="U111" s="99">
        <f t="shared" si="76"/>
        <v>0</v>
      </c>
      <c r="V111" s="98">
        <f t="shared" si="77"/>
        <v>0</v>
      </c>
      <c r="W111" s="171">
        <f t="shared" si="78"/>
        <v>0</v>
      </c>
      <c r="X111" s="190"/>
    </row>
    <row r="112" spans="1:24" ht="15.75" thickBot="1">
      <c r="A112" s="25"/>
      <c r="B112" s="46"/>
      <c r="C112" s="446" t="s">
        <v>28</v>
      </c>
      <c r="D112" s="447"/>
      <c r="E112" s="447"/>
      <c r="F112" s="447"/>
      <c r="G112" s="447"/>
      <c r="H112" s="447"/>
      <c r="I112" s="447"/>
      <c r="J112" s="447"/>
      <c r="K112" s="447"/>
      <c r="L112" s="447"/>
      <c r="M112" s="447"/>
      <c r="N112" s="447"/>
      <c r="O112" s="447"/>
      <c r="P112" s="447"/>
      <c r="Q112" s="447"/>
      <c r="R112" s="447"/>
      <c r="S112" s="447"/>
      <c r="T112" s="447"/>
      <c r="U112" s="447"/>
      <c r="V112" s="447"/>
      <c r="W112" s="447"/>
      <c r="X112" s="192">
        <f>SUM(W114:W119)</f>
        <v>734100</v>
      </c>
    </row>
    <row r="113" spans="1:24" outlineLevel="1" collapsed="1">
      <c r="A113" s="25"/>
      <c r="B113" s="46"/>
      <c r="C113" s="182">
        <f>'Перв. скв '!C113</f>
        <v>0</v>
      </c>
      <c r="D113" s="100" t="s">
        <v>120</v>
      </c>
      <c r="E113" s="50"/>
      <c r="F113" s="50"/>
      <c r="G113" s="38"/>
      <c r="H113" s="51"/>
      <c r="I113" s="51"/>
      <c r="J113" s="51"/>
      <c r="K113" s="51"/>
      <c r="L113" s="51"/>
      <c r="M113" s="51"/>
      <c r="N113" s="51"/>
      <c r="O113" s="52"/>
      <c r="P113" s="52"/>
      <c r="Q113" s="52"/>
      <c r="R113" s="52"/>
      <c r="S113" s="52"/>
      <c r="T113" s="52"/>
      <c r="U113" s="52"/>
      <c r="V113" s="53"/>
      <c r="W113" s="172"/>
      <c r="X113" s="190"/>
    </row>
    <row r="114" spans="1:24" outlineLevel="1">
      <c r="A114" s="322"/>
      <c r="B114" s="323"/>
      <c r="C114" s="335" t="s">
        <v>148</v>
      </c>
      <c r="D114" s="102" t="str">
        <f>'Перв. скв '!D114</f>
        <v>ГТИ на скважине с отходом до 1300 м.</v>
      </c>
      <c r="E114" s="304">
        <f>'Перв. скв '!E114</f>
        <v>0</v>
      </c>
      <c r="F114" s="332" t="str">
        <f>'Перв. скв '!F114</f>
        <v>скв.</v>
      </c>
      <c r="G114" s="349">
        <f>'Перв. скв '!G114</f>
        <v>24470</v>
      </c>
      <c r="H114" s="306">
        <f>'Перв. скв '!H114</f>
        <v>0</v>
      </c>
      <c r="I114" s="306">
        <f>'Перв. скв '!I114</f>
        <v>0</v>
      </c>
      <c r="J114" s="306">
        <f>'Перв. скв '!J114</f>
        <v>0</v>
      </c>
      <c r="K114" s="306">
        <f>'Перв. скв '!K114</f>
        <v>0</v>
      </c>
      <c r="L114" s="306">
        <f>$L$45</f>
        <v>0</v>
      </c>
      <c r="M114" s="306">
        <f>'Перв. скв '!M114</f>
        <v>0</v>
      </c>
      <c r="N114" s="306">
        <f>'Перв. скв '!N114</f>
        <v>0</v>
      </c>
      <c r="O114" s="112">
        <f t="shared" ref="O114:O119" si="80">H114*G114</f>
        <v>0</v>
      </c>
      <c r="P114" s="112">
        <f t="shared" ref="P114:P119" si="81">I114*G114</f>
        <v>0</v>
      </c>
      <c r="Q114" s="112">
        <f t="shared" ref="Q114:Q119" si="82">J114*G114</f>
        <v>0</v>
      </c>
      <c r="R114" s="112">
        <f t="shared" ref="R114:R119" si="83">K114*G114</f>
        <v>0</v>
      </c>
      <c r="S114" s="112">
        <f t="shared" ref="S114:S119" si="84">L114*G114</f>
        <v>0</v>
      </c>
      <c r="T114" s="99">
        <f t="shared" ref="T114:T119" si="85">M114*G114</f>
        <v>0</v>
      </c>
      <c r="U114" s="112">
        <f t="shared" ref="U114:U119" si="86">N114*G114</f>
        <v>0</v>
      </c>
      <c r="V114" s="113">
        <f t="shared" ref="V114:V119" si="87">SUM(H114:N114)</f>
        <v>0</v>
      </c>
      <c r="W114" s="168">
        <f t="shared" ref="W114:W119" si="88">SUM(O114:U114)</f>
        <v>0</v>
      </c>
      <c r="X114" s="190"/>
    </row>
    <row r="115" spans="1:24" outlineLevel="1">
      <c r="A115" s="322"/>
      <c r="B115" s="323"/>
      <c r="C115" s="335"/>
      <c r="D115" s="102" t="str">
        <f>'Перв. скв '!D115</f>
        <v>ГТИ на скважине с отходом от 1300 до 1500 м.</v>
      </c>
      <c r="E115" s="304">
        <f>'Перв. скв '!E115</f>
        <v>0</v>
      </c>
      <c r="F115" s="332" t="str">
        <f>'Перв. скв '!F115</f>
        <v>скв.</v>
      </c>
      <c r="G115" s="349">
        <f>'Перв. скв '!G115</f>
        <v>24470</v>
      </c>
      <c r="H115" s="306">
        <f>'Перв. скв '!H115</f>
        <v>0</v>
      </c>
      <c r="I115" s="306">
        <f>'Перв. скв '!I115</f>
        <v>0</v>
      </c>
      <c r="J115" s="306">
        <f>'Перв. скв '!J115</f>
        <v>0</v>
      </c>
      <c r="K115" s="306">
        <f>'Перв. скв '!K115</f>
        <v>0</v>
      </c>
      <c r="L115" s="306">
        <f>$L$46</f>
        <v>0</v>
      </c>
      <c r="M115" s="306">
        <f>'Перв. скв '!M115</f>
        <v>0</v>
      </c>
      <c r="N115" s="306">
        <f>'Перв. скв '!N115</f>
        <v>0</v>
      </c>
      <c r="O115" s="112">
        <f t="shared" si="80"/>
        <v>0</v>
      </c>
      <c r="P115" s="112">
        <f t="shared" si="81"/>
        <v>0</v>
      </c>
      <c r="Q115" s="112">
        <f t="shared" si="82"/>
        <v>0</v>
      </c>
      <c r="R115" s="112">
        <f t="shared" si="83"/>
        <v>0</v>
      </c>
      <c r="S115" s="112">
        <f t="shared" si="84"/>
        <v>0</v>
      </c>
      <c r="T115" s="99">
        <f t="shared" si="85"/>
        <v>0</v>
      </c>
      <c r="U115" s="112">
        <f t="shared" si="86"/>
        <v>0</v>
      </c>
      <c r="V115" s="113">
        <f t="shared" si="87"/>
        <v>0</v>
      </c>
      <c r="W115" s="168">
        <f t="shared" si="88"/>
        <v>0</v>
      </c>
      <c r="X115" s="190"/>
    </row>
    <row r="116" spans="1:24" outlineLevel="1">
      <c r="A116" s="322"/>
      <c r="B116" s="323"/>
      <c r="C116" s="335"/>
      <c r="D116" s="102" t="str">
        <f>'Перв. скв '!D116</f>
        <v>ГТИ на скважине с отходом от 1500 до 2000 м.</v>
      </c>
      <c r="E116" s="304">
        <f>'Перв. скв '!E116</f>
        <v>0</v>
      </c>
      <c r="F116" s="332" t="str">
        <f>'Перв. скв '!F116</f>
        <v>скв.</v>
      </c>
      <c r="G116" s="349">
        <f>'Перв. скв '!G116</f>
        <v>24470</v>
      </c>
      <c r="H116" s="306">
        <f>'Перв. скв '!H116</f>
        <v>0</v>
      </c>
      <c r="I116" s="306">
        <f>'Перв. скв '!I116</f>
        <v>0</v>
      </c>
      <c r="J116" s="306">
        <f>'Перв. скв '!J116</f>
        <v>0</v>
      </c>
      <c r="K116" s="306">
        <f>'Перв. скв '!K116</f>
        <v>0</v>
      </c>
      <c r="L116" s="306">
        <f>$L$47</f>
        <v>0</v>
      </c>
      <c r="M116" s="306">
        <f>'Перв. скв '!M116</f>
        <v>0</v>
      </c>
      <c r="N116" s="306">
        <f>'Перв. скв '!N116</f>
        <v>0</v>
      </c>
      <c r="O116" s="112">
        <f t="shared" si="80"/>
        <v>0</v>
      </c>
      <c r="P116" s="112">
        <f t="shared" si="81"/>
        <v>0</v>
      </c>
      <c r="Q116" s="112">
        <f t="shared" si="82"/>
        <v>0</v>
      </c>
      <c r="R116" s="112">
        <f t="shared" si="83"/>
        <v>0</v>
      </c>
      <c r="S116" s="112">
        <f t="shared" si="84"/>
        <v>0</v>
      </c>
      <c r="T116" s="99">
        <f t="shared" si="85"/>
        <v>0</v>
      </c>
      <c r="U116" s="112">
        <f t="shared" si="86"/>
        <v>0</v>
      </c>
      <c r="V116" s="113">
        <f t="shared" si="87"/>
        <v>0</v>
      </c>
      <c r="W116" s="168">
        <f t="shared" si="88"/>
        <v>0</v>
      </c>
      <c r="X116" s="190"/>
    </row>
    <row r="117" spans="1:24" outlineLevel="1">
      <c r="A117" s="322"/>
      <c r="B117" s="323"/>
      <c r="C117" s="335"/>
      <c r="D117" s="102" t="str">
        <f>'Перв. скв '!D117</f>
        <v>ГТИ на скважине с отходом от 2000 до 2200 м.</v>
      </c>
      <c r="E117" s="304">
        <f>'Перв. скв '!E117</f>
        <v>0</v>
      </c>
      <c r="F117" s="332" t="str">
        <f>'Перв. скв '!F117</f>
        <v>скв.</v>
      </c>
      <c r="G117" s="349">
        <f>'Перв. скв '!G117</f>
        <v>24470</v>
      </c>
      <c r="H117" s="306">
        <f>'Перв. скв '!H117</f>
        <v>0</v>
      </c>
      <c r="I117" s="306">
        <f>'Перв. скв '!I117</f>
        <v>0</v>
      </c>
      <c r="J117" s="306">
        <f>'Перв. скв '!J117</f>
        <v>0</v>
      </c>
      <c r="K117" s="306">
        <f>'Перв. скв '!K117</f>
        <v>0</v>
      </c>
      <c r="L117" s="306">
        <f>$L$48</f>
        <v>0</v>
      </c>
      <c r="M117" s="306">
        <f>'Перв. скв '!M117</f>
        <v>0</v>
      </c>
      <c r="N117" s="306">
        <f>'Перв. скв '!N117</f>
        <v>0</v>
      </c>
      <c r="O117" s="112">
        <f t="shared" si="80"/>
        <v>0</v>
      </c>
      <c r="P117" s="112">
        <f t="shared" si="81"/>
        <v>0</v>
      </c>
      <c r="Q117" s="112">
        <f t="shared" si="82"/>
        <v>0</v>
      </c>
      <c r="R117" s="112">
        <f t="shared" si="83"/>
        <v>0</v>
      </c>
      <c r="S117" s="112">
        <f t="shared" si="84"/>
        <v>0</v>
      </c>
      <c r="T117" s="99">
        <f t="shared" si="85"/>
        <v>0</v>
      </c>
      <c r="U117" s="112">
        <f t="shared" si="86"/>
        <v>0</v>
      </c>
      <c r="V117" s="113">
        <f t="shared" si="87"/>
        <v>0</v>
      </c>
      <c r="W117" s="168">
        <f t="shared" si="88"/>
        <v>0</v>
      </c>
      <c r="X117" s="190"/>
    </row>
    <row r="118" spans="1:24" outlineLevel="1">
      <c r="A118" s="322"/>
      <c r="B118" s="323"/>
      <c r="C118" s="335"/>
      <c r="D118" s="102" t="str">
        <f>'Перв. скв '!D118</f>
        <v>ГТИ на скважине с отходом более 2200 м.</v>
      </c>
      <c r="E118" s="304">
        <f>'Перв. скв '!E118</f>
        <v>0</v>
      </c>
      <c r="F118" s="332" t="str">
        <f>'Перв. скв '!F118</f>
        <v>скв.</v>
      </c>
      <c r="G118" s="349">
        <f>'Перв. скв '!G118</f>
        <v>24470</v>
      </c>
      <c r="H118" s="306">
        <f>'Перв. скв '!H118</f>
        <v>0</v>
      </c>
      <c r="I118" s="306">
        <f>'Перв. скв '!I118</f>
        <v>0</v>
      </c>
      <c r="J118" s="306">
        <f>'Перв. скв '!J118</f>
        <v>0</v>
      </c>
      <c r="K118" s="306">
        <f>'Перв. скв '!K118</f>
        <v>0</v>
      </c>
      <c r="L118" s="306">
        <f>$L$49</f>
        <v>0</v>
      </c>
      <c r="M118" s="306">
        <f>'Перв. скв '!M118</f>
        <v>0</v>
      </c>
      <c r="N118" s="306">
        <f>'Перв. скв '!N118</f>
        <v>0</v>
      </c>
      <c r="O118" s="112">
        <f t="shared" si="80"/>
        <v>0</v>
      </c>
      <c r="P118" s="112">
        <f t="shared" si="81"/>
        <v>0</v>
      </c>
      <c r="Q118" s="112">
        <f t="shared" si="82"/>
        <v>0</v>
      </c>
      <c r="R118" s="112">
        <f t="shared" si="83"/>
        <v>0</v>
      </c>
      <c r="S118" s="112">
        <f t="shared" si="84"/>
        <v>0</v>
      </c>
      <c r="T118" s="99">
        <f t="shared" si="85"/>
        <v>0</v>
      </c>
      <c r="U118" s="112">
        <f t="shared" si="86"/>
        <v>0</v>
      </c>
      <c r="V118" s="113">
        <f t="shared" si="87"/>
        <v>0</v>
      </c>
      <c r="W118" s="168">
        <f t="shared" si="88"/>
        <v>0</v>
      </c>
      <c r="X118" s="190"/>
    </row>
    <row r="119" spans="1:24" ht="15.75" outlineLevel="1" thickBot="1">
      <c r="A119" s="322"/>
      <c r="B119" s="323"/>
      <c r="C119" s="335"/>
      <c r="D119" s="102" t="str">
        <f>'Перв. скв '!D119</f>
        <v>ГТИ на горизонтальной скважине</v>
      </c>
      <c r="E119" s="304">
        <f>'Перв. скв '!E119</f>
        <v>0</v>
      </c>
      <c r="F119" s="332" t="str">
        <f>'Перв. скв '!F119</f>
        <v>скв.</v>
      </c>
      <c r="G119" s="349">
        <f>'Перв. скв '!G119</f>
        <v>24470</v>
      </c>
      <c r="H119" s="306">
        <f>'Перв. скв '!H119</f>
        <v>0</v>
      </c>
      <c r="I119" s="306">
        <f>'Перв. скв '!I119</f>
        <v>0</v>
      </c>
      <c r="J119" s="306">
        <f>'Перв. скв '!J119</f>
        <v>0</v>
      </c>
      <c r="K119" s="306">
        <f>'Перв. скв '!K119</f>
        <v>0</v>
      </c>
      <c r="L119" s="306">
        <f>O6</f>
        <v>30</v>
      </c>
      <c r="M119" s="306">
        <f>'Перв. скв '!M119</f>
        <v>0</v>
      </c>
      <c r="N119" s="306">
        <f>'Перв. скв '!N119</f>
        <v>0</v>
      </c>
      <c r="O119" s="112">
        <f t="shared" si="80"/>
        <v>0</v>
      </c>
      <c r="P119" s="112">
        <f t="shared" si="81"/>
        <v>0</v>
      </c>
      <c r="Q119" s="112">
        <f t="shared" si="82"/>
        <v>0</v>
      </c>
      <c r="R119" s="112">
        <f t="shared" si="83"/>
        <v>0</v>
      </c>
      <c r="S119" s="112">
        <f t="shared" si="84"/>
        <v>734100</v>
      </c>
      <c r="T119" s="99">
        <f t="shared" si="85"/>
        <v>0</v>
      </c>
      <c r="U119" s="112">
        <f t="shared" si="86"/>
        <v>0</v>
      </c>
      <c r="V119" s="113">
        <f t="shared" si="87"/>
        <v>30</v>
      </c>
      <c r="W119" s="168">
        <f t="shared" si="88"/>
        <v>734100</v>
      </c>
      <c r="X119" s="190"/>
    </row>
    <row r="120" spans="1:24" ht="14.25" customHeight="1" thickBot="1">
      <c r="A120" s="32"/>
      <c r="B120" s="47"/>
      <c r="C120" s="446" t="s">
        <v>27</v>
      </c>
      <c r="D120" s="447"/>
      <c r="E120" s="447"/>
      <c r="F120" s="447"/>
      <c r="G120" s="447"/>
      <c r="H120" s="447"/>
      <c r="I120" s="447"/>
      <c r="J120" s="447"/>
      <c r="K120" s="447"/>
      <c r="L120" s="447"/>
      <c r="M120" s="447"/>
      <c r="N120" s="447"/>
      <c r="O120" s="447"/>
      <c r="P120" s="447"/>
      <c r="Q120" s="447"/>
      <c r="R120" s="447"/>
      <c r="S120" s="447"/>
      <c r="T120" s="447"/>
      <c r="U120" s="447"/>
      <c r="V120" s="447"/>
      <c r="W120" s="447"/>
      <c r="X120" s="192">
        <f>SUM(W122:W128)</f>
        <v>300000</v>
      </c>
    </row>
    <row r="121" spans="1:24" ht="14.25" customHeight="1" outlineLevel="1">
      <c r="A121" s="27"/>
      <c r="B121" s="43"/>
      <c r="C121" s="182">
        <f>'Перв. скв '!C121</f>
        <v>0</v>
      </c>
      <c r="D121" s="100" t="s">
        <v>120</v>
      </c>
      <c r="E121" s="50"/>
      <c r="F121" s="50"/>
      <c r="G121" s="38"/>
      <c r="H121" s="51"/>
      <c r="I121" s="51"/>
      <c r="J121" s="51"/>
      <c r="K121" s="51"/>
      <c r="L121" s="51"/>
      <c r="M121" s="51"/>
      <c r="N121" s="51"/>
      <c r="O121" s="52"/>
      <c r="P121" s="52"/>
      <c r="Q121" s="52"/>
      <c r="R121" s="52"/>
      <c r="S121" s="52"/>
      <c r="T121" s="52"/>
      <c r="U121" s="52"/>
      <c r="V121" s="53"/>
      <c r="W121" s="172"/>
      <c r="X121" s="190"/>
    </row>
    <row r="122" spans="1:24" ht="27.75" customHeight="1" outlineLevel="1">
      <c r="A122" s="30"/>
      <c r="B122" s="43"/>
      <c r="C122" s="183" t="s">
        <v>148</v>
      </c>
      <c r="D122" s="102" t="str">
        <f>'Перв. скв '!D122</f>
        <v>Стандартный комплекс ГИС на ННС</v>
      </c>
      <c r="E122" s="59">
        <f>C$121</f>
        <v>0</v>
      </c>
      <c r="F122" s="59" t="str">
        <f>'Перв. скв '!F122</f>
        <v>операция</v>
      </c>
      <c r="G122" s="196">
        <f>'Перв. скв '!G122</f>
        <v>430000</v>
      </c>
      <c r="H122" s="84"/>
      <c r="I122" s="197"/>
      <c r="J122" s="84"/>
      <c r="K122" s="84"/>
      <c r="L122" s="84"/>
      <c r="M122" s="84"/>
      <c r="N122" s="84"/>
      <c r="O122" s="99">
        <f t="shared" ref="O122:O128" si="89">H122*G122</f>
        <v>0</v>
      </c>
      <c r="P122" s="99">
        <f t="shared" ref="P122:P128" si="90">I122*G122</f>
        <v>0</v>
      </c>
      <c r="Q122" s="99">
        <f t="shared" ref="Q122:Q128" si="91">J122*G122</f>
        <v>0</v>
      </c>
      <c r="R122" s="99">
        <f t="shared" ref="R122:R128" si="92">K122*G122</f>
        <v>0</v>
      </c>
      <c r="S122" s="99">
        <f t="shared" ref="S122:S128" si="93">L122*G122</f>
        <v>0</v>
      </c>
      <c r="T122" s="99">
        <f t="shared" ref="T122:T128" si="94">M122*G122</f>
        <v>0</v>
      </c>
      <c r="U122" s="99">
        <f t="shared" ref="U122:U128" si="95">N122*G122</f>
        <v>0</v>
      </c>
      <c r="V122" s="98">
        <f t="shared" ref="V122:V128" si="96">SUM(H122:N122)</f>
        <v>0</v>
      </c>
      <c r="W122" s="171">
        <f t="shared" ref="W122:W128" si="97">SUM(O122:U122)</f>
        <v>0</v>
      </c>
      <c r="X122" s="190"/>
    </row>
    <row r="123" spans="1:24" ht="15.75" outlineLevel="1" thickBot="1">
      <c r="A123" s="30"/>
      <c r="B123" s="43"/>
      <c r="C123" s="183"/>
      <c r="D123" s="102" t="str">
        <f>'Перв. скв '!D123</f>
        <v>Стандартный комплекс ГИС на ГС</v>
      </c>
      <c r="E123" s="59">
        <f t="shared" ref="E123:E128" si="98">C$121</f>
        <v>0</v>
      </c>
      <c r="F123" s="59" t="str">
        <f>'Перв. скв '!F123</f>
        <v>операция</v>
      </c>
      <c r="G123" s="196">
        <f>'Перв. скв '!G123</f>
        <v>300000</v>
      </c>
      <c r="H123" s="84"/>
      <c r="I123" s="84"/>
      <c r="J123" s="197"/>
      <c r="K123" s="84"/>
      <c r="L123" s="84">
        <v>1</v>
      </c>
      <c r="M123" s="84"/>
      <c r="N123" s="84"/>
      <c r="O123" s="99">
        <f t="shared" si="89"/>
        <v>0</v>
      </c>
      <c r="P123" s="99">
        <f t="shared" si="90"/>
        <v>0</v>
      </c>
      <c r="Q123" s="99">
        <f t="shared" si="91"/>
        <v>0</v>
      </c>
      <c r="R123" s="99">
        <f t="shared" si="92"/>
        <v>0</v>
      </c>
      <c r="S123" s="99">
        <f t="shared" si="93"/>
        <v>300000</v>
      </c>
      <c r="T123" s="99">
        <f t="shared" si="94"/>
        <v>0</v>
      </c>
      <c r="U123" s="99">
        <f t="shared" si="95"/>
        <v>0</v>
      </c>
      <c r="V123" s="98">
        <f t="shared" si="96"/>
        <v>1</v>
      </c>
      <c r="W123" s="171">
        <f t="shared" si="97"/>
        <v>300000</v>
      </c>
      <c r="X123" s="190"/>
    </row>
    <row r="124" spans="1:24" ht="29.25" hidden="1" customHeight="1" outlineLevel="1">
      <c r="A124" s="3"/>
      <c r="B124" s="43"/>
      <c r="C124" s="183"/>
      <c r="D124" s="102" t="str">
        <f>'Перв. скв '!D124</f>
        <v>ГИС под техничкскую колонну 245 мм (Стандартный комплекс, ИК (если несертифицированная телесистема), РК, АКЦ, ЦМ, МЛМ)</v>
      </c>
      <c r="E124" s="59">
        <f t="shared" si="98"/>
        <v>0</v>
      </c>
      <c r="F124" s="59" t="str">
        <f>'Перв. скв '!F124</f>
        <v>операция</v>
      </c>
      <c r="G124" s="196">
        <f>'Перв. скв '!G124</f>
        <v>0</v>
      </c>
      <c r="H124" s="84"/>
      <c r="I124" s="84"/>
      <c r="J124" s="84"/>
      <c r="K124" s="84"/>
      <c r="L124" s="84"/>
      <c r="M124" s="84"/>
      <c r="N124" s="84"/>
      <c r="O124" s="99">
        <f t="shared" si="89"/>
        <v>0</v>
      </c>
      <c r="P124" s="99">
        <f t="shared" si="90"/>
        <v>0</v>
      </c>
      <c r="Q124" s="99">
        <f t="shared" si="91"/>
        <v>0</v>
      </c>
      <c r="R124" s="99">
        <f t="shared" si="92"/>
        <v>0</v>
      </c>
      <c r="S124" s="99">
        <f t="shared" si="93"/>
        <v>0</v>
      </c>
      <c r="T124" s="99">
        <f t="shared" si="94"/>
        <v>0</v>
      </c>
      <c r="U124" s="99">
        <f t="shared" si="95"/>
        <v>0</v>
      </c>
      <c r="V124" s="98">
        <f t="shared" si="96"/>
        <v>0</v>
      </c>
      <c r="W124" s="171">
        <f t="shared" si="97"/>
        <v>0</v>
      </c>
      <c r="X124" s="190"/>
    </row>
    <row r="125" spans="1:24" ht="29.25" hidden="1" customHeight="1" outlineLevel="1">
      <c r="A125" s="27"/>
      <c r="B125" s="43"/>
      <c r="C125" s="183"/>
      <c r="D125" s="102" t="str">
        <f>'Перв. скв '!D125</f>
        <v>ГИС под эксплуатационную колонну 178 мм (Стандартный комплекс, ИК (если несертифицированная телесистема))</v>
      </c>
      <c r="E125" s="59">
        <f t="shared" si="98"/>
        <v>0</v>
      </c>
      <c r="F125" s="59" t="str">
        <f>'Перв. скв '!F125</f>
        <v>операция</v>
      </c>
      <c r="G125" s="196">
        <f>'Перв. скв '!G125</f>
        <v>0</v>
      </c>
      <c r="H125" s="84"/>
      <c r="I125" s="84"/>
      <c r="J125" s="84"/>
      <c r="K125" s="84"/>
      <c r="L125" s="197"/>
      <c r="M125" s="197"/>
      <c r="N125" s="84"/>
      <c r="O125" s="99">
        <f t="shared" si="89"/>
        <v>0</v>
      </c>
      <c r="P125" s="99">
        <f t="shared" si="90"/>
        <v>0</v>
      </c>
      <c r="Q125" s="99">
        <f t="shared" si="91"/>
        <v>0</v>
      </c>
      <c r="R125" s="99">
        <f t="shared" si="92"/>
        <v>0</v>
      </c>
      <c r="S125" s="99">
        <f t="shared" si="93"/>
        <v>0</v>
      </c>
      <c r="T125" s="99">
        <f t="shared" si="94"/>
        <v>0</v>
      </c>
      <c r="U125" s="99">
        <f t="shared" si="95"/>
        <v>0</v>
      </c>
      <c r="V125" s="98">
        <f t="shared" si="96"/>
        <v>0</v>
      </c>
      <c r="W125" s="171">
        <f t="shared" si="97"/>
        <v>0</v>
      </c>
      <c r="X125" s="190"/>
    </row>
    <row r="126" spans="1:24" hidden="1" outlineLevel="1">
      <c r="A126" s="27"/>
      <c r="B126" s="43"/>
      <c r="C126" s="183"/>
      <c r="D126" s="102" t="str">
        <f>'Перв. скв '!D126</f>
        <v>ГИС под хвостовик 114 мм (Стандартный комплекс, ИК (если несертифицированная телесистема))</v>
      </c>
      <c r="E126" s="59">
        <f t="shared" si="98"/>
        <v>0</v>
      </c>
      <c r="F126" s="59" t="str">
        <f>'Перв. скв '!F126</f>
        <v xml:space="preserve">операция </v>
      </c>
      <c r="G126" s="196">
        <f>'Перв. скв '!G126</f>
        <v>0</v>
      </c>
      <c r="H126" s="84"/>
      <c r="I126" s="84"/>
      <c r="J126" s="84"/>
      <c r="K126" s="84"/>
      <c r="L126" s="84"/>
      <c r="M126" s="84"/>
      <c r="N126" s="84"/>
      <c r="O126" s="99">
        <f t="shared" si="89"/>
        <v>0</v>
      </c>
      <c r="P126" s="99">
        <f t="shared" si="90"/>
        <v>0</v>
      </c>
      <c r="Q126" s="99">
        <f t="shared" si="91"/>
        <v>0</v>
      </c>
      <c r="R126" s="99">
        <f t="shared" si="92"/>
        <v>0</v>
      </c>
      <c r="S126" s="99">
        <f t="shared" si="93"/>
        <v>0</v>
      </c>
      <c r="T126" s="99">
        <f t="shared" si="94"/>
        <v>0</v>
      </c>
      <c r="U126" s="99">
        <f t="shared" si="95"/>
        <v>0</v>
      </c>
      <c r="V126" s="98">
        <f t="shared" si="96"/>
        <v>0</v>
      </c>
      <c r="W126" s="171">
        <f t="shared" si="97"/>
        <v>0</v>
      </c>
      <c r="X126" s="190"/>
    </row>
    <row r="127" spans="1:24" hidden="1" outlineLevel="1">
      <c r="A127" s="27"/>
      <c r="B127" s="43"/>
      <c r="C127" s="183"/>
      <c r="D127" s="102" t="str">
        <f>'Перв. скв '!D127</f>
        <v xml:space="preserve">Технологическое дежурство отряда </v>
      </c>
      <c r="E127" s="59">
        <f t="shared" si="98"/>
        <v>0</v>
      </c>
      <c r="F127" s="59" t="str">
        <f>'Перв. скв '!F127</f>
        <v>сут.</v>
      </c>
      <c r="G127" s="196">
        <f>'Перв. скв '!G127</f>
        <v>0</v>
      </c>
      <c r="H127" s="84"/>
      <c r="I127" s="84"/>
      <c r="J127" s="84"/>
      <c r="K127" s="84"/>
      <c r="L127" s="84"/>
      <c r="M127" s="84"/>
      <c r="N127" s="84"/>
      <c r="O127" s="99">
        <f t="shared" si="89"/>
        <v>0</v>
      </c>
      <c r="P127" s="99">
        <f t="shared" si="90"/>
        <v>0</v>
      </c>
      <c r="Q127" s="99">
        <f t="shared" si="91"/>
        <v>0</v>
      </c>
      <c r="R127" s="99">
        <f t="shared" si="92"/>
        <v>0</v>
      </c>
      <c r="S127" s="99">
        <f t="shared" si="93"/>
        <v>0</v>
      </c>
      <c r="T127" s="99">
        <f t="shared" si="94"/>
        <v>0</v>
      </c>
      <c r="U127" s="99">
        <f t="shared" si="95"/>
        <v>0</v>
      </c>
      <c r="V127" s="98">
        <f t="shared" si="96"/>
        <v>0</v>
      </c>
      <c r="W127" s="171">
        <f t="shared" si="97"/>
        <v>0</v>
      </c>
      <c r="X127" s="190"/>
    </row>
    <row r="128" spans="1:24" ht="15.75" hidden="1" outlineLevel="1" thickBot="1">
      <c r="A128" s="34"/>
      <c r="B128" s="44"/>
      <c r="C128" s="183"/>
      <c r="D128" s="102" t="str">
        <f>'Перв. скв '!D128</f>
        <v>Интерпритация данных ГИС в открытом стволе</v>
      </c>
      <c r="E128" s="59">
        <f t="shared" si="98"/>
        <v>0</v>
      </c>
      <c r="F128" s="59" t="str">
        <f>'Перв. скв '!F128</f>
        <v>операция</v>
      </c>
      <c r="G128" s="196">
        <f>'Перв. скв '!G128</f>
        <v>0</v>
      </c>
      <c r="H128" s="197"/>
      <c r="I128" s="84"/>
      <c r="J128" s="84"/>
      <c r="K128" s="84"/>
      <c r="L128" s="84"/>
      <c r="M128" s="84"/>
      <c r="N128" s="84"/>
      <c r="O128" s="99">
        <f t="shared" si="89"/>
        <v>0</v>
      </c>
      <c r="P128" s="99">
        <f t="shared" si="90"/>
        <v>0</v>
      </c>
      <c r="Q128" s="99">
        <f t="shared" si="91"/>
        <v>0</v>
      </c>
      <c r="R128" s="99">
        <f t="shared" si="92"/>
        <v>0</v>
      </c>
      <c r="S128" s="99">
        <f t="shared" si="93"/>
        <v>0</v>
      </c>
      <c r="T128" s="99">
        <f t="shared" si="94"/>
        <v>0</v>
      </c>
      <c r="U128" s="99">
        <f t="shared" si="95"/>
        <v>0</v>
      </c>
      <c r="V128" s="98">
        <f t="shared" si="96"/>
        <v>0</v>
      </c>
      <c r="W128" s="171">
        <f t="shared" si="97"/>
        <v>0</v>
      </c>
      <c r="X128" s="190"/>
    </row>
    <row r="129" spans="1:24" ht="15.75" hidden="1" collapsed="1" thickBot="1">
      <c r="A129" s="32"/>
      <c r="B129" s="47"/>
      <c r="C129" s="446" t="s">
        <v>1</v>
      </c>
      <c r="D129" s="447"/>
      <c r="E129" s="447"/>
      <c r="F129" s="447"/>
      <c r="G129" s="447"/>
      <c r="H129" s="447"/>
      <c r="I129" s="447"/>
      <c r="J129" s="447"/>
      <c r="K129" s="447"/>
      <c r="L129" s="447"/>
      <c r="M129" s="447"/>
      <c r="N129" s="447"/>
      <c r="O129" s="447"/>
      <c r="P129" s="447"/>
      <c r="Q129" s="447"/>
      <c r="R129" s="447"/>
      <c r="S129" s="447"/>
      <c r="T129" s="447"/>
      <c r="U129" s="447"/>
      <c r="V129" s="447"/>
      <c r="W129" s="447"/>
      <c r="X129" s="192">
        <f>SUM(W131:W133)</f>
        <v>0</v>
      </c>
    </row>
    <row r="130" spans="1:24" hidden="1" outlineLevel="1">
      <c r="A130" s="30"/>
      <c r="B130" s="43"/>
      <c r="C130" s="182">
        <f>'Перв. скв '!C130</f>
        <v>0</v>
      </c>
      <c r="D130" s="100" t="s">
        <v>120</v>
      </c>
      <c r="E130" s="50"/>
      <c r="F130" s="55"/>
      <c r="G130" s="40"/>
      <c r="H130" s="51"/>
      <c r="I130" s="51"/>
      <c r="J130" s="51"/>
      <c r="K130" s="51"/>
      <c r="L130" s="51"/>
      <c r="M130" s="51"/>
      <c r="N130" s="51"/>
      <c r="O130" s="52"/>
      <c r="P130" s="52"/>
      <c r="Q130" s="52"/>
      <c r="R130" s="52"/>
      <c r="S130" s="52"/>
      <c r="T130" s="52"/>
      <c r="U130" s="52"/>
      <c r="V130" s="53"/>
      <c r="W130" s="172"/>
      <c r="X130" s="190"/>
    </row>
    <row r="131" spans="1:24" hidden="1" outlineLevel="1">
      <c r="A131" s="30"/>
      <c r="B131" s="43"/>
      <c r="C131" s="183" t="s">
        <v>148</v>
      </c>
      <c r="D131" s="102" t="str">
        <f>'Перв. скв '!D131</f>
        <v>Отбор неизолированного керна</v>
      </c>
      <c r="E131" s="59">
        <f>C$130</f>
        <v>0</v>
      </c>
      <c r="F131" s="59" t="str">
        <f>'Перв. скв '!F131</f>
        <v>м</v>
      </c>
      <c r="G131" s="196">
        <f>'Перв. скв '!G131</f>
        <v>0</v>
      </c>
      <c r="H131" s="84"/>
      <c r="I131" s="84"/>
      <c r="J131" s="84"/>
      <c r="K131" s="84"/>
      <c r="L131" s="84"/>
      <c r="M131" s="84"/>
      <c r="N131" s="84"/>
      <c r="O131" s="112">
        <f>H131*G131</f>
        <v>0</v>
      </c>
      <c r="P131" s="112">
        <f>I131*G131</f>
        <v>0</v>
      </c>
      <c r="Q131" s="112">
        <f>J131*G131</f>
        <v>0</v>
      </c>
      <c r="R131" s="112">
        <f>K131*G131</f>
        <v>0</v>
      </c>
      <c r="S131" s="112">
        <f>L131*G131</f>
        <v>0</v>
      </c>
      <c r="T131" s="99">
        <f>M131*G131</f>
        <v>0</v>
      </c>
      <c r="U131" s="112">
        <f>N131*G131</f>
        <v>0</v>
      </c>
      <c r="V131" s="113">
        <f>SUM(H131:N131)</f>
        <v>0</v>
      </c>
      <c r="W131" s="168">
        <f>SUM(O131:U131)</f>
        <v>0</v>
      </c>
      <c r="X131" s="190"/>
    </row>
    <row r="132" spans="1:24" hidden="1" outlineLevel="1">
      <c r="A132" s="30"/>
      <c r="B132" s="43"/>
      <c r="C132" s="183"/>
      <c r="D132" s="102" t="str">
        <f>'Перв. скв '!D132</f>
        <v>Отбор изолированного керна</v>
      </c>
      <c r="E132" s="59">
        <f>C$130</f>
        <v>0</v>
      </c>
      <c r="F132" s="59" t="str">
        <f>'Перв. скв '!F132</f>
        <v>м</v>
      </c>
      <c r="G132" s="196">
        <f>'Перв. скв '!G132</f>
        <v>0</v>
      </c>
      <c r="H132" s="84"/>
      <c r="I132" s="84"/>
      <c r="J132" s="84"/>
      <c r="K132" s="84"/>
      <c r="L132" s="84"/>
      <c r="M132" s="84"/>
      <c r="N132" s="84"/>
      <c r="O132" s="112">
        <f>H132*G132</f>
        <v>0</v>
      </c>
      <c r="P132" s="112">
        <f>I132*G132</f>
        <v>0</v>
      </c>
      <c r="Q132" s="112">
        <f>J132*G132</f>
        <v>0</v>
      </c>
      <c r="R132" s="112">
        <f>K132*G132</f>
        <v>0</v>
      </c>
      <c r="S132" s="112">
        <f>L132*G132</f>
        <v>0</v>
      </c>
      <c r="T132" s="99">
        <f>M132*G132</f>
        <v>0</v>
      </c>
      <c r="U132" s="112">
        <f>N132*G132</f>
        <v>0</v>
      </c>
      <c r="V132" s="113">
        <f>SUM(H132:N132)</f>
        <v>0</v>
      </c>
      <c r="W132" s="168">
        <f>SUM(O132:U132)</f>
        <v>0</v>
      </c>
      <c r="X132" s="190"/>
    </row>
    <row r="133" spans="1:24" ht="15.75" hidden="1" outlineLevel="1" thickBot="1">
      <c r="A133" s="30"/>
      <c r="B133" s="43"/>
      <c r="C133" s="183"/>
      <c r="D133" s="102" t="str">
        <f>'Перв. скв '!D133</f>
        <v>Прочее</v>
      </c>
      <c r="E133" s="59">
        <f>C$130</f>
        <v>0</v>
      </c>
      <c r="F133" s="59" t="str">
        <f>'Перв. скв '!F133</f>
        <v>м</v>
      </c>
      <c r="G133" s="196">
        <f>'Перв. скв '!G133</f>
        <v>0</v>
      </c>
      <c r="H133" s="84"/>
      <c r="I133" s="84"/>
      <c r="J133" s="84"/>
      <c r="K133" s="84"/>
      <c r="L133" s="84"/>
      <c r="M133" s="84"/>
      <c r="N133" s="84"/>
      <c r="O133" s="112">
        <f>H133*G133</f>
        <v>0</v>
      </c>
      <c r="P133" s="112">
        <f>I133*G133</f>
        <v>0</v>
      </c>
      <c r="Q133" s="112">
        <f>J133*G133</f>
        <v>0</v>
      </c>
      <c r="R133" s="112">
        <f>K133*G133</f>
        <v>0</v>
      </c>
      <c r="S133" s="112">
        <f>L133*G133</f>
        <v>0</v>
      </c>
      <c r="T133" s="99">
        <f>M133*G133</f>
        <v>0</v>
      </c>
      <c r="U133" s="112">
        <f>N133*G133</f>
        <v>0</v>
      </c>
      <c r="V133" s="113">
        <f>SUM(H133:N133)</f>
        <v>0</v>
      </c>
      <c r="W133" s="168">
        <f>SUM(O133:U133)</f>
        <v>0</v>
      </c>
      <c r="X133" s="190"/>
    </row>
    <row r="134" spans="1:24" ht="15.75" collapsed="1" thickBot="1">
      <c r="A134" s="32"/>
      <c r="B134" s="47"/>
      <c r="C134" s="446" t="s">
        <v>26</v>
      </c>
      <c r="D134" s="447"/>
      <c r="E134" s="447"/>
      <c r="F134" s="447"/>
      <c r="G134" s="447"/>
      <c r="H134" s="447"/>
      <c r="I134" s="447"/>
      <c r="J134" s="447"/>
      <c r="K134" s="447"/>
      <c r="L134" s="447"/>
      <c r="M134" s="447"/>
      <c r="N134" s="447"/>
      <c r="O134" s="447"/>
      <c r="P134" s="447"/>
      <c r="Q134" s="447"/>
      <c r="R134" s="447"/>
      <c r="S134" s="447"/>
      <c r="T134" s="447"/>
      <c r="U134" s="447"/>
      <c r="V134" s="447"/>
      <c r="W134" s="447"/>
      <c r="X134" s="192">
        <f>SUM(W136:W141)</f>
        <v>544410</v>
      </c>
    </row>
    <row r="135" spans="1:24" outlineLevel="1" collapsed="1">
      <c r="A135" s="27"/>
      <c r="B135" s="43"/>
      <c r="C135" s="182">
        <f>'Перв. скв '!C135</f>
        <v>0</v>
      </c>
      <c r="D135" s="100" t="s">
        <v>120</v>
      </c>
      <c r="E135" s="50"/>
      <c r="F135" s="50"/>
      <c r="G135" s="38"/>
      <c r="H135" s="51"/>
      <c r="I135" s="51"/>
      <c r="J135" s="51"/>
      <c r="K135" s="51"/>
      <c r="L135" s="51"/>
      <c r="M135" s="51"/>
      <c r="N135" s="51"/>
      <c r="O135" s="52"/>
      <c r="P135" s="52"/>
      <c r="Q135" s="52"/>
      <c r="R135" s="52"/>
      <c r="S135" s="52"/>
      <c r="T135" s="52"/>
      <c r="U135" s="52"/>
      <c r="V135" s="53"/>
      <c r="W135" s="172"/>
      <c r="X135" s="190"/>
    </row>
    <row r="136" spans="1:24" outlineLevel="1">
      <c r="A136" s="336"/>
      <c r="B136" s="323"/>
      <c r="C136" s="335" t="s">
        <v>148</v>
      </c>
      <c r="D136" s="102" t="str">
        <f>'Перв. скв '!D136</f>
        <v>Супервайзер по бурению на скважинах с отходом до 1300 м.</v>
      </c>
      <c r="E136" s="304">
        <f>'Перв. скв '!E136</f>
        <v>0</v>
      </c>
      <c r="F136" s="332" t="str">
        <f>'Перв. скв '!F136</f>
        <v>скв.</v>
      </c>
      <c r="G136" s="349">
        <f>'Перв. скв '!G136</f>
        <v>18147</v>
      </c>
      <c r="H136" s="306">
        <f>'Перв. скв '!H136</f>
        <v>0</v>
      </c>
      <c r="I136" s="306">
        <f>'Перв. скв '!I136</f>
        <v>0</v>
      </c>
      <c r="J136" s="306">
        <f>'Перв. скв '!J136</f>
        <v>0</v>
      </c>
      <c r="K136" s="306">
        <f>'Перв. скв '!K136</f>
        <v>0</v>
      </c>
      <c r="L136" s="306">
        <f>$L$45</f>
        <v>0</v>
      </c>
      <c r="M136" s="306">
        <f>'Перв. скв '!M136</f>
        <v>0</v>
      </c>
      <c r="N136" s="306">
        <f>'Перв. скв '!N136</f>
        <v>0</v>
      </c>
      <c r="O136" s="112">
        <f t="shared" ref="O136:O141" si="99">H136*G136</f>
        <v>0</v>
      </c>
      <c r="P136" s="112">
        <f t="shared" ref="P136:P141" si="100">I136*G136</f>
        <v>0</v>
      </c>
      <c r="Q136" s="112">
        <f t="shared" ref="Q136:Q141" si="101">J136*G136</f>
        <v>0</v>
      </c>
      <c r="R136" s="112">
        <f t="shared" ref="R136:R141" si="102">K136*G136</f>
        <v>0</v>
      </c>
      <c r="S136" s="112">
        <f t="shared" ref="S136:S141" si="103">L136*G136</f>
        <v>0</v>
      </c>
      <c r="T136" s="99">
        <f t="shared" ref="T136:T141" si="104">M136*G136</f>
        <v>0</v>
      </c>
      <c r="U136" s="112">
        <f t="shared" ref="U136:U141" si="105">N136*G136</f>
        <v>0</v>
      </c>
      <c r="V136" s="113">
        <f t="shared" ref="V136:V141" si="106">SUM(H136:N136)</f>
        <v>0</v>
      </c>
      <c r="W136" s="168">
        <f t="shared" ref="W136:W141" si="107">SUM(O136:U136)</f>
        <v>0</v>
      </c>
      <c r="X136" s="190"/>
    </row>
    <row r="137" spans="1:24" outlineLevel="1">
      <c r="A137" s="336"/>
      <c r="B137" s="323"/>
      <c r="C137" s="335"/>
      <c r="D137" s="102" t="str">
        <f>'Перв. скв '!D137</f>
        <v>Супервайзер по бурению на скважинах с отходом от 1300 до 1500 м.</v>
      </c>
      <c r="E137" s="304">
        <f>'Перв. скв '!E137</f>
        <v>0</v>
      </c>
      <c r="F137" s="332" t="str">
        <f>'Перв. скв '!F137</f>
        <v>скв.</v>
      </c>
      <c r="G137" s="349">
        <f>'Перв. скв '!G137</f>
        <v>18147</v>
      </c>
      <c r="H137" s="306">
        <f>'Перв. скв '!H137</f>
        <v>0</v>
      </c>
      <c r="I137" s="306">
        <f>'Перв. скв '!I137</f>
        <v>0</v>
      </c>
      <c r="J137" s="306">
        <f>'Перв. скв '!J137</f>
        <v>0</v>
      </c>
      <c r="K137" s="306">
        <f>'Перв. скв '!K137</f>
        <v>0</v>
      </c>
      <c r="L137" s="306">
        <f>$L$46</f>
        <v>0</v>
      </c>
      <c r="M137" s="306">
        <f>'Перв. скв '!M137</f>
        <v>0</v>
      </c>
      <c r="N137" s="306">
        <f>'Перв. скв '!N137</f>
        <v>0</v>
      </c>
      <c r="O137" s="112">
        <f t="shared" si="99"/>
        <v>0</v>
      </c>
      <c r="P137" s="112">
        <f t="shared" si="100"/>
        <v>0</v>
      </c>
      <c r="Q137" s="112">
        <f t="shared" si="101"/>
        <v>0</v>
      </c>
      <c r="R137" s="112">
        <f t="shared" si="102"/>
        <v>0</v>
      </c>
      <c r="S137" s="112">
        <f t="shared" si="103"/>
        <v>0</v>
      </c>
      <c r="T137" s="99">
        <f t="shared" si="104"/>
        <v>0</v>
      </c>
      <c r="U137" s="112">
        <f t="shared" si="105"/>
        <v>0</v>
      </c>
      <c r="V137" s="113">
        <f t="shared" si="106"/>
        <v>0</v>
      </c>
      <c r="W137" s="168">
        <f t="shared" si="107"/>
        <v>0</v>
      </c>
      <c r="X137" s="190"/>
    </row>
    <row r="138" spans="1:24" outlineLevel="1">
      <c r="A138" s="336"/>
      <c r="B138" s="323"/>
      <c r="C138" s="335"/>
      <c r="D138" s="102" t="str">
        <f>'Перв. скв '!D138</f>
        <v>Супервайзер по бурению на скважинах с отходом от 1500 до 2000 м.</v>
      </c>
      <c r="E138" s="304">
        <f>'Перв. скв '!E138</f>
        <v>0</v>
      </c>
      <c r="F138" s="332" t="str">
        <f>'Перв. скв '!F138</f>
        <v>скв.</v>
      </c>
      <c r="G138" s="349">
        <f>'Перв. скв '!G138</f>
        <v>18147</v>
      </c>
      <c r="H138" s="306">
        <f>'Перв. скв '!H138</f>
        <v>0</v>
      </c>
      <c r="I138" s="306">
        <f>'Перв. скв '!I138</f>
        <v>0</v>
      </c>
      <c r="J138" s="306">
        <f>'Перв. скв '!J138</f>
        <v>0</v>
      </c>
      <c r="K138" s="306">
        <f>'Перв. скв '!K138</f>
        <v>0</v>
      </c>
      <c r="L138" s="306">
        <f>$L$47</f>
        <v>0</v>
      </c>
      <c r="M138" s="306">
        <f>'Перв. скв '!M138</f>
        <v>0</v>
      </c>
      <c r="N138" s="306">
        <f>'Перв. скв '!N138</f>
        <v>0</v>
      </c>
      <c r="O138" s="112">
        <f t="shared" si="99"/>
        <v>0</v>
      </c>
      <c r="P138" s="112">
        <f t="shared" si="100"/>
        <v>0</v>
      </c>
      <c r="Q138" s="112">
        <f t="shared" si="101"/>
        <v>0</v>
      </c>
      <c r="R138" s="112">
        <f t="shared" si="102"/>
        <v>0</v>
      </c>
      <c r="S138" s="112">
        <f t="shared" si="103"/>
        <v>0</v>
      </c>
      <c r="T138" s="99">
        <f t="shared" si="104"/>
        <v>0</v>
      </c>
      <c r="U138" s="112">
        <f t="shared" si="105"/>
        <v>0</v>
      </c>
      <c r="V138" s="113">
        <f t="shared" si="106"/>
        <v>0</v>
      </c>
      <c r="W138" s="168">
        <f t="shared" si="107"/>
        <v>0</v>
      </c>
      <c r="X138" s="190"/>
    </row>
    <row r="139" spans="1:24" outlineLevel="1">
      <c r="A139" s="336"/>
      <c r="B139" s="323"/>
      <c r="C139" s="335"/>
      <c r="D139" s="102" t="str">
        <f>'Перв. скв '!D139</f>
        <v>Супервайзер по бурению на скважинах с отходом от 2000 до 2200 м.</v>
      </c>
      <c r="E139" s="304">
        <f>'Перв. скв '!E139</f>
        <v>0</v>
      </c>
      <c r="F139" s="332" t="str">
        <f>'Перв. скв '!F139</f>
        <v>скв.</v>
      </c>
      <c r="G139" s="349">
        <f>'Перв. скв '!G139</f>
        <v>18147</v>
      </c>
      <c r="H139" s="306">
        <f>'Перв. скв '!H139</f>
        <v>0</v>
      </c>
      <c r="I139" s="306">
        <f>'Перв. скв '!I139</f>
        <v>0</v>
      </c>
      <c r="J139" s="306">
        <f>'Перв. скв '!J139</f>
        <v>0</v>
      </c>
      <c r="K139" s="306">
        <f>'Перв. скв '!K139</f>
        <v>0</v>
      </c>
      <c r="L139" s="306">
        <f>$L$48</f>
        <v>0</v>
      </c>
      <c r="M139" s="306">
        <f>'Перв. скв '!M139</f>
        <v>0</v>
      </c>
      <c r="N139" s="306">
        <f>'Перв. скв '!N139</f>
        <v>0</v>
      </c>
      <c r="O139" s="112">
        <f t="shared" si="99"/>
        <v>0</v>
      </c>
      <c r="P139" s="112">
        <f t="shared" si="100"/>
        <v>0</v>
      </c>
      <c r="Q139" s="112">
        <f t="shared" si="101"/>
        <v>0</v>
      </c>
      <c r="R139" s="112">
        <f t="shared" si="102"/>
        <v>0</v>
      </c>
      <c r="S139" s="112">
        <f t="shared" si="103"/>
        <v>0</v>
      </c>
      <c r="T139" s="99">
        <f t="shared" si="104"/>
        <v>0</v>
      </c>
      <c r="U139" s="112">
        <f t="shared" si="105"/>
        <v>0</v>
      </c>
      <c r="V139" s="113">
        <f t="shared" si="106"/>
        <v>0</v>
      </c>
      <c r="W139" s="168">
        <f t="shared" si="107"/>
        <v>0</v>
      </c>
      <c r="X139" s="190"/>
    </row>
    <row r="140" spans="1:24" outlineLevel="1">
      <c r="A140" s="336"/>
      <c r="B140" s="323"/>
      <c r="C140" s="335"/>
      <c r="D140" s="102" t="str">
        <f>'Перв. скв '!D140</f>
        <v>Супервайзер по бурению на скважинах с отходом более 2200 м.</v>
      </c>
      <c r="E140" s="304">
        <f>'Перв. скв '!E140</f>
        <v>0</v>
      </c>
      <c r="F140" s="332" t="str">
        <f>'Перв. скв '!F140</f>
        <v>скв.</v>
      </c>
      <c r="G140" s="349">
        <f>'Перв. скв '!G140</f>
        <v>18147</v>
      </c>
      <c r="H140" s="306">
        <f>'Перв. скв '!H140</f>
        <v>0</v>
      </c>
      <c r="I140" s="306">
        <f>'Перв. скв '!I140</f>
        <v>0</v>
      </c>
      <c r="J140" s="306">
        <f>'Перв. скв '!J140</f>
        <v>0</v>
      </c>
      <c r="K140" s="306">
        <f>'Перв. скв '!K140</f>
        <v>0</v>
      </c>
      <c r="L140" s="306">
        <f>$L$49</f>
        <v>0</v>
      </c>
      <c r="M140" s="306">
        <f>'Перв. скв '!M140</f>
        <v>0</v>
      </c>
      <c r="N140" s="306">
        <f>'Перв. скв '!N140</f>
        <v>0</v>
      </c>
      <c r="O140" s="112">
        <f t="shared" si="99"/>
        <v>0</v>
      </c>
      <c r="P140" s="112">
        <f t="shared" si="100"/>
        <v>0</v>
      </c>
      <c r="Q140" s="112">
        <f t="shared" si="101"/>
        <v>0</v>
      </c>
      <c r="R140" s="112">
        <f t="shared" si="102"/>
        <v>0</v>
      </c>
      <c r="S140" s="112">
        <f t="shared" si="103"/>
        <v>0</v>
      </c>
      <c r="T140" s="99">
        <f t="shared" si="104"/>
        <v>0</v>
      </c>
      <c r="U140" s="112">
        <f t="shared" si="105"/>
        <v>0</v>
      </c>
      <c r="V140" s="113">
        <f t="shared" si="106"/>
        <v>0</v>
      </c>
      <c r="W140" s="168">
        <f t="shared" si="107"/>
        <v>0</v>
      </c>
      <c r="X140" s="190"/>
    </row>
    <row r="141" spans="1:24" ht="15.75" outlineLevel="1" thickBot="1">
      <c r="A141" s="336"/>
      <c r="B141" s="323"/>
      <c r="C141" s="335"/>
      <c r="D141" s="102" t="str">
        <f>'Перв. скв '!D141</f>
        <v>Супервайзер по бурению на горизонтальных скважинах</v>
      </c>
      <c r="E141" s="304">
        <f>'Перв. скв '!E141</f>
        <v>0</v>
      </c>
      <c r="F141" s="332" t="str">
        <f>'Перв. скв '!F141</f>
        <v>скв.</v>
      </c>
      <c r="G141" s="349">
        <f>'Перв. скв '!G141</f>
        <v>18147</v>
      </c>
      <c r="H141" s="306">
        <f>'Перв. скв '!H141</f>
        <v>0</v>
      </c>
      <c r="I141" s="306">
        <f>'Перв. скв '!I141</f>
        <v>0</v>
      </c>
      <c r="J141" s="306">
        <f>'Перв. скв '!J141</f>
        <v>0</v>
      </c>
      <c r="K141" s="306">
        <f>'Перв. скв '!K141</f>
        <v>0</v>
      </c>
      <c r="L141" s="306">
        <f>O6</f>
        <v>30</v>
      </c>
      <c r="M141" s="306">
        <f>'Перв. скв '!M141</f>
        <v>0</v>
      </c>
      <c r="N141" s="306">
        <f>'Перв. скв '!N141</f>
        <v>0</v>
      </c>
      <c r="O141" s="112">
        <f t="shared" si="99"/>
        <v>0</v>
      </c>
      <c r="P141" s="112">
        <f t="shared" si="100"/>
        <v>0</v>
      </c>
      <c r="Q141" s="112">
        <f t="shared" si="101"/>
        <v>0</v>
      </c>
      <c r="R141" s="112">
        <f t="shared" si="102"/>
        <v>0</v>
      </c>
      <c r="S141" s="112">
        <f t="shared" si="103"/>
        <v>544410</v>
      </c>
      <c r="T141" s="99">
        <f t="shared" si="104"/>
        <v>0</v>
      </c>
      <c r="U141" s="112">
        <f t="shared" si="105"/>
        <v>0</v>
      </c>
      <c r="V141" s="113">
        <f t="shared" si="106"/>
        <v>30</v>
      </c>
      <c r="W141" s="168">
        <f t="shared" si="107"/>
        <v>544410</v>
      </c>
      <c r="X141" s="190"/>
    </row>
    <row r="142" spans="1:24" ht="15.75" hidden="1" thickBot="1">
      <c r="A142" s="32"/>
      <c r="B142" s="47"/>
      <c r="C142" s="446" t="s">
        <v>36</v>
      </c>
      <c r="D142" s="447"/>
      <c r="E142" s="447"/>
      <c r="F142" s="447"/>
      <c r="G142" s="447"/>
      <c r="H142" s="447"/>
      <c r="I142" s="447"/>
      <c r="J142" s="447"/>
      <c r="K142" s="447"/>
      <c r="L142" s="447"/>
      <c r="M142" s="447"/>
      <c r="N142" s="447"/>
      <c r="O142" s="447"/>
      <c r="P142" s="447"/>
      <c r="Q142" s="447"/>
      <c r="R142" s="447"/>
      <c r="S142" s="447"/>
      <c r="T142" s="447"/>
      <c r="U142" s="447"/>
      <c r="V142" s="447"/>
      <c r="W142" s="447"/>
      <c r="X142" s="192">
        <f>SUM(W143:W162)</f>
        <v>0</v>
      </c>
    </row>
    <row r="143" spans="1:24" hidden="1" outlineLevel="1" collapsed="1">
      <c r="A143" s="30"/>
      <c r="B143" s="43"/>
      <c r="C143" s="182">
        <f>'Перв. скв '!C143</f>
        <v>0</v>
      </c>
      <c r="D143" s="100" t="s">
        <v>120</v>
      </c>
      <c r="E143" s="50"/>
      <c r="F143" s="50"/>
      <c r="G143" s="38"/>
      <c r="H143" s="51"/>
      <c r="I143" s="51"/>
      <c r="J143" s="51"/>
      <c r="K143" s="51"/>
      <c r="L143" s="51"/>
      <c r="M143" s="51"/>
      <c r="N143" s="51"/>
      <c r="O143" s="52"/>
      <c r="P143" s="52"/>
      <c r="Q143" s="52"/>
      <c r="R143" s="52"/>
      <c r="S143" s="52"/>
      <c r="T143" s="52"/>
      <c r="U143" s="52"/>
      <c r="V143" s="53"/>
      <c r="W143" s="172"/>
      <c r="X143" s="190"/>
    </row>
    <row r="144" spans="1:24" hidden="1" outlineLevel="1">
      <c r="A144" s="30"/>
      <c r="B144" s="43"/>
      <c r="C144" s="183"/>
      <c r="D144" s="102" t="str">
        <f>'Перв. скв '!D144</f>
        <v>Противофонтанный лифт</v>
      </c>
      <c r="E144" s="59"/>
      <c r="F144" s="59" t="str">
        <f>'Перв. скв '!F144</f>
        <v>операция</v>
      </c>
      <c r="G144" s="196">
        <f>'Перв. скв '!G144</f>
        <v>0</v>
      </c>
      <c r="H144" s="115"/>
      <c r="I144" s="115"/>
      <c r="J144" s="115"/>
      <c r="K144" s="115"/>
      <c r="L144" s="115"/>
      <c r="M144" s="115"/>
      <c r="N144" s="115"/>
      <c r="O144" s="99">
        <f t="shared" ref="O144:O154" si="108">H144*G144</f>
        <v>0</v>
      </c>
      <c r="P144" s="99">
        <f t="shared" ref="P144:P154" si="109">I144*G144</f>
        <v>0</v>
      </c>
      <c r="Q144" s="99">
        <f t="shared" ref="Q144:Q154" si="110">J144*G144</f>
        <v>0</v>
      </c>
      <c r="R144" s="99">
        <f t="shared" ref="R144:R154" si="111">K144*G144</f>
        <v>0</v>
      </c>
      <c r="S144" s="99">
        <f t="shared" ref="S144:S154" si="112">L144*G144</f>
        <v>0</v>
      </c>
      <c r="T144" s="99">
        <f t="shared" ref="T144:T154" si="113">M144*G144</f>
        <v>0</v>
      </c>
      <c r="U144" s="99">
        <f t="shared" ref="U144:U154" si="114">N144*G144</f>
        <v>0</v>
      </c>
      <c r="V144" s="98">
        <f t="shared" ref="V144:V154" si="115">SUM(H144:N144)</f>
        <v>0</v>
      </c>
      <c r="W144" s="171">
        <f t="shared" ref="W144:W154" si="116">SUM(O144:U144)</f>
        <v>0</v>
      </c>
      <c r="X144" s="190"/>
    </row>
    <row r="145" spans="1:24" hidden="1" outlineLevel="1">
      <c r="A145" s="30"/>
      <c r="B145" s="43"/>
      <c r="C145" s="183"/>
      <c r="D145" s="102" t="str">
        <f>'Перв. скв '!D145</f>
        <v>Прочие</v>
      </c>
      <c r="E145" s="59"/>
      <c r="F145" s="59">
        <f>'Перв. скв '!F145</f>
        <v>0</v>
      </c>
      <c r="G145" s="196">
        <f>'Перв. скв '!G145</f>
        <v>0</v>
      </c>
      <c r="H145" s="115"/>
      <c r="I145" s="115"/>
      <c r="J145" s="115"/>
      <c r="K145" s="115"/>
      <c r="L145" s="115"/>
      <c r="M145" s="115"/>
      <c r="N145" s="115"/>
      <c r="O145" s="99">
        <f t="shared" si="108"/>
        <v>0</v>
      </c>
      <c r="P145" s="99">
        <f t="shared" si="109"/>
        <v>0</v>
      </c>
      <c r="Q145" s="99">
        <f t="shared" si="110"/>
        <v>0</v>
      </c>
      <c r="R145" s="99">
        <f t="shared" si="111"/>
        <v>0</v>
      </c>
      <c r="S145" s="99">
        <f t="shared" si="112"/>
        <v>0</v>
      </c>
      <c r="T145" s="99">
        <f t="shared" si="113"/>
        <v>0</v>
      </c>
      <c r="U145" s="99">
        <f t="shared" si="114"/>
        <v>0</v>
      </c>
      <c r="V145" s="98">
        <f t="shared" si="115"/>
        <v>0</v>
      </c>
      <c r="W145" s="171">
        <f t="shared" si="116"/>
        <v>0</v>
      </c>
      <c r="X145" s="190"/>
    </row>
    <row r="146" spans="1:24" hidden="1" outlineLevel="1">
      <c r="A146" s="30"/>
      <c r="B146" s="43"/>
      <c r="C146" s="183"/>
      <c r="D146" s="102" t="str">
        <f>'Перв. скв '!D146</f>
        <v>Прочие</v>
      </c>
      <c r="E146" s="59"/>
      <c r="F146" s="59">
        <f>'Перв. скв '!F146</f>
        <v>0</v>
      </c>
      <c r="G146" s="196">
        <f>'Перв. скв '!G146</f>
        <v>0</v>
      </c>
      <c r="H146" s="115"/>
      <c r="I146" s="115"/>
      <c r="J146" s="115"/>
      <c r="K146" s="115"/>
      <c r="L146" s="115"/>
      <c r="M146" s="115"/>
      <c r="N146" s="115"/>
      <c r="O146" s="99">
        <f t="shared" si="108"/>
        <v>0</v>
      </c>
      <c r="P146" s="99">
        <f t="shared" si="109"/>
        <v>0</v>
      </c>
      <c r="Q146" s="99">
        <f t="shared" si="110"/>
        <v>0</v>
      </c>
      <c r="R146" s="99">
        <f t="shared" si="111"/>
        <v>0</v>
      </c>
      <c r="S146" s="99">
        <f t="shared" si="112"/>
        <v>0</v>
      </c>
      <c r="T146" s="99">
        <f t="shared" si="113"/>
        <v>0</v>
      </c>
      <c r="U146" s="99">
        <f t="shared" si="114"/>
        <v>0</v>
      </c>
      <c r="V146" s="98">
        <f t="shared" si="115"/>
        <v>0</v>
      </c>
      <c r="W146" s="171">
        <f t="shared" si="116"/>
        <v>0</v>
      </c>
      <c r="X146" s="190"/>
    </row>
    <row r="147" spans="1:24" hidden="1" outlineLevel="1">
      <c r="A147" s="30"/>
      <c r="B147" s="43"/>
      <c r="C147" s="183"/>
      <c r="D147" s="102" t="str">
        <f>'Перв. скв '!D147</f>
        <v>Прочие</v>
      </c>
      <c r="E147" s="59"/>
      <c r="F147" s="59">
        <f>'Перв. скв '!F147</f>
        <v>0</v>
      </c>
      <c r="G147" s="196">
        <f>'Перв. скв '!G147</f>
        <v>0</v>
      </c>
      <c r="H147" s="115"/>
      <c r="I147" s="115"/>
      <c r="J147" s="115"/>
      <c r="K147" s="115"/>
      <c r="L147" s="115"/>
      <c r="M147" s="115"/>
      <c r="N147" s="115"/>
      <c r="O147" s="99">
        <f t="shared" si="108"/>
        <v>0</v>
      </c>
      <c r="P147" s="99">
        <f t="shared" si="109"/>
        <v>0</v>
      </c>
      <c r="Q147" s="99">
        <f t="shared" si="110"/>
        <v>0</v>
      </c>
      <c r="R147" s="99">
        <f t="shared" si="111"/>
        <v>0</v>
      </c>
      <c r="S147" s="99">
        <f t="shared" si="112"/>
        <v>0</v>
      </c>
      <c r="T147" s="99">
        <f t="shared" si="113"/>
        <v>0</v>
      </c>
      <c r="U147" s="99">
        <f t="shared" si="114"/>
        <v>0</v>
      </c>
      <c r="V147" s="98">
        <f t="shared" si="115"/>
        <v>0</v>
      </c>
      <c r="W147" s="171">
        <f t="shared" si="116"/>
        <v>0</v>
      </c>
      <c r="X147" s="190"/>
    </row>
    <row r="148" spans="1:24" hidden="1" outlineLevel="1">
      <c r="A148" s="30"/>
      <c r="B148" s="43"/>
      <c r="C148" s="183"/>
      <c r="D148" s="102" t="str">
        <f>'Перв. скв '!D148</f>
        <v>Прочие</v>
      </c>
      <c r="E148" s="59"/>
      <c r="F148" s="59">
        <f>'Перв. скв '!F148</f>
        <v>0</v>
      </c>
      <c r="G148" s="196">
        <f>'Перв. скв '!G148</f>
        <v>0</v>
      </c>
      <c r="H148" s="115"/>
      <c r="I148" s="115"/>
      <c r="J148" s="115"/>
      <c r="K148" s="115"/>
      <c r="L148" s="115"/>
      <c r="M148" s="115"/>
      <c r="N148" s="115"/>
      <c r="O148" s="99">
        <f t="shared" si="108"/>
        <v>0</v>
      </c>
      <c r="P148" s="99">
        <f t="shared" si="109"/>
        <v>0</v>
      </c>
      <c r="Q148" s="99">
        <f t="shared" si="110"/>
        <v>0</v>
      </c>
      <c r="R148" s="99">
        <f t="shared" si="111"/>
        <v>0</v>
      </c>
      <c r="S148" s="99">
        <f t="shared" si="112"/>
        <v>0</v>
      </c>
      <c r="T148" s="99">
        <f t="shared" si="113"/>
        <v>0</v>
      </c>
      <c r="U148" s="99">
        <f t="shared" si="114"/>
        <v>0</v>
      </c>
      <c r="V148" s="98">
        <f t="shared" si="115"/>
        <v>0</v>
      </c>
      <c r="W148" s="171">
        <f t="shared" si="116"/>
        <v>0</v>
      </c>
      <c r="X148" s="190"/>
    </row>
    <row r="149" spans="1:24" hidden="1" outlineLevel="1">
      <c r="A149" s="30"/>
      <c r="B149" s="43"/>
      <c r="C149" s="183"/>
      <c r="D149" s="102" t="str">
        <f>'Перв. скв '!D149</f>
        <v>Прочие</v>
      </c>
      <c r="E149" s="59"/>
      <c r="F149" s="59">
        <f>'Перв. скв '!F149</f>
        <v>0</v>
      </c>
      <c r="G149" s="196">
        <f>'Перв. скв '!G149</f>
        <v>0</v>
      </c>
      <c r="H149" s="115"/>
      <c r="I149" s="115"/>
      <c r="J149" s="115"/>
      <c r="K149" s="115"/>
      <c r="L149" s="115"/>
      <c r="M149" s="115"/>
      <c r="N149" s="115"/>
      <c r="O149" s="99">
        <f t="shared" si="108"/>
        <v>0</v>
      </c>
      <c r="P149" s="99">
        <f t="shared" si="109"/>
        <v>0</v>
      </c>
      <c r="Q149" s="99">
        <f t="shared" si="110"/>
        <v>0</v>
      </c>
      <c r="R149" s="99">
        <f t="shared" si="111"/>
        <v>0</v>
      </c>
      <c r="S149" s="99">
        <f t="shared" si="112"/>
        <v>0</v>
      </c>
      <c r="T149" s="99">
        <f t="shared" si="113"/>
        <v>0</v>
      </c>
      <c r="U149" s="99">
        <f t="shared" si="114"/>
        <v>0</v>
      </c>
      <c r="V149" s="98">
        <f t="shared" si="115"/>
        <v>0</v>
      </c>
      <c r="W149" s="171">
        <f t="shared" si="116"/>
        <v>0</v>
      </c>
      <c r="X149" s="190"/>
    </row>
    <row r="150" spans="1:24" hidden="1" outlineLevel="1">
      <c r="A150" s="30"/>
      <c r="B150" s="43"/>
      <c r="C150" s="183"/>
      <c r="D150" s="102" t="str">
        <f>'Перв. скв '!D150</f>
        <v>Прочие</v>
      </c>
      <c r="E150" s="59"/>
      <c r="F150" s="59">
        <f>'Перв. скв '!F150</f>
        <v>0</v>
      </c>
      <c r="G150" s="196">
        <f>'Перв. скв '!G150</f>
        <v>0</v>
      </c>
      <c r="H150" s="115"/>
      <c r="I150" s="115"/>
      <c r="J150" s="115"/>
      <c r="K150" s="115"/>
      <c r="L150" s="115"/>
      <c r="M150" s="115"/>
      <c r="N150" s="115"/>
      <c r="O150" s="99">
        <f t="shared" si="108"/>
        <v>0</v>
      </c>
      <c r="P150" s="99">
        <f t="shared" si="109"/>
        <v>0</v>
      </c>
      <c r="Q150" s="99">
        <f t="shared" si="110"/>
        <v>0</v>
      </c>
      <c r="R150" s="99">
        <f t="shared" si="111"/>
        <v>0</v>
      </c>
      <c r="S150" s="99">
        <f t="shared" si="112"/>
        <v>0</v>
      </c>
      <c r="T150" s="99">
        <f t="shared" si="113"/>
        <v>0</v>
      </c>
      <c r="U150" s="99">
        <f t="shared" si="114"/>
        <v>0</v>
      </c>
      <c r="V150" s="98">
        <f t="shared" si="115"/>
        <v>0</v>
      </c>
      <c r="W150" s="171">
        <f t="shared" si="116"/>
        <v>0</v>
      </c>
      <c r="X150" s="190"/>
    </row>
    <row r="151" spans="1:24" hidden="1" outlineLevel="1">
      <c r="A151" s="30"/>
      <c r="B151" s="43"/>
      <c r="C151" s="183"/>
      <c r="D151" s="102" t="str">
        <f>'Перв. скв '!D151</f>
        <v>Прочие</v>
      </c>
      <c r="E151" s="59"/>
      <c r="F151" s="59">
        <f>'Перв. скв '!F151</f>
        <v>0</v>
      </c>
      <c r="G151" s="196">
        <f>'Перв. скв '!G151</f>
        <v>0</v>
      </c>
      <c r="H151" s="115"/>
      <c r="I151" s="115"/>
      <c r="J151" s="115"/>
      <c r="K151" s="115"/>
      <c r="L151" s="115"/>
      <c r="M151" s="115"/>
      <c r="N151" s="115"/>
      <c r="O151" s="99">
        <f t="shared" si="108"/>
        <v>0</v>
      </c>
      <c r="P151" s="99">
        <f t="shared" si="109"/>
        <v>0</v>
      </c>
      <c r="Q151" s="99">
        <f t="shared" si="110"/>
        <v>0</v>
      </c>
      <c r="R151" s="99">
        <f t="shared" si="111"/>
        <v>0</v>
      </c>
      <c r="S151" s="99">
        <f t="shared" si="112"/>
        <v>0</v>
      </c>
      <c r="T151" s="99">
        <f t="shared" si="113"/>
        <v>0</v>
      </c>
      <c r="U151" s="99">
        <f t="shared" si="114"/>
        <v>0</v>
      </c>
      <c r="V151" s="98">
        <f t="shared" si="115"/>
        <v>0</v>
      </c>
      <c r="W151" s="171">
        <f t="shared" si="116"/>
        <v>0</v>
      </c>
      <c r="X151" s="190"/>
    </row>
    <row r="152" spans="1:24" hidden="1" outlineLevel="1">
      <c r="A152" s="30"/>
      <c r="B152" s="43"/>
      <c r="C152" s="183"/>
      <c r="D152" s="102" t="str">
        <f>'Перв. скв '!D152</f>
        <v>Прочие</v>
      </c>
      <c r="E152" s="59"/>
      <c r="F152" s="59">
        <f>'Перв. скв '!F152</f>
        <v>0</v>
      </c>
      <c r="G152" s="196">
        <f>'Перв. скв '!G152</f>
        <v>0</v>
      </c>
      <c r="H152" s="115"/>
      <c r="I152" s="115"/>
      <c r="J152" s="115"/>
      <c r="K152" s="115"/>
      <c r="L152" s="115"/>
      <c r="M152" s="115"/>
      <c r="N152" s="115"/>
      <c r="O152" s="99">
        <f t="shared" si="108"/>
        <v>0</v>
      </c>
      <c r="P152" s="99">
        <f t="shared" si="109"/>
        <v>0</v>
      </c>
      <c r="Q152" s="99">
        <f t="shared" si="110"/>
        <v>0</v>
      </c>
      <c r="R152" s="99">
        <f t="shared" si="111"/>
        <v>0</v>
      </c>
      <c r="S152" s="99">
        <f t="shared" si="112"/>
        <v>0</v>
      </c>
      <c r="T152" s="99">
        <f t="shared" si="113"/>
        <v>0</v>
      </c>
      <c r="U152" s="99">
        <f t="shared" si="114"/>
        <v>0</v>
      </c>
      <c r="V152" s="98">
        <f t="shared" si="115"/>
        <v>0</v>
      </c>
      <c r="W152" s="171">
        <f>SUM(O152:U152)</f>
        <v>0</v>
      </c>
      <c r="X152" s="190"/>
    </row>
    <row r="153" spans="1:24" hidden="1" outlineLevel="1">
      <c r="A153" s="30"/>
      <c r="B153" s="43"/>
      <c r="C153" s="183"/>
      <c r="D153" s="102" t="str">
        <f>'Перв. скв '!D153</f>
        <v>Прочие</v>
      </c>
      <c r="E153" s="59"/>
      <c r="F153" s="59">
        <f>'Перв. скв '!F153</f>
        <v>0</v>
      </c>
      <c r="G153" s="196">
        <f>'Перв. скв '!G153</f>
        <v>0</v>
      </c>
      <c r="H153" s="115"/>
      <c r="I153" s="115"/>
      <c r="J153" s="115"/>
      <c r="K153" s="115"/>
      <c r="L153" s="115"/>
      <c r="M153" s="115"/>
      <c r="N153" s="115"/>
      <c r="O153" s="99">
        <f t="shared" si="108"/>
        <v>0</v>
      </c>
      <c r="P153" s="99">
        <f t="shared" si="109"/>
        <v>0</v>
      </c>
      <c r="Q153" s="99">
        <f t="shared" si="110"/>
        <v>0</v>
      </c>
      <c r="R153" s="99">
        <f t="shared" si="111"/>
        <v>0</v>
      </c>
      <c r="S153" s="99">
        <f t="shared" si="112"/>
        <v>0</v>
      </c>
      <c r="T153" s="99">
        <f t="shared" si="113"/>
        <v>0</v>
      </c>
      <c r="U153" s="99">
        <f t="shared" si="114"/>
        <v>0</v>
      </c>
      <c r="V153" s="98">
        <f t="shared" si="115"/>
        <v>0</v>
      </c>
      <c r="W153" s="171">
        <f>SUM(O153:U153)</f>
        <v>0</v>
      </c>
      <c r="X153" s="190"/>
    </row>
    <row r="154" spans="1:24" hidden="1" outlineLevel="1">
      <c r="A154" s="30"/>
      <c r="B154" s="43"/>
      <c r="C154" s="183"/>
      <c r="D154" s="102" t="str">
        <f>'Перв. скв '!D154</f>
        <v>Прочие</v>
      </c>
      <c r="E154" s="59"/>
      <c r="F154" s="59">
        <f>'Перв. скв '!F154</f>
        <v>0</v>
      </c>
      <c r="G154" s="196">
        <f>'Перв. скв '!G154</f>
        <v>0</v>
      </c>
      <c r="H154" s="115"/>
      <c r="I154" s="115"/>
      <c r="J154" s="115"/>
      <c r="K154" s="115"/>
      <c r="L154" s="115"/>
      <c r="M154" s="115"/>
      <c r="N154" s="115"/>
      <c r="O154" s="99">
        <f t="shared" si="108"/>
        <v>0</v>
      </c>
      <c r="P154" s="99">
        <f t="shared" si="109"/>
        <v>0</v>
      </c>
      <c r="Q154" s="99">
        <f t="shared" si="110"/>
        <v>0</v>
      </c>
      <c r="R154" s="99">
        <f t="shared" si="111"/>
        <v>0</v>
      </c>
      <c r="S154" s="99">
        <f t="shared" si="112"/>
        <v>0</v>
      </c>
      <c r="T154" s="99">
        <f t="shared" si="113"/>
        <v>0</v>
      </c>
      <c r="U154" s="99">
        <f t="shared" si="114"/>
        <v>0</v>
      </c>
      <c r="V154" s="98">
        <f t="shared" si="115"/>
        <v>0</v>
      </c>
      <c r="W154" s="171">
        <f t="shared" si="116"/>
        <v>0</v>
      </c>
      <c r="X154" s="190"/>
    </row>
    <row r="155" spans="1:24" hidden="1" outlineLevel="1">
      <c r="A155" s="30"/>
      <c r="B155" s="43"/>
      <c r="C155" s="54" t="s">
        <v>121</v>
      </c>
      <c r="D155" s="100"/>
      <c r="E155" s="50"/>
      <c r="F155" s="50"/>
      <c r="G155" s="38"/>
      <c r="H155" s="120"/>
      <c r="I155" s="120"/>
      <c r="J155" s="120"/>
      <c r="K155" s="120"/>
      <c r="L155" s="120"/>
      <c r="M155" s="120"/>
      <c r="N155" s="120"/>
      <c r="O155" s="121"/>
      <c r="P155" s="121"/>
      <c r="Q155" s="121"/>
      <c r="R155" s="121"/>
      <c r="S155" s="121"/>
      <c r="T155" s="121"/>
      <c r="U155" s="121"/>
      <c r="V155" s="120"/>
      <c r="W155" s="173"/>
      <c r="X155" s="190"/>
    </row>
    <row r="156" spans="1:24" hidden="1" outlineLevel="1" collapsed="1">
      <c r="A156" s="30"/>
      <c r="B156" s="43"/>
      <c r="C156" s="182">
        <f>'Перв. скв '!C156</f>
        <v>0</v>
      </c>
      <c r="D156" s="100" t="s">
        <v>120</v>
      </c>
      <c r="E156" s="50"/>
      <c r="F156" s="50"/>
      <c r="G156" s="38"/>
      <c r="H156" s="120"/>
      <c r="I156" s="120"/>
      <c r="J156" s="120"/>
      <c r="K156" s="120"/>
      <c r="L156" s="120"/>
      <c r="M156" s="120"/>
      <c r="N156" s="120"/>
      <c r="O156" s="121"/>
      <c r="P156" s="121"/>
      <c r="Q156" s="121"/>
      <c r="R156" s="121"/>
      <c r="S156" s="121"/>
      <c r="T156" s="121"/>
      <c r="U156" s="121"/>
      <c r="V156" s="120"/>
      <c r="W156" s="173"/>
      <c r="X156" s="190"/>
    </row>
    <row r="157" spans="1:24" hidden="1" outlineLevel="1">
      <c r="A157" s="30"/>
      <c r="B157" s="43"/>
      <c r="C157" s="183"/>
      <c r="D157" s="102" t="str">
        <f>'Перв. скв '!D157</f>
        <v>нецементируемые хвостовики 114 мм.</v>
      </c>
      <c r="E157" s="59">
        <f>C$156</f>
        <v>0</v>
      </c>
      <c r="F157" s="59" t="str">
        <f>'Перв. скв '!F157</f>
        <v>операция</v>
      </c>
      <c r="G157" s="196">
        <f>'Перв. скв '!G157</f>
        <v>0</v>
      </c>
      <c r="H157" s="115"/>
      <c r="I157" s="115"/>
      <c r="J157" s="115"/>
      <c r="K157" s="115"/>
      <c r="L157" s="115"/>
      <c r="M157" s="115"/>
      <c r="N157" s="115"/>
      <c r="O157" s="99">
        <f>H157*G157</f>
        <v>0</v>
      </c>
      <c r="P157" s="99">
        <f>I157*G157</f>
        <v>0</v>
      </c>
      <c r="Q157" s="99">
        <f>J157*G157</f>
        <v>0</v>
      </c>
      <c r="R157" s="99">
        <f>K157*G157</f>
        <v>0</v>
      </c>
      <c r="S157" s="99">
        <f>L157*G157</f>
        <v>0</v>
      </c>
      <c r="T157" s="99">
        <f>M157*G157</f>
        <v>0</v>
      </c>
      <c r="U157" s="99">
        <f>N157*G157</f>
        <v>0</v>
      </c>
      <c r="V157" s="98">
        <f>SUM(H157:N157)</f>
        <v>0</v>
      </c>
      <c r="W157" s="171">
        <f>SUM(O157:U157)</f>
        <v>0</v>
      </c>
      <c r="X157" s="190"/>
    </row>
    <row r="158" spans="1:24" hidden="1" outlineLevel="1">
      <c r="A158" s="30"/>
      <c r="B158" s="43"/>
      <c r="C158" s="182">
        <f>'Перв. скв '!C158</f>
        <v>0</v>
      </c>
      <c r="D158" s="100" t="s">
        <v>120</v>
      </c>
      <c r="E158" s="93"/>
      <c r="F158" s="57"/>
      <c r="G158" s="57"/>
      <c r="H158" s="120"/>
      <c r="I158" s="120"/>
      <c r="J158" s="120"/>
      <c r="K158" s="120"/>
      <c r="L158" s="120"/>
      <c r="M158" s="120"/>
      <c r="N158" s="120"/>
      <c r="O158" s="121"/>
      <c r="P158" s="121"/>
      <c r="Q158" s="121"/>
      <c r="R158" s="121"/>
      <c r="S158" s="121"/>
      <c r="T158" s="121"/>
      <c r="U158" s="121"/>
      <c r="V158" s="120"/>
      <c r="W158" s="173"/>
      <c r="X158" s="190"/>
    </row>
    <row r="159" spans="1:24" hidden="1" outlineLevel="1">
      <c r="A159" s="30"/>
      <c r="B159" s="43"/>
      <c r="C159" s="183"/>
      <c r="D159" s="102" t="str">
        <f>'Перв. скв '!D159</f>
        <v>хвостовик 102, 114 мм. С прямым цементированием</v>
      </c>
      <c r="E159" s="59">
        <f>C$158</f>
        <v>0</v>
      </c>
      <c r="F159" s="59" t="str">
        <f>'Перв. скв '!F159</f>
        <v>операция</v>
      </c>
      <c r="G159" s="196">
        <f>'Перв. скв '!G159</f>
        <v>0</v>
      </c>
      <c r="H159" s="115"/>
      <c r="I159" s="115"/>
      <c r="J159" s="115"/>
      <c r="K159" s="115"/>
      <c r="L159" s="115"/>
      <c r="M159" s="115"/>
      <c r="N159" s="115"/>
      <c r="O159" s="99">
        <f>H159*G159</f>
        <v>0</v>
      </c>
      <c r="P159" s="99">
        <f>I159*G159</f>
        <v>0</v>
      </c>
      <c r="Q159" s="99">
        <f>J159*G159</f>
        <v>0</v>
      </c>
      <c r="R159" s="99">
        <f>K159*G159</f>
        <v>0</v>
      </c>
      <c r="S159" s="99">
        <f>L159*G159</f>
        <v>0</v>
      </c>
      <c r="T159" s="99">
        <f>M159*G159</f>
        <v>0</v>
      </c>
      <c r="U159" s="99">
        <f>N159*G159</f>
        <v>0</v>
      </c>
      <c r="V159" s="98">
        <f>SUM(H159:N159)</f>
        <v>0</v>
      </c>
      <c r="W159" s="171">
        <f>SUM(O159:U159)</f>
        <v>0</v>
      </c>
      <c r="X159" s="190"/>
    </row>
    <row r="160" spans="1:24" hidden="1" outlineLevel="1">
      <c r="A160" s="30"/>
      <c r="B160" s="43"/>
      <c r="C160" s="183"/>
      <c r="D160" s="102" t="str">
        <f>'Перв. скв '!D160</f>
        <v>хвостовик 127 мм. С прямым цементированием</v>
      </c>
      <c r="E160" s="59">
        <f>C$158</f>
        <v>0</v>
      </c>
      <c r="F160" s="59" t="str">
        <f>'Перв. скв '!F160</f>
        <v>операция</v>
      </c>
      <c r="G160" s="196">
        <f>'Перв. скв '!G160</f>
        <v>0</v>
      </c>
      <c r="H160" s="115"/>
      <c r="I160" s="115"/>
      <c r="J160" s="115"/>
      <c r="K160" s="115"/>
      <c r="L160" s="115"/>
      <c r="M160" s="115"/>
      <c r="N160" s="115"/>
      <c r="O160" s="99">
        <f>H160*G160</f>
        <v>0</v>
      </c>
      <c r="P160" s="99">
        <f>I160*G160</f>
        <v>0</v>
      </c>
      <c r="Q160" s="99">
        <f>J160*G160</f>
        <v>0</v>
      </c>
      <c r="R160" s="99">
        <f>K160*G160</f>
        <v>0</v>
      </c>
      <c r="S160" s="99">
        <f>L160*G160</f>
        <v>0</v>
      </c>
      <c r="T160" s="99">
        <f>M160*G160</f>
        <v>0</v>
      </c>
      <c r="U160" s="99">
        <f>N160*G160</f>
        <v>0</v>
      </c>
      <c r="V160" s="98">
        <f>SUM(H160:N160)</f>
        <v>0</v>
      </c>
      <c r="W160" s="171">
        <f>SUM(O160:U160)</f>
        <v>0</v>
      </c>
      <c r="X160" s="190"/>
    </row>
    <row r="161" spans="1:24" hidden="1" outlineLevel="1">
      <c r="A161" s="30"/>
      <c r="B161" s="43"/>
      <c r="C161" s="183"/>
      <c r="D161" s="102" t="str">
        <f>'Перв. скв '!D161</f>
        <v>хвостовик 114 мм. Не цементируемый</v>
      </c>
      <c r="E161" s="59">
        <f>C$158</f>
        <v>0</v>
      </c>
      <c r="F161" s="59" t="str">
        <f>'Перв. скв '!F161</f>
        <v>операция</v>
      </c>
      <c r="G161" s="196">
        <f>'Перв. скв '!G161</f>
        <v>0</v>
      </c>
      <c r="H161" s="115"/>
      <c r="I161" s="115"/>
      <c r="J161" s="115"/>
      <c r="K161" s="115"/>
      <c r="L161" s="115"/>
      <c r="M161" s="115"/>
      <c r="N161" s="115"/>
      <c r="O161" s="99">
        <f>H161*G161</f>
        <v>0</v>
      </c>
      <c r="P161" s="99">
        <f>I161*G161</f>
        <v>0</v>
      </c>
      <c r="Q161" s="99">
        <f>J161*G161</f>
        <v>0</v>
      </c>
      <c r="R161" s="99">
        <f>K161*G161</f>
        <v>0</v>
      </c>
      <c r="S161" s="99">
        <f>L161*G161</f>
        <v>0</v>
      </c>
      <c r="T161" s="99">
        <f>M161*G161</f>
        <v>0</v>
      </c>
      <c r="U161" s="99">
        <f>N161*G161</f>
        <v>0</v>
      </c>
      <c r="V161" s="98">
        <f>SUM(H161:N161)</f>
        <v>0</v>
      </c>
      <c r="W161" s="171">
        <f>SUM(O161:U161)</f>
        <v>0</v>
      </c>
      <c r="X161" s="190"/>
    </row>
    <row r="162" spans="1:24" ht="15.75" hidden="1" outlineLevel="1" thickBot="1">
      <c r="A162" s="30"/>
      <c r="B162" s="43"/>
      <c r="C162" s="183"/>
      <c r="D162" s="102" t="str">
        <f>'Перв. скв '!D162</f>
        <v>Хвостовик 114, 102 с ступенчатым цементированием</v>
      </c>
      <c r="E162" s="59">
        <f>C$158</f>
        <v>0</v>
      </c>
      <c r="F162" s="59" t="str">
        <f>'Перв. скв '!F162</f>
        <v>операция</v>
      </c>
      <c r="G162" s="196">
        <f>'Перв. скв '!G162</f>
        <v>0</v>
      </c>
      <c r="H162" s="115"/>
      <c r="I162" s="115"/>
      <c r="J162" s="115"/>
      <c r="K162" s="115"/>
      <c r="L162" s="115"/>
      <c r="M162" s="115"/>
      <c r="N162" s="115"/>
      <c r="O162" s="99">
        <f>H162*G162</f>
        <v>0</v>
      </c>
      <c r="P162" s="99">
        <f>I162*G162</f>
        <v>0</v>
      </c>
      <c r="Q162" s="99">
        <f>J162*G162</f>
        <v>0</v>
      </c>
      <c r="R162" s="99">
        <f>K162*G162</f>
        <v>0</v>
      </c>
      <c r="S162" s="99">
        <f>L162*G162</f>
        <v>0</v>
      </c>
      <c r="T162" s="99">
        <f>M162*G162</f>
        <v>0</v>
      </c>
      <c r="U162" s="99">
        <f>N162*G162</f>
        <v>0</v>
      </c>
      <c r="V162" s="98">
        <f>SUM(H162:N162)</f>
        <v>0</v>
      </c>
      <c r="W162" s="171">
        <f>SUM(O162:U162)</f>
        <v>0</v>
      </c>
      <c r="X162" s="190"/>
    </row>
    <row r="163" spans="1:24" ht="15.75" customHeight="1" collapsed="1" thickBot="1">
      <c r="A163" s="36"/>
      <c r="B163" s="48"/>
      <c r="C163" s="446" t="s">
        <v>32</v>
      </c>
      <c r="D163" s="447"/>
      <c r="E163" s="447"/>
      <c r="F163" s="447"/>
      <c r="G163" s="447"/>
      <c r="H163" s="447"/>
      <c r="I163" s="447"/>
      <c r="J163" s="447"/>
      <c r="K163" s="447"/>
      <c r="L163" s="447"/>
      <c r="M163" s="447"/>
      <c r="N163" s="447"/>
      <c r="O163" s="447"/>
      <c r="P163" s="447"/>
      <c r="Q163" s="447"/>
      <c r="R163" s="447"/>
      <c r="S163" s="447"/>
      <c r="T163" s="447"/>
      <c r="U163" s="447"/>
      <c r="V163" s="447"/>
      <c r="W163" s="447"/>
      <c r="X163" s="192">
        <f>SUM(W164:W179)</f>
        <v>10454233.499899216</v>
      </c>
    </row>
    <row r="164" spans="1:24" hidden="1" outlineLevel="1">
      <c r="A164" s="327"/>
      <c r="B164" s="323"/>
      <c r="C164" s="335"/>
      <c r="D164" s="102" t="str">
        <f>'Перв. скв '!D164</f>
        <v>Обсадные трубы 426х11 Д НОРМКБ</v>
      </c>
      <c r="E164" s="332"/>
      <c r="F164" s="332" t="str">
        <f>'Перв. скв '!F164</f>
        <v>м</v>
      </c>
      <c r="G164" s="349">
        <f>'Перв. скв '!G164</f>
        <v>0</v>
      </c>
      <c r="H164" s="306">
        <f>'Перв. скв '!H164</f>
        <v>0</v>
      </c>
      <c r="I164" s="306">
        <f>'Перв. скв '!I164</f>
        <v>0</v>
      </c>
      <c r="J164" s="306">
        <f>'Перв. скв '!J164</f>
        <v>0</v>
      </c>
      <c r="K164" s="306">
        <f>'Перв. скв '!K164</f>
        <v>0</v>
      </c>
      <c r="L164" s="306">
        <f>'Перв. скв '!L164</f>
        <v>0</v>
      </c>
      <c r="M164" s="306">
        <f>'Перв. скв '!M164</f>
        <v>0</v>
      </c>
      <c r="N164" s="306">
        <f>'Перв. скв '!N164</f>
        <v>0</v>
      </c>
      <c r="O164" s="112">
        <f t="shared" ref="O164:O178" si="117">H164*G164</f>
        <v>0</v>
      </c>
      <c r="P164" s="112">
        <f t="shared" ref="P164:P178" si="118">I164*G164</f>
        <v>0</v>
      </c>
      <c r="Q164" s="112">
        <f t="shared" ref="Q164:Q178" si="119">J164*G164</f>
        <v>0</v>
      </c>
      <c r="R164" s="112">
        <f t="shared" ref="R164:R178" si="120">K164*G164</f>
        <v>0</v>
      </c>
      <c r="S164" s="112">
        <f t="shared" ref="S164:S178" si="121">L164*G164</f>
        <v>0</v>
      </c>
      <c r="T164" s="99">
        <f t="shared" ref="T164:T178" si="122">M164*G164</f>
        <v>0</v>
      </c>
      <c r="U164" s="112">
        <f t="shared" ref="U164:U178" si="123">N164*G164</f>
        <v>0</v>
      </c>
      <c r="V164" s="113">
        <f t="shared" ref="V164:V178" si="124">SUM(H164:N164)</f>
        <v>0</v>
      </c>
      <c r="W164" s="168">
        <f>SUM(O164:U164)</f>
        <v>0</v>
      </c>
      <c r="X164" s="190"/>
    </row>
    <row r="165" spans="1:24" outlineLevel="1">
      <c r="A165" s="327"/>
      <c r="B165" s="323"/>
      <c r="C165" s="335"/>
      <c r="D165" s="102" t="str">
        <f>'Перв. скв '!D165</f>
        <v>Обсадные трубы 324х9,5 Д ОТТМ</v>
      </c>
      <c r="E165" s="332"/>
      <c r="F165" s="332" t="str">
        <f>'Перв. скв '!F165</f>
        <v>м</v>
      </c>
      <c r="G165" s="349">
        <f>'Перв. скв '!G165</f>
        <v>3239</v>
      </c>
      <c r="H165" s="306">
        <f>'Перв. скв '!H165</f>
        <v>0</v>
      </c>
      <c r="I165" s="306">
        <f>I7</f>
        <v>120</v>
      </c>
      <c r="J165" s="306"/>
      <c r="K165" s="306">
        <v>0</v>
      </c>
      <c r="L165" s="306">
        <v>0</v>
      </c>
      <c r="M165" s="306">
        <v>0</v>
      </c>
      <c r="N165" s="306">
        <v>0</v>
      </c>
      <c r="O165" s="112">
        <f t="shared" si="117"/>
        <v>0</v>
      </c>
      <c r="P165" s="112">
        <f t="shared" si="118"/>
        <v>388680</v>
      </c>
      <c r="Q165" s="112">
        <f t="shared" si="119"/>
        <v>0</v>
      </c>
      <c r="R165" s="112">
        <f t="shared" si="120"/>
        <v>0</v>
      </c>
      <c r="S165" s="112">
        <f t="shared" si="121"/>
        <v>0</v>
      </c>
      <c r="T165" s="99">
        <f t="shared" si="122"/>
        <v>0</v>
      </c>
      <c r="U165" s="112">
        <f t="shared" si="123"/>
        <v>0</v>
      </c>
      <c r="V165" s="113">
        <f t="shared" si="124"/>
        <v>120</v>
      </c>
      <c r="W165" s="168">
        <f t="shared" ref="W165:W178" si="125">SUM(O165:U165)</f>
        <v>388680</v>
      </c>
      <c r="X165" s="190"/>
    </row>
    <row r="166" spans="1:24" outlineLevel="1">
      <c r="A166" s="327"/>
      <c r="B166" s="323"/>
      <c r="C166" s="335"/>
      <c r="D166" s="102" t="str">
        <f>'Перв. скв '!D166</f>
        <v>Обсадные трубы 245х8,9 Е ОТТГ</v>
      </c>
      <c r="E166" s="332"/>
      <c r="F166" s="332" t="str">
        <f>'Перв. скв '!F166</f>
        <v>м</v>
      </c>
      <c r="G166" s="349">
        <f>'Перв. скв '!G166</f>
        <v>2050</v>
      </c>
      <c r="H166" s="306">
        <f>'Перв. скв '!H166</f>
        <v>0</v>
      </c>
      <c r="I166" s="306">
        <v>0</v>
      </c>
      <c r="J166" s="306">
        <f>J7</f>
        <v>1250</v>
      </c>
      <c r="K166" s="306"/>
      <c r="L166" s="306">
        <v>0</v>
      </c>
      <c r="M166" s="306">
        <v>0</v>
      </c>
      <c r="N166" s="306">
        <v>0</v>
      </c>
      <c r="O166" s="112">
        <f t="shared" si="117"/>
        <v>0</v>
      </c>
      <c r="P166" s="112">
        <f t="shared" si="118"/>
        <v>0</v>
      </c>
      <c r="Q166" s="112">
        <f t="shared" si="119"/>
        <v>2562500</v>
      </c>
      <c r="R166" s="112">
        <f t="shared" si="120"/>
        <v>0</v>
      </c>
      <c r="S166" s="112">
        <f t="shared" si="121"/>
        <v>0</v>
      </c>
      <c r="T166" s="99">
        <f t="shared" si="122"/>
        <v>0</v>
      </c>
      <c r="U166" s="112">
        <f t="shared" si="123"/>
        <v>0</v>
      </c>
      <c r="V166" s="113">
        <f t="shared" si="124"/>
        <v>1250</v>
      </c>
      <c r="W166" s="168">
        <f t="shared" si="125"/>
        <v>2562500</v>
      </c>
      <c r="X166" s="190"/>
    </row>
    <row r="167" spans="1:24" outlineLevel="1">
      <c r="A167" s="327"/>
      <c r="B167" s="323"/>
      <c r="C167" s="335"/>
      <c r="D167" s="102" t="str">
        <f>'Перв. скв '!D167</f>
        <v>Обсадные трубы 245х7,9 Д ОТТМ</v>
      </c>
      <c r="E167" s="332"/>
      <c r="F167" s="332" t="str">
        <f>'Перв. скв '!F167</f>
        <v>м</v>
      </c>
      <c r="G167" s="349">
        <f>'Перв. скв '!G167</f>
        <v>0</v>
      </c>
      <c r="H167" s="306">
        <f>'Перв. скв '!H167</f>
        <v>0</v>
      </c>
      <c r="I167" s="306">
        <v>0</v>
      </c>
      <c r="J167" s="306">
        <v>0</v>
      </c>
      <c r="K167" s="306"/>
      <c r="L167" s="306">
        <v>0</v>
      </c>
      <c r="M167" s="306">
        <v>0</v>
      </c>
      <c r="N167" s="306">
        <v>0</v>
      </c>
      <c r="O167" s="112">
        <f t="shared" si="117"/>
        <v>0</v>
      </c>
      <c r="P167" s="112">
        <f t="shared" si="118"/>
        <v>0</v>
      </c>
      <c r="Q167" s="112">
        <f t="shared" si="119"/>
        <v>0</v>
      </c>
      <c r="R167" s="112">
        <f t="shared" si="120"/>
        <v>0</v>
      </c>
      <c r="S167" s="112">
        <f t="shared" si="121"/>
        <v>0</v>
      </c>
      <c r="T167" s="99">
        <f t="shared" si="122"/>
        <v>0</v>
      </c>
      <c r="U167" s="112">
        <f t="shared" si="123"/>
        <v>0</v>
      </c>
      <c r="V167" s="113">
        <f t="shared" si="124"/>
        <v>0</v>
      </c>
      <c r="W167" s="168">
        <f t="shared" si="125"/>
        <v>0</v>
      </c>
      <c r="X167" s="190"/>
    </row>
    <row r="168" spans="1:24" outlineLevel="1">
      <c r="A168" s="327"/>
      <c r="B168" s="323"/>
      <c r="C168" s="335"/>
      <c r="D168" s="102" t="str">
        <f>'Перв. скв '!D168</f>
        <v>Обсадные трубы 178х9,2 Е ОТТГ</v>
      </c>
      <c r="E168" s="332"/>
      <c r="F168" s="332" t="str">
        <f>'Перв. скв '!F168</f>
        <v>м</v>
      </c>
      <c r="G168" s="349">
        <f>'Перв. скв '!G168</f>
        <v>1870</v>
      </c>
      <c r="H168" s="306">
        <f>'Перв. скв '!H168</f>
        <v>0</v>
      </c>
      <c r="I168" s="306">
        <v>0</v>
      </c>
      <c r="J168" s="306">
        <v>0</v>
      </c>
      <c r="K168" s="306">
        <v>0</v>
      </c>
      <c r="L168" s="306">
        <v>250</v>
      </c>
      <c r="M168" s="306">
        <v>0</v>
      </c>
      <c r="N168" s="306">
        <v>0</v>
      </c>
      <c r="O168" s="112">
        <f t="shared" si="117"/>
        <v>0</v>
      </c>
      <c r="P168" s="112">
        <f t="shared" si="118"/>
        <v>0</v>
      </c>
      <c r="Q168" s="112">
        <f t="shared" si="119"/>
        <v>0</v>
      </c>
      <c r="R168" s="112">
        <f t="shared" si="120"/>
        <v>0</v>
      </c>
      <c r="S168" s="112">
        <f t="shared" si="121"/>
        <v>467500</v>
      </c>
      <c r="T168" s="99">
        <f t="shared" si="122"/>
        <v>0</v>
      </c>
      <c r="U168" s="112">
        <f t="shared" si="123"/>
        <v>0</v>
      </c>
      <c r="V168" s="113">
        <f t="shared" si="124"/>
        <v>250</v>
      </c>
      <c r="W168" s="168">
        <f t="shared" si="125"/>
        <v>467500</v>
      </c>
      <c r="X168" s="190"/>
    </row>
    <row r="169" spans="1:24" outlineLevel="1">
      <c r="A169" s="327"/>
      <c r="B169" s="323"/>
      <c r="C169" s="335"/>
      <c r="D169" s="102" t="str">
        <f>'Перв. скв '!D169</f>
        <v>Обсадные трубы 178х9,2 Д ОТТМ</v>
      </c>
      <c r="E169" s="332"/>
      <c r="F169" s="332" t="str">
        <f>'Перв. скв '!F169</f>
        <v>м</v>
      </c>
      <c r="G169" s="349">
        <f>'Перв. скв '!G169</f>
        <v>1532</v>
      </c>
      <c r="H169" s="306">
        <f>'Перв. скв '!H169</f>
        <v>0</v>
      </c>
      <c r="I169" s="306">
        <v>0</v>
      </c>
      <c r="J169" s="306">
        <v>0</v>
      </c>
      <c r="K169" s="306">
        <v>0</v>
      </c>
      <c r="L169" s="306">
        <v>2050</v>
      </c>
      <c r="M169" s="306">
        <v>0</v>
      </c>
      <c r="N169" s="306">
        <v>0</v>
      </c>
      <c r="O169" s="112">
        <f t="shared" si="117"/>
        <v>0</v>
      </c>
      <c r="P169" s="112">
        <f t="shared" si="118"/>
        <v>0</v>
      </c>
      <c r="Q169" s="112">
        <f t="shared" si="119"/>
        <v>0</v>
      </c>
      <c r="R169" s="112">
        <f t="shared" si="120"/>
        <v>0</v>
      </c>
      <c r="S169" s="112">
        <f t="shared" si="121"/>
        <v>3140600</v>
      </c>
      <c r="T169" s="99">
        <f t="shared" si="122"/>
        <v>0</v>
      </c>
      <c r="U169" s="112">
        <f t="shared" si="123"/>
        <v>0</v>
      </c>
      <c r="V169" s="113">
        <f t="shared" si="124"/>
        <v>2050</v>
      </c>
      <c r="W169" s="168">
        <f t="shared" si="125"/>
        <v>3140600</v>
      </c>
      <c r="X169" s="190"/>
    </row>
    <row r="170" spans="1:24" outlineLevel="1">
      <c r="A170" s="327"/>
      <c r="B170" s="323"/>
      <c r="C170" s="335"/>
      <c r="D170" s="102" t="str">
        <f>'Перв. скв '!D170</f>
        <v>Обсадные трубы 178х9,2 Е ОТТМ</v>
      </c>
      <c r="E170" s="332"/>
      <c r="F170" s="332" t="str">
        <f>'Перв. скв '!F170</f>
        <v>м</v>
      </c>
      <c r="G170" s="349">
        <f>'Перв. скв '!G170</f>
        <v>1811</v>
      </c>
      <c r="H170" s="306">
        <f>'Перв. скв '!H170</f>
        <v>0</v>
      </c>
      <c r="I170" s="306">
        <v>0</v>
      </c>
      <c r="J170" s="306">
        <v>0</v>
      </c>
      <c r="K170" s="306">
        <v>0</v>
      </c>
      <c r="L170" s="306">
        <f>L7-L168-L169</f>
        <v>900</v>
      </c>
      <c r="M170" s="306">
        <v>0</v>
      </c>
      <c r="N170" s="306">
        <v>0</v>
      </c>
      <c r="O170" s="112">
        <f t="shared" si="117"/>
        <v>0</v>
      </c>
      <c r="P170" s="112">
        <f t="shared" si="118"/>
        <v>0</v>
      </c>
      <c r="Q170" s="112">
        <f t="shared" si="119"/>
        <v>0</v>
      </c>
      <c r="R170" s="112">
        <f t="shared" si="120"/>
        <v>0</v>
      </c>
      <c r="S170" s="112">
        <f t="shared" si="121"/>
        <v>1629900</v>
      </c>
      <c r="T170" s="99">
        <f t="shared" si="122"/>
        <v>0</v>
      </c>
      <c r="U170" s="112">
        <f t="shared" si="123"/>
        <v>0</v>
      </c>
      <c r="V170" s="113">
        <f t="shared" si="124"/>
        <v>900</v>
      </c>
      <c r="W170" s="168">
        <f t="shared" si="125"/>
        <v>1629900</v>
      </c>
      <c r="X170" s="190"/>
    </row>
    <row r="171" spans="1:24" outlineLevel="1">
      <c r="A171" s="327"/>
      <c r="B171" s="323"/>
      <c r="C171" s="335"/>
      <c r="D171" s="102" t="str">
        <f>'Перв. скв '!D171</f>
        <v>Обсадные трубы 168х8,9 Д ОТТМ</v>
      </c>
      <c r="E171" s="332"/>
      <c r="F171" s="332" t="str">
        <f>'Перв. скв '!F171</f>
        <v>м</v>
      </c>
      <c r="G171" s="349">
        <f>'Перв. скв '!G171</f>
        <v>1480</v>
      </c>
      <c r="H171" s="306">
        <f>'Перв. скв '!H171</f>
        <v>0</v>
      </c>
      <c r="I171" s="306">
        <v>0</v>
      </c>
      <c r="J171" s="306">
        <v>0</v>
      </c>
      <c r="K171" s="306">
        <v>0</v>
      </c>
      <c r="L171" s="306">
        <v>0</v>
      </c>
      <c r="M171" s="306">
        <v>0</v>
      </c>
      <c r="N171" s="306">
        <v>0</v>
      </c>
      <c r="O171" s="112">
        <f t="shared" si="117"/>
        <v>0</v>
      </c>
      <c r="P171" s="112">
        <f t="shared" si="118"/>
        <v>0</v>
      </c>
      <c r="Q171" s="112">
        <f t="shared" si="119"/>
        <v>0</v>
      </c>
      <c r="R171" s="112">
        <f t="shared" si="120"/>
        <v>0</v>
      </c>
      <c r="S171" s="112">
        <f t="shared" si="121"/>
        <v>0</v>
      </c>
      <c r="T171" s="99">
        <f t="shared" si="122"/>
        <v>0</v>
      </c>
      <c r="U171" s="112">
        <f t="shared" si="123"/>
        <v>0</v>
      </c>
      <c r="V171" s="113">
        <f t="shared" si="124"/>
        <v>0</v>
      </c>
      <c r="W171" s="168">
        <f t="shared" si="125"/>
        <v>0</v>
      </c>
      <c r="X171" s="190"/>
    </row>
    <row r="172" spans="1:24" outlineLevel="1">
      <c r="A172" s="327"/>
      <c r="B172" s="323"/>
      <c r="C172" s="335"/>
      <c r="D172" s="102" t="str">
        <f>'Перв. скв '!D172</f>
        <v>Обсадные трубы 127х9,2 Е ОТТМ</v>
      </c>
      <c r="E172" s="332"/>
      <c r="F172" s="332" t="str">
        <f>'Перв. скв '!F172</f>
        <v>шт.</v>
      </c>
      <c r="G172" s="349">
        <f>'Перв. скв '!G172</f>
        <v>1383</v>
      </c>
      <c r="H172" s="306">
        <f>'Перв. скв '!H172</f>
        <v>0</v>
      </c>
      <c r="I172" s="306">
        <v>0</v>
      </c>
      <c r="J172" s="306">
        <v>0</v>
      </c>
      <c r="K172" s="306">
        <v>0</v>
      </c>
      <c r="L172" s="306">
        <v>0</v>
      </c>
      <c r="M172" s="306">
        <v>0</v>
      </c>
      <c r="N172" s="306">
        <v>0</v>
      </c>
      <c r="O172" s="112">
        <f t="shared" si="117"/>
        <v>0</v>
      </c>
      <c r="P172" s="112">
        <f t="shared" si="118"/>
        <v>0</v>
      </c>
      <c r="Q172" s="112">
        <f t="shared" si="119"/>
        <v>0</v>
      </c>
      <c r="R172" s="112">
        <f t="shared" si="120"/>
        <v>0</v>
      </c>
      <c r="S172" s="112">
        <f t="shared" si="121"/>
        <v>0</v>
      </c>
      <c r="T172" s="99">
        <f t="shared" si="122"/>
        <v>0</v>
      </c>
      <c r="U172" s="112">
        <f t="shared" si="123"/>
        <v>0</v>
      </c>
      <c r="V172" s="113">
        <f t="shared" si="124"/>
        <v>0</v>
      </c>
      <c r="W172" s="168">
        <f t="shared" si="125"/>
        <v>0</v>
      </c>
      <c r="X172" s="190"/>
    </row>
    <row r="173" spans="1:24" outlineLevel="1">
      <c r="A173" s="327"/>
      <c r="B173" s="323"/>
      <c r="C173" s="335"/>
      <c r="D173" s="102" t="str">
        <f>'Перв. скв '!D173</f>
        <v>Труба ОТТМ-114х7,4 Е ОТТМ</v>
      </c>
      <c r="E173" s="332"/>
      <c r="F173" s="332" t="str">
        <f>'Перв. скв '!F173</f>
        <v>шт.</v>
      </c>
      <c r="G173" s="349">
        <f>'Перв. скв '!G173</f>
        <v>903</v>
      </c>
      <c r="H173" s="306">
        <f>'Перв. скв '!H173</f>
        <v>0</v>
      </c>
      <c r="I173" s="306">
        <v>0</v>
      </c>
      <c r="J173" s="306">
        <v>0</v>
      </c>
      <c r="K173" s="306">
        <v>0</v>
      </c>
      <c r="L173" s="306"/>
      <c r="M173" s="306">
        <v>0</v>
      </c>
      <c r="N173" s="306">
        <f>N7-L7+100</f>
        <v>900</v>
      </c>
      <c r="O173" s="112">
        <f t="shared" si="117"/>
        <v>0</v>
      </c>
      <c r="P173" s="112">
        <f t="shared" si="118"/>
        <v>0</v>
      </c>
      <c r="Q173" s="112">
        <f t="shared" si="119"/>
        <v>0</v>
      </c>
      <c r="R173" s="112">
        <f t="shared" si="120"/>
        <v>0</v>
      </c>
      <c r="S173" s="112">
        <f t="shared" si="121"/>
        <v>0</v>
      </c>
      <c r="T173" s="99">
        <f t="shared" si="122"/>
        <v>0</v>
      </c>
      <c r="U173" s="112">
        <f t="shared" si="123"/>
        <v>812700</v>
      </c>
      <c r="V173" s="113">
        <f t="shared" si="124"/>
        <v>900</v>
      </c>
      <c r="W173" s="168">
        <f t="shared" si="125"/>
        <v>812700</v>
      </c>
      <c r="X173" s="190"/>
    </row>
    <row r="174" spans="1:24" outlineLevel="1">
      <c r="A174" s="327"/>
      <c r="B174" s="323"/>
      <c r="C174" s="335"/>
      <c r="D174" s="102" t="str">
        <f>'Перв. скв '!D174</f>
        <v>Обсадные трубы 168х10,6 Д ОТТМ</v>
      </c>
      <c r="E174" s="332"/>
      <c r="F174" s="332" t="str">
        <f>'Перв. скв '!F174</f>
        <v>шт.</v>
      </c>
      <c r="G174" s="349">
        <f>'Перв. скв '!G174</f>
        <v>2245</v>
      </c>
      <c r="H174" s="306">
        <f>'Перв. скв '!H174</f>
        <v>0</v>
      </c>
      <c r="I174" s="306">
        <v>0</v>
      </c>
      <c r="J174" s="306">
        <v>0</v>
      </c>
      <c r="K174" s="306">
        <v>0</v>
      </c>
      <c r="L174" s="306">
        <v>0</v>
      </c>
      <c r="M174" s="306">
        <v>0</v>
      </c>
      <c r="N174" s="306">
        <v>0</v>
      </c>
      <c r="O174" s="112">
        <f t="shared" si="117"/>
        <v>0</v>
      </c>
      <c r="P174" s="112">
        <f t="shared" si="118"/>
        <v>0</v>
      </c>
      <c r="Q174" s="112">
        <f t="shared" si="119"/>
        <v>0</v>
      </c>
      <c r="R174" s="112">
        <f t="shared" si="120"/>
        <v>0</v>
      </c>
      <c r="S174" s="112">
        <f t="shared" si="121"/>
        <v>0</v>
      </c>
      <c r="T174" s="99">
        <f t="shared" si="122"/>
        <v>0</v>
      </c>
      <c r="U174" s="112">
        <f t="shared" si="123"/>
        <v>0</v>
      </c>
      <c r="V174" s="113">
        <f t="shared" si="124"/>
        <v>0</v>
      </c>
      <c r="W174" s="168">
        <f t="shared" si="125"/>
        <v>0</v>
      </c>
      <c r="X174" s="190"/>
    </row>
    <row r="175" spans="1:24" outlineLevel="1">
      <c r="A175" s="327"/>
      <c r="B175" s="323"/>
      <c r="C175" s="335"/>
      <c r="D175" s="102" t="str">
        <f>'Перв. скв '!D175</f>
        <v>Цемент G</v>
      </c>
      <c r="E175" s="332"/>
      <c r="F175" s="332" t="str">
        <f>'Перв. скв '!F175</f>
        <v>т</v>
      </c>
      <c r="G175" s="349">
        <f>'Перв. скв '!G175</f>
        <v>5138</v>
      </c>
      <c r="H175" s="306">
        <f>'Перв. скв '!H175</f>
        <v>0</v>
      </c>
      <c r="I175" s="306">
        <v>0</v>
      </c>
      <c r="J175" s="306">
        <v>0</v>
      </c>
      <c r="K175" s="306">
        <v>0</v>
      </c>
      <c r="L175" s="306">
        <v>114.9</v>
      </c>
      <c r="M175" s="306">
        <v>0</v>
      </c>
      <c r="N175" s="306">
        <v>0</v>
      </c>
      <c r="O175" s="112">
        <f t="shared" si="117"/>
        <v>0</v>
      </c>
      <c r="P175" s="112">
        <f t="shared" si="118"/>
        <v>0</v>
      </c>
      <c r="Q175" s="112">
        <f t="shared" si="119"/>
        <v>0</v>
      </c>
      <c r="R175" s="112">
        <f t="shared" si="120"/>
        <v>0</v>
      </c>
      <c r="S175" s="112">
        <f t="shared" si="121"/>
        <v>590356.20000000007</v>
      </c>
      <c r="T175" s="99">
        <f t="shared" si="122"/>
        <v>0</v>
      </c>
      <c r="U175" s="112">
        <f t="shared" si="123"/>
        <v>0</v>
      </c>
      <c r="V175" s="113">
        <f t="shared" si="124"/>
        <v>114.9</v>
      </c>
      <c r="W175" s="168">
        <f t="shared" si="125"/>
        <v>590356.20000000007</v>
      </c>
      <c r="X175" s="190"/>
    </row>
    <row r="176" spans="1:24" hidden="1" outlineLevel="1">
      <c r="A176" s="327"/>
      <c r="B176" s="323"/>
      <c r="C176" s="335"/>
      <c r="D176" s="102">
        <f>'Перв. скв '!D176</f>
        <v>0</v>
      </c>
      <c r="E176" s="332"/>
      <c r="F176" s="332" t="str">
        <f>'Перв. скв '!F176</f>
        <v>скв.</v>
      </c>
      <c r="G176" s="349">
        <f>'Перв. скв '!G176</f>
        <v>0</v>
      </c>
      <c r="H176" s="306">
        <f>'Перв. скв '!H176</f>
        <v>0</v>
      </c>
      <c r="I176" s="306">
        <v>0</v>
      </c>
      <c r="J176" s="306">
        <v>0</v>
      </c>
      <c r="K176" s="306">
        <v>0</v>
      </c>
      <c r="L176" s="306">
        <v>0</v>
      </c>
      <c r="M176" s="306">
        <v>0</v>
      </c>
      <c r="N176" s="306">
        <v>0</v>
      </c>
      <c r="O176" s="112">
        <f t="shared" si="117"/>
        <v>0</v>
      </c>
      <c r="P176" s="112">
        <f t="shared" si="118"/>
        <v>0</v>
      </c>
      <c r="Q176" s="112">
        <f t="shared" si="119"/>
        <v>0</v>
      </c>
      <c r="R176" s="112">
        <f t="shared" si="120"/>
        <v>0</v>
      </c>
      <c r="S176" s="112">
        <f t="shared" si="121"/>
        <v>0</v>
      </c>
      <c r="T176" s="99">
        <f t="shared" si="122"/>
        <v>0</v>
      </c>
      <c r="U176" s="112">
        <f t="shared" si="123"/>
        <v>0</v>
      </c>
      <c r="V176" s="113">
        <f t="shared" si="124"/>
        <v>0</v>
      </c>
      <c r="W176" s="168">
        <f t="shared" si="125"/>
        <v>0</v>
      </c>
      <c r="X176" s="190"/>
    </row>
    <row r="177" spans="1:24" hidden="1" outlineLevel="1">
      <c r="A177" s="327"/>
      <c r="B177" s="323"/>
      <c r="C177" s="335"/>
      <c r="D177" s="102">
        <f>'Перв. скв '!D177</f>
        <v>0</v>
      </c>
      <c r="E177" s="332"/>
      <c r="F177" s="332" t="str">
        <f>'Перв. скв '!F177</f>
        <v>скв.</v>
      </c>
      <c r="G177" s="349">
        <f>'Перв. скв '!G177</f>
        <v>0</v>
      </c>
      <c r="H177" s="306">
        <f>'Перв. скв '!H177</f>
        <v>0</v>
      </c>
      <c r="I177" s="306">
        <v>0</v>
      </c>
      <c r="J177" s="306">
        <v>0</v>
      </c>
      <c r="K177" s="306">
        <v>0</v>
      </c>
      <c r="L177" s="306">
        <v>45</v>
      </c>
      <c r="M177" s="306">
        <v>0</v>
      </c>
      <c r="N177" s="306">
        <v>0</v>
      </c>
      <c r="O177" s="112">
        <f t="shared" si="117"/>
        <v>0</v>
      </c>
      <c r="P177" s="112">
        <f t="shared" si="118"/>
        <v>0</v>
      </c>
      <c r="Q177" s="112">
        <f t="shared" si="119"/>
        <v>0</v>
      </c>
      <c r="R177" s="112">
        <f t="shared" si="120"/>
        <v>0</v>
      </c>
      <c r="S177" s="112">
        <f t="shared" si="121"/>
        <v>0</v>
      </c>
      <c r="T177" s="99">
        <f t="shared" si="122"/>
        <v>0</v>
      </c>
      <c r="U177" s="112">
        <f t="shared" si="123"/>
        <v>0</v>
      </c>
      <c r="V177" s="113">
        <f t="shared" si="124"/>
        <v>45</v>
      </c>
      <c r="W177" s="168">
        <f t="shared" si="125"/>
        <v>0</v>
      </c>
      <c r="X177" s="190"/>
    </row>
    <row r="178" spans="1:24" hidden="1" outlineLevel="1">
      <c r="A178" s="327"/>
      <c r="B178" s="323"/>
      <c r="C178" s="335"/>
      <c r="D178" s="102">
        <f>'Перв. скв '!D178</f>
        <v>0</v>
      </c>
      <c r="E178" s="332"/>
      <c r="F178" s="332" t="str">
        <f>'Перв. скв '!F178</f>
        <v>скв.</v>
      </c>
      <c r="G178" s="349">
        <f>'Перв. скв '!G178</f>
        <v>0</v>
      </c>
      <c r="H178" s="306">
        <f>'Перв. скв '!H178</f>
        <v>0</v>
      </c>
      <c r="I178" s="306">
        <v>0</v>
      </c>
      <c r="J178" s="306">
        <v>0</v>
      </c>
      <c r="K178" s="306">
        <v>0</v>
      </c>
      <c r="L178" s="306">
        <v>0</v>
      </c>
      <c r="M178" s="306">
        <v>0</v>
      </c>
      <c r="N178" s="306">
        <v>0</v>
      </c>
      <c r="O178" s="112">
        <f t="shared" si="117"/>
        <v>0</v>
      </c>
      <c r="P178" s="112">
        <f t="shared" si="118"/>
        <v>0</v>
      </c>
      <c r="Q178" s="112">
        <f t="shared" si="119"/>
        <v>0</v>
      </c>
      <c r="R178" s="112">
        <f t="shared" si="120"/>
        <v>0</v>
      </c>
      <c r="S178" s="112">
        <f t="shared" si="121"/>
        <v>0</v>
      </c>
      <c r="T178" s="99">
        <f t="shared" si="122"/>
        <v>0</v>
      </c>
      <c r="U178" s="112">
        <f t="shared" si="123"/>
        <v>0</v>
      </c>
      <c r="V178" s="113">
        <f t="shared" si="124"/>
        <v>0</v>
      </c>
      <c r="W178" s="168">
        <f t="shared" si="125"/>
        <v>0</v>
      </c>
      <c r="X178" s="190"/>
    </row>
    <row r="179" spans="1:24" ht="15.75" outlineLevel="1" thickBot="1">
      <c r="A179" s="327"/>
      <c r="B179" s="323"/>
      <c r="C179" s="335"/>
      <c r="D179" s="102" t="str">
        <f>'Перв. скв '!D179</f>
        <v>Прочие (Наценка УМТС)</v>
      </c>
      <c r="E179" s="332"/>
      <c r="F179" s="332" t="str">
        <f>'Перв. скв '!F179</f>
        <v>опер</v>
      </c>
      <c r="G179" s="349">
        <f>'Перв. скв '!G179</f>
        <v>861997.29989921732</v>
      </c>
      <c r="H179" s="306">
        <f>'Перв. скв '!H179</f>
        <v>1</v>
      </c>
      <c r="I179" s="306">
        <v>0</v>
      </c>
      <c r="J179" s="306">
        <v>0</v>
      </c>
      <c r="K179" s="306">
        <v>0</v>
      </c>
      <c r="L179" s="306">
        <v>0</v>
      </c>
      <c r="M179" s="306">
        <v>0</v>
      </c>
      <c r="N179" s="306">
        <v>0</v>
      </c>
      <c r="O179" s="112">
        <f>H179*G179</f>
        <v>861997.29989921732</v>
      </c>
      <c r="P179" s="112">
        <f>I179*G179</f>
        <v>0</v>
      </c>
      <c r="Q179" s="112">
        <f>J179*G179</f>
        <v>0</v>
      </c>
      <c r="R179" s="112">
        <f>K179*G179</f>
        <v>0</v>
      </c>
      <c r="S179" s="112">
        <f>L179*G179</f>
        <v>0</v>
      </c>
      <c r="T179" s="99">
        <f>M179*G179</f>
        <v>0</v>
      </c>
      <c r="U179" s="112">
        <f>N179*G179</f>
        <v>0</v>
      </c>
      <c r="V179" s="113">
        <f>SUM(H179:N179)</f>
        <v>1</v>
      </c>
      <c r="W179" s="168">
        <f>SUM(O179:U179)</f>
        <v>861997.29989921732</v>
      </c>
      <c r="X179" s="190"/>
    </row>
    <row r="180" spans="1:24" ht="15.75" hidden="1" outlineLevel="1" thickBot="1">
      <c r="A180" s="30"/>
      <c r="B180" s="43"/>
      <c r="C180" s="122"/>
      <c r="D180" s="123"/>
      <c r="E180" s="124"/>
      <c r="F180" s="124"/>
      <c r="G180" s="125"/>
      <c r="H180" s="126"/>
      <c r="I180" s="126"/>
      <c r="J180" s="126"/>
      <c r="K180" s="126"/>
      <c r="L180" s="126"/>
      <c r="M180" s="126"/>
      <c r="N180" s="126"/>
      <c r="O180" s="127"/>
      <c r="P180" s="127"/>
      <c r="Q180" s="127"/>
      <c r="R180" s="127"/>
      <c r="S180" s="127"/>
      <c r="T180" s="127"/>
      <c r="U180" s="127"/>
      <c r="V180" s="126"/>
      <c r="W180" s="126"/>
      <c r="X180" s="190"/>
    </row>
    <row r="181" spans="1:24" ht="15.75" collapsed="1" thickBot="1">
      <c r="A181" s="32"/>
      <c r="B181" s="47"/>
      <c r="C181" s="446" t="s">
        <v>45</v>
      </c>
      <c r="D181" s="447"/>
      <c r="E181" s="447"/>
      <c r="F181" s="447"/>
      <c r="G181" s="447"/>
      <c r="H181" s="447"/>
      <c r="I181" s="447"/>
      <c r="J181" s="447"/>
      <c r="K181" s="447"/>
      <c r="L181" s="447"/>
      <c r="M181" s="447"/>
      <c r="N181" s="447"/>
      <c r="O181" s="447"/>
      <c r="P181" s="447"/>
      <c r="Q181" s="447"/>
      <c r="R181" s="447"/>
      <c r="S181" s="447"/>
      <c r="T181" s="447"/>
      <c r="U181" s="447"/>
      <c r="V181" s="447"/>
      <c r="W181" s="447"/>
      <c r="X181" s="192">
        <f>SUM(W183:W187)</f>
        <v>379392.394347728</v>
      </c>
    </row>
    <row r="182" spans="1:24" ht="15.75" outlineLevel="1" thickBot="1">
      <c r="A182" s="31"/>
      <c r="B182" s="46"/>
      <c r="C182" s="54"/>
      <c r="D182" s="100" t="s">
        <v>120</v>
      </c>
      <c r="E182" s="50"/>
      <c r="F182" s="50"/>
      <c r="G182" s="38"/>
      <c r="H182" s="51"/>
      <c r="I182" s="51"/>
      <c r="J182" s="51"/>
      <c r="K182" s="51"/>
      <c r="L182" s="51"/>
      <c r="M182" s="51"/>
      <c r="N182" s="51"/>
      <c r="O182" s="51"/>
      <c r="P182" s="51"/>
      <c r="Q182" s="51"/>
      <c r="R182" s="51"/>
      <c r="S182" s="51"/>
      <c r="T182" s="51"/>
      <c r="U182" s="51"/>
      <c r="V182" s="51"/>
      <c r="W182" s="174"/>
      <c r="X182" s="190"/>
    </row>
    <row r="183" spans="1:24" outlineLevel="1">
      <c r="A183" s="334"/>
      <c r="B183" s="331"/>
      <c r="C183" s="335"/>
      <c r="D183" s="102" t="str">
        <f>'Перв. скв '!D183</f>
        <v>Услуги НТЦ (лаб.анализ растворов, авторский надзор и пр.)</v>
      </c>
      <c r="E183" s="332"/>
      <c r="F183" s="332" t="str">
        <f>'Перв. скв '!F183</f>
        <v>скв.</v>
      </c>
      <c r="G183" s="349">
        <f>'Перв. скв '!G183</f>
        <v>379392.394347728</v>
      </c>
      <c r="H183" s="306">
        <f>'Перв. скв '!H183</f>
        <v>1</v>
      </c>
      <c r="I183" s="306">
        <f>'Перв. скв '!I183</f>
        <v>0</v>
      </c>
      <c r="J183" s="306">
        <f>'Перв. скв '!J183</f>
        <v>0</v>
      </c>
      <c r="K183" s="306">
        <f>'Перв. скв '!K183</f>
        <v>0</v>
      </c>
      <c r="L183" s="306">
        <f>'Перв. скв '!L183</f>
        <v>0</v>
      </c>
      <c r="M183" s="306">
        <f>'Перв. скв '!M183</f>
        <v>0</v>
      </c>
      <c r="N183" s="306">
        <f>'Перв. скв '!N183</f>
        <v>0</v>
      </c>
      <c r="O183" s="99">
        <f t="shared" ref="O183:O187" si="126">H183*G183</f>
        <v>379392.394347728</v>
      </c>
      <c r="P183" s="99">
        <f t="shared" ref="P183:P187" si="127">I183*G183</f>
        <v>0</v>
      </c>
      <c r="Q183" s="99">
        <f t="shared" ref="Q183:Q187" si="128">J183*G183</f>
        <v>0</v>
      </c>
      <c r="R183" s="99">
        <f t="shared" ref="R183:R187" si="129">K183*G183</f>
        <v>0</v>
      </c>
      <c r="S183" s="99">
        <f t="shared" ref="S183:S187" si="130">L183*G183</f>
        <v>0</v>
      </c>
      <c r="T183" s="99">
        <f t="shared" ref="T183:T187" si="131">M183*G183</f>
        <v>0</v>
      </c>
      <c r="U183" s="99">
        <f t="shared" ref="U183:U187" si="132">N183*G183</f>
        <v>0</v>
      </c>
      <c r="V183" s="98">
        <f t="shared" ref="V183:V187" si="133">SUM(H183:N183)</f>
        <v>1</v>
      </c>
      <c r="W183" s="171">
        <f t="shared" ref="W183:W187" si="134">SUM(O183:U183)</f>
        <v>379392.394347728</v>
      </c>
      <c r="X183" s="190"/>
    </row>
    <row r="184" spans="1:24" outlineLevel="1">
      <c r="A184" s="327"/>
      <c r="B184" s="323"/>
      <c r="C184" s="335"/>
      <c r="D184" s="102" t="str">
        <f>'Перв. скв '!D184</f>
        <v>ПИР + гос.экспертиза</v>
      </c>
      <c r="E184" s="332"/>
      <c r="F184" s="332" t="str">
        <f>'Перв. скв '!F184</f>
        <v>К-т</v>
      </c>
      <c r="G184" s="349">
        <f>'Перв. скв '!G184</f>
        <v>0</v>
      </c>
      <c r="H184" s="306">
        <v>0</v>
      </c>
      <c r="I184" s="306">
        <f>'Перв. скв '!I184</f>
        <v>0</v>
      </c>
      <c r="J184" s="306">
        <f>'Перв. скв '!J184</f>
        <v>0</v>
      </c>
      <c r="K184" s="306">
        <f>'Перв. скв '!K184</f>
        <v>0</v>
      </c>
      <c r="L184" s="306">
        <f>'Перв. скв '!L184</f>
        <v>0</v>
      </c>
      <c r="M184" s="306">
        <f>'Перв. скв '!M184</f>
        <v>0</v>
      </c>
      <c r="N184" s="306">
        <f>'Перв. скв '!N184</f>
        <v>0</v>
      </c>
      <c r="O184" s="99">
        <f t="shared" si="126"/>
        <v>0</v>
      </c>
      <c r="P184" s="99">
        <f t="shared" si="127"/>
        <v>0</v>
      </c>
      <c r="Q184" s="99">
        <f t="shared" si="128"/>
        <v>0</v>
      </c>
      <c r="R184" s="99">
        <f t="shared" si="129"/>
        <v>0</v>
      </c>
      <c r="S184" s="99">
        <f t="shared" si="130"/>
        <v>0</v>
      </c>
      <c r="T184" s="99">
        <f t="shared" si="131"/>
        <v>0</v>
      </c>
      <c r="U184" s="99">
        <f t="shared" si="132"/>
        <v>0</v>
      </c>
      <c r="V184" s="98">
        <f t="shared" si="133"/>
        <v>0</v>
      </c>
      <c r="W184" s="171">
        <f t="shared" si="134"/>
        <v>0</v>
      </c>
      <c r="X184" s="190"/>
    </row>
    <row r="185" spans="1:24" outlineLevel="1">
      <c r="A185" s="327"/>
      <c r="B185" s="323"/>
      <c r="C185" s="335"/>
      <c r="D185" s="102" t="str">
        <f>'Перв. скв '!D185</f>
        <v>Услуги УМТС (10,45% от ТМЦ, включая опрессовку труб)</v>
      </c>
      <c r="E185" s="332"/>
      <c r="F185" s="332" t="str">
        <f>'Перв. скв '!F185</f>
        <v>скв.</v>
      </c>
      <c r="G185" s="349">
        <f>'Перв. скв '!G185</f>
        <v>0</v>
      </c>
      <c r="H185" s="306">
        <f>'Перв. скв '!H185</f>
        <v>0</v>
      </c>
      <c r="I185" s="306">
        <f>'Перв. скв '!I185</f>
        <v>0</v>
      </c>
      <c r="J185" s="306">
        <f>'Перв. скв '!J185</f>
        <v>0</v>
      </c>
      <c r="K185" s="306">
        <f>'Перв. скв '!K185</f>
        <v>0</v>
      </c>
      <c r="L185" s="306">
        <f>'Перв. скв '!L185</f>
        <v>0</v>
      </c>
      <c r="M185" s="306">
        <f>'Перв. скв '!M185</f>
        <v>0</v>
      </c>
      <c r="N185" s="306">
        <f>'Перв. скв '!N185</f>
        <v>0</v>
      </c>
      <c r="O185" s="99">
        <f t="shared" si="126"/>
        <v>0</v>
      </c>
      <c r="P185" s="99">
        <f t="shared" si="127"/>
        <v>0</v>
      </c>
      <c r="Q185" s="99">
        <f t="shared" si="128"/>
        <v>0</v>
      </c>
      <c r="R185" s="99">
        <f t="shared" si="129"/>
        <v>0</v>
      </c>
      <c r="S185" s="99">
        <f t="shared" si="130"/>
        <v>0</v>
      </c>
      <c r="T185" s="99">
        <f t="shared" si="131"/>
        <v>0</v>
      </c>
      <c r="U185" s="99">
        <f t="shared" si="132"/>
        <v>0</v>
      </c>
      <c r="V185" s="98">
        <f t="shared" si="133"/>
        <v>0</v>
      </c>
      <c r="W185" s="171">
        <f t="shared" si="134"/>
        <v>0</v>
      </c>
      <c r="X185" s="190"/>
    </row>
    <row r="186" spans="1:24" outlineLevel="1">
      <c r="A186" s="327"/>
      <c r="B186" s="323"/>
      <c r="C186" s="335"/>
      <c r="D186" s="102" t="str">
        <f>'Перв. скв '!D186</f>
        <v>Выработка электроэнергии</v>
      </c>
      <c r="E186" s="332"/>
      <c r="F186" s="332" t="str">
        <f>'Перв. скв '!F186</f>
        <v>скв.</v>
      </c>
      <c r="G186" s="349">
        <f>'Перв. скв '!G186</f>
        <v>0</v>
      </c>
      <c r="H186" s="306">
        <f>'Перв. скв '!H186</f>
        <v>1</v>
      </c>
      <c r="I186" s="306">
        <f>'Перв. скв '!I186</f>
        <v>0</v>
      </c>
      <c r="J186" s="306">
        <f>'Перв. скв '!J186</f>
        <v>0</v>
      </c>
      <c r="K186" s="306">
        <f>'Перв. скв '!K186</f>
        <v>0</v>
      </c>
      <c r="L186" s="306">
        <f>'Перв. скв '!L186</f>
        <v>0</v>
      </c>
      <c r="M186" s="306">
        <f>'Перв. скв '!M186</f>
        <v>0</v>
      </c>
      <c r="N186" s="306">
        <f>'Перв. скв '!N186</f>
        <v>0</v>
      </c>
      <c r="O186" s="99">
        <f t="shared" si="126"/>
        <v>0</v>
      </c>
      <c r="P186" s="99">
        <f t="shared" si="127"/>
        <v>0</v>
      </c>
      <c r="Q186" s="99">
        <f t="shared" si="128"/>
        <v>0</v>
      </c>
      <c r="R186" s="99">
        <f t="shared" si="129"/>
        <v>0</v>
      </c>
      <c r="S186" s="99">
        <f t="shared" si="130"/>
        <v>0</v>
      </c>
      <c r="T186" s="99">
        <f t="shared" si="131"/>
        <v>0</v>
      </c>
      <c r="U186" s="99">
        <f t="shared" si="132"/>
        <v>0</v>
      </c>
      <c r="V186" s="98">
        <f t="shared" si="133"/>
        <v>1</v>
      </c>
      <c r="W186" s="171">
        <f t="shared" si="134"/>
        <v>0</v>
      </c>
      <c r="X186" s="190"/>
    </row>
    <row r="187" spans="1:24" ht="15.75" outlineLevel="1" thickBot="1">
      <c r="A187" s="327"/>
      <c r="B187" s="323"/>
      <c r="C187" s="335"/>
      <c r="D187" s="102" t="str">
        <f>'Перв. скв '!D187</f>
        <v>Прочее (Регистрация, инвентаризация, индексация)</v>
      </c>
      <c r="E187" s="332"/>
      <c r="F187" s="332" t="str">
        <f>'Перв. скв '!F187</f>
        <v>скв.</v>
      </c>
      <c r="G187" s="349">
        <f>'Перв. скв '!G187</f>
        <v>0</v>
      </c>
      <c r="H187" s="306">
        <f>'Перв. скв '!H187</f>
        <v>1</v>
      </c>
      <c r="I187" s="306">
        <f>'Перв. скв '!I187</f>
        <v>0</v>
      </c>
      <c r="J187" s="306">
        <f>'Перв. скв '!J187</f>
        <v>0</v>
      </c>
      <c r="K187" s="306">
        <f>'Перв. скв '!K187</f>
        <v>0</v>
      </c>
      <c r="L187" s="306">
        <f>'Перв. скв '!L187</f>
        <v>0</v>
      </c>
      <c r="M187" s="306">
        <f>'Перв. скв '!M187</f>
        <v>0</v>
      </c>
      <c r="N187" s="306">
        <f>'Перв. скв '!N187</f>
        <v>0</v>
      </c>
      <c r="O187" s="99">
        <f t="shared" si="126"/>
        <v>0</v>
      </c>
      <c r="P187" s="99">
        <f t="shared" si="127"/>
        <v>0</v>
      </c>
      <c r="Q187" s="99">
        <f t="shared" si="128"/>
        <v>0</v>
      </c>
      <c r="R187" s="99">
        <f t="shared" si="129"/>
        <v>0</v>
      </c>
      <c r="S187" s="99">
        <f t="shared" si="130"/>
        <v>0</v>
      </c>
      <c r="T187" s="99">
        <f t="shared" si="131"/>
        <v>0</v>
      </c>
      <c r="U187" s="99">
        <f t="shared" si="132"/>
        <v>0</v>
      </c>
      <c r="V187" s="98">
        <f t="shared" si="133"/>
        <v>1</v>
      </c>
      <c r="W187" s="171">
        <f t="shared" si="134"/>
        <v>0</v>
      </c>
      <c r="X187" s="190"/>
    </row>
    <row r="188" spans="1:24" hidden="1" outlineLevel="1">
      <c r="A188" s="30"/>
      <c r="B188" s="27"/>
      <c r="C188" s="183"/>
      <c r="D188" s="102" t="str">
        <f>'Перв. скв '!D188</f>
        <v>Прочие (ТЖГ)</v>
      </c>
      <c r="E188" s="59"/>
      <c r="F188" s="59" t="str">
        <f>'Перв. скв '!F188</f>
        <v>скв.</v>
      </c>
      <c r="G188" s="196">
        <f>'Перв. скв '!G188</f>
        <v>0</v>
      </c>
      <c r="H188" s="84"/>
      <c r="I188" s="84"/>
      <c r="J188" s="84"/>
      <c r="K188" s="84"/>
      <c r="L188" s="84"/>
      <c r="M188" s="84"/>
      <c r="N188" s="84"/>
      <c r="O188" s="99"/>
      <c r="P188" s="99"/>
      <c r="Q188" s="99"/>
      <c r="R188" s="99"/>
      <c r="S188" s="99"/>
      <c r="T188" s="99">
        <f t="shared" ref="T188" si="135">M188*G188</f>
        <v>0</v>
      </c>
      <c r="U188" s="99"/>
      <c r="V188" s="98"/>
      <c r="W188" s="171"/>
      <c r="X188" s="190"/>
    </row>
    <row r="189" spans="1:24" s="68" customFormat="1" ht="15.75" hidden="1" outlineLevel="1" thickBot="1">
      <c r="A189" s="105"/>
      <c r="B189" s="106"/>
      <c r="C189" s="97"/>
      <c r="D189" s="86"/>
      <c r="E189" s="87"/>
      <c r="F189" s="87"/>
      <c r="G189" s="88"/>
      <c r="H189" s="77"/>
      <c r="I189" s="77"/>
      <c r="J189" s="77"/>
      <c r="K189" s="77"/>
      <c r="L189" s="77"/>
      <c r="M189" s="77"/>
      <c r="N189" s="77"/>
      <c r="O189" s="118"/>
      <c r="P189" s="118"/>
      <c r="Q189" s="118"/>
      <c r="R189" s="118"/>
      <c r="S189" s="118"/>
      <c r="T189" s="118"/>
      <c r="U189" s="118"/>
      <c r="V189" s="119"/>
      <c r="W189" s="175"/>
      <c r="X189" s="190"/>
    </row>
    <row r="190" spans="1:24" s="109" customFormat="1" collapsed="1">
      <c r="A190" s="107"/>
      <c r="B190" s="108"/>
      <c r="C190" s="56" t="s">
        <v>77</v>
      </c>
      <c r="D190" s="69">
        <f>W190</f>
        <v>58985662.626746953</v>
      </c>
      <c r="E190" s="482"/>
      <c r="F190" s="483"/>
      <c r="G190" s="483"/>
      <c r="H190" s="483"/>
      <c r="I190" s="483"/>
      <c r="J190" s="483"/>
      <c r="K190" s="483"/>
      <c r="L190" s="483"/>
      <c r="M190" s="483"/>
      <c r="N190" s="483"/>
      <c r="O190" s="116">
        <f t="shared" ref="O190:U190" si="136">SUM(O57:O187)</f>
        <v>1241389.6942469454</v>
      </c>
      <c r="P190" s="116">
        <f t="shared" si="136"/>
        <v>388680</v>
      </c>
      <c r="Q190" s="116">
        <f t="shared" si="136"/>
        <v>2562500</v>
      </c>
      <c r="R190" s="116">
        <f t="shared" si="136"/>
        <v>0</v>
      </c>
      <c r="S190" s="116">
        <f t="shared" si="136"/>
        <v>20518799.072500002</v>
      </c>
      <c r="T190" s="116">
        <f t="shared" si="136"/>
        <v>0</v>
      </c>
      <c r="U190" s="116">
        <f t="shared" si="136"/>
        <v>812700</v>
      </c>
      <c r="V190" s="116"/>
      <c r="W190" s="164">
        <f>SUM(W45:W187)</f>
        <v>58985662.626746953</v>
      </c>
      <c r="X190" s="191"/>
    </row>
    <row r="191" spans="1:24" ht="15.75" thickBot="1">
      <c r="A191" s="3"/>
      <c r="B191" s="3"/>
      <c r="O191" s="23"/>
      <c r="P191" s="23"/>
      <c r="Q191" s="23"/>
      <c r="R191" s="23"/>
      <c r="S191" s="23"/>
      <c r="T191" s="23"/>
      <c r="U191" s="23"/>
      <c r="X191" s="191"/>
    </row>
    <row r="192" spans="1:24" ht="15.75" thickBot="1">
      <c r="A192" s="32"/>
      <c r="B192" s="47"/>
      <c r="C192" s="446" t="s">
        <v>124</v>
      </c>
      <c r="D192" s="447"/>
      <c r="E192" s="447"/>
      <c r="F192" s="447"/>
      <c r="G192" s="447"/>
      <c r="H192" s="447"/>
      <c r="I192" s="447"/>
      <c r="J192" s="447"/>
      <c r="K192" s="447"/>
      <c r="L192" s="447"/>
      <c r="M192" s="447"/>
      <c r="N192" s="447"/>
      <c r="O192" s="447"/>
      <c r="P192" s="447"/>
      <c r="Q192" s="447"/>
      <c r="R192" s="447"/>
      <c r="S192" s="447"/>
      <c r="T192" s="447"/>
      <c r="U192" s="447"/>
      <c r="V192" s="447"/>
      <c r="W192" s="447"/>
      <c r="X192" s="192">
        <f>SUM(W194:W204)</f>
        <v>36904486.671455629</v>
      </c>
    </row>
    <row r="193" spans="1:24" ht="15.75" outlineLevel="1" thickBot="1">
      <c r="A193" s="31"/>
      <c r="B193" s="46"/>
      <c r="C193" s="54"/>
      <c r="D193" s="100" t="s">
        <v>120</v>
      </c>
      <c r="E193" s="50"/>
      <c r="F193" s="50"/>
      <c r="G193" s="38"/>
      <c r="H193" s="51"/>
      <c r="I193" s="51"/>
      <c r="J193" s="51"/>
      <c r="K193" s="51"/>
      <c r="L193" s="51"/>
      <c r="M193" s="51"/>
      <c r="N193" s="51"/>
      <c r="O193" s="51"/>
      <c r="P193" s="51"/>
      <c r="Q193" s="51"/>
      <c r="R193" s="51"/>
      <c r="S193" s="51"/>
      <c r="T193" s="51"/>
      <c r="U193" s="51"/>
      <c r="V193" s="51"/>
      <c r="W193" s="174"/>
      <c r="X193" s="190"/>
    </row>
    <row r="194" spans="1:24" outlineLevel="1">
      <c r="A194" s="31"/>
      <c r="B194" s="46"/>
      <c r="C194" s="183"/>
      <c r="D194" s="102" t="str">
        <f>'Перв. скв '!D194</f>
        <v>Услуги по гидроразрыву пластов</v>
      </c>
      <c r="E194" s="59"/>
      <c r="F194" s="59" t="str">
        <f>'Перв. скв '!F194</f>
        <v>опер</v>
      </c>
      <c r="G194" s="196">
        <f>'Перв. скв '!G194</f>
        <v>2694720.9499999997</v>
      </c>
      <c r="H194" s="115">
        <f>'Перв. скв '!H194</f>
        <v>6</v>
      </c>
      <c r="I194" s="214"/>
      <c r="J194" s="214"/>
      <c r="K194" s="214"/>
      <c r="L194" s="214"/>
      <c r="M194" s="214"/>
      <c r="N194" s="214"/>
      <c r="O194" s="99">
        <f t="shared" ref="O194:O204" si="137">H194*G194</f>
        <v>16168325.699999999</v>
      </c>
      <c r="P194" s="99"/>
      <c r="Q194" s="99"/>
      <c r="R194" s="99"/>
      <c r="S194" s="99"/>
      <c r="T194" s="99"/>
      <c r="U194" s="99"/>
      <c r="V194" s="98">
        <f t="shared" ref="V194:V204" si="138">SUM(H194:N194)</f>
        <v>6</v>
      </c>
      <c r="W194" s="171">
        <f>SUM(O194:U194)</f>
        <v>16168325.699999999</v>
      </c>
      <c r="X194" s="190"/>
    </row>
    <row r="195" spans="1:24" outlineLevel="1">
      <c r="A195" s="30"/>
      <c r="B195" s="43"/>
      <c r="C195" s="183"/>
      <c r="D195" s="102" t="str">
        <f>'Перв. скв '!D195</f>
        <v>Услуги колтюбинга и азотной установки</v>
      </c>
      <c r="E195" s="59"/>
      <c r="F195" s="59" t="str">
        <f>'Перв. скв '!F195</f>
        <v>опер</v>
      </c>
      <c r="G195" s="196">
        <f>'Перв. скв '!G195</f>
        <v>4225000</v>
      </c>
      <c r="H195" s="115">
        <f>'Перв. скв '!H195</f>
        <v>1</v>
      </c>
      <c r="I195" s="214"/>
      <c r="J195" s="214"/>
      <c r="K195" s="214"/>
      <c r="L195" s="214"/>
      <c r="M195" s="214"/>
      <c r="N195" s="214"/>
      <c r="O195" s="99">
        <f t="shared" si="137"/>
        <v>4225000</v>
      </c>
      <c r="P195" s="99"/>
      <c r="Q195" s="99"/>
      <c r="R195" s="99"/>
      <c r="S195" s="99"/>
      <c r="T195" s="99"/>
      <c r="U195" s="99"/>
      <c r="V195" s="98">
        <f t="shared" si="138"/>
        <v>1</v>
      </c>
      <c r="W195" s="171">
        <f t="shared" ref="W195:W204" si="139">SUM(O195:U195)</f>
        <v>4225000</v>
      </c>
      <c r="X195" s="190"/>
    </row>
    <row r="196" spans="1:24" outlineLevel="1">
      <c r="A196" s="30"/>
      <c r="B196" s="43"/>
      <c r="C196" s="183"/>
      <c r="D196" s="102" t="str">
        <f>'Перв. скв '!D196</f>
        <v>Услуги бригад по капитальному ремонту скважин</v>
      </c>
      <c r="E196" s="59"/>
      <c r="F196" s="59" t="str">
        <f>'Перв. скв '!F196</f>
        <v>бр.час.</v>
      </c>
      <c r="G196" s="196">
        <f>'Перв. скв '!G196</f>
        <v>5700</v>
      </c>
      <c r="H196" s="115">
        <f>'Перв. скв '!H196</f>
        <v>236.47807017543863</v>
      </c>
      <c r="I196" s="214"/>
      <c r="J196" s="214"/>
      <c r="K196" s="214"/>
      <c r="L196" s="214"/>
      <c r="M196" s="214"/>
      <c r="N196" s="214"/>
      <c r="O196" s="99">
        <f t="shared" si="137"/>
        <v>1347925.0000000002</v>
      </c>
      <c r="P196" s="99"/>
      <c r="Q196" s="99"/>
      <c r="R196" s="99"/>
      <c r="S196" s="99"/>
      <c r="T196" s="99"/>
      <c r="U196" s="99"/>
      <c r="V196" s="98">
        <f t="shared" si="138"/>
        <v>236.47807017543863</v>
      </c>
      <c r="W196" s="171">
        <f t="shared" si="139"/>
        <v>1347925.0000000002</v>
      </c>
      <c r="X196" s="190"/>
    </row>
    <row r="197" spans="1:24" outlineLevel="1">
      <c r="A197" s="30"/>
      <c r="B197" s="43"/>
      <c r="C197" s="183"/>
      <c r="D197" s="102" t="str">
        <f>'Перв. скв '!D197</f>
        <v>Супервайзинг при КРС</v>
      </c>
      <c r="E197" s="59"/>
      <c r="F197" s="59" t="str">
        <f>'Перв. скв '!F197</f>
        <v>опер</v>
      </c>
      <c r="G197" s="196">
        <f>'Перв. скв '!G197</f>
        <v>61808.600000000013</v>
      </c>
      <c r="H197" s="115">
        <f>'Перв. скв '!H197</f>
        <v>1</v>
      </c>
      <c r="I197" s="214"/>
      <c r="J197" s="214"/>
      <c r="K197" s="214"/>
      <c r="L197" s="214"/>
      <c r="M197" s="214"/>
      <c r="N197" s="214"/>
      <c r="O197" s="99">
        <f t="shared" si="137"/>
        <v>61808.600000000013</v>
      </c>
      <c r="P197" s="99"/>
      <c r="Q197" s="99"/>
      <c r="R197" s="99"/>
      <c r="S197" s="99"/>
      <c r="T197" s="99"/>
      <c r="U197" s="99"/>
      <c r="V197" s="98">
        <f t="shared" si="138"/>
        <v>1</v>
      </c>
      <c r="W197" s="171">
        <f t="shared" si="139"/>
        <v>61808.600000000013</v>
      </c>
      <c r="X197" s="190"/>
    </row>
    <row r="198" spans="1:24" outlineLevel="1">
      <c r="A198" s="30"/>
      <c r="B198" s="43"/>
      <c r="C198" s="183"/>
      <c r="D198" s="102" t="str">
        <f>'Перв. скв '!D198</f>
        <v>ТЖГ</v>
      </c>
      <c r="E198" s="59"/>
      <c r="F198" s="59" t="str">
        <f>'Перв. скв '!F198</f>
        <v>опер</v>
      </c>
      <c r="G198" s="196">
        <f>'Перв. скв '!G198</f>
        <v>0</v>
      </c>
      <c r="H198" s="115">
        <f>'Перв. скв '!H198</f>
        <v>1</v>
      </c>
      <c r="I198" s="214"/>
      <c r="J198" s="214"/>
      <c r="K198" s="214"/>
      <c r="L198" s="214"/>
      <c r="M198" s="214"/>
      <c r="N198" s="214"/>
      <c r="O198" s="99">
        <f t="shared" si="137"/>
        <v>0</v>
      </c>
      <c r="P198" s="99"/>
      <c r="Q198" s="99"/>
      <c r="R198" s="99"/>
      <c r="S198" s="99"/>
      <c r="T198" s="99"/>
      <c r="U198" s="99"/>
      <c r="V198" s="98">
        <f t="shared" si="138"/>
        <v>1</v>
      </c>
      <c r="W198" s="171">
        <f t="shared" si="139"/>
        <v>0</v>
      </c>
      <c r="X198" s="190"/>
    </row>
    <row r="199" spans="1:24" outlineLevel="1">
      <c r="A199" s="30"/>
      <c r="B199" s="43"/>
      <c r="C199" s="183"/>
      <c r="D199" s="102" t="str">
        <f>'Перв. скв '!D199</f>
        <v>Проппант</v>
      </c>
      <c r="E199" s="59"/>
      <c r="F199" s="59" t="str">
        <f>'Перв. скв '!F199</f>
        <v>м3</v>
      </c>
      <c r="G199" s="196">
        <f>'Перв. скв '!G199</f>
        <v>17500</v>
      </c>
      <c r="H199" s="115">
        <f>'Перв. скв '!H199</f>
        <v>600</v>
      </c>
      <c r="I199" s="214"/>
      <c r="J199" s="214"/>
      <c r="K199" s="214"/>
      <c r="L199" s="214"/>
      <c r="M199" s="214"/>
      <c r="N199" s="214"/>
      <c r="O199" s="99">
        <f t="shared" si="137"/>
        <v>10500000</v>
      </c>
      <c r="P199" s="99"/>
      <c r="Q199" s="99"/>
      <c r="R199" s="99"/>
      <c r="S199" s="99"/>
      <c r="T199" s="99"/>
      <c r="U199" s="99"/>
      <c r="V199" s="98">
        <f t="shared" si="138"/>
        <v>600</v>
      </c>
      <c r="W199" s="171">
        <f t="shared" si="139"/>
        <v>10500000</v>
      </c>
      <c r="X199" s="190"/>
    </row>
    <row r="200" spans="1:24" outlineLevel="1">
      <c r="A200" s="30"/>
      <c r="B200" s="43"/>
      <c r="C200" s="183"/>
      <c r="D200" s="102" t="str">
        <f>'Перв. скв '!D200</f>
        <v>Распределение расходов УМТС</v>
      </c>
      <c r="E200" s="59"/>
      <c r="F200" s="59">
        <f>'Перв. скв '!F200</f>
        <v>0</v>
      </c>
      <c r="G200" s="196">
        <f>'Перв. скв '!G200</f>
        <v>865747.37145562703</v>
      </c>
      <c r="H200" s="115">
        <f>'Перв. скв '!H200</f>
        <v>1</v>
      </c>
      <c r="I200" s="214"/>
      <c r="J200" s="214"/>
      <c r="K200" s="214"/>
      <c r="L200" s="214"/>
      <c r="M200" s="214"/>
      <c r="N200" s="214"/>
      <c r="O200" s="99">
        <f t="shared" si="137"/>
        <v>865747.37145562703</v>
      </c>
      <c r="P200" s="99"/>
      <c r="Q200" s="99"/>
      <c r="R200" s="99"/>
      <c r="S200" s="99"/>
      <c r="T200" s="99"/>
      <c r="U200" s="99"/>
      <c r="V200" s="98">
        <f t="shared" si="138"/>
        <v>1</v>
      </c>
      <c r="W200" s="171">
        <f t="shared" si="139"/>
        <v>865747.37145562703</v>
      </c>
      <c r="X200" s="190"/>
    </row>
    <row r="201" spans="1:24" outlineLevel="1">
      <c r="A201" s="30"/>
      <c r="B201" s="43"/>
      <c r="C201" s="183"/>
      <c r="D201" s="102" t="str">
        <f>'Перв. скв '!D201</f>
        <v>ПВР</v>
      </c>
      <c r="E201" s="59"/>
      <c r="F201" s="59" t="str">
        <f>'Перв. скв '!F201</f>
        <v>опер</v>
      </c>
      <c r="G201" s="196">
        <f>'Перв. скв '!G201</f>
        <v>0</v>
      </c>
      <c r="H201" s="115">
        <f>'Перв. скв '!H201</f>
        <v>0</v>
      </c>
      <c r="I201" s="214"/>
      <c r="J201" s="214"/>
      <c r="K201" s="214"/>
      <c r="L201" s="214"/>
      <c r="M201" s="214"/>
      <c r="N201" s="214"/>
      <c r="O201" s="99">
        <f t="shared" si="137"/>
        <v>0</v>
      </c>
      <c r="P201" s="99"/>
      <c r="Q201" s="99"/>
      <c r="R201" s="99"/>
      <c r="S201" s="99"/>
      <c r="T201" s="99"/>
      <c r="U201" s="99"/>
      <c r="V201" s="98">
        <f t="shared" si="138"/>
        <v>0</v>
      </c>
      <c r="W201" s="171">
        <f t="shared" si="139"/>
        <v>0</v>
      </c>
      <c r="X201" s="190"/>
    </row>
    <row r="202" spans="1:24" outlineLevel="1">
      <c r="A202" s="30"/>
      <c r="B202" s="43"/>
      <c r="C202" s="183"/>
      <c r="D202" s="102" t="str">
        <f>'Перв. скв '!D202</f>
        <v>МГРП</v>
      </c>
      <c r="E202" s="59"/>
      <c r="F202" s="59" t="str">
        <f>'Перв. скв '!F202</f>
        <v>скв/опер</v>
      </c>
      <c r="G202" s="196">
        <f>'Перв. скв '!G202</f>
        <v>3650000</v>
      </c>
      <c r="H202" s="115">
        <f>'Перв. скв '!H202</f>
        <v>1</v>
      </c>
      <c r="I202" s="214"/>
      <c r="J202" s="214"/>
      <c r="K202" s="214"/>
      <c r="L202" s="214"/>
      <c r="M202" s="214"/>
      <c r="N202" s="214"/>
      <c r="O202" s="99">
        <f t="shared" si="137"/>
        <v>3650000</v>
      </c>
      <c r="P202" s="99"/>
      <c r="Q202" s="99"/>
      <c r="R202" s="99"/>
      <c r="S202" s="99"/>
      <c r="T202" s="99"/>
      <c r="U202" s="99"/>
      <c r="V202" s="98">
        <f t="shared" si="138"/>
        <v>1</v>
      </c>
      <c r="W202" s="171">
        <f t="shared" si="139"/>
        <v>3650000</v>
      </c>
      <c r="X202" s="190"/>
    </row>
    <row r="203" spans="1:24" ht="15.75" outlineLevel="1" thickBot="1">
      <c r="A203" s="30"/>
      <c r="B203" s="43"/>
      <c r="C203" s="183"/>
      <c r="D203" s="102" t="str">
        <f>'Перв. скв '!D203</f>
        <v>Супервайзинг при ГРП</v>
      </c>
      <c r="E203" s="59"/>
      <c r="F203" s="59" t="str">
        <f>'Перв. скв '!F203</f>
        <v>бр.час.</v>
      </c>
      <c r="G203" s="196">
        <f>'Перв. скв '!G203</f>
        <v>85680</v>
      </c>
      <c r="H203" s="115">
        <f>'Перв. скв '!H203</f>
        <v>1</v>
      </c>
      <c r="I203" s="214"/>
      <c r="J203" s="214"/>
      <c r="K203" s="214"/>
      <c r="L203" s="214"/>
      <c r="M203" s="214"/>
      <c r="N203" s="214"/>
      <c r="O203" s="99">
        <f t="shared" si="137"/>
        <v>85680</v>
      </c>
      <c r="P203" s="99"/>
      <c r="Q203" s="99"/>
      <c r="R203" s="99"/>
      <c r="S203" s="99"/>
      <c r="T203" s="99"/>
      <c r="U203" s="99"/>
      <c r="V203" s="98">
        <f t="shared" si="138"/>
        <v>1</v>
      </c>
      <c r="W203" s="171">
        <f t="shared" si="139"/>
        <v>85680</v>
      </c>
      <c r="X203" s="190"/>
    </row>
    <row r="204" spans="1:24" hidden="1" outlineLevel="1">
      <c r="A204" s="30"/>
      <c r="B204" s="43"/>
      <c r="C204" s="183"/>
      <c r="D204" s="102">
        <f>'Перв. скв '!D204</f>
        <v>0</v>
      </c>
      <c r="E204" s="59"/>
      <c r="F204" s="59">
        <f>'Перв. скв '!F204</f>
        <v>0</v>
      </c>
      <c r="G204" s="196">
        <f>'Перв. скв '!G204</f>
        <v>0</v>
      </c>
      <c r="H204" s="115">
        <f>'Перв. скв '!H204</f>
        <v>0</v>
      </c>
      <c r="I204" s="214"/>
      <c r="J204" s="214"/>
      <c r="K204" s="214"/>
      <c r="L204" s="214"/>
      <c r="M204" s="214"/>
      <c r="N204" s="214"/>
      <c r="O204" s="99">
        <f t="shared" si="137"/>
        <v>0</v>
      </c>
      <c r="P204" s="99"/>
      <c r="Q204" s="99"/>
      <c r="R204" s="99"/>
      <c r="S204" s="99"/>
      <c r="T204" s="99"/>
      <c r="U204" s="99"/>
      <c r="V204" s="98">
        <f t="shared" si="138"/>
        <v>0</v>
      </c>
      <c r="W204" s="171">
        <f t="shared" si="139"/>
        <v>0</v>
      </c>
      <c r="X204" s="190"/>
    </row>
    <row r="205" spans="1:24" s="68" customFormat="1" ht="15.75" hidden="1" outlineLevel="1" thickBot="1">
      <c r="A205" s="105"/>
      <c r="B205" s="106"/>
      <c r="C205" s="97"/>
      <c r="D205" s="97"/>
      <c r="E205" s="75"/>
      <c r="F205" s="75"/>
      <c r="G205" s="65"/>
      <c r="H205" s="115">
        <f>'Перв. скв '!H205</f>
        <v>0</v>
      </c>
      <c r="I205" s="77"/>
      <c r="J205" s="77"/>
      <c r="K205" s="77"/>
      <c r="L205" s="77"/>
      <c r="M205" s="77"/>
      <c r="N205" s="77"/>
      <c r="O205" s="78"/>
      <c r="P205" s="78"/>
      <c r="Q205" s="78"/>
      <c r="R205" s="78"/>
      <c r="S205" s="78"/>
      <c r="T205" s="78"/>
      <c r="U205" s="78"/>
      <c r="V205" s="79"/>
      <c r="W205" s="166"/>
      <c r="X205" s="190"/>
    </row>
    <row r="206" spans="1:24" s="109" customFormat="1" collapsed="1">
      <c r="A206" s="107"/>
      <c r="B206" s="108"/>
      <c r="C206" s="56" t="s">
        <v>83</v>
      </c>
      <c r="D206" s="69">
        <f>W206</f>
        <v>36904486.671455629</v>
      </c>
      <c r="E206" s="482"/>
      <c r="F206" s="483"/>
      <c r="G206" s="483"/>
      <c r="H206" s="483"/>
      <c r="I206" s="483"/>
      <c r="J206" s="483"/>
      <c r="K206" s="483"/>
      <c r="L206" s="483"/>
      <c r="M206" s="483"/>
      <c r="N206" s="483"/>
      <c r="O206" s="116">
        <f>SUM(O194:O204)</f>
        <v>36904486.671455629</v>
      </c>
      <c r="P206" s="116"/>
      <c r="Q206" s="116"/>
      <c r="R206" s="116"/>
      <c r="S206" s="116"/>
      <c r="T206" s="116"/>
      <c r="U206" s="116"/>
      <c r="V206" s="116"/>
      <c r="W206" s="164">
        <f>SUM(W194:W204)</f>
        <v>36904486.671455629</v>
      </c>
      <c r="X206" s="191"/>
    </row>
    <row r="207" spans="1:24" ht="15.75" thickBot="1">
      <c r="O207" s="117"/>
      <c r="P207" s="117"/>
      <c r="Q207" s="117"/>
      <c r="R207" s="117"/>
      <c r="S207" s="117"/>
      <c r="T207" s="117"/>
      <c r="U207" s="117"/>
      <c r="V207" s="117"/>
      <c r="W207" s="117"/>
      <c r="X207" s="191"/>
    </row>
    <row r="208" spans="1:24" ht="15.75" thickBot="1">
      <c r="A208" s="27"/>
      <c r="B208" s="27"/>
      <c r="C208" s="446" t="s">
        <v>126</v>
      </c>
      <c r="D208" s="447"/>
      <c r="E208" s="447"/>
      <c r="F208" s="447"/>
      <c r="G208" s="447"/>
      <c r="H208" s="447"/>
      <c r="I208" s="447"/>
      <c r="J208" s="447"/>
      <c r="K208" s="447"/>
      <c r="L208" s="447"/>
      <c r="M208" s="447"/>
      <c r="N208" s="447"/>
      <c r="O208" s="447"/>
      <c r="P208" s="447"/>
      <c r="Q208" s="447"/>
      <c r="R208" s="447"/>
      <c r="S208" s="447"/>
      <c r="T208" s="447"/>
      <c r="U208" s="447"/>
      <c r="V208" s="447"/>
      <c r="W208" s="447"/>
      <c r="X208" s="192">
        <f>SUM(W209:W211)</f>
        <v>0</v>
      </c>
    </row>
    <row r="209" spans="1:24" outlineLevel="1">
      <c r="A209" s="27"/>
      <c r="B209" s="27"/>
      <c r="C209" s="183"/>
      <c r="D209" s="102">
        <f>'Перв. скв '!D209</f>
        <v>0</v>
      </c>
      <c r="E209" s="59"/>
      <c r="F209" s="59" t="str">
        <f>'Перв. скв '!F209</f>
        <v>шт</v>
      </c>
      <c r="G209" s="196">
        <f>'Перв. скв '!G209</f>
        <v>0</v>
      </c>
      <c r="H209" s="197"/>
      <c r="I209" s="212"/>
      <c r="J209" s="213"/>
      <c r="K209" s="212"/>
      <c r="L209" s="212"/>
      <c r="M209" s="212"/>
      <c r="N209" s="212"/>
      <c r="O209" s="112">
        <f>H209*G209</f>
        <v>0</v>
      </c>
      <c r="P209" s="112"/>
      <c r="Q209" s="112"/>
      <c r="R209" s="112"/>
      <c r="S209" s="112"/>
      <c r="T209" s="99"/>
      <c r="U209" s="112"/>
      <c r="V209" s="113">
        <f>SUM(H209:N209)</f>
        <v>0</v>
      </c>
      <c r="W209" s="168">
        <f>SUM(O209:U209)</f>
        <v>0</v>
      </c>
      <c r="X209" s="190"/>
    </row>
    <row r="210" spans="1:24" outlineLevel="1">
      <c r="A210" s="27"/>
      <c r="B210" s="27"/>
      <c r="C210" s="183"/>
      <c r="D210" s="102">
        <f>'Перв. скв '!D210</f>
        <v>0</v>
      </c>
      <c r="E210" s="59"/>
      <c r="F210" s="59" t="str">
        <f>'Перв. скв '!F210</f>
        <v>скв.</v>
      </c>
      <c r="G210" s="196">
        <f>'Перв. скв '!G210</f>
        <v>0</v>
      </c>
      <c r="H210" s="197"/>
      <c r="I210" s="212"/>
      <c r="J210" s="212"/>
      <c r="K210" s="212"/>
      <c r="L210" s="212"/>
      <c r="M210" s="212"/>
      <c r="N210" s="212"/>
      <c r="O210" s="112">
        <f>H210*G210</f>
        <v>0</v>
      </c>
      <c r="P210" s="112"/>
      <c r="Q210" s="112"/>
      <c r="R210" s="112"/>
      <c r="S210" s="112"/>
      <c r="T210" s="99"/>
      <c r="U210" s="112"/>
      <c r="V210" s="113">
        <f>SUM(H210:N210)</f>
        <v>0</v>
      </c>
      <c r="W210" s="168">
        <f>SUM(O210:U210)</f>
        <v>0</v>
      </c>
      <c r="X210" s="190"/>
    </row>
    <row r="211" spans="1:24" outlineLevel="1">
      <c r="A211" s="27"/>
      <c r="B211" s="27"/>
      <c r="C211" s="183"/>
      <c r="D211" s="102">
        <f>'Перв. скв '!D211</f>
        <v>0</v>
      </c>
      <c r="E211" s="59"/>
      <c r="F211" s="59" t="str">
        <f>'Перв. скв '!F211</f>
        <v>скв.</v>
      </c>
      <c r="G211" s="196">
        <f>'Перв. скв '!G211</f>
        <v>0</v>
      </c>
      <c r="H211" s="84"/>
      <c r="I211" s="212"/>
      <c r="J211" s="212"/>
      <c r="K211" s="212"/>
      <c r="L211" s="212"/>
      <c r="M211" s="212"/>
      <c r="N211" s="212"/>
      <c r="O211" s="112">
        <f>H211*G211</f>
        <v>0</v>
      </c>
      <c r="P211" s="112"/>
      <c r="Q211" s="112"/>
      <c r="R211" s="112"/>
      <c r="S211" s="112"/>
      <c r="T211" s="99"/>
      <c r="U211" s="112"/>
      <c r="V211" s="113">
        <f>SUM(H211:N211)</f>
        <v>0</v>
      </c>
      <c r="W211" s="168">
        <f>SUM(O211:U211)</f>
        <v>0</v>
      </c>
      <c r="X211" s="190"/>
    </row>
    <row r="212" spans="1:24" s="109" customFormat="1">
      <c r="A212" s="132"/>
      <c r="B212" s="132"/>
      <c r="C212" s="56" t="s">
        <v>127</v>
      </c>
      <c r="D212" s="69">
        <f>W212</f>
        <v>0</v>
      </c>
      <c r="E212" s="482"/>
      <c r="F212" s="483"/>
      <c r="G212" s="483"/>
      <c r="H212" s="483"/>
      <c r="I212" s="483"/>
      <c r="J212" s="483"/>
      <c r="K212" s="483"/>
      <c r="L212" s="483"/>
      <c r="M212" s="483"/>
      <c r="N212" s="483"/>
      <c r="O212" s="116">
        <f>SUM(O209:O211)</f>
        <v>0</v>
      </c>
      <c r="P212" s="116"/>
      <c r="Q212" s="116"/>
      <c r="R212" s="116"/>
      <c r="S212" s="116"/>
      <c r="T212" s="116"/>
      <c r="U212" s="116"/>
      <c r="V212" s="116"/>
      <c r="W212" s="164">
        <f>SUM(W209:W211)</f>
        <v>0</v>
      </c>
      <c r="X212" s="190"/>
    </row>
    <row r="213" spans="1:24" ht="15.75" thickBot="1">
      <c r="O213" s="117"/>
      <c r="P213" s="117"/>
      <c r="Q213" s="117"/>
      <c r="R213" s="117"/>
      <c r="S213" s="117"/>
      <c r="T213" s="117"/>
      <c r="U213" s="117"/>
      <c r="V213" s="117"/>
      <c r="W213" s="117"/>
      <c r="X213" s="191"/>
    </row>
    <row r="214" spans="1:24" s="109" customFormat="1" ht="15.75" thickBot="1">
      <c r="A214" s="107"/>
      <c r="B214" s="108"/>
      <c r="C214" s="56" t="s">
        <v>84</v>
      </c>
      <c r="D214" s="69">
        <f>W214</f>
        <v>96155514.298202574</v>
      </c>
      <c r="E214" s="482"/>
      <c r="F214" s="483"/>
      <c r="G214" s="483"/>
      <c r="H214" s="483"/>
      <c r="I214" s="483"/>
      <c r="J214" s="483"/>
      <c r="K214" s="483"/>
      <c r="L214" s="483"/>
      <c r="M214" s="483"/>
      <c r="N214" s="483"/>
      <c r="O214" s="116">
        <f t="shared" ref="O214:U214" si="140">O190+O206+O41+O212</f>
        <v>38411241.365702577</v>
      </c>
      <c r="P214" s="116">
        <f t="shared" si="140"/>
        <v>388680</v>
      </c>
      <c r="Q214" s="116">
        <f t="shared" si="140"/>
        <v>2562500</v>
      </c>
      <c r="R214" s="116">
        <f t="shared" si="140"/>
        <v>0</v>
      </c>
      <c r="S214" s="116">
        <f t="shared" si="140"/>
        <v>20518799.072500002</v>
      </c>
      <c r="T214" s="116">
        <f t="shared" si="140"/>
        <v>0</v>
      </c>
      <c r="U214" s="116">
        <f t="shared" si="140"/>
        <v>812700</v>
      </c>
      <c r="V214" s="116"/>
      <c r="W214" s="164">
        <f>W190+W206+W41+W212</f>
        <v>96155514.298202574</v>
      </c>
      <c r="X214" s="192">
        <f>X18+X43+X56+X65+X86+X94+X112+X120+X129+X134+X142+X163+X181+X192+X208</f>
        <v>96155514.298202574</v>
      </c>
    </row>
  </sheetData>
  <mergeCells count="58">
    <mergeCell ref="A2:W2"/>
    <mergeCell ref="F4:G5"/>
    <mergeCell ref="H4:H5"/>
    <mergeCell ref="I4:I5"/>
    <mergeCell ref="J4:J5"/>
    <mergeCell ref="K4:K5"/>
    <mergeCell ref="L4:L5"/>
    <mergeCell ref="M4:M5"/>
    <mergeCell ref="N4:N5"/>
    <mergeCell ref="O4:O5"/>
    <mergeCell ref="P4:Q5"/>
    <mergeCell ref="R4:R5"/>
    <mergeCell ref="A6:B6"/>
    <mergeCell ref="F6:G6"/>
    <mergeCell ref="P6:Q6"/>
    <mergeCell ref="A7:B7"/>
    <mergeCell ref="F7:G7"/>
    <mergeCell ref="O7:O8"/>
    <mergeCell ref="P7:Q7"/>
    <mergeCell ref="A8:B8"/>
    <mergeCell ref="F8:G8"/>
    <mergeCell ref="P8:Q8"/>
    <mergeCell ref="A9:B9"/>
    <mergeCell ref="F9:G9"/>
    <mergeCell ref="P9:Q9"/>
    <mergeCell ref="F10:G10"/>
    <mergeCell ref="O10:O11"/>
    <mergeCell ref="P10:Q10"/>
    <mergeCell ref="F11:G11"/>
    <mergeCell ref="P11:Q11"/>
    <mergeCell ref="F12:G13"/>
    <mergeCell ref="Q12:R13"/>
    <mergeCell ref="A13:B13"/>
    <mergeCell ref="A15:G15"/>
    <mergeCell ref="H15:N15"/>
    <mergeCell ref="O15:U15"/>
    <mergeCell ref="O12:O13"/>
    <mergeCell ref="P12:P13"/>
    <mergeCell ref="V15:W15"/>
    <mergeCell ref="C18:W18"/>
    <mergeCell ref="C43:W43"/>
    <mergeCell ref="C56:W56"/>
    <mergeCell ref="C65:W65"/>
    <mergeCell ref="C86:W86"/>
    <mergeCell ref="C94:W94"/>
    <mergeCell ref="C112:W112"/>
    <mergeCell ref="C120:W120"/>
    <mergeCell ref="C129:W129"/>
    <mergeCell ref="C134:W134"/>
    <mergeCell ref="C142:W142"/>
    <mergeCell ref="E212:N212"/>
    <mergeCell ref="E214:N214"/>
    <mergeCell ref="C163:W163"/>
    <mergeCell ref="C181:W181"/>
    <mergeCell ref="E190:N190"/>
    <mergeCell ref="C192:W192"/>
    <mergeCell ref="E206:N206"/>
    <mergeCell ref="C208:W208"/>
  </mergeCells>
  <conditionalFormatting sqref="R6 R8:R11 H6:O6 H7:N8 H9:O9">
    <cfRule type="cellIs" dxfId="8" priority="3" stopIfTrue="1" operator="equal">
      <formula>0</formula>
    </cfRule>
  </conditionalFormatting>
  <pageMargins left="0.25" right="0.25" top="0.75" bottom="0.75" header="0.3" footer="0.3"/>
  <pageSetup paperSize="8" scale="35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pageSetUpPr fitToPage="1"/>
  </sheetPr>
  <dimension ref="A1:Y197"/>
  <sheetViews>
    <sheetView topLeftCell="L4" zoomScale="90" zoomScaleNormal="90" workbookViewId="0">
      <selection activeCell="X32" sqref="X32"/>
    </sheetView>
  </sheetViews>
  <sheetFormatPr defaultRowHeight="15" outlineLevelRow="1"/>
  <cols>
    <col min="1" max="1" width="1.5703125" style="1" customWidth="1"/>
    <col min="2" max="2" width="1.7109375" style="1" customWidth="1"/>
    <col min="3" max="3" width="44.85546875" style="1" customWidth="1"/>
    <col min="4" max="4" width="72.5703125" style="1" customWidth="1"/>
    <col min="5" max="5" width="16.42578125" style="89" customWidth="1"/>
    <col min="6" max="6" width="14" style="1" customWidth="1"/>
    <col min="7" max="7" width="13.42578125" style="1" customWidth="1"/>
    <col min="8" max="8" width="9.5703125" style="1" customWidth="1"/>
    <col min="9" max="10" width="11" style="1" customWidth="1"/>
    <col min="11" max="11" width="12.28515625" style="1" customWidth="1"/>
    <col min="12" max="13" width="12" style="1" customWidth="1"/>
    <col min="14" max="14" width="11.85546875" style="1" customWidth="1"/>
    <col min="15" max="15" width="13.42578125" style="1" customWidth="1"/>
    <col min="16" max="16" width="15.42578125" style="1" customWidth="1"/>
    <col min="17" max="17" width="15" style="1" customWidth="1"/>
    <col min="18" max="18" width="15.5703125" style="1" customWidth="1"/>
    <col min="19" max="20" width="15.140625" style="1" customWidth="1"/>
    <col min="21" max="21" width="12.28515625" style="1" customWidth="1"/>
    <col min="22" max="22" width="12.5703125" style="1" customWidth="1"/>
    <col min="23" max="23" width="13.85546875" style="1" customWidth="1"/>
    <col min="24" max="24" width="14.7109375" style="185" customWidth="1"/>
    <col min="25" max="16384" width="9.140625" style="1"/>
  </cols>
  <sheetData>
    <row r="1" spans="1:25" ht="5.25" customHeight="1" thickBot="1"/>
    <row r="2" spans="1:25" ht="50.25" customHeight="1" thickBot="1">
      <c r="A2" s="460" t="s">
        <v>10</v>
      </c>
      <c r="B2" s="461"/>
      <c r="C2" s="461"/>
      <c r="D2" s="461"/>
      <c r="E2" s="461"/>
      <c r="F2" s="461"/>
      <c r="G2" s="461"/>
      <c r="H2" s="461"/>
      <c r="I2" s="461"/>
      <c r="J2" s="461"/>
      <c r="K2" s="461"/>
      <c r="L2" s="461"/>
      <c r="M2" s="461"/>
      <c r="N2" s="461"/>
      <c r="O2" s="461"/>
      <c r="P2" s="461"/>
      <c r="Q2" s="461"/>
      <c r="R2" s="461"/>
      <c r="S2" s="461"/>
      <c r="T2" s="461"/>
      <c r="U2" s="461"/>
      <c r="V2" s="461"/>
      <c r="W2" s="465"/>
    </row>
    <row r="3" spans="1:25" ht="4.5" customHeight="1">
      <c r="A3" s="6"/>
      <c r="B3" s="6"/>
      <c r="C3" s="6"/>
      <c r="D3" s="6"/>
      <c r="E3" s="90"/>
      <c r="F3" s="6"/>
      <c r="G3" s="6"/>
      <c r="H3" s="9"/>
      <c r="I3" s="9"/>
      <c r="J3" s="9"/>
      <c r="K3" s="9"/>
      <c r="L3" s="9"/>
      <c r="M3" s="9"/>
      <c r="N3" s="9"/>
      <c r="O3" s="6"/>
      <c r="P3" s="5"/>
      <c r="Q3" s="7"/>
      <c r="R3" s="7"/>
      <c r="S3" s="7"/>
      <c r="T3" s="7"/>
      <c r="U3" s="7"/>
      <c r="V3" s="7"/>
      <c r="W3" s="7"/>
    </row>
    <row r="4" spans="1:25" ht="14.25" customHeight="1">
      <c r="A4" s="10"/>
      <c r="B4" s="10"/>
      <c r="C4" s="129" t="s">
        <v>144</v>
      </c>
      <c r="D4" s="163" t="str">
        <f>'Титул '!G5</f>
        <v xml:space="preserve">куст №21б Приобского месторождения </v>
      </c>
      <c r="E4" s="161" t="s">
        <v>104</v>
      </c>
      <c r="F4" s="466" t="s">
        <v>42</v>
      </c>
      <c r="G4" s="467"/>
      <c r="H4" s="464" t="s">
        <v>11</v>
      </c>
      <c r="I4" s="464" t="s">
        <v>12</v>
      </c>
      <c r="J4" s="464" t="s">
        <v>4</v>
      </c>
      <c r="K4" s="464" t="s">
        <v>110</v>
      </c>
      <c r="L4" s="464" t="s">
        <v>111</v>
      </c>
      <c r="M4" s="464" t="s">
        <v>150</v>
      </c>
      <c r="N4" s="464" t="s">
        <v>13</v>
      </c>
      <c r="O4" s="503" t="s">
        <v>107</v>
      </c>
      <c r="P4" s="470" t="s">
        <v>42</v>
      </c>
      <c r="Q4" s="470"/>
      <c r="R4" s="503" t="s">
        <v>108</v>
      </c>
    </row>
    <row r="5" spans="1:25">
      <c r="A5" s="10"/>
      <c r="B5" s="10"/>
      <c r="C5" s="129" t="s">
        <v>145</v>
      </c>
      <c r="D5" s="81" t="str">
        <f>'Титул '!C11</f>
        <v>не определен</v>
      </c>
      <c r="E5" s="180">
        <f>D197</f>
        <v>0</v>
      </c>
      <c r="F5" s="501"/>
      <c r="G5" s="502"/>
      <c r="H5" s="464"/>
      <c r="I5" s="464"/>
      <c r="J5" s="464"/>
      <c r="K5" s="464"/>
      <c r="L5" s="464"/>
      <c r="M5" s="464"/>
      <c r="N5" s="464"/>
      <c r="O5" s="503"/>
      <c r="P5" s="504"/>
      <c r="Q5" s="504"/>
      <c r="R5" s="503"/>
    </row>
    <row r="6" spans="1:25" ht="15" customHeight="1">
      <c r="A6" s="455"/>
      <c r="B6" s="456"/>
      <c r="C6" s="129" t="s">
        <v>146</v>
      </c>
      <c r="D6" s="81" t="str">
        <f>'Титул '!C12</f>
        <v>БУ-3000 ЭУК</v>
      </c>
      <c r="E6" s="73" t="s">
        <v>89</v>
      </c>
      <c r="F6" s="462" t="s">
        <v>38</v>
      </c>
      <c r="G6" s="462"/>
      <c r="H6" s="176"/>
      <c r="I6" s="176"/>
      <c r="J6" s="176"/>
      <c r="K6" s="80"/>
      <c r="L6" s="176"/>
      <c r="M6" s="176"/>
      <c r="N6" s="80"/>
      <c r="O6" s="178">
        <f>SUM(I6:N6)</f>
        <v>0</v>
      </c>
      <c r="P6" s="462" t="s">
        <v>87</v>
      </c>
      <c r="Q6" s="462"/>
      <c r="R6" s="176"/>
    </row>
    <row r="7" spans="1:25" ht="15" customHeight="1">
      <c r="A7" s="455"/>
      <c r="B7" s="456"/>
      <c r="C7" s="129" t="s">
        <v>14</v>
      </c>
      <c r="D7" s="176"/>
      <c r="E7" s="179">
        <f>W37</f>
        <v>0</v>
      </c>
      <c r="F7" s="462" t="s">
        <v>105</v>
      </c>
      <c r="G7" s="462"/>
      <c r="H7" s="80"/>
      <c r="I7" s="177"/>
      <c r="J7" s="177"/>
      <c r="K7" s="81"/>
      <c r="L7" s="177"/>
      <c r="M7" s="177"/>
      <c r="N7" s="81"/>
      <c r="O7" s="503" t="s">
        <v>109</v>
      </c>
      <c r="P7" s="462" t="s">
        <v>88</v>
      </c>
      <c r="Q7" s="462"/>
      <c r="R7" s="181"/>
    </row>
    <row r="8" spans="1:25" ht="15" customHeight="1">
      <c r="A8" s="455"/>
      <c r="B8" s="456"/>
      <c r="C8" s="11" t="s">
        <v>98</v>
      </c>
      <c r="D8" s="176"/>
      <c r="E8" s="73" t="s">
        <v>90</v>
      </c>
      <c r="F8" s="462" t="s">
        <v>39</v>
      </c>
      <c r="G8" s="462"/>
      <c r="H8" s="80"/>
      <c r="I8" s="176"/>
      <c r="J8" s="176"/>
      <c r="K8" s="80"/>
      <c r="L8" s="176"/>
      <c r="M8" s="176"/>
      <c r="N8" s="80"/>
      <c r="O8" s="503"/>
      <c r="P8" s="462" t="s">
        <v>113</v>
      </c>
      <c r="Q8" s="462"/>
      <c r="R8" s="80"/>
    </row>
    <row r="9" spans="1:25" ht="15.75" customHeight="1">
      <c r="A9" s="455"/>
      <c r="B9" s="456"/>
      <c r="C9" s="129" t="s">
        <v>95</v>
      </c>
      <c r="D9" s="81" t="str">
        <f>'Титул '!C13</f>
        <v>да</v>
      </c>
      <c r="E9" s="179">
        <f>W173</f>
        <v>0</v>
      </c>
      <c r="F9" s="462" t="s">
        <v>40</v>
      </c>
      <c r="G9" s="462"/>
      <c r="H9" s="80"/>
      <c r="I9" s="176"/>
      <c r="J9" s="176"/>
      <c r="K9" s="80"/>
      <c r="L9" s="176"/>
      <c r="M9" s="176"/>
      <c r="N9" s="80"/>
      <c r="O9" s="178">
        <f>D8</f>
        <v>0</v>
      </c>
      <c r="P9" s="462" t="s">
        <v>114</v>
      </c>
      <c r="Q9" s="462"/>
      <c r="R9" s="80"/>
      <c r="S9" s="3"/>
      <c r="T9" s="3"/>
      <c r="U9" s="3"/>
      <c r="V9" s="3"/>
      <c r="W9" s="3"/>
      <c r="X9" s="186"/>
      <c r="Y9" s="3"/>
    </row>
    <row r="10" spans="1:25" ht="15" customHeight="1">
      <c r="A10" s="60"/>
      <c r="B10" s="61"/>
      <c r="C10" s="129" t="s">
        <v>96</v>
      </c>
      <c r="D10" s="81" t="str">
        <f>'Титул '!C14</f>
        <v>нет</v>
      </c>
      <c r="E10" s="73" t="s">
        <v>91</v>
      </c>
      <c r="F10" s="464" t="s">
        <v>42</v>
      </c>
      <c r="G10" s="464"/>
      <c r="H10" s="130" t="s">
        <v>92</v>
      </c>
      <c r="I10" s="130" t="s">
        <v>151</v>
      </c>
      <c r="J10" s="130" t="s">
        <v>103</v>
      </c>
      <c r="K10" s="130" t="s">
        <v>93</v>
      </c>
      <c r="L10" s="130" t="s">
        <v>94</v>
      </c>
      <c r="M10" s="130" t="s">
        <v>99</v>
      </c>
      <c r="N10" s="130"/>
      <c r="O10" s="503" t="s">
        <v>112</v>
      </c>
      <c r="P10" s="462" t="s">
        <v>115</v>
      </c>
      <c r="Q10" s="462"/>
      <c r="R10" s="80"/>
      <c r="S10" s="3"/>
      <c r="T10" s="3"/>
      <c r="U10" s="3"/>
      <c r="V10" s="3"/>
      <c r="W10" s="3"/>
      <c r="X10" s="186"/>
      <c r="Y10" s="3"/>
    </row>
    <row r="11" spans="1:25" ht="17.25" customHeight="1">
      <c r="A11" s="60"/>
      <c r="B11" s="61"/>
      <c r="C11" s="129" t="s">
        <v>97</v>
      </c>
      <c r="D11" s="81" t="str">
        <f>'Титул '!C15</f>
        <v>нет</v>
      </c>
      <c r="E11" s="179">
        <f>W189</f>
        <v>0</v>
      </c>
      <c r="F11" s="462" t="s">
        <v>106</v>
      </c>
      <c r="G11" s="462"/>
      <c r="H11" s="82"/>
      <c r="I11" s="82"/>
      <c r="J11" s="82"/>
      <c r="K11" s="82"/>
      <c r="L11" s="82"/>
      <c r="M11" s="82"/>
      <c r="N11" s="82"/>
      <c r="O11" s="503"/>
      <c r="P11" s="462" t="s">
        <v>116</v>
      </c>
      <c r="Q11" s="462"/>
      <c r="R11" s="80"/>
      <c r="S11" s="3"/>
      <c r="T11" s="3"/>
      <c r="U11" s="3"/>
      <c r="V11" s="3"/>
      <c r="W11" s="3"/>
      <c r="X11" s="186"/>
      <c r="Y11" s="3"/>
    </row>
    <row r="12" spans="1:25" ht="17.25" customHeight="1">
      <c r="A12" s="60"/>
      <c r="B12" s="61"/>
      <c r="C12" s="129" t="s">
        <v>125</v>
      </c>
      <c r="D12" s="176"/>
      <c r="E12" s="73" t="s">
        <v>129</v>
      </c>
      <c r="F12" s="488" t="s">
        <v>41</v>
      </c>
      <c r="G12" s="489"/>
      <c r="H12" s="223"/>
      <c r="I12" s="224"/>
      <c r="J12" s="224"/>
      <c r="K12" s="224"/>
      <c r="L12" s="224"/>
      <c r="M12" s="224"/>
      <c r="N12" s="224"/>
      <c r="O12" s="505"/>
      <c r="P12" s="480" t="s">
        <v>41</v>
      </c>
      <c r="Q12" s="492"/>
      <c r="R12" s="493"/>
      <c r="S12" s="211"/>
      <c r="T12" s="3"/>
      <c r="U12" s="3"/>
      <c r="V12" s="3"/>
      <c r="W12" s="3"/>
      <c r="X12" s="186"/>
      <c r="Y12" s="3"/>
    </row>
    <row r="13" spans="1:25">
      <c r="A13" s="457"/>
      <c r="B13" s="456"/>
      <c r="C13" s="129" t="s">
        <v>102</v>
      </c>
      <c r="D13" s="131"/>
      <c r="E13" s="179">
        <f>W195</f>
        <v>0</v>
      </c>
      <c r="F13" s="490"/>
      <c r="G13" s="491"/>
      <c r="H13" s="225"/>
      <c r="I13" s="226"/>
      <c r="J13" s="226"/>
      <c r="K13" s="226"/>
      <c r="L13" s="226"/>
      <c r="M13" s="226"/>
      <c r="N13" s="226"/>
      <c r="O13" s="506"/>
      <c r="P13" s="481"/>
      <c r="Q13" s="494"/>
      <c r="R13" s="495"/>
      <c r="S13" s="211"/>
      <c r="T13" s="70"/>
      <c r="U13" s="70"/>
      <c r="V13" s="70"/>
      <c r="W13" s="70"/>
      <c r="X13" s="186"/>
      <c r="Y13" s="70"/>
    </row>
    <row r="14" spans="1:25" ht="3.75" customHeight="1" thickBot="1">
      <c r="A14" s="12"/>
      <c r="B14" s="12"/>
      <c r="C14" s="128"/>
      <c r="D14" s="12"/>
      <c r="E14" s="12"/>
      <c r="F14" s="12"/>
      <c r="G14" s="12"/>
      <c r="H14" s="12"/>
      <c r="I14" s="12"/>
      <c r="J14" s="12"/>
      <c r="K14" s="12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</row>
    <row r="15" spans="1:25">
      <c r="A15" s="458" t="s">
        <v>128</v>
      </c>
      <c r="B15" s="459"/>
      <c r="C15" s="459"/>
      <c r="D15" s="459"/>
      <c r="E15" s="459"/>
      <c r="F15" s="459"/>
      <c r="G15" s="479"/>
      <c r="H15" s="476" t="s">
        <v>15</v>
      </c>
      <c r="I15" s="477"/>
      <c r="J15" s="477"/>
      <c r="K15" s="477"/>
      <c r="L15" s="477"/>
      <c r="M15" s="477"/>
      <c r="N15" s="478"/>
      <c r="O15" s="476" t="s">
        <v>16</v>
      </c>
      <c r="P15" s="477"/>
      <c r="Q15" s="477"/>
      <c r="R15" s="477"/>
      <c r="S15" s="477"/>
      <c r="T15" s="477"/>
      <c r="U15" s="478"/>
      <c r="V15" s="458" t="s">
        <v>17</v>
      </c>
      <c r="W15" s="459"/>
      <c r="X15" s="187"/>
    </row>
    <row r="16" spans="1:25" ht="45.75" customHeight="1" thickBot="1">
      <c r="A16" s="13" t="s">
        <v>18</v>
      </c>
      <c r="B16" s="14" t="s">
        <v>19</v>
      </c>
      <c r="C16" s="15" t="s">
        <v>5</v>
      </c>
      <c r="D16" s="16" t="s">
        <v>20</v>
      </c>
      <c r="E16" s="16" t="s">
        <v>21</v>
      </c>
      <c r="F16" s="16" t="s">
        <v>22</v>
      </c>
      <c r="G16" s="17" t="s">
        <v>23</v>
      </c>
      <c r="H16" s="18" t="s">
        <v>101</v>
      </c>
      <c r="I16" s="19" t="str">
        <f>+I4</f>
        <v xml:space="preserve">Направление </v>
      </c>
      <c r="J16" s="19" t="str">
        <f>+J4</f>
        <v>Кондуктор</v>
      </c>
      <c r="K16" s="19" t="str">
        <f>+K4</f>
        <v>Техническая колонна</v>
      </c>
      <c r="L16" s="19" t="str">
        <f>+L4</f>
        <v>Эксплуат-ая колонна</v>
      </c>
      <c r="M16" s="17" t="s">
        <v>150</v>
      </c>
      <c r="N16" s="49" t="str">
        <f>+N4</f>
        <v>Хвостовик</v>
      </c>
      <c r="O16" s="18" t="s">
        <v>101</v>
      </c>
      <c r="P16" s="20" t="str">
        <f>+I16</f>
        <v xml:space="preserve">Направление </v>
      </c>
      <c r="Q16" s="19" t="str">
        <f>+J16</f>
        <v>Кондуктор</v>
      </c>
      <c r="R16" s="19" t="str">
        <f>+K16</f>
        <v>Техническая колонна</v>
      </c>
      <c r="S16" s="19" t="str">
        <f>+L16</f>
        <v>Эксплуат-ая колонна</v>
      </c>
      <c r="T16" s="17" t="s">
        <v>150</v>
      </c>
      <c r="U16" s="17" t="str">
        <f>+N16</f>
        <v>Хвостовик</v>
      </c>
      <c r="V16" s="21" t="s">
        <v>24</v>
      </c>
      <c r="W16" s="165" t="s">
        <v>25</v>
      </c>
      <c r="X16" s="184" t="s">
        <v>149</v>
      </c>
    </row>
    <row r="17" spans="1:24" ht="15.75" thickBot="1">
      <c r="A17" s="33"/>
      <c r="B17" s="41"/>
      <c r="C17" s="74"/>
      <c r="D17" s="74"/>
      <c r="E17" s="75"/>
      <c r="F17" s="75"/>
      <c r="G17" s="76"/>
      <c r="H17" s="77"/>
      <c r="I17" s="77"/>
      <c r="J17" s="77"/>
      <c r="K17" s="77"/>
      <c r="L17" s="77"/>
      <c r="M17" s="77"/>
      <c r="N17" s="77"/>
      <c r="O17" s="78"/>
      <c r="P17" s="78"/>
      <c r="Q17" s="78"/>
      <c r="R17" s="78"/>
      <c r="S17" s="78"/>
      <c r="T17" s="78"/>
      <c r="U17" s="78"/>
      <c r="V17" s="79"/>
      <c r="W17" s="166"/>
      <c r="X17" s="188"/>
    </row>
    <row r="18" spans="1:24" ht="15.75" thickBot="1">
      <c r="A18" s="33" t="s">
        <v>55</v>
      </c>
      <c r="B18" s="41"/>
      <c r="C18" s="453" t="s">
        <v>122</v>
      </c>
      <c r="D18" s="454"/>
      <c r="E18" s="454"/>
      <c r="F18" s="454"/>
      <c r="G18" s="454"/>
      <c r="H18" s="454"/>
      <c r="I18" s="454"/>
      <c r="J18" s="454"/>
      <c r="K18" s="454"/>
      <c r="L18" s="454"/>
      <c r="M18" s="454"/>
      <c r="N18" s="454"/>
      <c r="O18" s="454"/>
      <c r="P18" s="454"/>
      <c r="Q18" s="454"/>
      <c r="R18" s="454"/>
      <c r="S18" s="454"/>
      <c r="T18" s="454"/>
      <c r="U18" s="454"/>
      <c r="V18" s="454"/>
      <c r="W18" s="487"/>
      <c r="X18" s="189">
        <f>SUM(W20:W36)</f>
        <v>0</v>
      </c>
    </row>
    <row r="19" spans="1:24" outlineLevel="1">
      <c r="A19" s="28"/>
      <c r="B19" s="42"/>
      <c r="C19" s="182" t="str">
        <f>'Перв. скв '!C19</f>
        <v>не определен</v>
      </c>
      <c r="D19" s="100" t="s">
        <v>120</v>
      </c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167"/>
      <c r="X19" s="190"/>
    </row>
    <row r="20" spans="1:24" outlineLevel="1">
      <c r="A20" s="28"/>
      <c r="B20" s="42"/>
      <c r="C20" s="74"/>
      <c r="D20" s="102" t="str">
        <f>'Перв. скв '!D20</f>
        <v>Монтаж</v>
      </c>
      <c r="E20" s="59" t="str">
        <f>D$5</f>
        <v>не определен</v>
      </c>
      <c r="F20" s="59" t="str">
        <f>'Перв. скв '!F20</f>
        <v>опер.</v>
      </c>
      <c r="G20" s="196">
        <f>'Перв. скв '!G20</f>
        <v>9401938</v>
      </c>
      <c r="H20" s="83"/>
      <c r="I20" s="111"/>
      <c r="J20" s="111"/>
      <c r="K20" s="111"/>
      <c r="L20" s="111"/>
      <c r="M20" s="111"/>
      <c r="N20" s="111"/>
      <c r="O20" s="112">
        <f t="shared" ref="O20:O35" si="0">H20*G20</f>
        <v>0</v>
      </c>
      <c r="P20" s="112"/>
      <c r="Q20" s="112"/>
      <c r="R20" s="112"/>
      <c r="S20" s="112"/>
      <c r="T20" s="112"/>
      <c r="U20" s="112"/>
      <c r="V20" s="113">
        <f t="shared" ref="V20:V35" si="1">SUM(H20:N20)</f>
        <v>0</v>
      </c>
      <c r="W20" s="168">
        <f>SUM(O20:U20)</f>
        <v>0</v>
      </c>
      <c r="X20" s="190"/>
    </row>
    <row r="21" spans="1:24" outlineLevel="1">
      <c r="A21" s="28"/>
      <c r="B21" s="42"/>
      <c r="C21" s="97"/>
      <c r="D21" s="102" t="str">
        <f>'Перв. скв '!D21</f>
        <v>Демонтаж</v>
      </c>
      <c r="E21" s="59" t="str">
        <f t="shared" ref="E21:E35" si="2">D$5</f>
        <v>не определен</v>
      </c>
      <c r="F21" s="59" t="str">
        <f>'Перв. скв '!F21</f>
        <v>опер.</v>
      </c>
      <c r="G21" s="196">
        <f>'Перв. скв '!G21</f>
        <v>2344149</v>
      </c>
      <c r="H21" s="83"/>
      <c r="I21" s="111"/>
      <c r="J21" s="111"/>
      <c r="K21" s="111"/>
      <c r="L21" s="111"/>
      <c r="M21" s="111"/>
      <c r="N21" s="111"/>
      <c r="O21" s="112">
        <f t="shared" si="0"/>
        <v>0</v>
      </c>
      <c r="P21" s="112"/>
      <c r="Q21" s="112"/>
      <c r="R21" s="112"/>
      <c r="S21" s="112"/>
      <c r="T21" s="112"/>
      <c r="U21" s="112"/>
      <c r="V21" s="113">
        <f t="shared" si="1"/>
        <v>0</v>
      </c>
      <c r="W21" s="168">
        <f t="shared" ref="W21:W35" si="3">SUM(O21:U21)</f>
        <v>0</v>
      </c>
      <c r="X21" s="190"/>
    </row>
    <row r="22" spans="1:24" outlineLevel="1">
      <c r="A22" s="28"/>
      <c r="B22" s="42"/>
      <c r="C22" s="97"/>
      <c r="D22" s="102" t="str">
        <f>'Перв. скв '!D22</f>
        <v>Эксплуатация АВЭС</v>
      </c>
      <c r="E22" s="59" t="str">
        <f t="shared" si="2"/>
        <v>не определен</v>
      </c>
      <c r="F22" s="59" t="str">
        <f>'Перв. скв '!F22</f>
        <v>опер.</v>
      </c>
      <c r="G22" s="196">
        <f>'Перв. скв '!G22</f>
        <v>0</v>
      </c>
      <c r="H22" s="83"/>
      <c r="I22" s="111"/>
      <c r="J22" s="111"/>
      <c r="K22" s="111"/>
      <c r="L22" s="111"/>
      <c r="M22" s="111"/>
      <c r="N22" s="111"/>
      <c r="O22" s="112">
        <f t="shared" si="0"/>
        <v>0</v>
      </c>
      <c r="P22" s="112"/>
      <c r="Q22" s="112"/>
      <c r="R22" s="112"/>
      <c r="S22" s="112"/>
      <c r="T22" s="112"/>
      <c r="U22" s="112"/>
      <c r="V22" s="113">
        <f t="shared" si="1"/>
        <v>0</v>
      </c>
      <c r="W22" s="168">
        <f t="shared" si="3"/>
        <v>0</v>
      </c>
      <c r="X22" s="190"/>
    </row>
    <row r="23" spans="1:24" outlineLevel="1">
      <c r="A23" s="28"/>
      <c r="B23" s="42"/>
      <c r="C23" s="97"/>
      <c r="D23" s="85" t="str">
        <f>'Перв. скв '!D26</f>
        <v>Передислокация бр. бур 250-500 км.</v>
      </c>
      <c r="E23" s="59" t="str">
        <f t="shared" si="2"/>
        <v>не определен</v>
      </c>
      <c r="F23" s="59" t="str">
        <f>'Перв. скв '!F26</f>
        <v>опер.</v>
      </c>
      <c r="G23" s="196">
        <f>'Перв. скв '!G26</f>
        <v>1788526</v>
      </c>
      <c r="H23" s="83"/>
      <c r="I23" s="111"/>
      <c r="J23" s="111"/>
      <c r="K23" s="111"/>
      <c r="L23" s="111"/>
      <c r="M23" s="111"/>
      <c r="N23" s="111"/>
      <c r="O23" s="112">
        <f t="shared" si="0"/>
        <v>0</v>
      </c>
      <c r="P23" s="112"/>
      <c r="Q23" s="112"/>
      <c r="R23" s="112"/>
      <c r="S23" s="112"/>
      <c r="T23" s="112"/>
      <c r="U23" s="112"/>
      <c r="V23" s="113">
        <f t="shared" si="1"/>
        <v>0</v>
      </c>
      <c r="W23" s="168">
        <f t="shared" si="3"/>
        <v>0</v>
      </c>
      <c r="X23" s="190"/>
    </row>
    <row r="24" spans="1:24" outlineLevel="1">
      <c r="A24" s="28"/>
      <c r="B24" s="42"/>
      <c r="C24" s="97"/>
      <c r="D24" s="85" t="str">
        <f>'Перв. скв '!D27</f>
        <v>Передислокация бригады ВМР в пределах м-я</v>
      </c>
      <c r="E24" s="59" t="str">
        <f t="shared" si="2"/>
        <v>не определен</v>
      </c>
      <c r="F24" s="59" t="str">
        <f>'Перв. скв '!F27</f>
        <v>опер.</v>
      </c>
      <c r="G24" s="196">
        <f>'Перв. скв '!G27</f>
        <v>130867</v>
      </c>
      <c r="H24" s="83"/>
      <c r="I24" s="111"/>
      <c r="J24" s="111"/>
      <c r="K24" s="111"/>
      <c r="L24" s="111"/>
      <c r="M24" s="111"/>
      <c r="N24" s="111"/>
      <c r="O24" s="112">
        <f t="shared" si="0"/>
        <v>0</v>
      </c>
      <c r="P24" s="112"/>
      <c r="Q24" s="112"/>
      <c r="R24" s="112"/>
      <c r="S24" s="112"/>
      <c r="T24" s="112"/>
      <c r="U24" s="112"/>
      <c r="V24" s="113">
        <f t="shared" si="1"/>
        <v>0</v>
      </c>
      <c r="W24" s="168">
        <f t="shared" si="3"/>
        <v>0</v>
      </c>
      <c r="X24" s="190"/>
    </row>
    <row r="25" spans="1:24" outlineLevel="1">
      <c r="A25" s="28"/>
      <c r="B25" s="42"/>
      <c r="C25" s="97"/>
      <c r="D25" s="85" t="str">
        <f>'Перв. скв '!D28</f>
        <v>Передислокация бригады ВМР 250-500 км.</v>
      </c>
      <c r="E25" s="59" t="str">
        <f t="shared" si="2"/>
        <v>не определен</v>
      </c>
      <c r="F25" s="59" t="str">
        <f>'Перв. скв '!F28</f>
        <v>опер.</v>
      </c>
      <c r="G25" s="196">
        <f>'Перв. скв '!G28</f>
        <v>1788526</v>
      </c>
      <c r="H25" s="83"/>
      <c r="I25" s="111"/>
      <c r="J25" s="111"/>
      <c r="K25" s="111"/>
      <c r="L25" s="111"/>
      <c r="M25" s="111"/>
      <c r="N25" s="111"/>
      <c r="O25" s="112">
        <f t="shared" si="0"/>
        <v>0</v>
      </c>
      <c r="P25" s="112"/>
      <c r="Q25" s="112"/>
      <c r="R25" s="112"/>
      <c r="S25" s="112"/>
      <c r="T25" s="112"/>
      <c r="U25" s="112"/>
      <c r="V25" s="113">
        <f t="shared" si="1"/>
        <v>0</v>
      </c>
      <c r="W25" s="168">
        <f t="shared" si="3"/>
        <v>0</v>
      </c>
      <c r="X25" s="190"/>
    </row>
    <row r="26" spans="1:24" outlineLevel="1">
      <c r="A26" s="28"/>
      <c r="B26" s="42"/>
      <c r="C26" s="97"/>
      <c r="D26" s="85" t="str">
        <f>'Перв. скв '!D29</f>
        <v>Передвижка 5 м.</v>
      </c>
      <c r="E26" s="59" t="str">
        <f t="shared" si="2"/>
        <v>не определен</v>
      </c>
      <c r="F26" s="59" t="str">
        <f>'Перв. скв '!F29</f>
        <v>опер.</v>
      </c>
      <c r="G26" s="196">
        <f>'Перв. скв '!G29</f>
        <v>244497</v>
      </c>
      <c r="H26" s="83"/>
      <c r="I26" s="111"/>
      <c r="J26" s="111"/>
      <c r="K26" s="111"/>
      <c r="L26" s="111"/>
      <c r="M26" s="111"/>
      <c r="N26" s="111"/>
      <c r="O26" s="112">
        <f t="shared" si="0"/>
        <v>0</v>
      </c>
      <c r="P26" s="112"/>
      <c r="Q26" s="112"/>
      <c r="R26" s="112"/>
      <c r="S26" s="112"/>
      <c r="T26" s="112"/>
      <c r="U26" s="112"/>
      <c r="V26" s="113">
        <f t="shared" si="1"/>
        <v>0</v>
      </c>
      <c r="W26" s="168">
        <f t="shared" si="3"/>
        <v>0</v>
      </c>
      <c r="X26" s="190"/>
    </row>
    <row r="27" spans="1:24" outlineLevel="1">
      <c r="A27" s="28"/>
      <c r="B27" s="42"/>
      <c r="C27" s="97"/>
      <c r="D27" s="103" t="str">
        <f>'Перв. скв '!D30</f>
        <v>Передвижка 9 м.</v>
      </c>
      <c r="E27" s="59" t="str">
        <f t="shared" si="2"/>
        <v>не определен</v>
      </c>
      <c r="F27" s="59" t="str">
        <f>'Перв. скв '!F30</f>
        <v>опер.</v>
      </c>
      <c r="G27" s="196">
        <f>'Перв. скв '!G30</f>
        <v>265365</v>
      </c>
      <c r="H27" s="83"/>
      <c r="I27" s="111"/>
      <c r="J27" s="111"/>
      <c r="K27" s="111"/>
      <c r="L27" s="111"/>
      <c r="M27" s="111"/>
      <c r="N27" s="111"/>
      <c r="O27" s="112">
        <f t="shared" si="0"/>
        <v>0</v>
      </c>
      <c r="P27" s="112"/>
      <c r="Q27" s="112"/>
      <c r="R27" s="112"/>
      <c r="S27" s="112"/>
      <c r="T27" s="112"/>
      <c r="U27" s="112"/>
      <c r="V27" s="113">
        <f t="shared" si="1"/>
        <v>0</v>
      </c>
      <c r="W27" s="168">
        <f t="shared" si="3"/>
        <v>0</v>
      </c>
      <c r="X27" s="190"/>
    </row>
    <row r="28" spans="1:24" outlineLevel="1">
      <c r="A28" s="28"/>
      <c r="B28" s="42"/>
      <c r="C28" s="97"/>
      <c r="D28" s="103" t="str">
        <f>'Перв. скв '!D31</f>
        <v>Передвижка 18 м.</v>
      </c>
      <c r="E28" s="59" t="str">
        <f t="shared" si="2"/>
        <v>не определен</v>
      </c>
      <c r="F28" s="59" t="str">
        <f>'Перв. скв '!F31</f>
        <v>опер.</v>
      </c>
      <c r="G28" s="196">
        <f>'Перв. скв '!G31</f>
        <v>406328</v>
      </c>
      <c r="H28" s="83"/>
      <c r="I28" s="111"/>
      <c r="J28" s="111"/>
      <c r="K28" s="111"/>
      <c r="L28" s="111"/>
      <c r="M28" s="111"/>
      <c r="N28" s="111"/>
      <c r="O28" s="112">
        <f t="shared" si="0"/>
        <v>0</v>
      </c>
      <c r="P28" s="112"/>
      <c r="Q28" s="112"/>
      <c r="R28" s="112"/>
      <c r="S28" s="112"/>
      <c r="T28" s="112"/>
      <c r="U28" s="112"/>
      <c r="V28" s="113">
        <f t="shared" si="1"/>
        <v>0</v>
      </c>
      <c r="W28" s="168">
        <f t="shared" si="3"/>
        <v>0</v>
      </c>
      <c r="X28" s="190"/>
    </row>
    <row r="29" spans="1:24" outlineLevel="1">
      <c r="A29" s="28"/>
      <c r="B29" s="42"/>
      <c r="C29" s="97"/>
      <c r="D29" s="103" t="str">
        <f>'Перв. скв '!D32</f>
        <v>Передвижка 25 м.</v>
      </c>
      <c r="E29" s="59" t="str">
        <f t="shared" si="2"/>
        <v>не определен</v>
      </c>
      <c r="F29" s="59" t="str">
        <f>'Перв. скв '!F32</f>
        <v>опер.</v>
      </c>
      <c r="G29" s="196">
        <f>'Перв. скв '!G32</f>
        <v>462462</v>
      </c>
      <c r="H29" s="200"/>
      <c r="I29" s="111"/>
      <c r="J29" s="111"/>
      <c r="K29" s="111"/>
      <c r="L29" s="111"/>
      <c r="M29" s="111"/>
      <c r="N29" s="111"/>
      <c r="O29" s="112">
        <f t="shared" si="0"/>
        <v>0</v>
      </c>
      <c r="P29" s="112"/>
      <c r="Q29" s="112"/>
      <c r="R29" s="112"/>
      <c r="S29" s="112"/>
      <c r="T29" s="112"/>
      <c r="U29" s="112"/>
      <c r="V29" s="113">
        <f t="shared" si="1"/>
        <v>0</v>
      </c>
      <c r="W29" s="168">
        <f t="shared" si="3"/>
        <v>0</v>
      </c>
      <c r="X29" s="190"/>
    </row>
    <row r="30" spans="1:24" outlineLevel="1">
      <c r="A30" s="28"/>
      <c r="B30" s="42"/>
      <c r="C30" s="97"/>
      <c r="D30" s="85" t="str">
        <f>'Перв. скв '!D33</f>
        <v>Передвижка 50 м.</v>
      </c>
      <c r="E30" s="59" t="str">
        <f t="shared" si="2"/>
        <v>не определен</v>
      </c>
      <c r="F30" s="59" t="str">
        <f>'Перв. скв '!F33</f>
        <v>опер.</v>
      </c>
      <c r="G30" s="196">
        <f>'Перв. скв '!G33</f>
        <v>889289</v>
      </c>
      <c r="H30" s="83"/>
      <c r="I30" s="111"/>
      <c r="J30" s="111"/>
      <c r="K30" s="111"/>
      <c r="L30" s="111"/>
      <c r="M30" s="111"/>
      <c r="N30" s="111"/>
      <c r="O30" s="112">
        <f t="shared" si="0"/>
        <v>0</v>
      </c>
      <c r="P30" s="112"/>
      <c r="Q30" s="112"/>
      <c r="R30" s="112"/>
      <c r="S30" s="112"/>
      <c r="T30" s="112"/>
      <c r="U30" s="112"/>
      <c r="V30" s="113">
        <f t="shared" si="1"/>
        <v>0</v>
      </c>
      <c r="W30" s="168">
        <f t="shared" si="3"/>
        <v>0</v>
      </c>
      <c r="X30" s="190"/>
    </row>
    <row r="31" spans="1:24" outlineLevel="1">
      <c r="A31" s="28"/>
      <c r="B31" s="42"/>
      <c r="C31" s="97"/>
      <c r="D31" s="103" t="str">
        <f>'Перв. скв '!D34</f>
        <v>Сдвижка 25 м.</v>
      </c>
      <c r="E31" s="59" t="str">
        <f t="shared" si="2"/>
        <v>не определен</v>
      </c>
      <c r="F31" s="59" t="str">
        <f>'Перв. скв '!F34</f>
        <v>опер.</v>
      </c>
      <c r="G31" s="196">
        <f>'Перв. скв '!G34</f>
        <v>291019</v>
      </c>
      <c r="H31" s="83"/>
      <c r="I31" s="111"/>
      <c r="J31" s="111"/>
      <c r="K31" s="111"/>
      <c r="L31" s="111"/>
      <c r="M31" s="111"/>
      <c r="N31" s="111"/>
      <c r="O31" s="112">
        <f t="shared" si="0"/>
        <v>0</v>
      </c>
      <c r="P31" s="112"/>
      <c r="Q31" s="112"/>
      <c r="R31" s="112"/>
      <c r="S31" s="112"/>
      <c r="T31" s="112"/>
      <c r="U31" s="112"/>
      <c r="V31" s="113">
        <f t="shared" si="1"/>
        <v>0</v>
      </c>
      <c r="W31" s="168">
        <f t="shared" si="3"/>
        <v>0</v>
      </c>
      <c r="X31" s="190"/>
    </row>
    <row r="32" spans="1:24" outlineLevel="1">
      <c r="A32" s="28"/>
      <c r="B32" s="42"/>
      <c r="C32" s="97"/>
      <c r="D32" s="103" t="str">
        <f>'Перв. скв '!D35</f>
        <v>Пуско-наладочные работы</v>
      </c>
      <c r="E32" s="59" t="str">
        <f t="shared" si="2"/>
        <v>не определен</v>
      </c>
      <c r="F32" s="59" t="str">
        <f>'Перв. скв '!F35</f>
        <v>опер.</v>
      </c>
      <c r="G32" s="196">
        <f>'Перв. скв '!G35</f>
        <v>633406</v>
      </c>
      <c r="H32" s="83"/>
      <c r="I32" s="111"/>
      <c r="J32" s="111"/>
      <c r="K32" s="111"/>
      <c r="L32" s="111"/>
      <c r="M32" s="111"/>
      <c r="N32" s="111"/>
      <c r="O32" s="112">
        <f t="shared" si="0"/>
        <v>0</v>
      </c>
      <c r="P32" s="112"/>
      <c r="Q32" s="112"/>
      <c r="R32" s="112"/>
      <c r="S32" s="112"/>
      <c r="T32" s="112"/>
      <c r="U32" s="112"/>
      <c r="V32" s="113">
        <f t="shared" si="1"/>
        <v>0</v>
      </c>
      <c r="W32" s="168">
        <f t="shared" si="3"/>
        <v>0</v>
      </c>
      <c r="X32" s="190"/>
    </row>
    <row r="33" spans="1:24" outlineLevel="1">
      <c r="A33" s="28"/>
      <c r="B33" s="42"/>
      <c r="C33" s="97"/>
      <c r="D33" s="85" t="str">
        <f>'Перв. скв '!D37</f>
        <v>Авиапревозки</v>
      </c>
      <c r="E33" s="59" t="str">
        <f t="shared" si="2"/>
        <v>не определен</v>
      </c>
      <c r="F33" s="59" t="str">
        <f>'Перв. скв '!F37</f>
        <v>опер.</v>
      </c>
      <c r="G33" s="196">
        <f>'Перв. скв '!G37</f>
        <v>205937.125</v>
      </c>
      <c r="H33" s="83"/>
      <c r="I33" s="111"/>
      <c r="J33" s="111"/>
      <c r="K33" s="111"/>
      <c r="L33" s="111"/>
      <c r="M33" s="111"/>
      <c r="N33" s="111"/>
      <c r="O33" s="112">
        <f t="shared" si="0"/>
        <v>0</v>
      </c>
      <c r="P33" s="112"/>
      <c r="Q33" s="112"/>
      <c r="R33" s="112"/>
      <c r="S33" s="112"/>
      <c r="T33" s="112"/>
      <c r="U33" s="112"/>
      <c r="V33" s="113">
        <f t="shared" si="1"/>
        <v>0</v>
      </c>
      <c r="W33" s="168">
        <f t="shared" si="3"/>
        <v>0</v>
      </c>
      <c r="X33" s="190"/>
    </row>
    <row r="34" spans="1:24" outlineLevel="1">
      <c r="A34" s="28"/>
      <c r="B34" s="42"/>
      <c r="C34" s="97"/>
      <c r="D34" s="85" t="str">
        <f>'Перв. скв '!D38</f>
        <v>Мобилизация и монтаж энергокомплекса</v>
      </c>
      <c r="E34" s="59" t="str">
        <f t="shared" si="2"/>
        <v>не определен</v>
      </c>
      <c r="F34" s="59" t="str">
        <f>'Перв. скв '!F38</f>
        <v>опер.</v>
      </c>
      <c r="G34" s="196">
        <f>'Перв. скв '!G38</f>
        <v>0</v>
      </c>
      <c r="H34" s="83"/>
      <c r="I34" s="111"/>
      <c r="J34" s="111"/>
      <c r="K34" s="111"/>
      <c r="L34" s="111"/>
      <c r="M34" s="111"/>
      <c r="N34" s="111"/>
      <c r="O34" s="112">
        <f t="shared" si="0"/>
        <v>0</v>
      </c>
      <c r="P34" s="112"/>
      <c r="Q34" s="112"/>
      <c r="R34" s="112"/>
      <c r="S34" s="112"/>
      <c r="T34" s="112"/>
      <c r="U34" s="112"/>
      <c r="V34" s="113">
        <f t="shared" si="1"/>
        <v>0</v>
      </c>
      <c r="W34" s="168">
        <f t="shared" si="3"/>
        <v>0</v>
      </c>
      <c r="X34" s="190"/>
    </row>
    <row r="35" spans="1:24" ht="14.25" customHeight="1" outlineLevel="1">
      <c r="A35" s="22"/>
      <c r="B35" s="43"/>
      <c r="C35" s="97"/>
      <c r="D35" s="103" t="str">
        <f>'Перв. скв '!D39</f>
        <v>Завоз и монтаж верхнего силового привода</v>
      </c>
      <c r="E35" s="59" t="str">
        <f t="shared" si="2"/>
        <v>не определен</v>
      </c>
      <c r="F35" s="59" t="str">
        <f>'Перв. скв '!F39</f>
        <v>опер.</v>
      </c>
      <c r="G35" s="196">
        <f>'Перв. скв '!G39</f>
        <v>2078246</v>
      </c>
      <c r="H35" s="83"/>
      <c r="I35" s="111"/>
      <c r="J35" s="111"/>
      <c r="K35" s="111"/>
      <c r="L35" s="111"/>
      <c r="M35" s="111"/>
      <c r="N35" s="111"/>
      <c r="O35" s="112">
        <f t="shared" si="0"/>
        <v>0</v>
      </c>
      <c r="P35" s="112"/>
      <c r="Q35" s="112"/>
      <c r="R35" s="112"/>
      <c r="S35" s="112"/>
      <c r="T35" s="112"/>
      <c r="U35" s="112"/>
      <c r="V35" s="113">
        <f t="shared" si="1"/>
        <v>0</v>
      </c>
      <c r="W35" s="168">
        <f t="shared" si="3"/>
        <v>0</v>
      </c>
      <c r="X35" s="190"/>
    </row>
    <row r="36" spans="1:24" ht="15.75" outlineLevel="1" thickBot="1">
      <c r="A36" s="29"/>
      <c r="B36" s="44"/>
      <c r="C36" s="97"/>
      <c r="D36" s="103" t="str">
        <f>'Перв. скв '!D40</f>
        <v>Завоз и монтаж новой насосной группы</v>
      </c>
      <c r="E36" s="59" t="str">
        <f>D$5</f>
        <v>не определен</v>
      </c>
      <c r="F36" s="59" t="str">
        <f>'Перв. скв '!F40</f>
        <v>опер.</v>
      </c>
      <c r="G36" s="196">
        <f>'Перв. скв '!G40</f>
        <v>899742</v>
      </c>
      <c r="H36" s="83"/>
      <c r="I36" s="111"/>
      <c r="J36" s="111"/>
      <c r="K36" s="111"/>
      <c r="L36" s="111"/>
      <c r="M36" s="111"/>
      <c r="N36" s="111"/>
      <c r="O36" s="112">
        <f>H36*G36</f>
        <v>0</v>
      </c>
      <c r="P36" s="112"/>
      <c r="Q36" s="112"/>
      <c r="R36" s="112"/>
      <c r="S36" s="112"/>
      <c r="T36" s="112"/>
      <c r="U36" s="112"/>
      <c r="V36" s="113">
        <f>SUM(H36:N36)</f>
        <v>0</v>
      </c>
      <c r="W36" s="168">
        <f>SUM(O36:U36)</f>
        <v>0</v>
      </c>
      <c r="X36" s="190"/>
    </row>
    <row r="37" spans="1:24" ht="15.75" thickBot="1">
      <c r="A37" s="8"/>
      <c r="B37" s="4"/>
      <c r="C37" s="56" t="s">
        <v>82</v>
      </c>
      <c r="D37" s="69">
        <f>W37</f>
        <v>0</v>
      </c>
      <c r="E37" s="110"/>
      <c r="F37" s="110"/>
      <c r="G37" s="110"/>
      <c r="H37" s="114"/>
      <c r="I37" s="114"/>
      <c r="J37" s="114"/>
      <c r="K37" s="114"/>
      <c r="L37" s="114"/>
      <c r="M37" s="114"/>
      <c r="N37" s="114"/>
      <c r="O37" s="116">
        <f>SUM(O20:O36)</f>
        <v>0</v>
      </c>
      <c r="P37" s="116"/>
      <c r="Q37" s="116"/>
      <c r="R37" s="116"/>
      <c r="S37" s="116"/>
      <c r="T37" s="116"/>
      <c r="U37" s="116"/>
      <c r="V37" s="116"/>
      <c r="W37" s="164">
        <f>SUM(W20:W36)</f>
        <v>0</v>
      </c>
      <c r="X37" s="191"/>
    </row>
    <row r="38" spans="1:24" s="68" customFormat="1" ht="15.75" thickBot="1">
      <c r="A38" s="62"/>
      <c r="B38" s="63"/>
      <c r="C38" s="64"/>
      <c r="D38" s="65"/>
      <c r="E38" s="91"/>
      <c r="F38" s="66"/>
      <c r="G38" s="66"/>
      <c r="H38" s="66"/>
      <c r="I38" s="66"/>
      <c r="J38" s="66"/>
      <c r="K38" s="66"/>
      <c r="L38" s="66"/>
      <c r="M38" s="66"/>
      <c r="N38" s="66"/>
      <c r="O38" s="67"/>
      <c r="P38" s="67"/>
      <c r="Q38" s="67"/>
      <c r="R38" s="67"/>
      <c r="S38" s="67"/>
      <c r="T38" s="67"/>
      <c r="U38" s="67"/>
      <c r="V38" s="67"/>
      <c r="W38" s="169"/>
      <c r="X38" s="191"/>
    </row>
    <row r="39" spans="1:24" ht="15" customHeight="1" thickBot="1">
      <c r="A39" s="24"/>
      <c r="B39" s="45"/>
      <c r="C39" s="446" t="s">
        <v>123</v>
      </c>
      <c r="D39" s="447"/>
      <c r="E39" s="447"/>
      <c r="F39" s="447"/>
      <c r="G39" s="447"/>
      <c r="H39" s="447"/>
      <c r="I39" s="447"/>
      <c r="J39" s="447"/>
      <c r="K39" s="447"/>
      <c r="L39" s="447"/>
      <c r="M39" s="447"/>
      <c r="N39" s="447"/>
      <c r="O39" s="447"/>
      <c r="P39" s="447"/>
      <c r="Q39" s="447"/>
      <c r="R39" s="447"/>
      <c r="S39" s="447"/>
      <c r="T39" s="447"/>
      <c r="U39" s="447"/>
      <c r="V39" s="447"/>
      <c r="W39" s="447"/>
      <c r="X39" s="192">
        <f>SUM(W41:W45)</f>
        <v>0</v>
      </c>
    </row>
    <row r="40" spans="1:24" ht="15" customHeight="1" outlineLevel="1">
      <c r="A40" s="71"/>
      <c r="B40" s="94"/>
      <c r="C40" s="182" t="str">
        <f>'Перв. скв '!C44</f>
        <v>не определен</v>
      </c>
      <c r="D40" s="100" t="s">
        <v>120</v>
      </c>
      <c r="E40" s="101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170"/>
      <c r="X40" s="191"/>
    </row>
    <row r="41" spans="1:24" ht="14.25" customHeight="1" outlineLevel="1">
      <c r="A41" s="30"/>
      <c r="B41" s="95"/>
      <c r="C41" s="85" t="s">
        <v>148</v>
      </c>
      <c r="D41" s="102" t="str">
        <f>'Перв. скв '!D45</f>
        <v>Фиксированная ставка за скважину с отходом до 1300 м.</v>
      </c>
      <c r="E41" s="59" t="str">
        <f>D$5</f>
        <v>не определен</v>
      </c>
      <c r="F41" s="59" t="str">
        <f>'Перв. скв '!F45</f>
        <v>скв.</v>
      </c>
      <c r="G41" s="196">
        <f>'Перв. скв '!G45</f>
        <v>6559232</v>
      </c>
      <c r="H41" s="58"/>
      <c r="I41" s="199"/>
      <c r="J41" s="199"/>
      <c r="K41" s="199"/>
      <c r="L41" s="199"/>
      <c r="M41" s="199"/>
      <c r="N41" s="35"/>
      <c r="O41" s="99">
        <f>H41*G41</f>
        <v>0</v>
      </c>
      <c r="P41" s="99">
        <f>I41*G41</f>
        <v>0</v>
      </c>
      <c r="Q41" s="99">
        <f>J41*G41</f>
        <v>0</v>
      </c>
      <c r="R41" s="99">
        <f>K41*G41</f>
        <v>0</v>
      </c>
      <c r="S41" s="99">
        <f>L41*G41</f>
        <v>0</v>
      </c>
      <c r="T41" s="99">
        <f>M41*G41</f>
        <v>0</v>
      </c>
      <c r="U41" s="99">
        <f>N41*G41</f>
        <v>0</v>
      </c>
      <c r="V41" s="98">
        <f>SUM(H41:N41)</f>
        <v>0</v>
      </c>
      <c r="W41" s="171">
        <f>SUM(O41:U41)</f>
        <v>0</v>
      </c>
      <c r="X41" s="190"/>
    </row>
    <row r="42" spans="1:24" ht="14.25" customHeight="1" outlineLevel="1">
      <c r="A42" s="30"/>
      <c r="B42" s="95"/>
      <c r="C42" s="97"/>
      <c r="D42" s="102" t="str">
        <f>'Перв. скв '!D50</f>
        <v>Расчет объема капитальных вложений по ГС</v>
      </c>
      <c r="E42" s="59" t="str">
        <f>D$5</f>
        <v>не определен</v>
      </c>
      <c r="F42" s="59" t="str">
        <f>'Перв. скв '!F50</f>
        <v>сут.</v>
      </c>
      <c r="G42" s="196">
        <f>'Перв. скв '!G50</f>
        <v>31646673.313999999</v>
      </c>
      <c r="H42" s="58"/>
      <c r="I42" s="35"/>
      <c r="J42" s="35"/>
      <c r="K42" s="35"/>
      <c r="L42" s="35"/>
      <c r="M42" s="35"/>
      <c r="N42" s="35"/>
      <c r="O42" s="99">
        <f>H42*G42</f>
        <v>0</v>
      </c>
      <c r="P42" s="99">
        <f>I42*G42</f>
        <v>0</v>
      </c>
      <c r="Q42" s="99">
        <f>J42*G42</f>
        <v>0</v>
      </c>
      <c r="R42" s="99">
        <f>K42*G42</f>
        <v>0</v>
      </c>
      <c r="S42" s="99">
        <f>L42*G42</f>
        <v>0</v>
      </c>
      <c r="T42" s="99">
        <f>M42*G42</f>
        <v>0</v>
      </c>
      <c r="U42" s="99">
        <f>N42*G42</f>
        <v>0</v>
      </c>
      <c r="V42" s="98">
        <f>SUM(H42:N42)</f>
        <v>0</v>
      </c>
      <c r="W42" s="171">
        <f>SUM(O42:U42)</f>
        <v>0</v>
      </c>
      <c r="X42" s="190"/>
    </row>
    <row r="43" spans="1:24" ht="13.5" customHeight="1" outlineLevel="1">
      <c r="A43" s="30"/>
      <c r="B43" s="95"/>
      <c r="C43" s="72"/>
      <c r="D43" s="102" t="str">
        <f>'Перв. скв '!D51</f>
        <v>Переработка бурового шлама</v>
      </c>
      <c r="E43" s="59" t="str">
        <f>D$5</f>
        <v>не определен</v>
      </c>
      <c r="F43" s="59" t="str">
        <f>'Перв. скв '!F51</f>
        <v>скв.</v>
      </c>
      <c r="G43" s="196">
        <f>'Перв. скв '!G51</f>
        <v>2869</v>
      </c>
      <c r="H43" s="58"/>
      <c r="I43" s="35"/>
      <c r="J43" s="35"/>
      <c r="K43" s="35"/>
      <c r="L43" s="35"/>
      <c r="M43" s="35"/>
      <c r="N43" s="35"/>
      <c r="O43" s="99">
        <f>H43*G43</f>
        <v>0</v>
      </c>
      <c r="P43" s="99">
        <f>I43*G43</f>
        <v>0</v>
      </c>
      <c r="Q43" s="99">
        <f>J43*G43</f>
        <v>0</v>
      </c>
      <c r="R43" s="99">
        <f>K43*G43</f>
        <v>0</v>
      </c>
      <c r="S43" s="99">
        <f>L43*G43</f>
        <v>0</v>
      </c>
      <c r="T43" s="99">
        <f>M43*G43</f>
        <v>0</v>
      </c>
      <c r="U43" s="99">
        <f>N43*G43</f>
        <v>0</v>
      </c>
      <c r="V43" s="98">
        <f>SUM(H43:N43)</f>
        <v>0</v>
      </c>
      <c r="W43" s="171">
        <f>SUM(O43:U43)</f>
        <v>0</v>
      </c>
      <c r="X43" s="190"/>
    </row>
    <row r="44" spans="1:24" ht="13.5" customHeight="1" outlineLevel="1">
      <c r="A44" s="30"/>
      <c r="B44" s="95"/>
      <c r="C44" s="72"/>
      <c r="D44" s="102" t="str">
        <f>'Перв. скв '!D52</f>
        <v>Нефть</v>
      </c>
      <c r="E44" s="59" t="str">
        <f>D$5</f>
        <v>не определен</v>
      </c>
      <c r="F44" s="59" t="str">
        <f>'Перв. скв '!F52</f>
        <v>шт.</v>
      </c>
      <c r="G44" s="196">
        <f>'Перв. скв '!G52</f>
        <v>166946</v>
      </c>
      <c r="H44" s="58"/>
      <c r="I44" s="58"/>
      <c r="J44" s="58"/>
      <c r="K44" s="58"/>
      <c r="L44" s="58"/>
      <c r="M44" s="58"/>
      <c r="N44" s="58"/>
      <c r="O44" s="99">
        <f>H44*G44</f>
        <v>0</v>
      </c>
      <c r="P44" s="99">
        <f>I44*G44</f>
        <v>0</v>
      </c>
      <c r="Q44" s="99">
        <f>J44*G44</f>
        <v>0</v>
      </c>
      <c r="R44" s="99">
        <f>K44*G44</f>
        <v>0</v>
      </c>
      <c r="S44" s="99">
        <f>L44*G44</f>
        <v>0</v>
      </c>
      <c r="T44" s="99">
        <f>M44*G44</f>
        <v>0</v>
      </c>
      <c r="U44" s="99">
        <f>N44*G44</f>
        <v>0</v>
      </c>
      <c r="V44" s="98">
        <f>SUM(H44:N44)</f>
        <v>0</v>
      </c>
      <c r="W44" s="171">
        <f>SUM(O44:U44)</f>
        <v>0</v>
      </c>
      <c r="X44" s="190"/>
    </row>
    <row r="45" spans="1:24" ht="15" customHeight="1" outlineLevel="1" thickBot="1">
      <c r="A45" s="30"/>
      <c r="B45" s="96"/>
      <c r="C45" s="72"/>
      <c r="D45" s="102" t="str">
        <f>'Перв. скв '!D55</f>
        <v>Бурение по суточной ставке (геологическая нагрузка)</v>
      </c>
      <c r="E45" s="59" t="str">
        <f>D$5</f>
        <v>не определен</v>
      </c>
      <c r="F45" s="59" t="str">
        <f>'Перв. скв '!F55</f>
        <v>опер.</v>
      </c>
      <c r="G45" s="196">
        <f>'Перв. скв '!G55</f>
        <v>703259.4</v>
      </c>
      <c r="H45" s="35"/>
      <c r="I45" s="58"/>
      <c r="J45" s="58"/>
      <c r="K45" s="58"/>
      <c r="L45" s="58"/>
      <c r="M45" s="58"/>
      <c r="N45" s="58"/>
      <c r="O45" s="99">
        <f>H45*G45</f>
        <v>0</v>
      </c>
      <c r="P45" s="99">
        <f>I45*G45</f>
        <v>0</v>
      </c>
      <c r="Q45" s="99">
        <f>J45*G45</f>
        <v>0</v>
      </c>
      <c r="R45" s="99">
        <f>K45*G45</f>
        <v>0</v>
      </c>
      <c r="S45" s="99">
        <f>L45*G45</f>
        <v>0</v>
      </c>
      <c r="T45" s="99">
        <f>M45*G45</f>
        <v>0</v>
      </c>
      <c r="U45" s="99">
        <f>N45*G45</f>
        <v>0</v>
      </c>
      <c r="V45" s="98">
        <f>SUM(H45:N45)</f>
        <v>0</v>
      </c>
      <c r="W45" s="171">
        <f>SUM(O45:U45)</f>
        <v>0</v>
      </c>
      <c r="X45" s="190"/>
    </row>
    <row r="46" spans="1:24" ht="14.25" customHeight="1" thickBot="1">
      <c r="A46" s="25"/>
      <c r="B46" s="46"/>
      <c r="C46" s="446" t="s">
        <v>31</v>
      </c>
      <c r="D46" s="447"/>
      <c r="E46" s="447"/>
      <c r="F46" s="447"/>
      <c r="G46" s="447"/>
      <c r="H46" s="447"/>
      <c r="I46" s="447"/>
      <c r="J46" s="447"/>
      <c r="K46" s="447"/>
      <c r="L46" s="447"/>
      <c r="M46" s="447"/>
      <c r="N46" s="447"/>
      <c r="O46" s="447"/>
      <c r="P46" s="447"/>
      <c r="Q46" s="447"/>
      <c r="R46" s="447"/>
      <c r="S46" s="447"/>
      <c r="T46" s="447"/>
      <c r="U46" s="447"/>
      <c r="V46" s="447"/>
      <c r="W46" s="447"/>
      <c r="X46" s="192">
        <f>SUM(W48:W54)</f>
        <v>0</v>
      </c>
    </row>
    <row r="47" spans="1:24" ht="13.5" customHeight="1" outlineLevel="1">
      <c r="A47" s="25"/>
      <c r="B47" s="46"/>
      <c r="C47" s="182">
        <f>'Перв. скв '!C57</f>
        <v>0</v>
      </c>
      <c r="D47" s="100" t="s">
        <v>120</v>
      </c>
      <c r="E47" s="92"/>
      <c r="F47" s="50"/>
      <c r="G47" s="39"/>
      <c r="H47" s="51"/>
      <c r="I47" s="51"/>
      <c r="J47" s="51"/>
      <c r="K47" s="51"/>
      <c r="L47" s="51"/>
      <c r="M47" s="51"/>
      <c r="N47" s="51"/>
      <c r="O47" s="52"/>
      <c r="P47" s="52"/>
      <c r="Q47" s="52"/>
      <c r="R47" s="52"/>
      <c r="S47" s="52"/>
      <c r="T47" s="52"/>
      <c r="U47" s="52"/>
      <c r="V47" s="53"/>
      <c r="W47" s="172"/>
      <c r="X47" s="191"/>
    </row>
    <row r="48" spans="1:24" ht="13.5" customHeight="1" outlineLevel="1">
      <c r="A48" s="22"/>
      <c r="B48" s="43"/>
      <c r="C48" s="59" t="s">
        <v>148</v>
      </c>
      <c r="D48" s="102" t="str">
        <f>'Перв. скв '!D58</f>
        <v>550 мм долото для бурения под направление (долото+сервис)</v>
      </c>
      <c r="E48" s="59">
        <f>C$47</f>
        <v>0</v>
      </c>
      <c r="F48" s="59" t="str">
        <f>'Перв. скв '!F58</f>
        <v xml:space="preserve">м </v>
      </c>
      <c r="G48" s="196">
        <f>'Перв. скв '!G58</f>
        <v>90</v>
      </c>
      <c r="H48" s="84"/>
      <c r="I48" s="84"/>
      <c r="J48" s="84"/>
      <c r="K48" s="84"/>
      <c r="L48" s="84"/>
      <c r="M48" s="84"/>
      <c r="N48" s="84"/>
      <c r="O48" s="112">
        <f t="shared" ref="O48:O54" si="4">H48*G48</f>
        <v>0</v>
      </c>
      <c r="P48" s="112">
        <f t="shared" ref="P48:P54" si="5">I48*G48</f>
        <v>0</v>
      </c>
      <c r="Q48" s="112">
        <f t="shared" ref="Q48:Q54" si="6">J48*G48</f>
        <v>0</v>
      </c>
      <c r="R48" s="112">
        <f t="shared" ref="R48:R54" si="7">K48*G48</f>
        <v>0</v>
      </c>
      <c r="S48" s="112">
        <f t="shared" ref="S48:S54" si="8">L48*G48</f>
        <v>0</v>
      </c>
      <c r="T48" s="99">
        <f>M48*G48</f>
        <v>0</v>
      </c>
      <c r="U48" s="112">
        <f t="shared" ref="U48:U54" si="9">N48*G48</f>
        <v>0</v>
      </c>
      <c r="V48" s="113">
        <f t="shared" ref="V48:V54" si="10">SUM(H48:N48)</f>
        <v>0</v>
      </c>
      <c r="W48" s="168">
        <f t="shared" ref="W48:W54" si="11">SUM(O48:U48)</f>
        <v>0</v>
      </c>
      <c r="X48" s="190"/>
    </row>
    <row r="49" spans="1:24" ht="13.5" customHeight="1" outlineLevel="1">
      <c r="A49" s="22"/>
      <c r="B49" s="43"/>
      <c r="C49" s="59"/>
      <c r="D49" s="102" t="str">
        <f>'Перв. скв '!D59</f>
        <v>393,7 мм долото для бурения под направление (долото+сервис)</v>
      </c>
      <c r="E49" s="59">
        <f t="shared" ref="E49:E54" si="12">C$47</f>
        <v>0</v>
      </c>
      <c r="F49" s="59" t="str">
        <f>'Перв. скв '!F59</f>
        <v xml:space="preserve">м </v>
      </c>
      <c r="G49" s="196">
        <f>'Перв. скв '!G59</f>
        <v>90</v>
      </c>
      <c r="H49" s="84"/>
      <c r="I49" s="197"/>
      <c r="J49" s="84"/>
      <c r="K49" s="84"/>
      <c r="L49" s="84"/>
      <c r="M49" s="84"/>
      <c r="N49" s="84"/>
      <c r="O49" s="112">
        <f t="shared" si="4"/>
        <v>0</v>
      </c>
      <c r="P49" s="112">
        <f t="shared" si="5"/>
        <v>0</v>
      </c>
      <c r="Q49" s="112">
        <f t="shared" si="6"/>
        <v>0</v>
      </c>
      <c r="R49" s="112">
        <f t="shared" si="7"/>
        <v>0</v>
      </c>
      <c r="S49" s="112">
        <f t="shared" si="8"/>
        <v>0</v>
      </c>
      <c r="T49" s="99">
        <f t="shared" ref="T49:T54" si="13">M49*G49</f>
        <v>0</v>
      </c>
      <c r="U49" s="112">
        <f t="shared" si="9"/>
        <v>0</v>
      </c>
      <c r="V49" s="113">
        <f t="shared" si="10"/>
        <v>0</v>
      </c>
      <c r="W49" s="168">
        <f>SUM(O49:U49)</f>
        <v>0</v>
      </c>
      <c r="X49" s="190"/>
    </row>
    <row r="50" spans="1:24" ht="13.5" customHeight="1" outlineLevel="1">
      <c r="A50" s="22"/>
      <c r="B50" s="43"/>
      <c r="C50" s="59"/>
      <c r="D50" s="102" t="str">
        <f>'Перв. скв '!D60</f>
        <v>295,3 мм долото для бурения под кондуктор (долото+сервис)</v>
      </c>
      <c r="E50" s="59">
        <f t="shared" si="12"/>
        <v>0</v>
      </c>
      <c r="F50" s="59" t="str">
        <f>'Перв. скв '!F60</f>
        <v xml:space="preserve">м </v>
      </c>
      <c r="G50" s="196">
        <f>'Перв. скв '!G60</f>
        <v>90</v>
      </c>
      <c r="H50" s="84"/>
      <c r="I50" s="84"/>
      <c r="J50" s="197"/>
      <c r="K50" s="84"/>
      <c r="L50" s="84"/>
      <c r="M50" s="84"/>
      <c r="N50" s="84"/>
      <c r="O50" s="112">
        <f t="shared" si="4"/>
        <v>0</v>
      </c>
      <c r="P50" s="112">
        <f t="shared" si="5"/>
        <v>0</v>
      </c>
      <c r="Q50" s="112">
        <f t="shared" si="6"/>
        <v>0</v>
      </c>
      <c r="R50" s="112">
        <f t="shared" si="7"/>
        <v>0</v>
      </c>
      <c r="S50" s="112">
        <f t="shared" si="8"/>
        <v>0</v>
      </c>
      <c r="T50" s="99">
        <f t="shared" si="13"/>
        <v>0</v>
      </c>
      <c r="U50" s="112">
        <f t="shared" si="9"/>
        <v>0</v>
      </c>
      <c r="V50" s="113">
        <f t="shared" si="10"/>
        <v>0</v>
      </c>
      <c r="W50" s="168">
        <f t="shared" si="11"/>
        <v>0</v>
      </c>
      <c r="X50" s="190"/>
    </row>
    <row r="51" spans="1:24" ht="13.5" customHeight="1" outlineLevel="1">
      <c r="A51" s="22"/>
      <c r="B51" s="43"/>
      <c r="C51" s="59"/>
      <c r="D51" s="102" t="str">
        <f>'Перв. скв '!D61</f>
        <v>220,7 мм долото для бурения эксплуатационную колонну (долото+сервис)</v>
      </c>
      <c r="E51" s="59">
        <f t="shared" si="12"/>
        <v>0</v>
      </c>
      <c r="F51" s="59" t="str">
        <f>'Перв. скв '!F61</f>
        <v xml:space="preserve">м </v>
      </c>
      <c r="G51" s="196">
        <f>'Перв. скв '!G61</f>
        <v>90</v>
      </c>
      <c r="H51" s="84"/>
      <c r="I51" s="84"/>
      <c r="J51" s="84"/>
      <c r="K51" s="84"/>
      <c r="L51" s="197"/>
      <c r="M51" s="197"/>
      <c r="N51" s="84"/>
      <c r="O51" s="112">
        <f t="shared" si="4"/>
        <v>0</v>
      </c>
      <c r="P51" s="112">
        <f t="shared" si="5"/>
        <v>0</v>
      </c>
      <c r="Q51" s="112">
        <f t="shared" si="6"/>
        <v>0</v>
      </c>
      <c r="R51" s="112">
        <f t="shared" si="7"/>
        <v>0</v>
      </c>
      <c r="S51" s="112">
        <f t="shared" si="8"/>
        <v>0</v>
      </c>
      <c r="T51" s="99">
        <f t="shared" si="13"/>
        <v>0</v>
      </c>
      <c r="U51" s="112">
        <f t="shared" si="9"/>
        <v>0</v>
      </c>
      <c r="V51" s="113">
        <f t="shared" si="10"/>
        <v>0</v>
      </c>
      <c r="W51" s="168">
        <f t="shared" si="11"/>
        <v>0</v>
      </c>
      <c r="X51" s="190"/>
    </row>
    <row r="52" spans="1:24" ht="13.5" customHeight="1" outlineLevel="1">
      <c r="A52" s="22"/>
      <c r="B52" s="43"/>
      <c r="C52" s="59"/>
      <c r="D52" s="102" t="str">
        <f>'Перв. скв '!D62</f>
        <v>155,6 мм долото для бурения под хвостовик (долото+сервис)</v>
      </c>
      <c r="E52" s="59">
        <f t="shared" si="12"/>
        <v>0</v>
      </c>
      <c r="F52" s="59" t="str">
        <f>'Перв. скв '!F62</f>
        <v xml:space="preserve">м </v>
      </c>
      <c r="G52" s="196">
        <f>'Перв. скв '!G62</f>
        <v>90</v>
      </c>
      <c r="H52" s="84"/>
      <c r="I52" s="84"/>
      <c r="J52" s="84"/>
      <c r="K52" s="84"/>
      <c r="L52" s="84"/>
      <c r="M52" s="84"/>
      <c r="N52" s="84"/>
      <c r="O52" s="112">
        <f t="shared" si="4"/>
        <v>0</v>
      </c>
      <c r="P52" s="112">
        <f t="shared" si="5"/>
        <v>0</v>
      </c>
      <c r="Q52" s="112">
        <f t="shared" si="6"/>
        <v>0</v>
      </c>
      <c r="R52" s="112">
        <f t="shared" si="7"/>
        <v>0</v>
      </c>
      <c r="S52" s="112">
        <f t="shared" si="8"/>
        <v>0</v>
      </c>
      <c r="T52" s="99">
        <f t="shared" si="13"/>
        <v>0</v>
      </c>
      <c r="U52" s="112">
        <f t="shared" si="9"/>
        <v>0</v>
      </c>
      <c r="V52" s="113">
        <f t="shared" si="10"/>
        <v>0</v>
      </c>
      <c r="W52" s="168">
        <f t="shared" si="11"/>
        <v>0</v>
      </c>
      <c r="X52" s="190"/>
    </row>
    <row r="53" spans="1:24" ht="13.5" customHeight="1" outlineLevel="1">
      <c r="A53" s="22"/>
      <c r="B53" s="43"/>
      <c r="C53" s="59"/>
      <c r="D53" s="102" t="str">
        <f>'Перв. скв '!D63</f>
        <v>_________  мм долото для бурения (долото+сервис)</v>
      </c>
      <c r="E53" s="59">
        <f t="shared" si="12"/>
        <v>0</v>
      </c>
      <c r="F53" s="59" t="str">
        <f>'Перв. скв '!F63</f>
        <v xml:space="preserve">м </v>
      </c>
      <c r="G53" s="196">
        <f>'Перв. скв '!G63</f>
        <v>0</v>
      </c>
      <c r="H53" s="84"/>
      <c r="I53" s="84"/>
      <c r="J53" s="84"/>
      <c r="K53" s="84"/>
      <c r="L53" s="84"/>
      <c r="M53" s="84"/>
      <c r="N53" s="84"/>
      <c r="O53" s="112">
        <f t="shared" si="4"/>
        <v>0</v>
      </c>
      <c r="P53" s="112">
        <f t="shared" si="5"/>
        <v>0</v>
      </c>
      <c r="Q53" s="112">
        <f t="shared" si="6"/>
        <v>0</v>
      </c>
      <c r="R53" s="112">
        <f t="shared" si="7"/>
        <v>0</v>
      </c>
      <c r="S53" s="112">
        <f t="shared" si="8"/>
        <v>0</v>
      </c>
      <c r="T53" s="99">
        <f t="shared" si="13"/>
        <v>0</v>
      </c>
      <c r="U53" s="112">
        <f t="shared" si="9"/>
        <v>0</v>
      </c>
      <c r="V53" s="113">
        <f t="shared" si="10"/>
        <v>0</v>
      </c>
      <c r="W53" s="168">
        <f t="shared" si="11"/>
        <v>0</v>
      </c>
      <c r="X53" s="190"/>
    </row>
    <row r="54" spans="1:24" ht="13.5" customHeight="1" outlineLevel="1" thickBot="1">
      <c r="A54" s="26"/>
      <c r="B54" s="44"/>
      <c r="C54" s="59"/>
      <c r="D54" s="102" t="str">
        <f>'Перв. скв '!D64</f>
        <v>Расширитель раздвижной</v>
      </c>
      <c r="E54" s="59">
        <f t="shared" si="12"/>
        <v>0</v>
      </c>
      <c r="F54" s="59" t="str">
        <f>'Перв. скв '!F64</f>
        <v xml:space="preserve">м </v>
      </c>
      <c r="G54" s="196">
        <f>'Перв. скв '!G64</f>
        <v>0</v>
      </c>
      <c r="H54" s="84"/>
      <c r="I54" s="84"/>
      <c r="J54" s="84"/>
      <c r="K54" s="84"/>
      <c r="L54" s="84"/>
      <c r="M54" s="84"/>
      <c r="N54" s="84"/>
      <c r="O54" s="112">
        <f t="shared" si="4"/>
        <v>0</v>
      </c>
      <c r="P54" s="112">
        <f t="shared" si="5"/>
        <v>0</v>
      </c>
      <c r="Q54" s="112">
        <f t="shared" si="6"/>
        <v>0</v>
      </c>
      <c r="R54" s="112">
        <f t="shared" si="7"/>
        <v>0</v>
      </c>
      <c r="S54" s="112">
        <f t="shared" si="8"/>
        <v>0</v>
      </c>
      <c r="T54" s="99">
        <f t="shared" si="13"/>
        <v>0</v>
      </c>
      <c r="U54" s="112">
        <f t="shared" si="9"/>
        <v>0</v>
      </c>
      <c r="V54" s="113">
        <f t="shared" si="10"/>
        <v>0</v>
      </c>
      <c r="W54" s="168">
        <f t="shared" si="11"/>
        <v>0</v>
      </c>
      <c r="X54" s="190"/>
    </row>
    <row r="55" spans="1:24" ht="15.75" customHeight="1" thickBot="1">
      <c r="A55" s="32"/>
      <c r="B55" s="47"/>
      <c r="C55" s="446" t="s">
        <v>147</v>
      </c>
      <c r="D55" s="447"/>
      <c r="E55" s="447"/>
      <c r="F55" s="447"/>
      <c r="G55" s="447"/>
      <c r="H55" s="447"/>
      <c r="I55" s="447"/>
      <c r="J55" s="447"/>
      <c r="K55" s="447"/>
      <c r="L55" s="447"/>
      <c r="M55" s="447"/>
      <c r="N55" s="447"/>
      <c r="O55" s="447"/>
      <c r="P55" s="447"/>
      <c r="Q55" s="447"/>
      <c r="R55" s="447"/>
      <c r="S55" s="447"/>
      <c r="T55" s="447"/>
      <c r="U55" s="447"/>
      <c r="V55" s="447"/>
      <c r="W55" s="473"/>
      <c r="X55" s="192">
        <f>SUM(W57:W75)</f>
        <v>0</v>
      </c>
    </row>
    <row r="56" spans="1:24" outlineLevel="1">
      <c r="A56" s="31"/>
      <c r="B56" s="46"/>
      <c r="C56" s="182">
        <f>'Перв. скв '!C66</f>
        <v>0</v>
      </c>
      <c r="D56" s="100" t="s">
        <v>120</v>
      </c>
      <c r="E56" s="50"/>
      <c r="F56" s="50"/>
      <c r="G56" s="38"/>
      <c r="H56" s="51"/>
      <c r="I56" s="51"/>
      <c r="J56" s="51"/>
      <c r="K56" s="51"/>
      <c r="L56" s="51"/>
      <c r="M56" s="51"/>
      <c r="N56" s="51"/>
      <c r="O56" s="52"/>
      <c r="P56" s="52"/>
      <c r="Q56" s="52"/>
      <c r="R56" s="52"/>
      <c r="S56" s="52"/>
      <c r="T56" s="52"/>
      <c r="U56" s="52"/>
      <c r="V56" s="53"/>
      <c r="W56" s="172"/>
      <c r="X56" s="190"/>
    </row>
    <row r="57" spans="1:24" outlineLevel="1">
      <c r="A57" s="30"/>
      <c r="B57" s="43"/>
      <c r="C57" s="183" t="s">
        <v>148</v>
      </c>
      <c r="D57" s="102" t="str">
        <f>'Перв. скв '!D67</f>
        <v>Фиксированная ставка за скважину с отходом до 1300 м.</v>
      </c>
      <c r="E57" s="59">
        <f>C$56</f>
        <v>0</v>
      </c>
      <c r="F57" s="59" t="str">
        <f>'Перв. скв '!F67</f>
        <v>скв.</v>
      </c>
      <c r="G57" s="196">
        <f>'Перв. скв '!G67</f>
        <v>1974979.56</v>
      </c>
      <c r="H57" s="35"/>
      <c r="I57" s="199"/>
      <c r="J57" s="35"/>
      <c r="K57" s="35"/>
      <c r="L57" s="35"/>
      <c r="M57" s="35"/>
      <c r="N57" s="35"/>
      <c r="O57" s="99">
        <f t="shared" ref="O57:O67" si="14">H57*G57</f>
        <v>0</v>
      </c>
      <c r="P57" s="99">
        <f t="shared" ref="P57:P67" si="15">I57*G57</f>
        <v>0</v>
      </c>
      <c r="Q57" s="99">
        <f t="shared" ref="Q57:Q67" si="16">J57*G57</f>
        <v>0</v>
      </c>
      <c r="R57" s="99">
        <f t="shared" ref="R57:R67" si="17">K57*G57</f>
        <v>0</v>
      </c>
      <c r="S57" s="99">
        <f t="shared" ref="S57:S67" si="18">L57*G57</f>
        <v>0</v>
      </c>
      <c r="T57" s="99">
        <f t="shared" ref="T57:T67" si="19">M57*G57</f>
        <v>0</v>
      </c>
      <c r="U57" s="99">
        <f t="shared" ref="U57:U67" si="20">N57*G57</f>
        <v>0</v>
      </c>
      <c r="V57" s="98">
        <f t="shared" ref="V57:V67" si="21">SUM(H57:N57)</f>
        <v>0</v>
      </c>
      <c r="W57" s="171">
        <f>SUM(O57:U57)</f>
        <v>0</v>
      </c>
      <c r="X57" s="190"/>
    </row>
    <row r="58" spans="1:24" outlineLevel="1">
      <c r="A58" s="30"/>
      <c r="B58" s="43"/>
      <c r="C58" s="183"/>
      <c r="D58" s="102" t="str">
        <f>'Перв. скв '!D68</f>
        <v>Фиксированная ставка за скважину с отходом от 1300 до 1500 м.</v>
      </c>
      <c r="E58" s="59">
        <f t="shared" ref="E58:E67" si="22">C$56</f>
        <v>0</v>
      </c>
      <c r="F58" s="59" t="str">
        <f>'Перв. скв '!F68</f>
        <v>скв.</v>
      </c>
      <c r="G58" s="196">
        <f>'Перв. скв '!G68</f>
        <v>2121689.52</v>
      </c>
      <c r="H58" s="35"/>
      <c r="I58" s="35"/>
      <c r="J58" s="35"/>
      <c r="K58" s="35"/>
      <c r="L58" s="35"/>
      <c r="M58" s="35"/>
      <c r="N58" s="35"/>
      <c r="O58" s="99">
        <f t="shared" si="14"/>
        <v>0</v>
      </c>
      <c r="P58" s="99">
        <f t="shared" si="15"/>
        <v>0</v>
      </c>
      <c r="Q58" s="99">
        <f t="shared" si="16"/>
        <v>0</v>
      </c>
      <c r="R58" s="99">
        <f t="shared" si="17"/>
        <v>0</v>
      </c>
      <c r="S58" s="99">
        <f t="shared" si="18"/>
        <v>0</v>
      </c>
      <c r="T58" s="99">
        <f t="shared" si="19"/>
        <v>0</v>
      </c>
      <c r="U58" s="99">
        <f t="shared" si="20"/>
        <v>0</v>
      </c>
      <c r="V58" s="98">
        <f t="shared" si="21"/>
        <v>0</v>
      </c>
      <c r="W58" s="171">
        <f t="shared" ref="W58:W67" si="23">SUM(O58:U58)</f>
        <v>0</v>
      </c>
      <c r="X58" s="190"/>
    </row>
    <row r="59" spans="1:24" outlineLevel="1">
      <c r="A59" s="30"/>
      <c r="B59" s="43"/>
      <c r="C59" s="183"/>
      <c r="D59" s="102" t="str">
        <f>'Перв. скв '!D69</f>
        <v>Фиксированная ставка за скважину с отходом от 1500 до 2000 м.</v>
      </c>
      <c r="E59" s="59">
        <f t="shared" si="22"/>
        <v>0</v>
      </c>
      <c r="F59" s="59" t="str">
        <f>'Перв. скв '!F69</f>
        <v>скв.</v>
      </c>
      <c r="G59" s="196">
        <f>'Перв. скв '!G69</f>
        <v>2436096.73</v>
      </c>
      <c r="H59" s="35"/>
      <c r="I59" s="35"/>
      <c r="J59" s="199"/>
      <c r="K59" s="35"/>
      <c r="L59" s="35"/>
      <c r="M59" s="35"/>
      <c r="N59" s="35"/>
      <c r="O59" s="99">
        <f t="shared" si="14"/>
        <v>0</v>
      </c>
      <c r="P59" s="99">
        <f t="shared" si="15"/>
        <v>0</v>
      </c>
      <c r="Q59" s="99">
        <f t="shared" si="16"/>
        <v>0</v>
      </c>
      <c r="R59" s="99">
        <f t="shared" si="17"/>
        <v>0</v>
      </c>
      <c r="S59" s="99">
        <f t="shared" si="18"/>
        <v>0</v>
      </c>
      <c r="T59" s="99">
        <f t="shared" si="19"/>
        <v>0</v>
      </c>
      <c r="U59" s="99">
        <f t="shared" si="20"/>
        <v>0</v>
      </c>
      <c r="V59" s="98">
        <f t="shared" si="21"/>
        <v>0</v>
      </c>
      <c r="W59" s="171">
        <f t="shared" si="23"/>
        <v>0</v>
      </c>
      <c r="X59" s="190"/>
    </row>
    <row r="60" spans="1:24" outlineLevel="1">
      <c r="A60" s="30"/>
      <c r="B60" s="43"/>
      <c r="C60" s="183"/>
      <c r="D60" s="102" t="str">
        <f>'Перв. скв '!D70</f>
        <v>Фиксированная ставка за скважину с отходом от 2000 до 2200 м.</v>
      </c>
      <c r="E60" s="59">
        <f t="shared" si="22"/>
        <v>0</v>
      </c>
      <c r="F60" s="59" t="str">
        <f>'Перв. скв '!F70</f>
        <v>скв.</v>
      </c>
      <c r="G60" s="196">
        <f>'Перв. скв '!G70</f>
        <v>2743673.15</v>
      </c>
      <c r="H60" s="35"/>
      <c r="I60" s="35"/>
      <c r="J60" s="35"/>
      <c r="K60" s="35"/>
      <c r="L60" s="35"/>
      <c r="M60" s="35"/>
      <c r="N60" s="35"/>
      <c r="O60" s="99">
        <f t="shared" si="14"/>
        <v>0</v>
      </c>
      <c r="P60" s="99">
        <f t="shared" si="15"/>
        <v>0</v>
      </c>
      <c r="Q60" s="99">
        <f t="shared" si="16"/>
        <v>0</v>
      </c>
      <c r="R60" s="99">
        <f t="shared" si="17"/>
        <v>0</v>
      </c>
      <c r="S60" s="99">
        <f t="shared" si="18"/>
        <v>0</v>
      </c>
      <c r="T60" s="99">
        <f t="shared" si="19"/>
        <v>0</v>
      </c>
      <c r="U60" s="99">
        <f t="shared" si="20"/>
        <v>0</v>
      </c>
      <c r="V60" s="98">
        <f t="shared" si="21"/>
        <v>0</v>
      </c>
      <c r="W60" s="171">
        <f t="shared" si="23"/>
        <v>0</v>
      </c>
      <c r="X60" s="190"/>
    </row>
    <row r="61" spans="1:24" outlineLevel="1">
      <c r="A61" s="30"/>
      <c r="B61" s="43"/>
      <c r="C61" s="183"/>
      <c r="D61" s="102" t="str">
        <f>'Перв. скв '!D71</f>
        <v>Фиксированная ставка за скважину с отходом более 2200 м.</v>
      </c>
      <c r="E61" s="59">
        <f t="shared" si="22"/>
        <v>0</v>
      </c>
      <c r="F61" s="59" t="str">
        <f>'Перв. скв '!F71</f>
        <v>скв.</v>
      </c>
      <c r="G61" s="196">
        <f>'Перв. скв '!G71</f>
        <v>2903714.73</v>
      </c>
      <c r="H61" s="35"/>
      <c r="I61" s="35"/>
      <c r="J61" s="35"/>
      <c r="K61" s="35"/>
      <c r="L61" s="199"/>
      <c r="M61" s="199"/>
      <c r="N61" s="35"/>
      <c r="O61" s="99">
        <f t="shared" si="14"/>
        <v>0</v>
      </c>
      <c r="P61" s="99">
        <f t="shared" si="15"/>
        <v>0</v>
      </c>
      <c r="Q61" s="99">
        <f t="shared" si="16"/>
        <v>0</v>
      </c>
      <c r="R61" s="99">
        <f t="shared" si="17"/>
        <v>0</v>
      </c>
      <c r="S61" s="99">
        <f t="shared" si="18"/>
        <v>0</v>
      </c>
      <c r="T61" s="99">
        <f t="shared" si="19"/>
        <v>0</v>
      </c>
      <c r="U61" s="99">
        <f t="shared" si="20"/>
        <v>0</v>
      </c>
      <c r="V61" s="98">
        <f t="shared" si="21"/>
        <v>0</v>
      </c>
      <c r="W61" s="171">
        <f t="shared" si="23"/>
        <v>0</v>
      </c>
      <c r="X61" s="190"/>
    </row>
    <row r="62" spans="1:24" outlineLevel="1">
      <c r="A62" s="30"/>
      <c r="B62" s="43"/>
      <c r="C62" s="183"/>
      <c r="D62" s="102" t="str">
        <f>'Перв. скв '!D72</f>
        <v>Фиксированная ставка за горизонтальную скважину</v>
      </c>
      <c r="E62" s="59">
        <f t="shared" si="22"/>
        <v>0</v>
      </c>
      <c r="F62" s="59" t="str">
        <f>'Перв. скв '!F72</f>
        <v>скв.</v>
      </c>
      <c r="G62" s="196">
        <f>'Перв. скв '!G72</f>
        <v>8986126</v>
      </c>
      <c r="H62" s="35"/>
      <c r="I62" s="35"/>
      <c r="J62" s="35"/>
      <c r="K62" s="35"/>
      <c r="L62" s="35"/>
      <c r="M62" s="35"/>
      <c r="N62" s="35"/>
      <c r="O62" s="99">
        <f t="shared" si="14"/>
        <v>0</v>
      </c>
      <c r="P62" s="99">
        <f t="shared" si="15"/>
        <v>0</v>
      </c>
      <c r="Q62" s="99">
        <f t="shared" si="16"/>
        <v>0</v>
      </c>
      <c r="R62" s="99">
        <f t="shared" si="17"/>
        <v>0</v>
      </c>
      <c r="S62" s="99">
        <f t="shared" si="18"/>
        <v>0</v>
      </c>
      <c r="T62" s="99">
        <f t="shared" si="19"/>
        <v>0</v>
      </c>
      <c r="U62" s="99">
        <f t="shared" si="20"/>
        <v>0</v>
      </c>
      <c r="V62" s="98">
        <f t="shared" si="21"/>
        <v>0</v>
      </c>
      <c r="W62" s="171">
        <f t="shared" si="23"/>
        <v>0</v>
      </c>
      <c r="X62" s="190"/>
    </row>
    <row r="63" spans="1:24" outlineLevel="1">
      <c r="A63" s="30"/>
      <c r="B63" s="43"/>
      <c r="C63" s="183"/>
      <c r="D63" s="102">
        <f>'Перв. скв '!D73</f>
        <v>0</v>
      </c>
      <c r="E63" s="59">
        <f t="shared" si="22"/>
        <v>0</v>
      </c>
      <c r="F63" s="59" t="str">
        <f>'Перв. скв '!F73</f>
        <v>сут</v>
      </c>
      <c r="G63" s="196">
        <f>'Перв. скв '!G73</f>
        <v>0</v>
      </c>
      <c r="H63" s="35"/>
      <c r="I63" s="35"/>
      <c r="J63" s="35"/>
      <c r="K63" s="35"/>
      <c r="L63" s="35"/>
      <c r="M63" s="35"/>
      <c r="N63" s="35"/>
      <c r="O63" s="99">
        <f t="shared" si="14"/>
        <v>0</v>
      </c>
      <c r="P63" s="99">
        <f t="shared" si="15"/>
        <v>0</v>
      </c>
      <c r="Q63" s="99">
        <f t="shared" si="16"/>
        <v>0</v>
      </c>
      <c r="R63" s="99">
        <f t="shared" si="17"/>
        <v>0</v>
      </c>
      <c r="S63" s="99">
        <f t="shared" si="18"/>
        <v>0</v>
      </c>
      <c r="T63" s="99">
        <f t="shared" si="19"/>
        <v>0</v>
      </c>
      <c r="U63" s="99">
        <f t="shared" si="20"/>
        <v>0</v>
      </c>
      <c r="V63" s="98">
        <f t="shared" si="21"/>
        <v>0</v>
      </c>
      <c r="W63" s="171">
        <f t="shared" si="23"/>
        <v>0</v>
      </c>
      <c r="X63" s="190"/>
    </row>
    <row r="64" spans="1:24" outlineLevel="1">
      <c r="A64" s="30"/>
      <c r="B64" s="43"/>
      <c r="C64" s="183"/>
      <c r="D64" s="102">
        <f>'Перв. скв '!D74</f>
        <v>0</v>
      </c>
      <c r="E64" s="59">
        <f t="shared" si="22"/>
        <v>0</v>
      </c>
      <c r="F64" s="59" t="str">
        <f>'Перв. скв '!F74</f>
        <v>сут</v>
      </c>
      <c r="G64" s="196">
        <f>'Перв. скв '!G74</f>
        <v>0</v>
      </c>
      <c r="H64" s="35"/>
      <c r="I64" s="35"/>
      <c r="J64" s="35"/>
      <c r="K64" s="35"/>
      <c r="L64" s="35"/>
      <c r="M64" s="35"/>
      <c r="N64" s="35"/>
      <c r="O64" s="99">
        <f t="shared" si="14"/>
        <v>0</v>
      </c>
      <c r="P64" s="99">
        <f t="shared" si="15"/>
        <v>0</v>
      </c>
      <c r="Q64" s="99">
        <f t="shared" si="16"/>
        <v>0</v>
      </c>
      <c r="R64" s="99">
        <f t="shared" si="17"/>
        <v>0</v>
      </c>
      <c r="S64" s="99">
        <f t="shared" si="18"/>
        <v>0</v>
      </c>
      <c r="T64" s="99">
        <f t="shared" si="19"/>
        <v>0</v>
      </c>
      <c r="U64" s="99">
        <f t="shared" si="20"/>
        <v>0</v>
      </c>
      <c r="V64" s="98">
        <f t="shared" si="21"/>
        <v>0</v>
      </c>
      <c r="W64" s="171">
        <f t="shared" si="23"/>
        <v>0</v>
      </c>
      <c r="X64" s="190"/>
    </row>
    <row r="65" spans="1:24" outlineLevel="1">
      <c r="A65" s="30"/>
      <c r="B65" s="43"/>
      <c r="C65" s="183"/>
      <c r="D65" s="102">
        <f>'Перв. скв '!D75</f>
        <v>0</v>
      </c>
      <c r="E65" s="59">
        <f t="shared" si="22"/>
        <v>0</v>
      </c>
      <c r="F65" s="59" t="str">
        <f>'Перв. скв '!F75</f>
        <v>сут</v>
      </c>
      <c r="G65" s="196">
        <f>'Перв. скв '!G75</f>
        <v>0</v>
      </c>
      <c r="H65" s="35"/>
      <c r="I65" s="35"/>
      <c r="J65" s="35"/>
      <c r="K65" s="35"/>
      <c r="L65" s="35"/>
      <c r="M65" s="35"/>
      <c r="N65" s="35"/>
      <c r="O65" s="99">
        <f t="shared" si="14"/>
        <v>0</v>
      </c>
      <c r="P65" s="99">
        <f t="shared" si="15"/>
        <v>0</v>
      </c>
      <c r="Q65" s="99">
        <f t="shared" si="16"/>
        <v>0</v>
      </c>
      <c r="R65" s="99">
        <f t="shared" si="17"/>
        <v>0</v>
      </c>
      <c r="S65" s="99">
        <f t="shared" si="18"/>
        <v>0</v>
      </c>
      <c r="T65" s="99">
        <f t="shared" si="19"/>
        <v>0</v>
      </c>
      <c r="U65" s="99">
        <f t="shared" si="20"/>
        <v>0</v>
      </c>
      <c r="V65" s="98">
        <f t="shared" si="21"/>
        <v>0</v>
      </c>
      <c r="W65" s="171">
        <f t="shared" si="23"/>
        <v>0</v>
      </c>
      <c r="X65" s="190"/>
    </row>
    <row r="66" spans="1:24" outlineLevel="1">
      <c r="A66" s="30"/>
      <c r="B66" s="43"/>
      <c r="C66" s="183"/>
      <c r="D66" s="102" t="str">
        <f>'Перв. скв '!D76</f>
        <v xml:space="preserve">Мобилизация на объект работ </v>
      </c>
      <c r="E66" s="59">
        <f t="shared" si="22"/>
        <v>0</v>
      </c>
      <c r="F66" s="59" t="str">
        <f>'Перв. скв '!F76</f>
        <v>опер.</v>
      </c>
      <c r="G66" s="196">
        <f>'Перв. скв '!G76</f>
        <v>0</v>
      </c>
      <c r="H66" s="35"/>
      <c r="I66" s="35"/>
      <c r="J66" s="35"/>
      <c r="K66" s="35"/>
      <c r="L66" s="35"/>
      <c r="M66" s="35"/>
      <c r="N66" s="35"/>
      <c r="O66" s="99">
        <f t="shared" si="14"/>
        <v>0</v>
      </c>
      <c r="P66" s="99">
        <f t="shared" si="15"/>
        <v>0</v>
      </c>
      <c r="Q66" s="99">
        <f t="shared" si="16"/>
        <v>0</v>
      </c>
      <c r="R66" s="99">
        <f t="shared" si="17"/>
        <v>0</v>
      </c>
      <c r="S66" s="99">
        <f t="shared" si="18"/>
        <v>0</v>
      </c>
      <c r="T66" s="99">
        <f t="shared" si="19"/>
        <v>0</v>
      </c>
      <c r="U66" s="99">
        <f t="shared" si="20"/>
        <v>0</v>
      </c>
      <c r="V66" s="98">
        <f t="shared" si="21"/>
        <v>0</v>
      </c>
      <c r="W66" s="171">
        <f t="shared" si="23"/>
        <v>0</v>
      </c>
      <c r="X66" s="190"/>
    </row>
    <row r="67" spans="1:24" ht="15.75" outlineLevel="1" thickBot="1">
      <c r="A67" s="30"/>
      <c r="B67" s="43"/>
      <c r="C67" s="183"/>
      <c r="D67" s="102" t="str">
        <f>'Перв. скв '!D77</f>
        <v xml:space="preserve">Демобилизация </v>
      </c>
      <c r="E67" s="59">
        <f t="shared" si="22"/>
        <v>0</v>
      </c>
      <c r="F67" s="59" t="str">
        <f>'Перв. скв '!F77</f>
        <v>опер.</v>
      </c>
      <c r="G67" s="196">
        <f>'Перв. скв '!G77</f>
        <v>0</v>
      </c>
      <c r="H67" s="35"/>
      <c r="I67" s="35"/>
      <c r="J67" s="35"/>
      <c r="K67" s="35"/>
      <c r="L67" s="35"/>
      <c r="M67" s="35"/>
      <c r="N67" s="35"/>
      <c r="O67" s="99">
        <f t="shared" si="14"/>
        <v>0</v>
      </c>
      <c r="P67" s="99">
        <f t="shared" si="15"/>
        <v>0</v>
      </c>
      <c r="Q67" s="99">
        <f t="shared" si="16"/>
        <v>0</v>
      </c>
      <c r="R67" s="99">
        <f t="shared" si="17"/>
        <v>0</v>
      </c>
      <c r="S67" s="99">
        <f t="shared" si="18"/>
        <v>0</v>
      </c>
      <c r="T67" s="99">
        <f t="shared" si="19"/>
        <v>0</v>
      </c>
      <c r="U67" s="99">
        <f t="shared" si="20"/>
        <v>0</v>
      </c>
      <c r="V67" s="98">
        <f t="shared" si="21"/>
        <v>0</v>
      </c>
      <c r="W67" s="171">
        <f t="shared" si="23"/>
        <v>0</v>
      </c>
      <c r="X67" s="190"/>
    </row>
    <row r="68" spans="1:24" outlineLevel="1">
      <c r="A68" s="31"/>
      <c r="B68" s="46"/>
      <c r="C68" s="182">
        <f>'Перв. скв '!C78</f>
        <v>0</v>
      </c>
      <c r="D68" s="100" t="s">
        <v>120</v>
      </c>
      <c r="E68" s="50"/>
      <c r="F68" s="50"/>
      <c r="G68" s="38"/>
      <c r="H68" s="51"/>
      <c r="I68" s="51"/>
      <c r="J68" s="51"/>
      <c r="K68" s="51"/>
      <c r="L68" s="51"/>
      <c r="M68" s="51"/>
      <c r="N68" s="51"/>
      <c r="O68" s="52"/>
      <c r="P68" s="52"/>
      <c r="Q68" s="52"/>
      <c r="R68" s="52"/>
      <c r="S68" s="52"/>
      <c r="T68" s="52"/>
      <c r="U68" s="52"/>
      <c r="V68" s="53"/>
      <c r="W68" s="172"/>
      <c r="X68" s="190"/>
    </row>
    <row r="69" spans="1:24" outlineLevel="1">
      <c r="A69" s="30"/>
      <c r="B69" s="43"/>
      <c r="C69" s="183" t="s">
        <v>148</v>
      </c>
      <c r="D69" s="102" t="str">
        <f>'Перв. скв '!D79</f>
        <v>Операционная ставка в режиме работы</v>
      </c>
      <c r="E69" s="59">
        <f>C$68</f>
        <v>0</v>
      </c>
      <c r="F69" s="59" t="str">
        <f>'Перв. скв '!F79</f>
        <v>сут</v>
      </c>
      <c r="G69" s="196">
        <f>'Перв. скв '!G79</f>
        <v>0</v>
      </c>
      <c r="H69" s="35"/>
      <c r="I69" s="35"/>
      <c r="J69" s="35"/>
      <c r="K69" s="35"/>
      <c r="L69" s="35"/>
      <c r="M69" s="35"/>
      <c r="N69" s="35"/>
      <c r="O69" s="99">
        <f t="shared" ref="O69:O75" si="24">H69*G69</f>
        <v>0</v>
      </c>
      <c r="P69" s="99">
        <f t="shared" ref="P69:P75" si="25">I69*G69</f>
        <v>0</v>
      </c>
      <c r="Q69" s="99">
        <f t="shared" ref="Q69:Q75" si="26">J69*G69</f>
        <v>0</v>
      </c>
      <c r="R69" s="99">
        <f t="shared" ref="R69:R75" si="27">K69*G69</f>
        <v>0</v>
      </c>
      <c r="S69" s="99">
        <f t="shared" ref="S69:S75" si="28">L69*G69</f>
        <v>0</v>
      </c>
      <c r="T69" s="99">
        <f t="shared" ref="T69:T75" si="29">M69*G69</f>
        <v>0</v>
      </c>
      <c r="U69" s="99">
        <f t="shared" ref="U69:U75" si="30">N69*G69</f>
        <v>0</v>
      </c>
      <c r="V69" s="98">
        <f t="shared" ref="V69:V75" si="31">SUM(H69:N69)</f>
        <v>0</v>
      </c>
      <c r="W69" s="171">
        <f t="shared" ref="W69:W75" si="32">SUM(O69:U69)</f>
        <v>0</v>
      </c>
      <c r="X69" s="190"/>
    </row>
    <row r="70" spans="1:24" outlineLevel="1">
      <c r="A70" s="30"/>
      <c r="B70" s="43"/>
      <c r="C70" s="59"/>
      <c r="D70" s="102" t="str">
        <f>'Перв. скв '!D80</f>
        <v>Операционная ставка в режиме ожидания</v>
      </c>
      <c r="E70" s="59">
        <f t="shared" ref="E70:E75" si="33">C$68</f>
        <v>0</v>
      </c>
      <c r="F70" s="59" t="str">
        <f>'Перв. скв '!F80</f>
        <v>сут</v>
      </c>
      <c r="G70" s="196">
        <f>'Перв. скв '!G80</f>
        <v>0</v>
      </c>
      <c r="H70" s="35"/>
      <c r="I70" s="35"/>
      <c r="J70" s="35"/>
      <c r="K70" s="35"/>
      <c r="L70" s="35"/>
      <c r="M70" s="35"/>
      <c r="N70" s="35"/>
      <c r="O70" s="99">
        <f t="shared" si="24"/>
        <v>0</v>
      </c>
      <c r="P70" s="99">
        <f t="shared" si="25"/>
        <v>0</v>
      </c>
      <c r="Q70" s="99">
        <f t="shared" si="26"/>
        <v>0</v>
      </c>
      <c r="R70" s="99">
        <f t="shared" si="27"/>
        <v>0</v>
      </c>
      <c r="S70" s="99">
        <f t="shared" si="28"/>
        <v>0</v>
      </c>
      <c r="T70" s="99">
        <f t="shared" si="29"/>
        <v>0</v>
      </c>
      <c r="U70" s="99">
        <f t="shared" si="30"/>
        <v>0</v>
      </c>
      <c r="V70" s="98">
        <f t="shared" si="31"/>
        <v>0</v>
      </c>
      <c r="W70" s="171">
        <f t="shared" si="32"/>
        <v>0</v>
      </c>
      <c r="X70" s="190"/>
    </row>
    <row r="71" spans="1:24" outlineLevel="1">
      <c r="A71" s="30"/>
      <c r="B71" s="43"/>
      <c r="C71" s="59"/>
      <c r="D71" s="102" t="str">
        <f>'Перв. скв '!D81</f>
        <v>Гамма -каротаж и сопротивление в режиме записи</v>
      </c>
      <c r="E71" s="59">
        <f t="shared" si="33"/>
        <v>0</v>
      </c>
      <c r="F71" s="59" t="str">
        <f>'Перв. скв '!F81</f>
        <v>сут</v>
      </c>
      <c r="G71" s="196">
        <f>'Перв. скв '!G81</f>
        <v>0</v>
      </c>
      <c r="H71" s="35"/>
      <c r="I71" s="35"/>
      <c r="J71" s="35"/>
      <c r="K71" s="35"/>
      <c r="L71" s="35"/>
      <c r="M71" s="35"/>
      <c r="N71" s="35"/>
      <c r="O71" s="99">
        <f t="shared" si="24"/>
        <v>0</v>
      </c>
      <c r="P71" s="99">
        <f t="shared" si="25"/>
        <v>0</v>
      </c>
      <c r="Q71" s="99">
        <f t="shared" si="26"/>
        <v>0</v>
      </c>
      <c r="R71" s="99">
        <f t="shared" si="27"/>
        <v>0</v>
      </c>
      <c r="S71" s="99">
        <f t="shared" si="28"/>
        <v>0</v>
      </c>
      <c r="T71" s="99">
        <f t="shared" si="29"/>
        <v>0</v>
      </c>
      <c r="U71" s="99">
        <f t="shared" si="30"/>
        <v>0</v>
      </c>
      <c r="V71" s="98">
        <f t="shared" si="31"/>
        <v>0</v>
      </c>
      <c r="W71" s="171">
        <f t="shared" si="32"/>
        <v>0</v>
      </c>
      <c r="X71" s="190"/>
    </row>
    <row r="72" spans="1:24" outlineLevel="1">
      <c r="A72" s="30"/>
      <c r="B72" s="43"/>
      <c r="C72" s="59"/>
      <c r="D72" s="102" t="str">
        <f>'Перв. скв '!D82</f>
        <v>Гамма -каротаж и сопротивление в режиме реального времени</v>
      </c>
      <c r="E72" s="59">
        <f t="shared" si="33"/>
        <v>0</v>
      </c>
      <c r="F72" s="59" t="str">
        <f>'Перв. скв '!F82</f>
        <v>сут</v>
      </c>
      <c r="G72" s="196">
        <f>'Перв. скв '!G82</f>
        <v>0</v>
      </c>
      <c r="H72" s="35"/>
      <c r="I72" s="35"/>
      <c r="J72" s="35"/>
      <c r="K72" s="35"/>
      <c r="L72" s="35"/>
      <c r="M72" s="35"/>
      <c r="N72" s="35"/>
      <c r="O72" s="99">
        <f t="shared" si="24"/>
        <v>0</v>
      </c>
      <c r="P72" s="99">
        <f t="shared" si="25"/>
        <v>0</v>
      </c>
      <c r="Q72" s="99">
        <f t="shared" si="26"/>
        <v>0</v>
      </c>
      <c r="R72" s="99">
        <f t="shared" si="27"/>
        <v>0</v>
      </c>
      <c r="S72" s="99">
        <f t="shared" si="28"/>
        <v>0</v>
      </c>
      <c r="T72" s="99">
        <f t="shared" si="29"/>
        <v>0</v>
      </c>
      <c r="U72" s="99">
        <f t="shared" si="30"/>
        <v>0</v>
      </c>
      <c r="V72" s="98">
        <f t="shared" si="31"/>
        <v>0</v>
      </c>
      <c r="W72" s="171">
        <f t="shared" si="32"/>
        <v>0</v>
      </c>
      <c r="X72" s="190"/>
    </row>
    <row r="73" spans="1:24" outlineLevel="1">
      <c r="A73" s="30"/>
      <c r="B73" s="43"/>
      <c r="C73" s="59"/>
      <c r="D73" s="102" t="str">
        <f>'Перв. скв '!D83</f>
        <v>Гамма -каротаж в режиме записи</v>
      </c>
      <c r="E73" s="59">
        <f t="shared" si="33"/>
        <v>0</v>
      </c>
      <c r="F73" s="59" t="str">
        <f>'Перв. скв '!F83</f>
        <v>сут</v>
      </c>
      <c r="G73" s="196">
        <f>'Перв. скв '!G83</f>
        <v>0</v>
      </c>
      <c r="H73" s="35"/>
      <c r="I73" s="35"/>
      <c r="J73" s="35"/>
      <c r="K73" s="35"/>
      <c r="L73" s="35"/>
      <c r="M73" s="35"/>
      <c r="N73" s="35"/>
      <c r="O73" s="99">
        <f t="shared" si="24"/>
        <v>0</v>
      </c>
      <c r="P73" s="99">
        <f t="shared" si="25"/>
        <v>0</v>
      </c>
      <c r="Q73" s="99">
        <f t="shared" si="26"/>
        <v>0</v>
      </c>
      <c r="R73" s="99">
        <f t="shared" si="27"/>
        <v>0</v>
      </c>
      <c r="S73" s="99">
        <f t="shared" si="28"/>
        <v>0</v>
      </c>
      <c r="T73" s="99">
        <f t="shared" si="29"/>
        <v>0</v>
      </c>
      <c r="U73" s="99">
        <f t="shared" si="30"/>
        <v>0</v>
      </c>
      <c r="V73" s="98">
        <f t="shared" si="31"/>
        <v>0</v>
      </c>
      <c r="W73" s="171">
        <f t="shared" si="32"/>
        <v>0</v>
      </c>
      <c r="X73" s="190"/>
    </row>
    <row r="74" spans="1:24" outlineLevel="1">
      <c r="A74" s="30"/>
      <c r="B74" s="43"/>
      <c r="C74" s="59"/>
      <c r="D74" s="102" t="str">
        <f>'Перв. скв '!D84</f>
        <v>Гамма -каротаж в режиме реального времени</v>
      </c>
      <c r="E74" s="59">
        <f t="shared" si="33"/>
        <v>0</v>
      </c>
      <c r="F74" s="59" t="str">
        <f>'Перв. скв '!F84</f>
        <v>сут</v>
      </c>
      <c r="G74" s="196">
        <f>'Перв. скв '!G84</f>
        <v>0</v>
      </c>
      <c r="H74" s="35"/>
      <c r="I74" s="35"/>
      <c r="J74" s="35"/>
      <c r="K74" s="35"/>
      <c r="L74" s="35"/>
      <c r="M74" s="35"/>
      <c r="N74" s="35"/>
      <c r="O74" s="99">
        <f t="shared" si="24"/>
        <v>0</v>
      </c>
      <c r="P74" s="99">
        <f t="shared" si="25"/>
        <v>0</v>
      </c>
      <c r="Q74" s="99">
        <f t="shared" si="26"/>
        <v>0</v>
      </c>
      <c r="R74" s="99">
        <f t="shared" si="27"/>
        <v>0</v>
      </c>
      <c r="S74" s="99">
        <f t="shared" si="28"/>
        <v>0</v>
      </c>
      <c r="T74" s="99">
        <f t="shared" si="29"/>
        <v>0</v>
      </c>
      <c r="U74" s="99">
        <f t="shared" si="30"/>
        <v>0</v>
      </c>
      <c r="V74" s="98">
        <f t="shared" si="31"/>
        <v>0</v>
      </c>
      <c r="W74" s="171">
        <f t="shared" si="32"/>
        <v>0</v>
      </c>
      <c r="X74" s="190"/>
    </row>
    <row r="75" spans="1:24" ht="15.75" outlineLevel="1" thickBot="1">
      <c r="A75" s="30"/>
      <c r="B75" s="43"/>
      <c r="C75" s="59"/>
      <c r="D75" s="102" t="str">
        <f>'Перв. скв '!D85</f>
        <v>Услуги персонала телеметрического и технологического сопровождения</v>
      </c>
      <c r="E75" s="59">
        <f t="shared" si="33"/>
        <v>0</v>
      </c>
      <c r="F75" s="59" t="str">
        <f>'Перв. скв '!F85</f>
        <v>сут</v>
      </c>
      <c r="G75" s="196">
        <f>'Перв. скв '!G85</f>
        <v>0</v>
      </c>
      <c r="H75" s="35"/>
      <c r="I75" s="35"/>
      <c r="J75" s="35"/>
      <c r="K75" s="35"/>
      <c r="L75" s="35"/>
      <c r="M75" s="35"/>
      <c r="N75" s="35"/>
      <c r="O75" s="99">
        <f t="shared" si="24"/>
        <v>0</v>
      </c>
      <c r="P75" s="99">
        <f t="shared" si="25"/>
        <v>0</v>
      </c>
      <c r="Q75" s="99">
        <f t="shared" si="26"/>
        <v>0</v>
      </c>
      <c r="R75" s="99">
        <f t="shared" si="27"/>
        <v>0</v>
      </c>
      <c r="S75" s="99">
        <f t="shared" si="28"/>
        <v>0</v>
      </c>
      <c r="T75" s="99">
        <f t="shared" si="29"/>
        <v>0</v>
      </c>
      <c r="U75" s="99">
        <f t="shared" si="30"/>
        <v>0</v>
      </c>
      <c r="V75" s="98">
        <f t="shared" si="31"/>
        <v>0</v>
      </c>
      <c r="W75" s="171">
        <f t="shared" si="32"/>
        <v>0</v>
      </c>
      <c r="X75" s="190"/>
    </row>
    <row r="76" spans="1:24" ht="15.75" thickBot="1">
      <c r="A76" s="26"/>
      <c r="B76" s="44"/>
      <c r="C76" s="446" t="s">
        <v>30</v>
      </c>
      <c r="D76" s="447"/>
      <c r="E76" s="447"/>
      <c r="F76" s="447"/>
      <c r="G76" s="447"/>
      <c r="H76" s="447"/>
      <c r="I76" s="447"/>
      <c r="J76" s="447"/>
      <c r="K76" s="447"/>
      <c r="L76" s="447"/>
      <c r="M76" s="447"/>
      <c r="N76" s="447"/>
      <c r="O76" s="447"/>
      <c r="P76" s="447"/>
      <c r="Q76" s="447"/>
      <c r="R76" s="447"/>
      <c r="S76" s="447"/>
      <c r="T76" s="447"/>
      <c r="U76" s="447"/>
      <c r="V76" s="447"/>
      <c r="W76" s="447"/>
      <c r="X76" s="192">
        <f>SUM(W78:W83)</f>
        <v>0</v>
      </c>
    </row>
    <row r="77" spans="1:24" outlineLevel="1">
      <c r="A77" s="25"/>
      <c r="B77" s="46"/>
      <c r="C77" s="182">
        <f>'Перв. скв '!C87</f>
        <v>0</v>
      </c>
      <c r="D77" s="100" t="s">
        <v>120</v>
      </c>
      <c r="E77" s="50"/>
      <c r="F77" s="50"/>
      <c r="G77" s="38"/>
      <c r="H77" s="51"/>
      <c r="I77" s="51"/>
      <c r="J77" s="51"/>
      <c r="K77" s="51"/>
      <c r="L77" s="51"/>
      <c r="M77" s="51"/>
      <c r="N77" s="51"/>
      <c r="O77" s="52"/>
      <c r="P77" s="52"/>
      <c r="Q77" s="52"/>
      <c r="R77" s="52"/>
      <c r="S77" s="52"/>
      <c r="T77" s="52"/>
      <c r="U77" s="52"/>
      <c r="V77" s="53"/>
      <c r="W77" s="172"/>
      <c r="X77" s="190"/>
    </row>
    <row r="78" spans="1:24" outlineLevel="1">
      <c r="A78" s="22"/>
      <c r="B78" s="43"/>
      <c r="C78" s="183" t="s">
        <v>148</v>
      </c>
      <c r="D78" s="102" t="str">
        <f>'Перв. скв '!D88</f>
        <v>Фиксированная ставка за скважину с отходом до 1300 м.</v>
      </c>
      <c r="E78" s="59">
        <f t="shared" ref="E78:E83" si="34">C$77</f>
        <v>0</v>
      </c>
      <c r="F78" s="59" t="str">
        <f>'Перв. скв '!F88</f>
        <v>скв.</v>
      </c>
      <c r="G78" s="196">
        <f>'Перв. скв '!G88</f>
        <v>807557.8</v>
      </c>
      <c r="H78" s="84"/>
      <c r="I78" s="84"/>
      <c r="J78" s="84"/>
      <c r="K78" s="84"/>
      <c r="L78" s="197"/>
      <c r="M78" s="197"/>
      <c r="N78" s="84"/>
      <c r="O78" s="99">
        <f t="shared" ref="O78:O83" si="35">H78*G78</f>
        <v>0</v>
      </c>
      <c r="P78" s="99">
        <f t="shared" ref="P78:P83" si="36">I78*G78</f>
        <v>0</v>
      </c>
      <c r="Q78" s="99">
        <f t="shared" ref="Q78:Q83" si="37">J78*G78</f>
        <v>0</v>
      </c>
      <c r="R78" s="99">
        <f t="shared" ref="R78:R83" si="38">K78*G78</f>
        <v>0</v>
      </c>
      <c r="S78" s="99">
        <f t="shared" ref="S78:S83" si="39">L78*G78</f>
        <v>0</v>
      </c>
      <c r="T78" s="99">
        <f t="shared" ref="T78:T83" si="40">M78*G78</f>
        <v>0</v>
      </c>
      <c r="U78" s="99">
        <f t="shared" ref="U78:U83" si="41">N78*G78</f>
        <v>0</v>
      </c>
      <c r="V78" s="98">
        <f t="shared" ref="V78:V83" si="42">SUM(H78:N78)</f>
        <v>0</v>
      </c>
      <c r="W78" s="171">
        <f t="shared" ref="W78:W83" si="43">SUM(O78:U78)</f>
        <v>0</v>
      </c>
      <c r="X78" s="190"/>
    </row>
    <row r="79" spans="1:24" outlineLevel="1">
      <c r="A79" s="22"/>
      <c r="B79" s="43"/>
      <c r="C79" s="183"/>
      <c r="D79" s="102" t="str">
        <f>'Перв. скв '!D89</f>
        <v>Фиксированная ставка за скважину с отходом от 1300 до 1500 м.</v>
      </c>
      <c r="E79" s="59">
        <f t="shared" si="34"/>
        <v>0</v>
      </c>
      <c r="F79" s="59" t="str">
        <f>'Перв. скв '!F89</f>
        <v>скв.</v>
      </c>
      <c r="G79" s="196">
        <f>'Перв. скв '!G89</f>
        <v>883911</v>
      </c>
      <c r="H79" s="84"/>
      <c r="I79" s="84"/>
      <c r="J79" s="84"/>
      <c r="K79" s="84"/>
      <c r="L79" s="84"/>
      <c r="M79" s="84"/>
      <c r="N79" s="84"/>
      <c r="O79" s="99">
        <f t="shared" si="35"/>
        <v>0</v>
      </c>
      <c r="P79" s="99">
        <f t="shared" si="36"/>
        <v>0</v>
      </c>
      <c r="Q79" s="99">
        <f t="shared" si="37"/>
        <v>0</v>
      </c>
      <c r="R79" s="99">
        <f t="shared" si="38"/>
        <v>0</v>
      </c>
      <c r="S79" s="99">
        <f t="shared" si="39"/>
        <v>0</v>
      </c>
      <c r="T79" s="99">
        <f t="shared" si="40"/>
        <v>0</v>
      </c>
      <c r="U79" s="99">
        <f t="shared" si="41"/>
        <v>0</v>
      </c>
      <c r="V79" s="98">
        <f t="shared" si="42"/>
        <v>0</v>
      </c>
      <c r="W79" s="171">
        <f t="shared" si="43"/>
        <v>0</v>
      </c>
      <c r="X79" s="190"/>
    </row>
    <row r="80" spans="1:24" outlineLevel="1">
      <c r="A80" s="22"/>
      <c r="B80" s="43"/>
      <c r="C80" s="183"/>
      <c r="D80" s="102" t="str">
        <f>'Перв. скв '!D90</f>
        <v>Фиксированная ставка за скважину с отходом от 1500 до 2000 м.</v>
      </c>
      <c r="E80" s="59">
        <f t="shared" si="34"/>
        <v>0</v>
      </c>
      <c r="F80" s="59" t="str">
        <f>'Перв. скв '!F90</f>
        <v>скв.</v>
      </c>
      <c r="G80" s="196">
        <f>'Перв. скв '!G90</f>
        <v>883911</v>
      </c>
      <c r="H80" s="84"/>
      <c r="I80" s="84"/>
      <c r="J80" s="84"/>
      <c r="K80" s="84"/>
      <c r="L80" s="197"/>
      <c r="M80" s="197"/>
      <c r="N80" s="84"/>
      <c r="O80" s="99">
        <f t="shared" si="35"/>
        <v>0</v>
      </c>
      <c r="P80" s="99">
        <f t="shared" si="36"/>
        <v>0</v>
      </c>
      <c r="Q80" s="99">
        <f t="shared" si="37"/>
        <v>0</v>
      </c>
      <c r="R80" s="99">
        <f t="shared" si="38"/>
        <v>0</v>
      </c>
      <c r="S80" s="99">
        <f t="shared" si="39"/>
        <v>0</v>
      </c>
      <c r="T80" s="99">
        <f t="shared" si="40"/>
        <v>0</v>
      </c>
      <c r="U80" s="99">
        <f t="shared" si="41"/>
        <v>0</v>
      </c>
      <c r="V80" s="98">
        <f t="shared" si="42"/>
        <v>0</v>
      </c>
      <c r="W80" s="171">
        <f t="shared" si="43"/>
        <v>0</v>
      </c>
      <c r="X80" s="190"/>
    </row>
    <row r="81" spans="1:24" outlineLevel="1">
      <c r="A81" s="22"/>
      <c r="B81" s="43"/>
      <c r="C81" s="183"/>
      <c r="D81" s="102" t="str">
        <f>'Перв. скв '!D91</f>
        <v>Фиксированная ставка за скважину с отходом от 2000 до 2200 м.</v>
      </c>
      <c r="E81" s="59">
        <f t="shared" si="34"/>
        <v>0</v>
      </c>
      <c r="F81" s="59" t="str">
        <f>'Перв. скв '!F91</f>
        <v>скв.</v>
      </c>
      <c r="G81" s="196">
        <f>'Перв. скв '!G91</f>
        <v>1125552.98</v>
      </c>
      <c r="H81" s="84"/>
      <c r="I81" s="84"/>
      <c r="J81" s="84"/>
      <c r="K81" s="84"/>
      <c r="L81" s="84"/>
      <c r="M81" s="84"/>
      <c r="N81" s="84"/>
      <c r="O81" s="99">
        <f t="shared" si="35"/>
        <v>0</v>
      </c>
      <c r="P81" s="99">
        <f t="shared" si="36"/>
        <v>0</v>
      </c>
      <c r="Q81" s="99">
        <f t="shared" si="37"/>
        <v>0</v>
      </c>
      <c r="R81" s="99">
        <f t="shared" si="38"/>
        <v>0</v>
      </c>
      <c r="S81" s="99">
        <f t="shared" si="39"/>
        <v>0</v>
      </c>
      <c r="T81" s="99">
        <f t="shared" si="40"/>
        <v>0</v>
      </c>
      <c r="U81" s="99">
        <f t="shared" si="41"/>
        <v>0</v>
      </c>
      <c r="V81" s="98">
        <f t="shared" si="42"/>
        <v>0</v>
      </c>
      <c r="W81" s="171">
        <f t="shared" si="43"/>
        <v>0</v>
      </c>
      <c r="X81" s="190"/>
    </row>
    <row r="82" spans="1:24" outlineLevel="1">
      <c r="A82" s="22"/>
      <c r="B82" s="43"/>
      <c r="C82" s="183"/>
      <c r="D82" s="102" t="str">
        <f>'Перв. скв '!D92</f>
        <v>Фиксированная ставка за скважину с отходом более 2200 м.</v>
      </c>
      <c r="E82" s="59">
        <f t="shared" si="34"/>
        <v>0</v>
      </c>
      <c r="F82" s="59" t="str">
        <f>'Перв. скв '!F92</f>
        <v>сут.</v>
      </c>
      <c r="G82" s="196">
        <f>'Перв. скв '!G92</f>
        <v>1381613.2</v>
      </c>
      <c r="H82" s="84"/>
      <c r="I82" s="84"/>
      <c r="J82" s="84"/>
      <c r="K82" s="84"/>
      <c r="L82" s="84"/>
      <c r="M82" s="84"/>
      <c r="N82" s="84"/>
      <c r="O82" s="99">
        <f t="shared" si="35"/>
        <v>0</v>
      </c>
      <c r="P82" s="99">
        <f t="shared" si="36"/>
        <v>0</v>
      </c>
      <c r="Q82" s="99">
        <f t="shared" si="37"/>
        <v>0</v>
      </c>
      <c r="R82" s="99">
        <f t="shared" si="38"/>
        <v>0</v>
      </c>
      <c r="S82" s="99">
        <f t="shared" si="39"/>
        <v>0</v>
      </c>
      <c r="T82" s="99">
        <f t="shared" si="40"/>
        <v>0</v>
      </c>
      <c r="U82" s="99">
        <f t="shared" si="41"/>
        <v>0</v>
      </c>
      <c r="V82" s="98">
        <f t="shared" si="42"/>
        <v>0</v>
      </c>
      <c r="W82" s="171">
        <f t="shared" si="43"/>
        <v>0</v>
      </c>
      <c r="X82" s="190"/>
    </row>
    <row r="83" spans="1:24" ht="15.75" outlineLevel="1" thickBot="1">
      <c r="A83" s="22"/>
      <c r="B83" s="43"/>
      <c r="C83" s="183"/>
      <c r="D83" s="102" t="str">
        <f>'Перв. скв '!D93</f>
        <v>Фиксированная ставка за горизонтальную скважину</v>
      </c>
      <c r="E83" s="59">
        <f t="shared" si="34"/>
        <v>0</v>
      </c>
      <c r="F83" s="59" t="str">
        <f>'Перв. скв '!F93</f>
        <v>скв.</v>
      </c>
      <c r="G83" s="196">
        <f>'Перв. скв '!G93</f>
        <v>5521715.7225000001</v>
      </c>
      <c r="H83" s="84"/>
      <c r="I83" s="84"/>
      <c r="J83" s="84"/>
      <c r="K83" s="84"/>
      <c r="L83" s="84"/>
      <c r="M83" s="84"/>
      <c r="N83" s="84"/>
      <c r="O83" s="99">
        <f t="shared" si="35"/>
        <v>0</v>
      </c>
      <c r="P83" s="99">
        <f t="shared" si="36"/>
        <v>0</v>
      </c>
      <c r="Q83" s="99">
        <f t="shared" si="37"/>
        <v>0</v>
      </c>
      <c r="R83" s="99">
        <f t="shared" si="38"/>
        <v>0</v>
      </c>
      <c r="S83" s="99">
        <f t="shared" si="39"/>
        <v>0</v>
      </c>
      <c r="T83" s="99">
        <f t="shared" si="40"/>
        <v>0</v>
      </c>
      <c r="U83" s="99">
        <f t="shared" si="41"/>
        <v>0</v>
      </c>
      <c r="V83" s="98">
        <f t="shared" si="42"/>
        <v>0</v>
      </c>
      <c r="W83" s="171">
        <f t="shared" si="43"/>
        <v>0</v>
      </c>
      <c r="X83" s="190"/>
    </row>
    <row r="84" spans="1:24" ht="15.75" thickBot="1">
      <c r="A84" s="31"/>
      <c r="B84" s="46"/>
      <c r="C84" s="446" t="s">
        <v>29</v>
      </c>
      <c r="D84" s="447"/>
      <c r="E84" s="447"/>
      <c r="F84" s="447"/>
      <c r="G84" s="447"/>
      <c r="H84" s="447"/>
      <c r="I84" s="447"/>
      <c r="J84" s="447"/>
      <c r="K84" s="447"/>
      <c r="L84" s="447"/>
      <c r="M84" s="447"/>
      <c r="N84" s="447"/>
      <c r="O84" s="447"/>
      <c r="P84" s="447"/>
      <c r="Q84" s="447"/>
      <c r="R84" s="447"/>
      <c r="S84" s="447"/>
      <c r="T84" s="447"/>
      <c r="U84" s="447"/>
      <c r="V84" s="447"/>
      <c r="W84" s="447"/>
      <c r="X84" s="192">
        <f>SUM(W86:W101)</f>
        <v>0</v>
      </c>
    </row>
    <row r="85" spans="1:24" outlineLevel="1" collapsed="1">
      <c r="A85" s="31"/>
      <c r="B85" s="46"/>
      <c r="C85" s="182">
        <f>'Перв. скв '!C95</f>
        <v>0</v>
      </c>
      <c r="D85" s="100" t="s">
        <v>120</v>
      </c>
      <c r="E85" s="50"/>
      <c r="F85" s="50"/>
      <c r="G85" s="38"/>
      <c r="H85" s="51"/>
      <c r="I85" s="51"/>
      <c r="J85" s="51"/>
      <c r="K85" s="51"/>
      <c r="L85" s="51"/>
      <c r="M85" s="51"/>
      <c r="N85" s="51"/>
      <c r="O85" s="52"/>
      <c r="P85" s="52"/>
      <c r="Q85" s="52"/>
      <c r="R85" s="52"/>
      <c r="S85" s="52"/>
      <c r="T85" s="52"/>
      <c r="U85" s="52"/>
      <c r="V85" s="53"/>
      <c r="W85" s="172"/>
      <c r="X85" s="190"/>
    </row>
    <row r="86" spans="1:24" outlineLevel="1">
      <c r="A86" s="30"/>
      <c r="B86" s="43"/>
      <c r="C86" s="183">
        <v>324</v>
      </c>
      <c r="D86" s="102" t="str">
        <f>'Перв. скв '!D96</f>
        <v>Цементирование направления НН 426 мм (услуги, цемент, материалы)</v>
      </c>
      <c r="E86" s="59">
        <f>C$85</f>
        <v>0</v>
      </c>
      <c r="F86" s="59" t="str">
        <f>'Перв. скв '!F96</f>
        <v>опер</v>
      </c>
      <c r="G86" s="196">
        <f>'Перв. скв '!G96</f>
        <v>261088.00000000003</v>
      </c>
      <c r="H86" s="84"/>
      <c r="I86" s="84"/>
      <c r="J86" s="84"/>
      <c r="K86" s="84"/>
      <c r="L86" s="84"/>
      <c r="M86" s="84"/>
      <c r="N86" s="84"/>
      <c r="O86" s="99">
        <f t="shared" ref="O86:O101" si="44">H86*G86</f>
        <v>0</v>
      </c>
      <c r="P86" s="99">
        <f t="shared" ref="P86:P101" si="45">I86*G86</f>
        <v>0</v>
      </c>
      <c r="Q86" s="99">
        <f t="shared" ref="Q86:Q101" si="46">J86*G86</f>
        <v>0</v>
      </c>
      <c r="R86" s="99">
        <f t="shared" ref="R86:R101" si="47">K86*G86</f>
        <v>0</v>
      </c>
      <c r="S86" s="99">
        <f t="shared" ref="S86:S101" si="48">L86*G86</f>
        <v>0</v>
      </c>
      <c r="T86" s="99">
        <f t="shared" ref="T86:T101" si="49">M86*G86</f>
        <v>0</v>
      </c>
      <c r="U86" s="99">
        <f t="shared" ref="U86:U101" si="50">N86*G86</f>
        <v>0</v>
      </c>
      <c r="V86" s="98">
        <f t="shared" ref="V86:V101" si="51">SUM(H86:N86)</f>
        <v>0</v>
      </c>
      <c r="W86" s="171">
        <f t="shared" ref="W86:W101" si="52">SUM(O86:U86)</f>
        <v>0</v>
      </c>
      <c r="X86" s="190"/>
    </row>
    <row r="87" spans="1:24" outlineLevel="1">
      <c r="A87" s="30"/>
      <c r="B87" s="43"/>
      <c r="C87" s="183">
        <v>245</v>
      </c>
      <c r="D87" s="102" t="str">
        <f>'Перв. скв '!D97</f>
        <v>Цементирование кондуктора НН 324 мм (услуги, цемент, материалы)</v>
      </c>
      <c r="E87" s="59">
        <f t="shared" ref="E87:E101" si="53">C$85</f>
        <v>0</v>
      </c>
      <c r="F87" s="59" t="str">
        <f>'Перв. скв '!F97</f>
        <v>опер</v>
      </c>
      <c r="G87" s="196">
        <f>'Перв. скв '!G97</f>
        <v>450018</v>
      </c>
      <c r="H87" s="84"/>
      <c r="I87" s="84"/>
      <c r="J87" s="84"/>
      <c r="K87" s="84"/>
      <c r="L87" s="84"/>
      <c r="M87" s="84"/>
      <c r="N87" s="84"/>
      <c r="O87" s="99">
        <f t="shared" si="44"/>
        <v>0</v>
      </c>
      <c r="P87" s="99">
        <f t="shared" si="45"/>
        <v>0</v>
      </c>
      <c r="Q87" s="99">
        <f t="shared" si="46"/>
        <v>0</v>
      </c>
      <c r="R87" s="99">
        <f t="shared" si="47"/>
        <v>0</v>
      </c>
      <c r="S87" s="99">
        <f t="shared" si="48"/>
        <v>0</v>
      </c>
      <c r="T87" s="99">
        <f t="shared" si="49"/>
        <v>0</v>
      </c>
      <c r="U87" s="99">
        <f t="shared" si="50"/>
        <v>0</v>
      </c>
      <c r="V87" s="98">
        <f t="shared" si="51"/>
        <v>0</v>
      </c>
      <c r="W87" s="171">
        <f t="shared" si="52"/>
        <v>0</v>
      </c>
      <c r="X87" s="190"/>
    </row>
    <row r="88" spans="1:24" outlineLevel="1">
      <c r="A88" s="30"/>
      <c r="B88" s="43"/>
      <c r="C88" s="183">
        <v>178</v>
      </c>
      <c r="D88" s="102" t="str">
        <f>'Перв. скв '!D98</f>
        <v>Цементирование технической колонны Гор 245 мм (услуги, цемент, материалы)</v>
      </c>
      <c r="E88" s="59">
        <f t="shared" si="53"/>
        <v>0</v>
      </c>
      <c r="F88" s="59" t="str">
        <f>'Перв. скв '!F98</f>
        <v>опер</v>
      </c>
      <c r="G88" s="196">
        <f>'Перв. скв '!G98</f>
        <v>0</v>
      </c>
      <c r="H88" s="84"/>
      <c r="I88" s="84"/>
      <c r="J88" s="84"/>
      <c r="K88" s="84"/>
      <c r="L88" s="84"/>
      <c r="M88" s="84"/>
      <c r="N88" s="84"/>
      <c r="O88" s="99">
        <f t="shared" si="44"/>
        <v>0</v>
      </c>
      <c r="P88" s="99">
        <f t="shared" si="45"/>
        <v>0</v>
      </c>
      <c r="Q88" s="99">
        <f t="shared" si="46"/>
        <v>0</v>
      </c>
      <c r="R88" s="99">
        <f t="shared" si="47"/>
        <v>0</v>
      </c>
      <c r="S88" s="99">
        <f t="shared" si="48"/>
        <v>0</v>
      </c>
      <c r="T88" s="99">
        <f t="shared" si="49"/>
        <v>0</v>
      </c>
      <c r="U88" s="99">
        <f t="shared" si="50"/>
        <v>0</v>
      </c>
      <c r="V88" s="98">
        <f t="shared" si="51"/>
        <v>0</v>
      </c>
      <c r="W88" s="171">
        <f t="shared" si="52"/>
        <v>0</v>
      </c>
      <c r="X88" s="190"/>
    </row>
    <row r="89" spans="1:24" outlineLevel="1">
      <c r="A89" s="30"/>
      <c r="B89" s="43"/>
      <c r="C89" s="183">
        <v>324</v>
      </c>
      <c r="D89" s="102" t="str">
        <f>'Перв. скв '!D99</f>
        <v>Цементирование эксплуатационной колонны 178мм (услуги, цемент, материалы)</v>
      </c>
      <c r="E89" s="59">
        <f t="shared" si="53"/>
        <v>0</v>
      </c>
      <c r="F89" s="59" t="str">
        <f>'Перв. скв '!F99</f>
        <v>опер</v>
      </c>
      <c r="G89" s="196">
        <f>'Перв. скв '!G99</f>
        <v>1433230</v>
      </c>
      <c r="H89" s="84"/>
      <c r="I89" s="84"/>
      <c r="J89" s="84"/>
      <c r="K89" s="84"/>
      <c r="L89" s="84"/>
      <c r="M89" s="84"/>
      <c r="N89" s="84"/>
      <c r="O89" s="99">
        <f t="shared" si="44"/>
        <v>0</v>
      </c>
      <c r="P89" s="99">
        <f t="shared" si="45"/>
        <v>0</v>
      </c>
      <c r="Q89" s="99">
        <f t="shared" si="46"/>
        <v>0</v>
      </c>
      <c r="R89" s="99">
        <f t="shared" si="47"/>
        <v>0</v>
      </c>
      <c r="S89" s="99">
        <f t="shared" si="48"/>
        <v>0</v>
      </c>
      <c r="T89" s="99">
        <f t="shared" si="49"/>
        <v>0</v>
      </c>
      <c r="U89" s="99">
        <f t="shared" si="50"/>
        <v>0</v>
      </c>
      <c r="V89" s="98">
        <f t="shared" si="51"/>
        <v>0</v>
      </c>
      <c r="W89" s="171">
        <f t="shared" si="52"/>
        <v>0</v>
      </c>
      <c r="X89" s="190"/>
    </row>
    <row r="90" spans="1:24" outlineLevel="1">
      <c r="A90" s="30"/>
      <c r="B90" s="43"/>
      <c r="C90" s="183">
        <v>245</v>
      </c>
      <c r="D90" s="102" t="str">
        <f>'Перв. скв '!D100</f>
        <v>Цементирование направления НН 324 мм (услуги, цемент, материалы)</v>
      </c>
      <c r="E90" s="59">
        <f t="shared" si="53"/>
        <v>0</v>
      </c>
      <c r="F90" s="59" t="str">
        <f>'Перв. скв '!F100</f>
        <v>опер</v>
      </c>
      <c r="G90" s="196">
        <f>'Перв. скв '!G100</f>
        <v>0</v>
      </c>
      <c r="H90" s="84"/>
      <c r="I90" s="84"/>
      <c r="J90" s="84"/>
      <c r="K90" s="84"/>
      <c r="L90" s="84"/>
      <c r="M90" s="84"/>
      <c r="N90" s="84"/>
      <c r="O90" s="99">
        <f t="shared" si="44"/>
        <v>0</v>
      </c>
      <c r="P90" s="99">
        <f t="shared" si="45"/>
        <v>0</v>
      </c>
      <c r="Q90" s="99">
        <f t="shared" si="46"/>
        <v>0</v>
      </c>
      <c r="R90" s="99">
        <f t="shared" si="47"/>
        <v>0</v>
      </c>
      <c r="S90" s="99">
        <f t="shared" si="48"/>
        <v>0</v>
      </c>
      <c r="T90" s="99">
        <f t="shared" si="49"/>
        <v>0</v>
      </c>
      <c r="U90" s="99">
        <f t="shared" si="50"/>
        <v>0</v>
      </c>
      <c r="V90" s="98">
        <f t="shared" si="51"/>
        <v>0</v>
      </c>
      <c r="W90" s="171">
        <f t="shared" si="52"/>
        <v>0</v>
      </c>
      <c r="X90" s="190"/>
    </row>
    <row r="91" spans="1:24" outlineLevel="1">
      <c r="A91" s="30"/>
      <c r="B91" s="43"/>
      <c r="C91" s="183">
        <v>178</v>
      </c>
      <c r="D91" s="102" t="str">
        <f>'Перв. скв '!D101</f>
        <v>Цементирование кондуктора НН 245 мм (услуги, цемент, материалы)</v>
      </c>
      <c r="E91" s="59">
        <f t="shared" si="53"/>
        <v>0</v>
      </c>
      <c r="F91" s="59" t="str">
        <f>'Перв. скв '!F101</f>
        <v>опер</v>
      </c>
      <c r="G91" s="196">
        <f>'Перв. скв '!G101</f>
        <v>0</v>
      </c>
      <c r="H91" s="84"/>
      <c r="I91" s="84"/>
      <c r="J91" s="84"/>
      <c r="K91" s="84"/>
      <c r="L91" s="84"/>
      <c r="M91" s="84"/>
      <c r="N91" s="84"/>
      <c r="O91" s="99">
        <f t="shared" si="44"/>
        <v>0</v>
      </c>
      <c r="P91" s="99">
        <f t="shared" si="45"/>
        <v>0</v>
      </c>
      <c r="Q91" s="99">
        <f t="shared" si="46"/>
        <v>0</v>
      </c>
      <c r="R91" s="99">
        <f t="shared" si="47"/>
        <v>0</v>
      </c>
      <c r="S91" s="99">
        <f t="shared" si="48"/>
        <v>0</v>
      </c>
      <c r="T91" s="99">
        <f t="shared" si="49"/>
        <v>0</v>
      </c>
      <c r="U91" s="99">
        <f t="shared" si="50"/>
        <v>0</v>
      </c>
      <c r="V91" s="98">
        <f t="shared" si="51"/>
        <v>0</v>
      </c>
      <c r="W91" s="171">
        <f t="shared" si="52"/>
        <v>0</v>
      </c>
      <c r="X91" s="190"/>
    </row>
    <row r="92" spans="1:24" outlineLevel="1">
      <c r="A92" s="30"/>
      <c r="B92" s="43"/>
      <c r="C92" s="183">
        <v>324</v>
      </c>
      <c r="D92" s="102" t="str">
        <f>'Перв. скв '!D102</f>
        <v>Цементирование эксплуатационной колонны НН 178мм (услуги, цемент, материалы)</v>
      </c>
      <c r="E92" s="59">
        <f t="shared" si="53"/>
        <v>0</v>
      </c>
      <c r="F92" s="59" t="str">
        <f>'Перв. скв '!F102</f>
        <v>опер</v>
      </c>
      <c r="G92" s="196">
        <f>'Перв. скв '!G102</f>
        <v>0</v>
      </c>
      <c r="H92" s="84"/>
      <c r="I92" s="84"/>
      <c r="J92" s="84"/>
      <c r="K92" s="84"/>
      <c r="L92" s="84"/>
      <c r="M92" s="84"/>
      <c r="N92" s="84"/>
      <c r="O92" s="99">
        <f t="shared" si="44"/>
        <v>0</v>
      </c>
      <c r="P92" s="99">
        <f t="shared" si="45"/>
        <v>0</v>
      </c>
      <c r="Q92" s="99">
        <f t="shared" si="46"/>
        <v>0</v>
      </c>
      <c r="R92" s="99">
        <f t="shared" si="47"/>
        <v>0</v>
      </c>
      <c r="S92" s="99">
        <f t="shared" si="48"/>
        <v>0</v>
      </c>
      <c r="T92" s="99">
        <f t="shared" si="49"/>
        <v>0</v>
      </c>
      <c r="U92" s="99">
        <f t="shared" si="50"/>
        <v>0</v>
      </c>
      <c r="V92" s="98">
        <f t="shared" si="51"/>
        <v>0</v>
      </c>
      <c r="W92" s="171">
        <f t="shared" si="52"/>
        <v>0</v>
      </c>
      <c r="X92" s="190"/>
    </row>
    <row r="93" spans="1:24" outlineLevel="1">
      <c r="A93" s="30"/>
      <c r="B93" s="43"/>
      <c r="C93" s="183"/>
      <c r="D93" s="102" t="str">
        <f>'Перв. скв '!D103</f>
        <v>Цементирование хвостовика НН 127мм (услуги, цемент, материалы)</v>
      </c>
      <c r="E93" s="59">
        <f t="shared" si="53"/>
        <v>0</v>
      </c>
      <c r="F93" s="59" t="str">
        <f>'Перв. скв '!F103</f>
        <v>опер</v>
      </c>
      <c r="G93" s="196">
        <f>'Перв. скв '!G103</f>
        <v>0</v>
      </c>
      <c r="H93" s="84"/>
      <c r="I93" s="84"/>
      <c r="J93" s="84"/>
      <c r="K93" s="84"/>
      <c r="L93" s="84"/>
      <c r="M93" s="84"/>
      <c r="N93" s="84"/>
      <c r="O93" s="99">
        <f t="shared" si="44"/>
        <v>0</v>
      </c>
      <c r="P93" s="99">
        <f t="shared" si="45"/>
        <v>0</v>
      </c>
      <c r="Q93" s="99">
        <f t="shared" si="46"/>
        <v>0</v>
      </c>
      <c r="R93" s="99">
        <f t="shared" si="47"/>
        <v>0</v>
      </c>
      <c r="S93" s="99">
        <f t="shared" si="48"/>
        <v>0</v>
      </c>
      <c r="T93" s="99">
        <f t="shared" si="49"/>
        <v>0</v>
      </c>
      <c r="U93" s="99">
        <f t="shared" si="50"/>
        <v>0</v>
      </c>
      <c r="V93" s="98">
        <f t="shared" si="51"/>
        <v>0</v>
      </c>
      <c r="W93" s="171">
        <f t="shared" si="52"/>
        <v>0</v>
      </c>
      <c r="X93" s="190"/>
    </row>
    <row r="94" spans="1:24" outlineLevel="1">
      <c r="A94" s="30"/>
      <c r="B94" s="43"/>
      <c r="C94" s="183"/>
      <c r="D94" s="102" t="str">
        <f>'Перв. скв '!D104</f>
        <v>Цементирование технической колонны НН 245 мм (услуги, цемент, материалы)</v>
      </c>
      <c r="E94" s="59">
        <f t="shared" si="53"/>
        <v>0</v>
      </c>
      <c r="F94" s="59" t="str">
        <f>'Перв. скв '!F104</f>
        <v>опер</v>
      </c>
      <c r="G94" s="196">
        <f>'Перв. скв '!G104</f>
        <v>0</v>
      </c>
      <c r="H94" s="84"/>
      <c r="I94" s="84"/>
      <c r="J94" s="84"/>
      <c r="K94" s="84"/>
      <c r="L94" s="84"/>
      <c r="M94" s="84"/>
      <c r="N94" s="84"/>
      <c r="O94" s="99">
        <f t="shared" si="44"/>
        <v>0</v>
      </c>
      <c r="P94" s="99">
        <f t="shared" si="45"/>
        <v>0</v>
      </c>
      <c r="Q94" s="99">
        <f t="shared" si="46"/>
        <v>0</v>
      </c>
      <c r="R94" s="99">
        <f t="shared" si="47"/>
        <v>0</v>
      </c>
      <c r="S94" s="99">
        <f t="shared" si="48"/>
        <v>0</v>
      </c>
      <c r="T94" s="99">
        <f t="shared" si="49"/>
        <v>0</v>
      </c>
      <c r="U94" s="99">
        <f t="shared" si="50"/>
        <v>0</v>
      </c>
      <c r="V94" s="98">
        <f t="shared" si="51"/>
        <v>0</v>
      </c>
      <c r="W94" s="171">
        <f t="shared" si="52"/>
        <v>0</v>
      </c>
      <c r="X94" s="190"/>
    </row>
    <row r="95" spans="1:24" outlineLevel="1">
      <c r="A95" s="30"/>
      <c r="B95" s="43"/>
      <c r="C95" s="183">
        <v>245</v>
      </c>
      <c r="D95" s="102" t="str">
        <f>'Перв. скв '!D105</f>
        <v>Транспортировка цемента</v>
      </c>
      <c r="E95" s="59">
        <f t="shared" si="53"/>
        <v>0</v>
      </c>
      <c r="F95" s="59" t="str">
        <f>'Перв. скв '!F105</f>
        <v>опер</v>
      </c>
      <c r="G95" s="196">
        <f>'Перв. скв '!G105</f>
        <v>0</v>
      </c>
      <c r="H95" s="84"/>
      <c r="I95" s="84"/>
      <c r="J95" s="84"/>
      <c r="K95" s="84"/>
      <c r="L95" s="84"/>
      <c r="M95" s="84"/>
      <c r="N95" s="84"/>
      <c r="O95" s="99">
        <f t="shared" si="44"/>
        <v>0</v>
      </c>
      <c r="P95" s="99">
        <f t="shared" si="45"/>
        <v>0</v>
      </c>
      <c r="Q95" s="99">
        <f t="shared" si="46"/>
        <v>0</v>
      </c>
      <c r="R95" s="99">
        <f t="shared" si="47"/>
        <v>0</v>
      </c>
      <c r="S95" s="99">
        <f t="shared" si="48"/>
        <v>0</v>
      </c>
      <c r="T95" s="99">
        <f t="shared" si="49"/>
        <v>0</v>
      </c>
      <c r="U95" s="99">
        <f t="shared" si="50"/>
        <v>0</v>
      </c>
      <c r="V95" s="98">
        <f t="shared" si="51"/>
        <v>0</v>
      </c>
      <c r="W95" s="171">
        <f t="shared" si="52"/>
        <v>0</v>
      </c>
      <c r="X95" s="190"/>
    </row>
    <row r="96" spans="1:24" outlineLevel="1">
      <c r="A96" s="30"/>
      <c r="B96" s="43"/>
      <c r="C96" s="183"/>
      <c r="D96" s="102" t="str">
        <f>'Перв. скв '!D106</f>
        <v>Стоимость услуг цементировочного флота</v>
      </c>
      <c r="E96" s="59">
        <f t="shared" si="53"/>
        <v>0</v>
      </c>
      <c r="F96" s="59" t="str">
        <f>'Перв. скв '!F106</f>
        <v>опер</v>
      </c>
      <c r="G96" s="196">
        <f>'Перв. скв '!G106</f>
        <v>0</v>
      </c>
      <c r="H96" s="84"/>
      <c r="I96" s="84"/>
      <c r="J96" s="84"/>
      <c r="K96" s="84"/>
      <c r="L96" s="84"/>
      <c r="M96" s="84"/>
      <c r="N96" s="84"/>
      <c r="O96" s="99">
        <f t="shared" si="44"/>
        <v>0</v>
      </c>
      <c r="P96" s="99">
        <f t="shared" si="45"/>
        <v>0</v>
      </c>
      <c r="Q96" s="99">
        <f t="shared" si="46"/>
        <v>0</v>
      </c>
      <c r="R96" s="99">
        <f t="shared" si="47"/>
        <v>0</v>
      </c>
      <c r="S96" s="99">
        <f t="shared" si="48"/>
        <v>0</v>
      </c>
      <c r="T96" s="99">
        <f t="shared" si="49"/>
        <v>0</v>
      </c>
      <c r="U96" s="99">
        <f t="shared" si="50"/>
        <v>0</v>
      </c>
      <c r="V96" s="98">
        <f t="shared" si="51"/>
        <v>0</v>
      </c>
      <c r="W96" s="171">
        <f t="shared" si="52"/>
        <v>0</v>
      </c>
      <c r="X96" s="190"/>
    </row>
    <row r="97" spans="1:24" outlineLevel="1">
      <c r="A97" s="30"/>
      <c r="B97" s="43"/>
      <c r="C97" s="183"/>
      <c r="D97" s="102" t="str">
        <f>'Перв. скв '!D107</f>
        <v>Стоимость оснастки</v>
      </c>
      <c r="E97" s="59">
        <f t="shared" si="53"/>
        <v>0</v>
      </c>
      <c r="F97" s="59" t="str">
        <f>'Перв. скв '!F107</f>
        <v>опер</v>
      </c>
      <c r="G97" s="196">
        <f>'Перв. скв '!G107</f>
        <v>0</v>
      </c>
      <c r="H97" s="84"/>
      <c r="I97" s="84"/>
      <c r="J97" s="84"/>
      <c r="K97" s="84"/>
      <c r="L97" s="84"/>
      <c r="M97" s="84"/>
      <c r="N97" s="84"/>
      <c r="O97" s="99">
        <f t="shared" si="44"/>
        <v>0</v>
      </c>
      <c r="P97" s="99">
        <f t="shared" si="45"/>
        <v>0</v>
      </c>
      <c r="Q97" s="99">
        <f t="shared" si="46"/>
        <v>0</v>
      </c>
      <c r="R97" s="99">
        <f t="shared" si="47"/>
        <v>0</v>
      </c>
      <c r="S97" s="99">
        <f t="shared" si="48"/>
        <v>0</v>
      </c>
      <c r="T97" s="99">
        <f t="shared" si="49"/>
        <v>0</v>
      </c>
      <c r="U97" s="99">
        <f t="shared" si="50"/>
        <v>0</v>
      </c>
      <c r="V97" s="98">
        <f t="shared" si="51"/>
        <v>0</v>
      </c>
      <c r="W97" s="171">
        <f t="shared" si="52"/>
        <v>0</v>
      </c>
      <c r="X97" s="190"/>
    </row>
    <row r="98" spans="1:24" outlineLevel="1">
      <c r="A98" s="30"/>
      <c r="B98" s="43"/>
      <c r="C98" s="183">
        <v>178</v>
      </c>
      <c r="D98" s="102" t="str">
        <f>'Перв. скв '!D108</f>
        <v>Стоимость услуг инженерного сопровождения</v>
      </c>
      <c r="E98" s="59">
        <f t="shared" si="53"/>
        <v>0</v>
      </c>
      <c r="F98" s="59" t="str">
        <f>'Перв. скв '!F108</f>
        <v>опер</v>
      </c>
      <c r="G98" s="196">
        <f>'Перв. скв '!G108</f>
        <v>0</v>
      </c>
      <c r="H98" s="84"/>
      <c r="I98" s="84"/>
      <c r="J98" s="84"/>
      <c r="K98" s="84"/>
      <c r="L98" s="84"/>
      <c r="M98" s="84"/>
      <c r="N98" s="84"/>
      <c r="O98" s="99">
        <f t="shared" si="44"/>
        <v>0</v>
      </c>
      <c r="P98" s="99">
        <f t="shared" si="45"/>
        <v>0</v>
      </c>
      <c r="Q98" s="99">
        <f t="shared" si="46"/>
        <v>0</v>
      </c>
      <c r="R98" s="99">
        <f t="shared" si="47"/>
        <v>0</v>
      </c>
      <c r="S98" s="99">
        <f t="shared" si="48"/>
        <v>0</v>
      </c>
      <c r="T98" s="99">
        <f t="shared" si="49"/>
        <v>0</v>
      </c>
      <c r="U98" s="99">
        <f t="shared" si="50"/>
        <v>0</v>
      </c>
      <c r="V98" s="98">
        <f t="shared" si="51"/>
        <v>0</v>
      </c>
      <c r="W98" s="171">
        <f t="shared" si="52"/>
        <v>0</v>
      </c>
      <c r="X98" s="190"/>
    </row>
    <row r="99" spans="1:24" outlineLevel="1">
      <c r="A99" s="30"/>
      <c r="B99" s="43"/>
      <c r="C99" s="183"/>
      <c r="D99" s="102" t="str">
        <f>'Перв. скв '!D109</f>
        <v>Стоимость услуг цементировочного флота</v>
      </c>
      <c r="E99" s="59">
        <f t="shared" si="53"/>
        <v>0</v>
      </c>
      <c r="F99" s="59" t="str">
        <f>'Перв. скв '!F109</f>
        <v>опер</v>
      </c>
      <c r="G99" s="196">
        <f>'Перв. скв '!G109</f>
        <v>0</v>
      </c>
      <c r="H99" s="84"/>
      <c r="I99" s="84"/>
      <c r="J99" s="84"/>
      <c r="K99" s="84"/>
      <c r="L99" s="84"/>
      <c r="M99" s="84"/>
      <c r="N99" s="84"/>
      <c r="O99" s="99">
        <f t="shared" si="44"/>
        <v>0</v>
      </c>
      <c r="P99" s="99">
        <f t="shared" si="45"/>
        <v>0</v>
      </c>
      <c r="Q99" s="99">
        <f t="shared" si="46"/>
        <v>0</v>
      </c>
      <c r="R99" s="99">
        <f t="shared" si="47"/>
        <v>0</v>
      </c>
      <c r="S99" s="99">
        <f t="shared" si="48"/>
        <v>0</v>
      </c>
      <c r="T99" s="99">
        <f t="shared" si="49"/>
        <v>0</v>
      </c>
      <c r="U99" s="99">
        <f t="shared" si="50"/>
        <v>0</v>
      </c>
      <c r="V99" s="98">
        <f t="shared" si="51"/>
        <v>0</v>
      </c>
      <c r="W99" s="171">
        <f t="shared" si="52"/>
        <v>0</v>
      </c>
      <c r="X99" s="190"/>
    </row>
    <row r="100" spans="1:24" outlineLevel="1">
      <c r="A100" s="30"/>
      <c r="B100" s="2"/>
      <c r="C100" s="183"/>
      <c r="D100" s="102" t="str">
        <f>'Перв. скв '!D110</f>
        <v>Стоимость оснастки</v>
      </c>
      <c r="E100" s="59">
        <f t="shared" si="53"/>
        <v>0</v>
      </c>
      <c r="F100" s="59" t="str">
        <f>'Перв. скв '!F110</f>
        <v>опер</v>
      </c>
      <c r="G100" s="196">
        <f>'Перв. скв '!G110</f>
        <v>0</v>
      </c>
      <c r="H100" s="84"/>
      <c r="I100" s="84"/>
      <c r="J100" s="84"/>
      <c r="K100" s="84"/>
      <c r="L100" s="84"/>
      <c r="M100" s="84"/>
      <c r="N100" s="84"/>
      <c r="O100" s="99">
        <f t="shared" si="44"/>
        <v>0</v>
      </c>
      <c r="P100" s="99">
        <f t="shared" si="45"/>
        <v>0</v>
      </c>
      <c r="Q100" s="99">
        <f t="shared" si="46"/>
        <v>0</v>
      </c>
      <c r="R100" s="99">
        <f t="shared" si="47"/>
        <v>0</v>
      </c>
      <c r="S100" s="99">
        <f t="shared" si="48"/>
        <v>0</v>
      </c>
      <c r="T100" s="99">
        <f t="shared" si="49"/>
        <v>0</v>
      </c>
      <c r="U100" s="99">
        <f t="shared" si="50"/>
        <v>0</v>
      </c>
      <c r="V100" s="98">
        <f t="shared" si="51"/>
        <v>0</v>
      </c>
      <c r="W100" s="171">
        <f t="shared" si="52"/>
        <v>0</v>
      </c>
      <c r="X100" s="190"/>
    </row>
    <row r="101" spans="1:24" ht="15.75" outlineLevel="1" thickBot="1">
      <c r="A101" s="30"/>
      <c r="B101" s="2"/>
      <c r="C101" s="183" t="s">
        <v>76</v>
      </c>
      <c r="D101" s="102" t="str">
        <f>'Перв. скв '!D111</f>
        <v>Установка цем моста</v>
      </c>
      <c r="E101" s="59">
        <f t="shared" si="53"/>
        <v>0</v>
      </c>
      <c r="F101" s="59" t="str">
        <f>'Перв. скв '!F111</f>
        <v>опер</v>
      </c>
      <c r="G101" s="196">
        <f>'Перв. скв '!G111</f>
        <v>444610</v>
      </c>
      <c r="H101" s="84"/>
      <c r="I101" s="84"/>
      <c r="J101" s="84"/>
      <c r="K101" s="84"/>
      <c r="L101" s="84"/>
      <c r="M101" s="84"/>
      <c r="N101" s="84"/>
      <c r="O101" s="99">
        <f t="shared" si="44"/>
        <v>0</v>
      </c>
      <c r="P101" s="99">
        <f t="shared" si="45"/>
        <v>0</v>
      </c>
      <c r="Q101" s="99">
        <f t="shared" si="46"/>
        <v>0</v>
      </c>
      <c r="R101" s="99">
        <f t="shared" si="47"/>
        <v>0</v>
      </c>
      <c r="S101" s="99">
        <f t="shared" si="48"/>
        <v>0</v>
      </c>
      <c r="T101" s="99">
        <f t="shared" si="49"/>
        <v>0</v>
      </c>
      <c r="U101" s="99">
        <f t="shared" si="50"/>
        <v>0</v>
      </c>
      <c r="V101" s="98">
        <f t="shared" si="51"/>
        <v>0</v>
      </c>
      <c r="W101" s="171">
        <f t="shared" si="52"/>
        <v>0</v>
      </c>
      <c r="X101" s="190"/>
    </row>
    <row r="102" spans="1:24" ht="15.75" thickBot="1">
      <c r="A102" s="25"/>
      <c r="B102" s="46"/>
      <c r="C102" s="446" t="s">
        <v>28</v>
      </c>
      <c r="D102" s="447"/>
      <c r="E102" s="447"/>
      <c r="F102" s="447"/>
      <c r="G102" s="447"/>
      <c r="H102" s="447"/>
      <c r="I102" s="447"/>
      <c r="J102" s="447"/>
      <c r="K102" s="447"/>
      <c r="L102" s="447"/>
      <c r="M102" s="447"/>
      <c r="N102" s="447"/>
      <c r="O102" s="447"/>
      <c r="P102" s="447"/>
      <c r="Q102" s="447"/>
      <c r="R102" s="447"/>
      <c r="S102" s="447"/>
      <c r="T102" s="447"/>
      <c r="U102" s="447"/>
      <c r="V102" s="447"/>
      <c r="W102" s="447"/>
      <c r="X102" s="192">
        <f>SUM(W104:W106)</f>
        <v>0</v>
      </c>
    </row>
    <row r="103" spans="1:24" outlineLevel="1" collapsed="1">
      <c r="A103" s="25"/>
      <c r="B103" s="46"/>
      <c r="C103" s="182">
        <f>'Перв. скв '!C113</f>
        <v>0</v>
      </c>
      <c r="D103" s="100" t="s">
        <v>120</v>
      </c>
      <c r="E103" s="50"/>
      <c r="F103" s="50"/>
      <c r="G103" s="38"/>
      <c r="H103" s="51"/>
      <c r="I103" s="51"/>
      <c r="J103" s="51"/>
      <c r="K103" s="51"/>
      <c r="L103" s="51"/>
      <c r="M103" s="51"/>
      <c r="N103" s="51"/>
      <c r="O103" s="52"/>
      <c r="P103" s="52"/>
      <c r="Q103" s="52"/>
      <c r="R103" s="52"/>
      <c r="S103" s="52"/>
      <c r="T103" s="52"/>
      <c r="U103" s="52"/>
      <c r="V103" s="53"/>
      <c r="W103" s="172"/>
      <c r="X103" s="190"/>
    </row>
    <row r="104" spans="1:24" outlineLevel="1">
      <c r="A104" s="22"/>
      <c r="B104" s="43"/>
      <c r="C104" s="183" t="s">
        <v>148</v>
      </c>
      <c r="D104" s="102" t="str">
        <f>'Перв. скв '!D114</f>
        <v>ГТИ на скважине с отходом до 1300 м.</v>
      </c>
      <c r="E104" s="59">
        <f>C$103</f>
        <v>0</v>
      </c>
      <c r="F104" s="59" t="str">
        <f>'Перв. скв '!F114</f>
        <v>скв.</v>
      </c>
      <c r="G104" s="196">
        <f>'Перв. скв '!G114</f>
        <v>24470</v>
      </c>
      <c r="H104" s="84"/>
      <c r="I104" s="84"/>
      <c r="J104" s="84"/>
      <c r="K104" s="84"/>
      <c r="L104" s="84"/>
      <c r="M104" s="84"/>
      <c r="N104" s="84"/>
      <c r="O104" s="99">
        <f>H104*G104</f>
        <v>0</v>
      </c>
      <c r="P104" s="99">
        <f>I104*G104</f>
        <v>0</v>
      </c>
      <c r="Q104" s="99">
        <f>J104*G104</f>
        <v>0</v>
      </c>
      <c r="R104" s="99">
        <f>K104*G104</f>
        <v>0</v>
      </c>
      <c r="S104" s="99">
        <f>L104*G104</f>
        <v>0</v>
      </c>
      <c r="T104" s="99">
        <f>M104*G104</f>
        <v>0</v>
      </c>
      <c r="U104" s="99">
        <f>N104*G104</f>
        <v>0</v>
      </c>
      <c r="V104" s="98">
        <f>SUM(H104:N104)</f>
        <v>0</v>
      </c>
      <c r="W104" s="171">
        <f>SUM(O104:U104)</f>
        <v>0</v>
      </c>
      <c r="X104" s="190"/>
    </row>
    <row r="105" spans="1:24" outlineLevel="1">
      <c r="A105" s="22"/>
      <c r="B105" s="43"/>
      <c r="C105" s="183"/>
      <c r="D105" s="102" t="str">
        <f>'Перв. скв '!D117</f>
        <v>ГТИ на скважине с отходом от 2000 до 2200 м.</v>
      </c>
      <c r="E105" s="59">
        <f>C$103</f>
        <v>0</v>
      </c>
      <c r="F105" s="59" t="str">
        <f>'Перв. скв '!F117</f>
        <v>скв.</v>
      </c>
      <c r="G105" s="196">
        <f>'Перв. скв '!G117</f>
        <v>24470</v>
      </c>
      <c r="H105" s="84"/>
      <c r="I105" s="84"/>
      <c r="J105" s="84"/>
      <c r="K105" s="84"/>
      <c r="L105" s="84"/>
      <c r="M105" s="84"/>
      <c r="N105" s="84"/>
      <c r="O105" s="99">
        <f>H105*G105</f>
        <v>0</v>
      </c>
      <c r="P105" s="99">
        <f>I105*G105</f>
        <v>0</v>
      </c>
      <c r="Q105" s="99">
        <f>J105*G105</f>
        <v>0</v>
      </c>
      <c r="R105" s="99">
        <f>K105*G105</f>
        <v>0</v>
      </c>
      <c r="S105" s="99">
        <f>L105*G105</f>
        <v>0</v>
      </c>
      <c r="T105" s="99">
        <f>M105*G105</f>
        <v>0</v>
      </c>
      <c r="U105" s="99">
        <f>N105*G105</f>
        <v>0</v>
      </c>
      <c r="V105" s="98">
        <f>SUM(H105:N105)</f>
        <v>0</v>
      </c>
      <c r="W105" s="171">
        <f>SUM(O105:U105)</f>
        <v>0</v>
      </c>
      <c r="X105" s="190"/>
    </row>
    <row r="106" spans="1:24" ht="15.75" outlineLevel="1" thickBot="1">
      <c r="A106" s="22"/>
      <c r="B106" s="43"/>
      <c r="C106" s="183"/>
      <c r="D106" s="102" t="str">
        <f>'Перв. скв '!D119</f>
        <v>ГТИ на горизонтальной скважине</v>
      </c>
      <c r="E106" s="59">
        <f>C$103</f>
        <v>0</v>
      </c>
      <c r="F106" s="59" t="str">
        <f>'Перв. скв '!F119</f>
        <v>скв.</v>
      </c>
      <c r="G106" s="196">
        <f>'Перв. скв '!G119</f>
        <v>24470</v>
      </c>
      <c r="H106" s="84"/>
      <c r="I106" s="84"/>
      <c r="J106" s="84"/>
      <c r="K106" s="84"/>
      <c r="L106" s="84"/>
      <c r="M106" s="84"/>
      <c r="N106" s="84"/>
      <c r="O106" s="99">
        <f>H106*G106</f>
        <v>0</v>
      </c>
      <c r="P106" s="99">
        <f>I106*G106</f>
        <v>0</v>
      </c>
      <c r="Q106" s="99">
        <f>J106*G106</f>
        <v>0</v>
      </c>
      <c r="R106" s="99">
        <f>K106*G106</f>
        <v>0</v>
      </c>
      <c r="S106" s="99">
        <f>L106*G106</f>
        <v>0</v>
      </c>
      <c r="T106" s="99">
        <f>M106*G106</f>
        <v>0</v>
      </c>
      <c r="U106" s="99">
        <f>N106*G106</f>
        <v>0</v>
      </c>
      <c r="V106" s="98">
        <f>SUM(H106:N106)</f>
        <v>0</v>
      </c>
      <c r="W106" s="171">
        <f>SUM(O106:U106)</f>
        <v>0</v>
      </c>
      <c r="X106" s="190"/>
    </row>
    <row r="107" spans="1:24" ht="14.25" customHeight="1" thickBot="1">
      <c r="A107" s="32"/>
      <c r="B107" s="47"/>
      <c r="C107" s="446" t="s">
        <v>27</v>
      </c>
      <c r="D107" s="447"/>
      <c r="E107" s="447"/>
      <c r="F107" s="447"/>
      <c r="G107" s="447"/>
      <c r="H107" s="447"/>
      <c r="I107" s="447"/>
      <c r="J107" s="447"/>
      <c r="K107" s="447"/>
      <c r="L107" s="447"/>
      <c r="M107" s="447"/>
      <c r="N107" s="447"/>
      <c r="O107" s="447"/>
      <c r="P107" s="447"/>
      <c r="Q107" s="447"/>
      <c r="R107" s="447"/>
      <c r="S107" s="447"/>
      <c r="T107" s="447"/>
      <c r="U107" s="447"/>
      <c r="V107" s="447"/>
      <c r="W107" s="447"/>
      <c r="X107" s="192">
        <f>SUM(W109:W115)</f>
        <v>0</v>
      </c>
    </row>
    <row r="108" spans="1:24" ht="14.25" customHeight="1" outlineLevel="1">
      <c r="A108" s="27"/>
      <c r="B108" s="43"/>
      <c r="C108" s="182">
        <f>'Перв. скв '!C121</f>
        <v>0</v>
      </c>
      <c r="D108" s="100" t="s">
        <v>120</v>
      </c>
      <c r="E108" s="50"/>
      <c r="F108" s="50"/>
      <c r="G108" s="38"/>
      <c r="H108" s="51"/>
      <c r="I108" s="51"/>
      <c r="J108" s="51"/>
      <c r="K108" s="51"/>
      <c r="L108" s="51"/>
      <c r="M108" s="51"/>
      <c r="N108" s="51"/>
      <c r="O108" s="52"/>
      <c r="P108" s="52"/>
      <c r="Q108" s="52"/>
      <c r="R108" s="52"/>
      <c r="S108" s="52"/>
      <c r="T108" s="52"/>
      <c r="U108" s="52"/>
      <c r="V108" s="53"/>
      <c r="W108" s="172"/>
      <c r="X108" s="190"/>
    </row>
    <row r="109" spans="1:24" ht="27.75" customHeight="1" outlineLevel="1">
      <c r="A109" s="30"/>
      <c r="B109" s="43"/>
      <c r="C109" s="183" t="s">
        <v>148</v>
      </c>
      <c r="D109" s="102" t="str">
        <f>'Перв. скв '!D122</f>
        <v>Стандартный комплекс ГИС на ННС</v>
      </c>
      <c r="E109" s="59">
        <f>C$108</f>
        <v>0</v>
      </c>
      <c r="F109" s="59" t="str">
        <f>'Перв. скв '!F122</f>
        <v>операция</v>
      </c>
      <c r="G109" s="196">
        <f>'Перв. скв '!G122</f>
        <v>430000</v>
      </c>
      <c r="H109" s="84"/>
      <c r="I109" s="197"/>
      <c r="J109" s="84"/>
      <c r="K109" s="84"/>
      <c r="L109" s="84"/>
      <c r="M109" s="84"/>
      <c r="N109" s="84"/>
      <c r="O109" s="99">
        <f t="shared" ref="O109:O115" si="54">H109*G109</f>
        <v>0</v>
      </c>
      <c r="P109" s="99">
        <f t="shared" ref="P109:P115" si="55">I109*G109</f>
        <v>0</v>
      </c>
      <c r="Q109" s="99">
        <f t="shared" ref="Q109:Q115" si="56">J109*G109</f>
        <v>0</v>
      </c>
      <c r="R109" s="99">
        <f t="shared" ref="R109:R115" si="57">K109*G109</f>
        <v>0</v>
      </c>
      <c r="S109" s="99">
        <f t="shared" ref="S109:S115" si="58">L109*G109</f>
        <v>0</v>
      </c>
      <c r="T109" s="99">
        <f t="shared" ref="T109:T115" si="59">M109*G109</f>
        <v>0</v>
      </c>
      <c r="U109" s="99">
        <f t="shared" ref="U109:U115" si="60">N109*G109</f>
        <v>0</v>
      </c>
      <c r="V109" s="98">
        <f t="shared" ref="V109:V115" si="61">SUM(H109:N109)</f>
        <v>0</v>
      </c>
      <c r="W109" s="171">
        <f t="shared" ref="W109:W115" si="62">SUM(O109:U109)</f>
        <v>0</v>
      </c>
      <c r="X109" s="190"/>
    </row>
    <row r="110" spans="1:24" outlineLevel="1">
      <c r="A110" s="30"/>
      <c r="B110" s="43"/>
      <c r="C110" s="183"/>
      <c r="D110" s="102" t="str">
        <f>'Перв. скв '!D123</f>
        <v>Стандартный комплекс ГИС на ГС</v>
      </c>
      <c r="E110" s="59">
        <f t="shared" ref="E110:E115" si="63">C$108</f>
        <v>0</v>
      </c>
      <c r="F110" s="59" t="str">
        <f>'Перв. скв '!F123</f>
        <v>операция</v>
      </c>
      <c r="G110" s="196">
        <f>'Перв. скв '!G123</f>
        <v>300000</v>
      </c>
      <c r="H110" s="84"/>
      <c r="I110" s="84"/>
      <c r="J110" s="197"/>
      <c r="K110" s="84"/>
      <c r="L110" s="84"/>
      <c r="M110" s="84"/>
      <c r="N110" s="84"/>
      <c r="O110" s="99">
        <f t="shared" si="54"/>
        <v>0</v>
      </c>
      <c r="P110" s="99">
        <f t="shared" si="55"/>
        <v>0</v>
      </c>
      <c r="Q110" s="99">
        <f t="shared" si="56"/>
        <v>0</v>
      </c>
      <c r="R110" s="99">
        <f t="shared" si="57"/>
        <v>0</v>
      </c>
      <c r="S110" s="99">
        <f t="shared" si="58"/>
        <v>0</v>
      </c>
      <c r="T110" s="99">
        <f t="shared" si="59"/>
        <v>0</v>
      </c>
      <c r="U110" s="99">
        <f t="shared" si="60"/>
        <v>0</v>
      </c>
      <c r="V110" s="98">
        <f t="shared" si="61"/>
        <v>0</v>
      </c>
      <c r="W110" s="171">
        <f t="shared" si="62"/>
        <v>0</v>
      </c>
      <c r="X110" s="190"/>
    </row>
    <row r="111" spans="1:24" ht="29.25" customHeight="1" outlineLevel="1">
      <c r="A111" s="3"/>
      <c r="B111" s="43"/>
      <c r="C111" s="183"/>
      <c r="D111" s="102" t="str">
        <f>'Перв. скв '!D124</f>
        <v>ГИС под техничкскую колонну 245 мм (Стандартный комплекс, ИК (если несертифицированная телесистема), РК, АКЦ, ЦМ, МЛМ)</v>
      </c>
      <c r="E111" s="59">
        <f t="shared" si="63"/>
        <v>0</v>
      </c>
      <c r="F111" s="59" t="str">
        <f>'Перв. скв '!F124</f>
        <v>операция</v>
      </c>
      <c r="G111" s="196">
        <f>'Перв. скв '!G124</f>
        <v>0</v>
      </c>
      <c r="H111" s="84"/>
      <c r="I111" s="84"/>
      <c r="J111" s="84"/>
      <c r="K111" s="84"/>
      <c r="L111" s="84"/>
      <c r="M111" s="84"/>
      <c r="N111" s="84"/>
      <c r="O111" s="99">
        <f t="shared" si="54"/>
        <v>0</v>
      </c>
      <c r="P111" s="99">
        <f t="shared" si="55"/>
        <v>0</v>
      </c>
      <c r="Q111" s="99">
        <f t="shared" si="56"/>
        <v>0</v>
      </c>
      <c r="R111" s="99">
        <f t="shared" si="57"/>
        <v>0</v>
      </c>
      <c r="S111" s="99">
        <f t="shared" si="58"/>
        <v>0</v>
      </c>
      <c r="T111" s="99">
        <f t="shared" si="59"/>
        <v>0</v>
      </c>
      <c r="U111" s="99">
        <f t="shared" si="60"/>
        <v>0</v>
      </c>
      <c r="V111" s="98">
        <f t="shared" si="61"/>
        <v>0</v>
      </c>
      <c r="W111" s="171">
        <f t="shared" si="62"/>
        <v>0</v>
      </c>
      <c r="X111" s="190"/>
    </row>
    <row r="112" spans="1:24" ht="29.25" customHeight="1" outlineLevel="1">
      <c r="A112" s="27"/>
      <c r="B112" s="43"/>
      <c r="C112" s="183"/>
      <c r="D112" s="102" t="str">
        <f>'Перв. скв '!D125</f>
        <v>ГИС под эксплуатационную колонну 178 мм (Стандартный комплекс, ИК (если несертифицированная телесистема))</v>
      </c>
      <c r="E112" s="59">
        <f t="shared" si="63"/>
        <v>0</v>
      </c>
      <c r="F112" s="59" t="str">
        <f>'Перв. скв '!F125</f>
        <v>операция</v>
      </c>
      <c r="G112" s="196">
        <f>'Перв. скв '!G125</f>
        <v>0</v>
      </c>
      <c r="H112" s="84"/>
      <c r="I112" s="84"/>
      <c r="J112" s="84"/>
      <c r="K112" s="84"/>
      <c r="L112" s="197"/>
      <c r="M112" s="197"/>
      <c r="N112" s="84"/>
      <c r="O112" s="99">
        <f t="shared" si="54"/>
        <v>0</v>
      </c>
      <c r="P112" s="99">
        <f t="shared" si="55"/>
        <v>0</v>
      </c>
      <c r="Q112" s="99">
        <f t="shared" si="56"/>
        <v>0</v>
      </c>
      <c r="R112" s="99">
        <f t="shared" si="57"/>
        <v>0</v>
      </c>
      <c r="S112" s="99">
        <f t="shared" si="58"/>
        <v>0</v>
      </c>
      <c r="T112" s="99">
        <f t="shared" si="59"/>
        <v>0</v>
      </c>
      <c r="U112" s="99">
        <f t="shared" si="60"/>
        <v>0</v>
      </c>
      <c r="V112" s="98">
        <f t="shared" si="61"/>
        <v>0</v>
      </c>
      <c r="W112" s="171">
        <f t="shared" si="62"/>
        <v>0</v>
      </c>
      <c r="X112" s="190"/>
    </row>
    <row r="113" spans="1:24" outlineLevel="1">
      <c r="A113" s="27"/>
      <c r="B113" s="43"/>
      <c r="C113" s="183"/>
      <c r="D113" s="102" t="str">
        <f>'Перв. скв '!D126</f>
        <v>ГИС под хвостовик 114 мм (Стандартный комплекс, ИК (если несертифицированная телесистема))</v>
      </c>
      <c r="E113" s="59">
        <f t="shared" si="63"/>
        <v>0</v>
      </c>
      <c r="F113" s="59" t="str">
        <f>'Перв. скв '!F126</f>
        <v xml:space="preserve">операция </v>
      </c>
      <c r="G113" s="196">
        <f>'Перв. скв '!G126</f>
        <v>0</v>
      </c>
      <c r="H113" s="84"/>
      <c r="I113" s="84"/>
      <c r="J113" s="84"/>
      <c r="K113" s="84"/>
      <c r="L113" s="84"/>
      <c r="M113" s="84"/>
      <c r="N113" s="84"/>
      <c r="O113" s="99">
        <f t="shared" si="54"/>
        <v>0</v>
      </c>
      <c r="P113" s="99">
        <f t="shared" si="55"/>
        <v>0</v>
      </c>
      <c r="Q113" s="99">
        <f t="shared" si="56"/>
        <v>0</v>
      </c>
      <c r="R113" s="99">
        <f t="shared" si="57"/>
        <v>0</v>
      </c>
      <c r="S113" s="99">
        <f t="shared" si="58"/>
        <v>0</v>
      </c>
      <c r="T113" s="99">
        <f t="shared" si="59"/>
        <v>0</v>
      </c>
      <c r="U113" s="99">
        <f t="shared" si="60"/>
        <v>0</v>
      </c>
      <c r="V113" s="98">
        <f t="shared" si="61"/>
        <v>0</v>
      </c>
      <c r="W113" s="171">
        <f t="shared" si="62"/>
        <v>0</v>
      </c>
      <c r="X113" s="190"/>
    </row>
    <row r="114" spans="1:24" outlineLevel="1">
      <c r="A114" s="27"/>
      <c r="B114" s="43"/>
      <c r="C114" s="183"/>
      <c r="D114" s="102" t="str">
        <f>'Перв. скв '!D127</f>
        <v xml:space="preserve">Технологическое дежурство отряда </v>
      </c>
      <c r="E114" s="59">
        <f t="shared" si="63"/>
        <v>0</v>
      </c>
      <c r="F114" s="59" t="str">
        <f>'Перв. скв '!F127</f>
        <v>сут.</v>
      </c>
      <c r="G114" s="196">
        <f>'Перв. скв '!G127</f>
        <v>0</v>
      </c>
      <c r="H114" s="84"/>
      <c r="I114" s="84"/>
      <c r="J114" s="84"/>
      <c r="K114" s="84"/>
      <c r="L114" s="84"/>
      <c r="M114" s="84"/>
      <c r="N114" s="84"/>
      <c r="O114" s="99">
        <f t="shared" si="54"/>
        <v>0</v>
      </c>
      <c r="P114" s="99">
        <f t="shared" si="55"/>
        <v>0</v>
      </c>
      <c r="Q114" s="99">
        <f t="shared" si="56"/>
        <v>0</v>
      </c>
      <c r="R114" s="99">
        <f t="shared" si="57"/>
        <v>0</v>
      </c>
      <c r="S114" s="99">
        <f t="shared" si="58"/>
        <v>0</v>
      </c>
      <c r="T114" s="99">
        <f t="shared" si="59"/>
        <v>0</v>
      </c>
      <c r="U114" s="99">
        <f t="shared" si="60"/>
        <v>0</v>
      </c>
      <c r="V114" s="98">
        <f t="shared" si="61"/>
        <v>0</v>
      </c>
      <c r="W114" s="171">
        <f t="shared" si="62"/>
        <v>0</v>
      </c>
      <c r="X114" s="190"/>
    </row>
    <row r="115" spans="1:24" ht="15.75" outlineLevel="1" thickBot="1">
      <c r="A115" s="34"/>
      <c r="B115" s="44"/>
      <c r="C115" s="183"/>
      <c r="D115" s="102" t="str">
        <f>'Перв. скв '!D128</f>
        <v>Интерпритация данных ГИС в открытом стволе</v>
      </c>
      <c r="E115" s="59">
        <f t="shared" si="63"/>
        <v>0</v>
      </c>
      <c r="F115" s="59" t="str">
        <f>'Перв. скв '!F128</f>
        <v>операция</v>
      </c>
      <c r="G115" s="196">
        <f>'Перв. скв '!G128</f>
        <v>0</v>
      </c>
      <c r="H115" s="197"/>
      <c r="I115" s="84"/>
      <c r="J115" s="84"/>
      <c r="K115" s="84"/>
      <c r="L115" s="84"/>
      <c r="M115" s="84"/>
      <c r="N115" s="84"/>
      <c r="O115" s="99">
        <f t="shared" si="54"/>
        <v>0</v>
      </c>
      <c r="P115" s="99">
        <f t="shared" si="55"/>
        <v>0</v>
      </c>
      <c r="Q115" s="99">
        <f t="shared" si="56"/>
        <v>0</v>
      </c>
      <c r="R115" s="99">
        <f t="shared" si="57"/>
        <v>0</v>
      </c>
      <c r="S115" s="99">
        <f t="shared" si="58"/>
        <v>0</v>
      </c>
      <c r="T115" s="99">
        <f t="shared" si="59"/>
        <v>0</v>
      </c>
      <c r="U115" s="99">
        <f t="shared" si="60"/>
        <v>0</v>
      </c>
      <c r="V115" s="98">
        <f t="shared" si="61"/>
        <v>0</v>
      </c>
      <c r="W115" s="171">
        <f t="shared" si="62"/>
        <v>0</v>
      </c>
      <c r="X115" s="190"/>
    </row>
    <row r="116" spans="1:24" ht="15.75" thickBot="1">
      <c r="A116" s="32"/>
      <c r="B116" s="47"/>
      <c r="C116" s="446" t="s">
        <v>1</v>
      </c>
      <c r="D116" s="447"/>
      <c r="E116" s="447"/>
      <c r="F116" s="447"/>
      <c r="G116" s="447"/>
      <c r="H116" s="447"/>
      <c r="I116" s="447"/>
      <c r="J116" s="447"/>
      <c r="K116" s="447"/>
      <c r="L116" s="447"/>
      <c r="M116" s="447"/>
      <c r="N116" s="447"/>
      <c r="O116" s="447"/>
      <c r="P116" s="447"/>
      <c r="Q116" s="447"/>
      <c r="R116" s="447"/>
      <c r="S116" s="447"/>
      <c r="T116" s="447"/>
      <c r="U116" s="447"/>
      <c r="V116" s="447"/>
      <c r="W116" s="447"/>
      <c r="X116" s="192">
        <f>SUM(W118:W120)</f>
        <v>0</v>
      </c>
    </row>
    <row r="117" spans="1:24" outlineLevel="1">
      <c r="A117" s="30"/>
      <c r="B117" s="43"/>
      <c r="C117" s="182">
        <f>'Перв. скв '!C130</f>
        <v>0</v>
      </c>
      <c r="D117" s="100" t="s">
        <v>120</v>
      </c>
      <c r="E117" s="50"/>
      <c r="F117" s="55"/>
      <c r="G117" s="40"/>
      <c r="H117" s="51"/>
      <c r="I117" s="51"/>
      <c r="J117" s="51"/>
      <c r="K117" s="51"/>
      <c r="L117" s="51"/>
      <c r="M117" s="51"/>
      <c r="N117" s="51"/>
      <c r="O117" s="52"/>
      <c r="P117" s="52"/>
      <c r="Q117" s="52"/>
      <c r="R117" s="52"/>
      <c r="S117" s="52"/>
      <c r="T117" s="52"/>
      <c r="U117" s="52"/>
      <c r="V117" s="53"/>
      <c r="W117" s="172"/>
      <c r="X117" s="190"/>
    </row>
    <row r="118" spans="1:24" outlineLevel="1">
      <c r="A118" s="30"/>
      <c r="B118" s="43"/>
      <c r="C118" s="183" t="s">
        <v>148</v>
      </c>
      <c r="D118" s="102" t="str">
        <f>'Перв. скв '!D131</f>
        <v>Отбор неизолированного керна</v>
      </c>
      <c r="E118" s="59">
        <f>C$117</f>
        <v>0</v>
      </c>
      <c r="F118" s="59" t="str">
        <f>'Перв. скв '!F131</f>
        <v>м</v>
      </c>
      <c r="G118" s="196">
        <f>'Перв. скв '!G131</f>
        <v>0</v>
      </c>
      <c r="H118" s="84"/>
      <c r="I118" s="84"/>
      <c r="J118" s="84"/>
      <c r="K118" s="84"/>
      <c r="L118" s="84"/>
      <c r="M118" s="84"/>
      <c r="N118" s="84"/>
      <c r="O118" s="112">
        <f>H118*G118</f>
        <v>0</v>
      </c>
      <c r="P118" s="112">
        <f>I118*G118</f>
        <v>0</v>
      </c>
      <c r="Q118" s="112">
        <f>J118*G118</f>
        <v>0</v>
      </c>
      <c r="R118" s="112">
        <f>K118*G118</f>
        <v>0</v>
      </c>
      <c r="S118" s="112">
        <f>L118*G118</f>
        <v>0</v>
      </c>
      <c r="T118" s="99">
        <f>M118*G118</f>
        <v>0</v>
      </c>
      <c r="U118" s="112">
        <f>N118*G118</f>
        <v>0</v>
      </c>
      <c r="V118" s="113">
        <f>SUM(H118:N118)</f>
        <v>0</v>
      </c>
      <c r="W118" s="168">
        <f>SUM(O118:U118)</f>
        <v>0</v>
      </c>
      <c r="X118" s="190"/>
    </row>
    <row r="119" spans="1:24" outlineLevel="1">
      <c r="A119" s="30"/>
      <c r="B119" s="43"/>
      <c r="C119" s="183"/>
      <c r="D119" s="102" t="str">
        <f>'Перв. скв '!D132</f>
        <v>Отбор изолированного керна</v>
      </c>
      <c r="E119" s="59">
        <f>C$117</f>
        <v>0</v>
      </c>
      <c r="F119" s="59" t="str">
        <f>'Перв. скв '!F132</f>
        <v>м</v>
      </c>
      <c r="G119" s="196">
        <f>'Перв. скв '!G132</f>
        <v>0</v>
      </c>
      <c r="H119" s="84"/>
      <c r="I119" s="84"/>
      <c r="J119" s="84"/>
      <c r="K119" s="84"/>
      <c r="L119" s="84"/>
      <c r="M119" s="84"/>
      <c r="N119" s="84"/>
      <c r="O119" s="112">
        <f>H119*G119</f>
        <v>0</v>
      </c>
      <c r="P119" s="112">
        <f>I119*G119</f>
        <v>0</v>
      </c>
      <c r="Q119" s="112">
        <f>J119*G119</f>
        <v>0</v>
      </c>
      <c r="R119" s="112">
        <f>K119*G119</f>
        <v>0</v>
      </c>
      <c r="S119" s="112">
        <f>L119*G119</f>
        <v>0</v>
      </c>
      <c r="T119" s="99">
        <f>M119*G119</f>
        <v>0</v>
      </c>
      <c r="U119" s="112">
        <f>N119*G119</f>
        <v>0</v>
      </c>
      <c r="V119" s="113">
        <f>SUM(H119:N119)</f>
        <v>0</v>
      </c>
      <c r="W119" s="168">
        <f>SUM(O119:U119)</f>
        <v>0</v>
      </c>
      <c r="X119" s="190"/>
    </row>
    <row r="120" spans="1:24" ht="15.75" outlineLevel="1" thickBot="1">
      <c r="A120" s="30"/>
      <c r="B120" s="43"/>
      <c r="C120" s="183"/>
      <c r="D120" s="102" t="str">
        <f>'Перв. скв '!D133</f>
        <v>Прочее</v>
      </c>
      <c r="E120" s="59">
        <f>C$117</f>
        <v>0</v>
      </c>
      <c r="F120" s="59" t="str">
        <f>'Перв. скв '!F133</f>
        <v>м</v>
      </c>
      <c r="G120" s="196">
        <f>'Перв. скв '!G133</f>
        <v>0</v>
      </c>
      <c r="H120" s="84"/>
      <c r="I120" s="84"/>
      <c r="J120" s="84"/>
      <c r="K120" s="84"/>
      <c r="L120" s="84"/>
      <c r="M120" s="84"/>
      <c r="N120" s="84"/>
      <c r="O120" s="112">
        <f>H120*G120</f>
        <v>0</v>
      </c>
      <c r="P120" s="112">
        <f>I120*G120</f>
        <v>0</v>
      </c>
      <c r="Q120" s="112">
        <f>J120*G120</f>
        <v>0</v>
      </c>
      <c r="R120" s="112">
        <f>K120*G120</f>
        <v>0</v>
      </c>
      <c r="S120" s="112">
        <f>L120*G120</f>
        <v>0</v>
      </c>
      <c r="T120" s="99">
        <f>M120*G120</f>
        <v>0</v>
      </c>
      <c r="U120" s="112">
        <f>N120*G120</f>
        <v>0</v>
      </c>
      <c r="V120" s="113">
        <f>SUM(H120:N120)</f>
        <v>0</v>
      </c>
      <c r="W120" s="168">
        <f>SUM(O120:U120)</f>
        <v>0</v>
      </c>
      <c r="X120" s="190"/>
    </row>
    <row r="121" spans="1:24" ht="15.75" thickBot="1">
      <c r="A121" s="32"/>
      <c r="B121" s="47"/>
      <c r="C121" s="446" t="s">
        <v>26</v>
      </c>
      <c r="D121" s="447"/>
      <c r="E121" s="447"/>
      <c r="F121" s="447"/>
      <c r="G121" s="447"/>
      <c r="H121" s="447"/>
      <c r="I121" s="447"/>
      <c r="J121" s="447"/>
      <c r="K121" s="447"/>
      <c r="L121" s="447"/>
      <c r="M121" s="447"/>
      <c r="N121" s="447"/>
      <c r="O121" s="447"/>
      <c r="P121" s="447"/>
      <c r="Q121" s="447"/>
      <c r="R121" s="447"/>
      <c r="S121" s="447"/>
      <c r="T121" s="447"/>
      <c r="U121" s="447"/>
      <c r="V121" s="447"/>
      <c r="W121" s="447"/>
      <c r="X121" s="192">
        <f>SUM(W123:W124)</f>
        <v>0</v>
      </c>
    </row>
    <row r="122" spans="1:24" outlineLevel="1" collapsed="1">
      <c r="A122" s="27"/>
      <c r="B122" s="43"/>
      <c r="C122" s="182">
        <f>'Перв. скв '!C135</f>
        <v>0</v>
      </c>
      <c r="D122" s="100" t="s">
        <v>120</v>
      </c>
      <c r="E122" s="50"/>
      <c r="F122" s="50"/>
      <c r="G122" s="38"/>
      <c r="H122" s="51"/>
      <c r="I122" s="51"/>
      <c r="J122" s="51"/>
      <c r="K122" s="51"/>
      <c r="L122" s="51"/>
      <c r="M122" s="51"/>
      <c r="N122" s="51"/>
      <c r="O122" s="52"/>
      <c r="P122" s="52"/>
      <c r="Q122" s="52"/>
      <c r="R122" s="52"/>
      <c r="S122" s="52"/>
      <c r="T122" s="52"/>
      <c r="U122" s="52"/>
      <c r="V122" s="53"/>
      <c r="W122" s="172"/>
      <c r="X122" s="190"/>
    </row>
    <row r="123" spans="1:24" outlineLevel="1">
      <c r="A123" s="27"/>
      <c r="B123" s="43"/>
      <c r="C123" s="183" t="s">
        <v>148</v>
      </c>
      <c r="D123" s="102" t="str">
        <f>'Перв. скв '!D136</f>
        <v>Супервайзер по бурению на скважинах с отходом до 1300 м.</v>
      </c>
      <c r="E123" s="59">
        <f>C$122</f>
        <v>0</v>
      </c>
      <c r="F123" s="59" t="str">
        <f>'Перв. скв '!F136</f>
        <v>скв.</v>
      </c>
      <c r="G123" s="196">
        <f>'Перв. скв '!G136</f>
        <v>18147</v>
      </c>
      <c r="H123" s="198"/>
      <c r="I123" s="198"/>
      <c r="J123" s="198"/>
      <c r="K123" s="198"/>
      <c r="L123" s="198"/>
      <c r="M123" s="198"/>
      <c r="N123" s="198"/>
      <c r="O123" s="99">
        <f>H123*G123</f>
        <v>0</v>
      </c>
      <c r="P123" s="99">
        <f>I123*G123</f>
        <v>0</v>
      </c>
      <c r="Q123" s="99">
        <f>J123*G123</f>
        <v>0</v>
      </c>
      <c r="R123" s="99">
        <f>K123*G123</f>
        <v>0</v>
      </c>
      <c r="S123" s="99">
        <f>L123*G123</f>
        <v>0</v>
      </c>
      <c r="T123" s="99">
        <f>M123*G123</f>
        <v>0</v>
      </c>
      <c r="U123" s="99">
        <f>N123*G123</f>
        <v>0</v>
      </c>
      <c r="V123" s="98">
        <f>SUM(H123:N123)</f>
        <v>0</v>
      </c>
      <c r="W123" s="171">
        <f>SUM(O123:U123)</f>
        <v>0</v>
      </c>
      <c r="X123" s="190"/>
    </row>
    <row r="124" spans="1:24" ht="15.75" outlineLevel="1" thickBot="1">
      <c r="A124" s="27"/>
      <c r="B124" s="43"/>
      <c r="C124" s="183"/>
      <c r="D124" s="102" t="str">
        <f>'Перв. скв '!D141</f>
        <v>Супервайзер по бурению на горизонтальных скважинах</v>
      </c>
      <c r="E124" s="59">
        <f>C$122</f>
        <v>0</v>
      </c>
      <c r="F124" s="59" t="str">
        <f>'Перв. скв '!F141</f>
        <v>скв.</v>
      </c>
      <c r="G124" s="196">
        <f>'Перв. скв '!G141</f>
        <v>18147</v>
      </c>
      <c r="H124" s="115"/>
      <c r="I124" s="115"/>
      <c r="J124" s="115"/>
      <c r="K124" s="115"/>
      <c r="L124" s="115"/>
      <c r="M124" s="115"/>
      <c r="N124" s="115"/>
      <c r="O124" s="99">
        <f>H124*G124</f>
        <v>0</v>
      </c>
      <c r="P124" s="99">
        <f>I124*G124</f>
        <v>0</v>
      </c>
      <c r="Q124" s="99">
        <f>J124*G124</f>
        <v>0</v>
      </c>
      <c r="R124" s="99">
        <f>K124*G124</f>
        <v>0</v>
      </c>
      <c r="S124" s="99">
        <f>L124*G124</f>
        <v>0</v>
      </c>
      <c r="T124" s="99">
        <f>M124*G124</f>
        <v>0</v>
      </c>
      <c r="U124" s="99">
        <f>N124*G124</f>
        <v>0</v>
      </c>
      <c r="V124" s="98">
        <f>SUM(H124:N124)</f>
        <v>0</v>
      </c>
      <c r="W124" s="171">
        <f>SUM(O124:U124)</f>
        <v>0</v>
      </c>
      <c r="X124" s="190"/>
    </row>
    <row r="125" spans="1:24" ht="15.75" thickBot="1">
      <c r="A125" s="32"/>
      <c r="B125" s="47"/>
      <c r="C125" s="446" t="s">
        <v>36</v>
      </c>
      <c r="D125" s="447"/>
      <c r="E125" s="447"/>
      <c r="F125" s="447"/>
      <c r="G125" s="447"/>
      <c r="H125" s="447"/>
      <c r="I125" s="447"/>
      <c r="J125" s="447"/>
      <c r="K125" s="447"/>
      <c r="L125" s="447"/>
      <c r="M125" s="447"/>
      <c r="N125" s="447"/>
      <c r="O125" s="447"/>
      <c r="P125" s="447"/>
      <c r="Q125" s="447"/>
      <c r="R125" s="447"/>
      <c r="S125" s="447"/>
      <c r="T125" s="447"/>
      <c r="U125" s="447"/>
      <c r="V125" s="447"/>
      <c r="W125" s="447"/>
      <c r="X125" s="192">
        <f>SUM(W126:W145)</f>
        <v>0</v>
      </c>
    </row>
    <row r="126" spans="1:24" outlineLevel="1" collapsed="1">
      <c r="A126" s="30"/>
      <c r="B126" s="43"/>
      <c r="C126" s="182">
        <f>'Перв. скв '!C143</f>
        <v>0</v>
      </c>
      <c r="D126" s="100" t="s">
        <v>120</v>
      </c>
      <c r="E126" s="50"/>
      <c r="F126" s="50"/>
      <c r="G126" s="38"/>
      <c r="H126" s="51"/>
      <c r="I126" s="51"/>
      <c r="J126" s="51"/>
      <c r="K126" s="51"/>
      <c r="L126" s="51"/>
      <c r="M126" s="51"/>
      <c r="N126" s="51"/>
      <c r="O126" s="52"/>
      <c r="P126" s="52"/>
      <c r="Q126" s="52"/>
      <c r="R126" s="52"/>
      <c r="S126" s="52"/>
      <c r="T126" s="52"/>
      <c r="U126" s="52"/>
      <c r="V126" s="53"/>
      <c r="W126" s="172"/>
      <c r="X126" s="190"/>
    </row>
    <row r="127" spans="1:24" outlineLevel="1">
      <c r="A127" s="30"/>
      <c r="B127" s="43"/>
      <c r="C127" s="183"/>
      <c r="D127" s="102" t="str">
        <f>'Перв. скв '!D144</f>
        <v>Противофонтанный лифт</v>
      </c>
      <c r="E127" s="59"/>
      <c r="F127" s="59" t="str">
        <f>'Перв. скв '!F144</f>
        <v>операция</v>
      </c>
      <c r="G127" s="196">
        <f>'Перв. скв '!G144</f>
        <v>0</v>
      </c>
      <c r="H127" s="115"/>
      <c r="I127" s="115"/>
      <c r="J127" s="115"/>
      <c r="K127" s="115"/>
      <c r="L127" s="115"/>
      <c r="M127" s="115"/>
      <c r="N127" s="115"/>
      <c r="O127" s="99">
        <f t="shared" ref="O127:O137" si="64">H127*G127</f>
        <v>0</v>
      </c>
      <c r="P127" s="99">
        <f t="shared" ref="P127:P137" si="65">I127*G127</f>
        <v>0</v>
      </c>
      <c r="Q127" s="99">
        <f t="shared" ref="Q127:Q137" si="66">J127*G127</f>
        <v>0</v>
      </c>
      <c r="R127" s="99">
        <f t="shared" ref="R127:R137" si="67">K127*G127</f>
        <v>0</v>
      </c>
      <c r="S127" s="99">
        <f t="shared" ref="S127:S137" si="68">L127*G127</f>
        <v>0</v>
      </c>
      <c r="T127" s="99">
        <f t="shared" ref="T127:T137" si="69">M127*G127</f>
        <v>0</v>
      </c>
      <c r="U127" s="99">
        <f t="shared" ref="U127:U137" si="70">N127*G127</f>
        <v>0</v>
      </c>
      <c r="V127" s="98">
        <f t="shared" ref="V127:V137" si="71">SUM(H127:N127)</f>
        <v>0</v>
      </c>
      <c r="W127" s="171">
        <f t="shared" ref="W127:W137" si="72">SUM(O127:U127)</f>
        <v>0</v>
      </c>
      <c r="X127" s="190"/>
    </row>
    <row r="128" spans="1:24" outlineLevel="1">
      <c r="A128" s="30"/>
      <c r="B128" s="43"/>
      <c r="C128" s="183"/>
      <c r="D128" s="102" t="str">
        <f>'Перв. скв '!D145</f>
        <v>Прочие</v>
      </c>
      <c r="E128" s="59"/>
      <c r="F128" s="59">
        <f>'Перв. скв '!F145</f>
        <v>0</v>
      </c>
      <c r="G128" s="196">
        <f>'Перв. скв '!G145</f>
        <v>0</v>
      </c>
      <c r="H128" s="115"/>
      <c r="I128" s="115"/>
      <c r="J128" s="115"/>
      <c r="K128" s="115"/>
      <c r="L128" s="115"/>
      <c r="M128" s="115"/>
      <c r="N128" s="115"/>
      <c r="O128" s="99">
        <f t="shared" si="64"/>
        <v>0</v>
      </c>
      <c r="P128" s="99">
        <f t="shared" si="65"/>
        <v>0</v>
      </c>
      <c r="Q128" s="99">
        <f t="shared" si="66"/>
        <v>0</v>
      </c>
      <c r="R128" s="99">
        <f t="shared" si="67"/>
        <v>0</v>
      </c>
      <c r="S128" s="99">
        <f t="shared" si="68"/>
        <v>0</v>
      </c>
      <c r="T128" s="99">
        <f t="shared" si="69"/>
        <v>0</v>
      </c>
      <c r="U128" s="99">
        <f t="shared" si="70"/>
        <v>0</v>
      </c>
      <c r="V128" s="98">
        <f t="shared" si="71"/>
        <v>0</v>
      </c>
      <c r="W128" s="171">
        <f t="shared" si="72"/>
        <v>0</v>
      </c>
      <c r="X128" s="190"/>
    </row>
    <row r="129" spans="1:24" outlineLevel="1">
      <c r="A129" s="30"/>
      <c r="B129" s="43"/>
      <c r="C129" s="183"/>
      <c r="D129" s="102" t="str">
        <f>'Перв. скв '!D146</f>
        <v>Прочие</v>
      </c>
      <c r="E129" s="59"/>
      <c r="F129" s="59">
        <f>'Перв. скв '!F146</f>
        <v>0</v>
      </c>
      <c r="G129" s="196">
        <f>'Перв. скв '!G146</f>
        <v>0</v>
      </c>
      <c r="H129" s="115"/>
      <c r="I129" s="115"/>
      <c r="J129" s="115"/>
      <c r="K129" s="115"/>
      <c r="L129" s="115"/>
      <c r="M129" s="115"/>
      <c r="N129" s="115"/>
      <c r="O129" s="99">
        <f t="shared" si="64"/>
        <v>0</v>
      </c>
      <c r="P129" s="99">
        <f t="shared" si="65"/>
        <v>0</v>
      </c>
      <c r="Q129" s="99">
        <f t="shared" si="66"/>
        <v>0</v>
      </c>
      <c r="R129" s="99">
        <f t="shared" si="67"/>
        <v>0</v>
      </c>
      <c r="S129" s="99">
        <f t="shared" si="68"/>
        <v>0</v>
      </c>
      <c r="T129" s="99">
        <f t="shared" si="69"/>
        <v>0</v>
      </c>
      <c r="U129" s="99">
        <f t="shared" si="70"/>
        <v>0</v>
      </c>
      <c r="V129" s="98">
        <f t="shared" si="71"/>
        <v>0</v>
      </c>
      <c r="W129" s="171">
        <f t="shared" si="72"/>
        <v>0</v>
      </c>
      <c r="X129" s="190"/>
    </row>
    <row r="130" spans="1:24" outlineLevel="1">
      <c r="A130" s="30"/>
      <c r="B130" s="43"/>
      <c r="C130" s="183"/>
      <c r="D130" s="102" t="str">
        <f>'Перв. скв '!D147</f>
        <v>Прочие</v>
      </c>
      <c r="E130" s="59"/>
      <c r="F130" s="59">
        <f>'Перв. скв '!F147</f>
        <v>0</v>
      </c>
      <c r="G130" s="196">
        <f>'Перв. скв '!G147</f>
        <v>0</v>
      </c>
      <c r="H130" s="115"/>
      <c r="I130" s="115"/>
      <c r="J130" s="115"/>
      <c r="K130" s="115"/>
      <c r="L130" s="115"/>
      <c r="M130" s="115"/>
      <c r="N130" s="115"/>
      <c r="O130" s="99">
        <f t="shared" si="64"/>
        <v>0</v>
      </c>
      <c r="P130" s="99">
        <f t="shared" si="65"/>
        <v>0</v>
      </c>
      <c r="Q130" s="99">
        <f t="shared" si="66"/>
        <v>0</v>
      </c>
      <c r="R130" s="99">
        <f t="shared" si="67"/>
        <v>0</v>
      </c>
      <c r="S130" s="99">
        <f t="shared" si="68"/>
        <v>0</v>
      </c>
      <c r="T130" s="99">
        <f t="shared" si="69"/>
        <v>0</v>
      </c>
      <c r="U130" s="99">
        <f t="shared" si="70"/>
        <v>0</v>
      </c>
      <c r="V130" s="98">
        <f t="shared" si="71"/>
        <v>0</v>
      </c>
      <c r="W130" s="171">
        <f t="shared" si="72"/>
        <v>0</v>
      </c>
      <c r="X130" s="190"/>
    </row>
    <row r="131" spans="1:24" outlineLevel="1">
      <c r="A131" s="30"/>
      <c r="B131" s="43"/>
      <c r="C131" s="183"/>
      <c r="D131" s="102" t="str">
        <f>'Перв. скв '!D148</f>
        <v>Прочие</v>
      </c>
      <c r="E131" s="59"/>
      <c r="F131" s="59">
        <f>'Перв. скв '!F148</f>
        <v>0</v>
      </c>
      <c r="G131" s="196">
        <f>'Перв. скв '!G148</f>
        <v>0</v>
      </c>
      <c r="H131" s="115"/>
      <c r="I131" s="115"/>
      <c r="J131" s="115"/>
      <c r="K131" s="115"/>
      <c r="L131" s="115"/>
      <c r="M131" s="115"/>
      <c r="N131" s="115"/>
      <c r="O131" s="99">
        <f t="shared" si="64"/>
        <v>0</v>
      </c>
      <c r="P131" s="99">
        <f t="shared" si="65"/>
        <v>0</v>
      </c>
      <c r="Q131" s="99">
        <f t="shared" si="66"/>
        <v>0</v>
      </c>
      <c r="R131" s="99">
        <f t="shared" si="67"/>
        <v>0</v>
      </c>
      <c r="S131" s="99">
        <f t="shared" si="68"/>
        <v>0</v>
      </c>
      <c r="T131" s="99">
        <f t="shared" si="69"/>
        <v>0</v>
      </c>
      <c r="U131" s="99">
        <f t="shared" si="70"/>
        <v>0</v>
      </c>
      <c r="V131" s="98">
        <f t="shared" si="71"/>
        <v>0</v>
      </c>
      <c r="W131" s="171">
        <f t="shared" si="72"/>
        <v>0</v>
      </c>
      <c r="X131" s="190"/>
    </row>
    <row r="132" spans="1:24" outlineLevel="1">
      <c r="A132" s="30"/>
      <c r="B132" s="43"/>
      <c r="C132" s="183"/>
      <c r="D132" s="102" t="str">
        <f>'Перв. скв '!D149</f>
        <v>Прочие</v>
      </c>
      <c r="E132" s="59"/>
      <c r="F132" s="59">
        <f>'Перв. скв '!F149</f>
        <v>0</v>
      </c>
      <c r="G132" s="196">
        <f>'Перв. скв '!G149</f>
        <v>0</v>
      </c>
      <c r="H132" s="115"/>
      <c r="I132" s="115"/>
      <c r="J132" s="115"/>
      <c r="K132" s="115"/>
      <c r="L132" s="115"/>
      <c r="M132" s="115"/>
      <c r="N132" s="115"/>
      <c r="O132" s="99">
        <f t="shared" si="64"/>
        <v>0</v>
      </c>
      <c r="P132" s="99">
        <f t="shared" si="65"/>
        <v>0</v>
      </c>
      <c r="Q132" s="99">
        <f t="shared" si="66"/>
        <v>0</v>
      </c>
      <c r="R132" s="99">
        <f t="shared" si="67"/>
        <v>0</v>
      </c>
      <c r="S132" s="99">
        <f t="shared" si="68"/>
        <v>0</v>
      </c>
      <c r="T132" s="99">
        <f t="shared" si="69"/>
        <v>0</v>
      </c>
      <c r="U132" s="99">
        <f t="shared" si="70"/>
        <v>0</v>
      </c>
      <c r="V132" s="98">
        <f t="shared" si="71"/>
        <v>0</v>
      </c>
      <c r="W132" s="171">
        <f t="shared" si="72"/>
        <v>0</v>
      </c>
      <c r="X132" s="190"/>
    </row>
    <row r="133" spans="1:24" outlineLevel="1">
      <c r="A133" s="30"/>
      <c r="B133" s="43"/>
      <c r="C133" s="183"/>
      <c r="D133" s="102" t="str">
        <f>'Перв. скв '!D150</f>
        <v>Прочие</v>
      </c>
      <c r="E133" s="59"/>
      <c r="F133" s="59">
        <f>'Перв. скв '!F150</f>
        <v>0</v>
      </c>
      <c r="G133" s="196">
        <f>'Перв. скв '!G150</f>
        <v>0</v>
      </c>
      <c r="H133" s="115"/>
      <c r="I133" s="115"/>
      <c r="J133" s="115"/>
      <c r="K133" s="115"/>
      <c r="L133" s="115"/>
      <c r="M133" s="115"/>
      <c r="N133" s="115"/>
      <c r="O133" s="99">
        <f t="shared" si="64"/>
        <v>0</v>
      </c>
      <c r="P133" s="99">
        <f t="shared" si="65"/>
        <v>0</v>
      </c>
      <c r="Q133" s="99">
        <f t="shared" si="66"/>
        <v>0</v>
      </c>
      <c r="R133" s="99">
        <f t="shared" si="67"/>
        <v>0</v>
      </c>
      <c r="S133" s="99">
        <f t="shared" si="68"/>
        <v>0</v>
      </c>
      <c r="T133" s="99">
        <f t="shared" si="69"/>
        <v>0</v>
      </c>
      <c r="U133" s="99">
        <f t="shared" si="70"/>
        <v>0</v>
      </c>
      <c r="V133" s="98">
        <f t="shared" si="71"/>
        <v>0</v>
      </c>
      <c r="W133" s="171">
        <f t="shared" si="72"/>
        <v>0</v>
      </c>
      <c r="X133" s="190"/>
    </row>
    <row r="134" spans="1:24" outlineLevel="1">
      <c r="A134" s="30"/>
      <c r="B134" s="43"/>
      <c r="C134" s="183"/>
      <c r="D134" s="102" t="str">
        <f>'Перв. скв '!D151</f>
        <v>Прочие</v>
      </c>
      <c r="E134" s="59"/>
      <c r="F134" s="59">
        <f>'Перв. скв '!F151</f>
        <v>0</v>
      </c>
      <c r="G134" s="196">
        <f>'Перв. скв '!G151</f>
        <v>0</v>
      </c>
      <c r="H134" s="115"/>
      <c r="I134" s="115"/>
      <c r="J134" s="115"/>
      <c r="K134" s="115"/>
      <c r="L134" s="115"/>
      <c r="M134" s="115"/>
      <c r="N134" s="115"/>
      <c r="O134" s="99">
        <f t="shared" si="64"/>
        <v>0</v>
      </c>
      <c r="P134" s="99">
        <f t="shared" si="65"/>
        <v>0</v>
      </c>
      <c r="Q134" s="99">
        <f t="shared" si="66"/>
        <v>0</v>
      </c>
      <c r="R134" s="99">
        <f t="shared" si="67"/>
        <v>0</v>
      </c>
      <c r="S134" s="99">
        <f t="shared" si="68"/>
        <v>0</v>
      </c>
      <c r="T134" s="99">
        <f t="shared" si="69"/>
        <v>0</v>
      </c>
      <c r="U134" s="99">
        <f t="shared" si="70"/>
        <v>0</v>
      </c>
      <c r="V134" s="98">
        <f t="shared" si="71"/>
        <v>0</v>
      </c>
      <c r="W134" s="171">
        <f t="shared" si="72"/>
        <v>0</v>
      </c>
      <c r="X134" s="190"/>
    </row>
    <row r="135" spans="1:24" outlineLevel="1">
      <c r="A135" s="30"/>
      <c r="B135" s="43"/>
      <c r="C135" s="183"/>
      <c r="D135" s="102" t="str">
        <f>'Перв. скв '!D152</f>
        <v>Прочие</v>
      </c>
      <c r="E135" s="59"/>
      <c r="F135" s="59">
        <f>'Перв. скв '!F152</f>
        <v>0</v>
      </c>
      <c r="G135" s="196">
        <f>'Перв. скв '!G152</f>
        <v>0</v>
      </c>
      <c r="H135" s="115"/>
      <c r="I135" s="115"/>
      <c r="J135" s="115"/>
      <c r="K135" s="115"/>
      <c r="L135" s="115"/>
      <c r="M135" s="115"/>
      <c r="N135" s="115"/>
      <c r="O135" s="99">
        <f t="shared" si="64"/>
        <v>0</v>
      </c>
      <c r="P135" s="99">
        <f t="shared" si="65"/>
        <v>0</v>
      </c>
      <c r="Q135" s="99">
        <f t="shared" si="66"/>
        <v>0</v>
      </c>
      <c r="R135" s="99">
        <f t="shared" si="67"/>
        <v>0</v>
      </c>
      <c r="S135" s="99">
        <f t="shared" si="68"/>
        <v>0</v>
      </c>
      <c r="T135" s="99">
        <f t="shared" si="69"/>
        <v>0</v>
      </c>
      <c r="U135" s="99">
        <f t="shared" si="70"/>
        <v>0</v>
      </c>
      <c r="V135" s="98">
        <f t="shared" si="71"/>
        <v>0</v>
      </c>
      <c r="W135" s="171">
        <f>SUM(O135:U135)</f>
        <v>0</v>
      </c>
      <c r="X135" s="190"/>
    </row>
    <row r="136" spans="1:24" outlineLevel="1">
      <c r="A136" s="30"/>
      <c r="B136" s="43"/>
      <c r="C136" s="183"/>
      <c r="D136" s="102" t="str">
        <f>'Перв. скв '!D153</f>
        <v>Прочие</v>
      </c>
      <c r="E136" s="59"/>
      <c r="F136" s="59">
        <f>'Перв. скв '!F153</f>
        <v>0</v>
      </c>
      <c r="G136" s="196">
        <f>'Перв. скв '!G153</f>
        <v>0</v>
      </c>
      <c r="H136" s="115"/>
      <c r="I136" s="115"/>
      <c r="J136" s="115"/>
      <c r="K136" s="115"/>
      <c r="L136" s="115"/>
      <c r="M136" s="115"/>
      <c r="N136" s="115"/>
      <c r="O136" s="99">
        <f t="shared" si="64"/>
        <v>0</v>
      </c>
      <c r="P136" s="99">
        <f t="shared" si="65"/>
        <v>0</v>
      </c>
      <c r="Q136" s="99">
        <f t="shared" si="66"/>
        <v>0</v>
      </c>
      <c r="R136" s="99">
        <f t="shared" si="67"/>
        <v>0</v>
      </c>
      <c r="S136" s="99">
        <f t="shared" si="68"/>
        <v>0</v>
      </c>
      <c r="T136" s="99">
        <f t="shared" si="69"/>
        <v>0</v>
      </c>
      <c r="U136" s="99">
        <f t="shared" si="70"/>
        <v>0</v>
      </c>
      <c r="V136" s="98">
        <f t="shared" si="71"/>
        <v>0</v>
      </c>
      <c r="W136" s="171">
        <f>SUM(O136:U136)</f>
        <v>0</v>
      </c>
      <c r="X136" s="190"/>
    </row>
    <row r="137" spans="1:24" outlineLevel="1">
      <c r="A137" s="30"/>
      <c r="B137" s="43"/>
      <c r="C137" s="183"/>
      <c r="D137" s="102" t="str">
        <f>'Перв. скв '!D154</f>
        <v>Прочие</v>
      </c>
      <c r="E137" s="59"/>
      <c r="F137" s="59">
        <f>'Перв. скв '!F154</f>
        <v>0</v>
      </c>
      <c r="G137" s="196">
        <f>'Перв. скв '!G154</f>
        <v>0</v>
      </c>
      <c r="H137" s="115"/>
      <c r="I137" s="115"/>
      <c r="J137" s="115"/>
      <c r="K137" s="115"/>
      <c r="L137" s="115"/>
      <c r="M137" s="115"/>
      <c r="N137" s="115"/>
      <c r="O137" s="99">
        <f t="shared" si="64"/>
        <v>0</v>
      </c>
      <c r="P137" s="99">
        <f t="shared" si="65"/>
        <v>0</v>
      </c>
      <c r="Q137" s="99">
        <f t="shared" si="66"/>
        <v>0</v>
      </c>
      <c r="R137" s="99">
        <f t="shared" si="67"/>
        <v>0</v>
      </c>
      <c r="S137" s="99">
        <f t="shared" si="68"/>
        <v>0</v>
      </c>
      <c r="T137" s="99">
        <f t="shared" si="69"/>
        <v>0</v>
      </c>
      <c r="U137" s="99">
        <f t="shared" si="70"/>
        <v>0</v>
      </c>
      <c r="V137" s="98">
        <f t="shared" si="71"/>
        <v>0</v>
      </c>
      <c r="W137" s="171">
        <f t="shared" si="72"/>
        <v>0</v>
      </c>
      <c r="X137" s="190"/>
    </row>
    <row r="138" spans="1:24" outlineLevel="1">
      <c r="A138" s="30"/>
      <c r="B138" s="43"/>
      <c r="C138" s="54" t="s">
        <v>121</v>
      </c>
      <c r="D138" s="100"/>
      <c r="E138" s="50"/>
      <c r="F138" s="50"/>
      <c r="G138" s="38"/>
      <c r="H138" s="120"/>
      <c r="I138" s="120"/>
      <c r="J138" s="120"/>
      <c r="K138" s="120"/>
      <c r="L138" s="120"/>
      <c r="M138" s="120"/>
      <c r="N138" s="120"/>
      <c r="O138" s="121"/>
      <c r="P138" s="121"/>
      <c r="Q138" s="121"/>
      <c r="R138" s="121"/>
      <c r="S138" s="121"/>
      <c r="T138" s="121"/>
      <c r="U138" s="121"/>
      <c r="V138" s="120"/>
      <c r="W138" s="173"/>
      <c r="X138" s="190"/>
    </row>
    <row r="139" spans="1:24" outlineLevel="1" collapsed="1">
      <c r="A139" s="30"/>
      <c r="B139" s="43"/>
      <c r="C139" s="182">
        <f>'Перв. скв '!C156</f>
        <v>0</v>
      </c>
      <c r="D139" s="100" t="s">
        <v>120</v>
      </c>
      <c r="E139" s="50"/>
      <c r="F139" s="50"/>
      <c r="G139" s="38"/>
      <c r="H139" s="120"/>
      <c r="I139" s="120"/>
      <c r="J139" s="120"/>
      <c r="K139" s="120"/>
      <c r="L139" s="120"/>
      <c r="M139" s="120"/>
      <c r="N139" s="120"/>
      <c r="O139" s="121"/>
      <c r="P139" s="121"/>
      <c r="Q139" s="121"/>
      <c r="R139" s="121"/>
      <c r="S139" s="121"/>
      <c r="T139" s="121"/>
      <c r="U139" s="121"/>
      <c r="V139" s="120"/>
      <c r="W139" s="173"/>
      <c r="X139" s="190"/>
    </row>
    <row r="140" spans="1:24" outlineLevel="1">
      <c r="A140" s="30"/>
      <c r="B140" s="43"/>
      <c r="C140" s="183"/>
      <c r="D140" s="102" t="str">
        <f>'Перв. скв '!D157</f>
        <v>нецементируемые хвостовики 114 мм.</v>
      </c>
      <c r="E140" s="59">
        <f>C$139</f>
        <v>0</v>
      </c>
      <c r="F140" s="59" t="str">
        <f>'Перв. скв '!F157</f>
        <v>операция</v>
      </c>
      <c r="G140" s="196">
        <f>'Перв. скв '!G157</f>
        <v>0</v>
      </c>
      <c r="H140" s="115"/>
      <c r="I140" s="115"/>
      <c r="J140" s="115"/>
      <c r="K140" s="115"/>
      <c r="L140" s="115"/>
      <c r="M140" s="115"/>
      <c r="N140" s="115"/>
      <c r="O140" s="99">
        <f>H140*G140</f>
        <v>0</v>
      </c>
      <c r="P140" s="99">
        <f>I140*G140</f>
        <v>0</v>
      </c>
      <c r="Q140" s="99">
        <f>J140*G140</f>
        <v>0</v>
      </c>
      <c r="R140" s="99">
        <f>K140*G140</f>
        <v>0</v>
      </c>
      <c r="S140" s="99">
        <f>L140*G140</f>
        <v>0</v>
      </c>
      <c r="T140" s="99">
        <f>M140*G140</f>
        <v>0</v>
      </c>
      <c r="U140" s="99">
        <f>N140*G140</f>
        <v>0</v>
      </c>
      <c r="V140" s="98">
        <f>SUM(H140:N140)</f>
        <v>0</v>
      </c>
      <c r="W140" s="171">
        <f>SUM(O140:U140)</f>
        <v>0</v>
      </c>
      <c r="X140" s="190"/>
    </row>
    <row r="141" spans="1:24" outlineLevel="1">
      <c r="A141" s="30"/>
      <c r="B141" s="43"/>
      <c r="C141" s="182">
        <f>'Перв. скв '!C158</f>
        <v>0</v>
      </c>
      <c r="D141" s="100" t="s">
        <v>120</v>
      </c>
      <c r="E141" s="93"/>
      <c r="F141" s="57"/>
      <c r="G141" s="57"/>
      <c r="H141" s="120"/>
      <c r="I141" s="120"/>
      <c r="J141" s="120"/>
      <c r="K141" s="120"/>
      <c r="L141" s="120"/>
      <c r="M141" s="120"/>
      <c r="N141" s="120"/>
      <c r="O141" s="121"/>
      <c r="P141" s="121"/>
      <c r="Q141" s="121"/>
      <c r="R141" s="121"/>
      <c r="S141" s="121"/>
      <c r="T141" s="121"/>
      <c r="U141" s="121"/>
      <c r="V141" s="120"/>
      <c r="W141" s="173"/>
      <c r="X141" s="190"/>
    </row>
    <row r="142" spans="1:24" outlineLevel="1">
      <c r="A142" s="30"/>
      <c r="B142" s="43"/>
      <c r="C142" s="183"/>
      <c r="D142" s="102" t="str">
        <f>'Перв. скв '!D159</f>
        <v>хвостовик 102, 114 мм. С прямым цементированием</v>
      </c>
      <c r="E142" s="59">
        <f>C$141</f>
        <v>0</v>
      </c>
      <c r="F142" s="59" t="str">
        <f>'Перв. скв '!F159</f>
        <v>операция</v>
      </c>
      <c r="G142" s="196">
        <f>'Перв. скв '!G159</f>
        <v>0</v>
      </c>
      <c r="H142" s="115"/>
      <c r="I142" s="115"/>
      <c r="J142" s="115"/>
      <c r="K142" s="115"/>
      <c r="L142" s="115"/>
      <c r="M142" s="115"/>
      <c r="N142" s="115"/>
      <c r="O142" s="99">
        <f>H142*G142</f>
        <v>0</v>
      </c>
      <c r="P142" s="99">
        <f>I142*G142</f>
        <v>0</v>
      </c>
      <c r="Q142" s="99">
        <f>J142*G142</f>
        <v>0</v>
      </c>
      <c r="R142" s="99">
        <f>K142*G142</f>
        <v>0</v>
      </c>
      <c r="S142" s="99">
        <f>L142*G142</f>
        <v>0</v>
      </c>
      <c r="T142" s="99">
        <f>M142*G142</f>
        <v>0</v>
      </c>
      <c r="U142" s="99">
        <f>N142*G142</f>
        <v>0</v>
      </c>
      <c r="V142" s="98">
        <f>SUM(H142:N142)</f>
        <v>0</v>
      </c>
      <c r="W142" s="171">
        <f>SUM(O142:U142)</f>
        <v>0</v>
      </c>
      <c r="X142" s="190"/>
    </row>
    <row r="143" spans="1:24" outlineLevel="1">
      <c r="A143" s="30"/>
      <c r="B143" s="43"/>
      <c r="C143" s="183"/>
      <c r="D143" s="102" t="str">
        <f>'Перв. скв '!D160</f>
        <v>хвостовик 127 мм. С прямым цементированием</v>
      </c>
      <c r="E143" s="59">
        <f>C$141</f>
        <v>0</v>
      </c>
      <c r="F143" s="59" t="str">
        <f>'Перв. скв '!F160</f>
        <v>операция</v>
      </c>
      <c r="G143" s="196">
        <f>'Перв. скв '!G160</f>
        <v>0</v>
      </c>
      <c r="H143" s="115"/>
      <c r="I143" s="115"/>
      <c r="J143" s="115"/>
      <c r="K143" s="115"/>
      <c r="L143" s="115"/>
      <c r="M143" s="115"/>
      <c r="N143" s="115"/>
      <c r="O143" s="99">
        <f>H143*G143</f>
        <v>0</v>
      </c>
      <c r="P143" s="99">
        <f>I143*G143</f>
        <v>0</v>
      </c>
      <c r="Q143" s="99">
        <f>J143*G143</f>
        <v>0</v>
      </c>
      <c r="R143" s="99">
        <f>K143*G143</f>
        <v>0</v>
      </c>
      <c r="S143" s="99">
        <f>L143*G143</f>
        <v>0</v>
      </c>
      <c r="T143" s="99">
        <f>M143*G143</f>
        <v>0</v>
      </c>
      <c r="U143" s="99">
        <f>N143*G143</f>
        <v>0</v>
      </c>
      <c r="V143" s="98">
        <f>SUM(H143:N143)</f>
        <v>0</v>
      </c>
      <c r="W143" s="171">
        <f>SUM(O143:U143)</f>
        <v>0</v>
      </c>
      <c r="X143" s="190"/>
    </row>
    <row r="144" spans="1:24" outlineLevel="1">
      <c r="A144" s="30"/>
      <c r="B144" s="43"/>
      <c r="C144" s="183"/>
      <c r="D144" s="102" t="str">
        <f>'Перв. скв '!D161</f>
        <v>хвостовик 114 мм. Не цементируемый</v>
      </c>
      <c r="E144" s="59">
        <f>C$141</f>
        <v>0</v>
      </c>
      <c r="F144" s="59" t="str">
        <f>'Перв. скв '!F161</f>
        <v>операция</v>
      </c>
      <c r="G144" s="196">
        <f>'Перв. скв '!G161</f>
        <v>0</v>
      </c>
      <c r="H144" s="115"/>
      <c r="I144" s="115"/>
      <c r="J144" s="115"/>
      <c r="K144" s="115"/>
      <c r="L144" s="115"/>
      <c r="M144" s="115"/>
      <c r="N144" s="115"/>
      <c r="O144" s="99">
        <f>H144*G144</f>
        <v>0</v>
      </c>
      <c r="P144" s="99">
        <f>I144*G144</f>
        <v>0</v>
      </c>
      <c r="Q144" s="99">
        <f>J144*G144</f>
        <v>0</v>
      </c>
      <c r="R144" s="99">
        <f>K144*G144</f>
        <v>0</v>
      </c>
      <c r="S144" s="99">
        <f>L144*G144</f>
        <v>0</v>
      </c>
      <c r="T144" s="99">
        <f>M144*G144</f>
        <v>0</v>
      </c>
      <c r="U144" s="99">
        <f>N144*G144</f>
        <v>0</v>
      </c>
      <c r="V144" s="98">
        <f>SUM(H144:N144)</f>
        <v>0</v>
      </c>
      <c r="W144" s="171">
        <f>SUM(O144:U144)</f>
        <v>0</v>
      </c>
      <c r="X144" s="190"/>
    </row>
    <row r="145" spans="1:24" ht="15.75" outlineLevel="1" thickBot="1">
      <c r="A145" s="30"/>
      <c r="B145" s="43"/>
      <c r="C145" s="183"/>
      <c r="D145" s="102" t="str">
        <f>'Перв. скв '!D162</f>
        <v>Хвостовик 114, 102 с ступенчатым цементированием</v>
      </c>
      <c r="E145" s="59">
        <f>C$141</f>
        <v>0</v>
      </c>
      <c r="F145" s="59" t="str">
        <f>'Перв. скв '!F162</f>
        <v>операция</v>
      </c>
      <c r="G145" s="196">
        <f>'Перв. скв '!G162</f>
        <v>0</v>
      </c>
      <c r="H145" s="115"/>
      <c r="I145" s="115"/>
      <c r="J145" s="115"/>
      <c r="K145" s="115"/>
      <c r="L145" s="115"/>
      <c r="M145" s="115"/>
      <c r="N145" s="115"/>
      <c r="O145" s="99">
        <f>H145*G145</f>
        <v>0</v>
      </c>
      <c r="P145" s="99">
        <f>I145*G145</f>
        <v>0</v>
      </c>
      <c r="Q145" s="99">
        <f>J145*G145</f>
        <v>0</v>
      </c>
      <c r="R145" s="99">
        <f>K145*G145</f>
        <v>0</v>
      </c>
      <c r="S145" s="99">
        <f>L145*G145</f>
        <v>0</v>
      </c>
      <c r="T145" s="99">
        <f>M145*G145</f>
        <v>0</v>
      </c>
      <c r="U145" s="99">
        <f>N145*G145</f>
        <v>0</v>
      </c>
      <c r="V145" s="98">
        <f>SUM(H145:N145)</f>
        <v>0</v>
      </c>
      <c r="W145" s="171">
        <f>SUM(O145:U145)</f>
        <v>0</v>
      </c>
      <c r="X145" s="190"/>
    </row>
    <row r="146" spans="1:24" ht="15.75" customHeight="1" thickBot="1">
      <c r="A146" s="36"/>
      <c r="B146" s="48"/>
      <c r="C146" s="446" t="s">
        <v>32</v>
      </c>
      <c r="D146" s="447"/>
      <c r="E146" s="447"/>
      <c r="F146" s="447"/>
      <c r="G146" s="447"/>
      <c r="H146" s="447"/>
      <c r="I146" s="447"/>
      <c r="J146" s="447"/>
      <c r="K146" s="447"/>
      <c r="L146" s="447"/>
      <c r="M146" s="447"/>
      <c r="N146" s="447"/>
      <c r="O146" s="447"/>
      <c r="P146" s="447"/>
      <c r="Q146" s="447"/>
      <c r="R146" s="447"/>
      <c r="S146" s="447"/>
      <c r="T146" s="447"/>
      <c r="U146" s="447"/>
      <c r="V146" s="447"/>
      <c r="W146" s="447"/>
      <c r="X146" s="192">
        <f>SUM(W147:W162)</f>
        <v>0</v>
      </c>
    </row>
    <row r="147" spans="1:24" outlineLevel="1">
      <c r="A147" s="30"/>
      <c r="B147" s="43"/>
      <c r="C147" s="183"/>
      <c r="D147" s="102" t="str">
        <f>'Перв. скв '!D164</f>
        <v>Обсадные трубы 426х11 Д НОРМКБ</v>
      </c>
      <c r="E147" s="59"/>
      <c r="F147" s="59" t="str">
        <f>'Перв. скв '!F164</f>
        <v>м</v>
      </c>
      <c r="G147" s="196">
        <f>'Перв. скв '!G164</f>
        <v>0</v>
      </c>
      <c r="H147" s="84"/>
      <c r="I147" s="84"/>
      <c r="J147" s="84"/>
      <c r="K147" s="84"/>
      <c r="L147" s="84"/>
      <c r="M147" s="84"/>
      <c r="N147" s="84"/>
      <c r="O147" s="112">
        <f t="shared" ref="O147:O162" si="73">H147*G147</f>
        <v>0</v>
      </c>
      <c r="P147" s="112">
        <f t="shared" ref="P147:P162" si="74">I147*G147</f>
        <v>0</v>
      </c>
      <c r="Q147" s="112">
        <f t="shared" ref="Q147:Q162" si="75">J147*G147</f>
        <v>0</v>
      </c>
      <c r="R147" s="112">
        <f t="shared" ref="R147:R162" si="76">K147*G147</f>
        <v>0</v>
      </c>
      <c r="S147" s="112">
        <f t="shared" ref="S147:S162" si="77">L147*G147</f>
        <v>0</v>
      </c>
      <c r="T147" s="99">
        <f t="shared" ref="T147:T162" si="78">M147*G147</f>
        <v>0</v>
      </c>
      <c r="U147" s="112">
        <f t="shared" ref="U147:U162" si="79">N147*G147</f>
        <v>0</v>
      </c>
      <c r="V147" s="113">
        <f t="shared" ref="V147:V162" si="80">SUM(H147:N147)</f>
        <v>0</v>
      </c>
      <c r="W147" s="168">
        <f>SUM(O147:U147)</f>
        <v>0</v>
      </c>
      <c r="X147" s="190"/>
    </row>
    <row r="148" spans="1:24" outlineLevel="1">
      <c r="A148" s="30"/>
      <c r="B148" s="43"/>
      <c r="C148" s="183"/>
      <c r="D148" s="102" t="str">
        <f>'Перв. скв '!D165</f>
        <v>Обсадные трубы 324х9,5 Д ОТТМ</v>
      </c>
      <c r="E148" s="59"/>
      <c r="F148" s="59" t="str">
        <f>'Перв. скв '!F165</f>
        <v>м</v>
      </c>
      <c r="G148" s="196">
        <f>'Перв. скв '!G165</f>
        <v>3239</v>
      </c>
      <c r="H148" s="84"/>
      <c r="I148" s="197"/>
      <c r="J148" s="84"/>
      <c r="K148" s="84"/>
      <c r="L148" s="84"/>
      <c r="M148" s="84"/>
      <c r="N148" s="84"/>
      <c r="O148" s="112">
        <f t="shared" si="73"/>
        <v>0</v>
      </c>
      <c r="P148" s="112">
        <f t="shared" si="74"/>
        <v>0</v>
      </c>
      <c r="Q148" s="112">
        <f t="shared" si="75"/>
        <v>0</v>
      </c>
      <c r="R148" s="112">
        <f t="shared" si="76"/>
        <v>0</v>
      </c>
      <c r="S148" s="112">
        <f t="shared" si="77"/>
        <v>0</v>
      </c>
      <c r="T148" s="99">
        <f t="shared" si="78"/>
        <v>0</v>
      </c>
      <c r="U148" s="112">
        <f t="shared" si="79"/>
        <v>0</v>
      </c>
      <c r="V148" s="113">
        <f t="shared" si="80"/>
        <v>0</v>
      </c>
      <c r="W148" s="168">
        <f t="shared" ref="W148:W161" si="81">SUM(O148:U148)</f>
        <v>0</v>
      </c>
      <c r="X148" s="190"/>
    </row>
    <row r="149" spans="1:24" outlineLevel="1">
      <c r="A149" s="30"/>
      <c r="B149" s="43"/>
      <c r="C149" s="183"/>
      <c r="D149" s="102" t="str">
        <f>'Перв. скв '!D166</f>
        <v>Обсадные трубы 245х8,9 Е ОТТГ</v>
      </c>
      <c r="E149" s="59"/>
      <c r="F149" s="59" t="str">
        <f>'Перв. скв '!F166</f>
        <v>м</v>
      </c>
      <c r="G149" s="196">
        <f>'Перв. скв '!G166</f>
        <v>2050</v>
      </c>
      <c r="H149" s="84"/>
      <c r="I149" s="84"/>
      <c r="J149" s="197"/>
      <c r="K149" s="84"/>
      <c r="L149" s="84"/>
      <c r="M149" s="84"/>
      <c r="N149" s="84"/>
      <c r="O149" s="112">
        <f t="shared" si="73"/>
        <v>0</v>
      </c>
      <c r="P149" s="112">
        <f t="shared" si="74"/>
        <v>0</v>
      </c>
      <c r="Q149" s="112">
        <f t="shared" si="75"/>
        <v>0</v>
      </c>
      <c r="R149" s="112">
        <f t="shared" si="76"/>
        <v>0</v>
      </c>
      <c r="S149" s="112">
        <f t="shared" si="77"/>
        <v>0</v>
      </c>
      <c r="T149" s="99">
        <f t="shared" si="78"/>
        <v>0</v>
      </c>
      <c r="U149" s="112">
        <f t="shared" si="79"/>
        <v>0</v>
      </c>
      <c r="V149" s="113">
        <f t="shared" si="80"/>
        <v>0</v>
      </c>
      <c r="W149" s="168">
        <f t="shared" si="81"/>
        <v>0</v>
      </c>
      <c r="X149" s="190"/>
    </row>
    <row r="150" spans="1:24" outlineLevel="1">
      <c r="A150" s="30"/>
      <c r="B150" s="43"/>
      <c r="C150" s="183"/>
      <c r="D150" s="102" t="str">
        <f>'Перв. скв '!D167</f>
        <v>Обсадные трубы 245х7,9 Д ОТТМ</v>
      </c>
      <c r="E150" s="59"/>
      <c r="F150" s="59" t="str">
        <f>'Перв. скв '!F167</f>
        <v>м</v>
      </c>
      <c r="G150" s="196">
        <f>'Перв. скв '!G167</f>
        <v>0</v>
      </c>
      <c r="H150" s="84"/>
      <c r="I150" s="84"/>
      <c r="J150" s="84"/>
      <c r="K150" s="84"/>
      <c r="L150" s="84"/>
      <c r="M150" s="84"/>
      <c r="N150" s="84"/>
      <c r="O150" s="112">
        <f t="shared" si="73"/>
        <v>0</v>
      </c>
      <c r="P150" s="112">
        <f t="shared" si="74"/>
        <v>0</v>
      </c>
      <c r="Q150" s="112">
        <f t="shared" si="75"/>
        <v>0</v>
      </c>
      <c r="R150" s="112">
        <f t="shared" si="76"/>
        <v>0</v>
      </c>
      <c r="S150" s="112">
        <f t="shared" si="77"/>
        <v>0</v>
      </c>
      <c r="T150" s="99">
        <f t="shared" si="78"/>
        <v>0</v>
      </c>
      <c r="U150" s="112">
        <f t="shared" si="79"/>
        <v>0</v>
      </c>
      <c r="V150" s="113">
        <f t="shared" si="80"/>
        <v>0</v>
      </c>
      <c r="W150" s="168">
        <f t="shared" si="81"/>
        <v>0</v>
      </c>
      <c r="X150" s="190"/>
    </row>
    <row r="151" spans="1:24" outlineLevel="1">
      <c r="A151" s="30"/>
      <c r="B151" s="43"/>
      <c r="C151" s="183"/>
      <c r="D151" s="102" t="str">
        <f>'Перв. скв '!D168</f>
        <v>Обсадные трубы 178х9,2 Е ОТТГ</v>
      </c>
      <c r="E151" s="59"/>
      <c r="F151" s="59" t="str">
        <f>'Перв. скв '!F168</f>
        <v>м</v>
      </c>
      <c r="G151" s="196">
        <f>'Перв. скв '!G168</f>
        <v>1870</v>
      </c>
      <c r="H151" s="84"/>
      <c r="I151" s="84"/>
      <c r="J151" s="84"/>
      <c r="K151" s="84"/>
      <c r="L151" s="197"/>
      <c r="M151" s="197"/>
      <c r="N151" s="84"/>
      <c r="O151" s="112">
        <f t="shared" si="73"/>
        <v>0</v>
      </c>
      <c r="P151" s="112">
        <f t="shared" si="74"/>
        <v>0</v>
      </c>
      <c r="Q151" s="112">
        <f t="shared" si="75"/>
        <v>0</v>
      </c>
      <c r="R151" s="112">
        <f t="shared" si="76"/>
        <v>0</v>
      </c>
      <c r="S151" s="112">
        <f t="shared" si="77"/>
        <v>0</v>
      </c>
      <c r="T151" s="99">
        <f t="shared" si="78"/>
        <v>0</v>
      </c>
      <c r="U151" s="112">
        <f t="shared" si="79"/>
        <v>0</v>
      </c>
      <c r="V151" s="113">
        <f t="shared" si="80"/>
        <v>0</v>
      </c>
      <c r="W151" s="168">
        <f t="shared" si="81"/>
        <v>0</v>
      </c>
      <c r="X151" s="190"/>
    </row>
    <row r="152" spans="1:24" outlineLevel="1">
      <c r="A152" s="30"/>
      <c r="B152" s="43"/>
      <c r="C152" s="183"/>
      <c r="D152" s="102" t="str">
        <f>'Перв. скв '!D169</f>
        <v>Обсадные трубы 178х9,2 Д ОТТМ</v>
      </c>
      <c r="E152" s="59"/>
      <c r="F152" s="59" t="str">
        <f>'Перв. скв '!F169</f>
        <v>м</v>
      </c>
      <c r="G152" s="196">
        <f>'Перв. скв '!G169</f>
        <v>1532</v>
      </c>
      <c r="H152" s="84"/>
      <c r="I152" s="84"/>
      <c r="J152" s="84"/>
      <c r="K152" s="84"/>
      <c r="L152" s="84"/>
      <c r="M152" s="84"/>
      <c r="N152" s="84"/>
      <c r="O152" s="112">
        <f t="shared" si="73"/>
        <v>0</v>
      </c>
      <c r="P152" s="112">
        <f t="shared" si="74"/>
        <v>0</v>
      </c>
      <c r="Q152" s="112">
        <f t="shared" si="75"/>
        <v>0</v>
      </c>
      <c r="R152" s="112">
        <f t="shared" si="76"/>
        <v>0</v>
      </c>
      <c r="S152" s="112">
        <f t="shared" si="77"/>
        <v>0</v>
      </c>
      <c r="T152" s="99">
        <f t="shared" si="78"/>
        <v>0</v>
      </c>
      <c r="U152" s="112">
        <f t="shared" si="79"/>
        <v>0</v>
      </c>
      <c r="V152" s="113">
        <f t="shared" si="80"/>
        <v>0</v>
      </c>
      <c r="W152" s="168">
        <f t="shared" si="81"/>
        <v>0</v>
      </c>
      <c r="X152" s="190"/>
    </row>
    <row r="153" spans="1:24" outlineLevel="1">
      <c r="A153" s="30"/>
      <c r="B153" s="43"/>
      <c r="C153" s="183"/>
      <c r="D153" s="102" t="str">
        <f>'Перв. скв '!D170</f>
        <v>Обсадные трубы 178х9,2 Е ОТТМ</v>
      </c>
      <c r="E153" s="59"/>
      <c r="F153" s="59" t="str">
        <f>'Перв. скв '!F170</f>
        <v>м</v>
      </c>
      <c r="G153" s="196">
        <f>'Перв. скв '!G170</f>
        <v>1811</v>
      </c>
      <c r="H153" s="84"/>
      <c r="I153" s="84"/>
      <c r="J153" s="84"/>
      <c r="K153" s="84"/>
      <c r="L153" s="84"/>
      <c r="M153" s="84"/>
      <c r="N153" s="84"/>
      <c r="O153" s="112">
        <f t="shared" si="73"/>
        <v>0</v>
      </c>
      <c r="P153" s="112">
        <f t="shared" si="74"/>
        <v>0</v>
      </c>
      <c r="Q153" s="112">
        <f t="shared" si="75"/>
        <v>0</v>
      </c>
      <c r="R153" s="112">
        <f t="shared" si="76"/>
        <v>0</v>
      </c>
      <c r="S153" s="112">
        <f t="shared" si="77"/>
        <v>0</v>
      </c>
      <c r="T153" s="99">
        <f t="shared" si="78"/>
        <v>0</v>
      </c>
      <c r="U153" s="112">
        <f t="shared" si="79"/>
        <v>0</v>
      </c>
      <c r="V153" s="113">
        <f t="shared" si="80"/>
        <v>0</v>
      </c>
      <c r="W153" s="168">
        <f t="shared" si="81"/>
        <v>0</v>
      </c>
      <c r="X153" s="190"/>
    </row>
    <row r="154" spans="1:24" outlineLevel="1">
      <c r="A154" s="30"/>
      <c r="B154" s="43"/>
      <c r="C154" s="183"/>
      <c r="D154" s="102" t="str">
        <f>'Перв. скв '!D171</f>
        <v>Обсадные трубы 168х8,9 Д ОТТМ</v>
      </c>
      <c r="E154" s="59"/>
      <c r="F154" s="59" t="str">
        <f>'Перв. скв '!F171</f>
        <v>м</v>
      </c>
      <c r="G154" s="196">
        <f>'Перв. скв '!G171</f>
        <v>1480</v>
      </c>
      <c r="H154" s="84"/>
      <c r="I154" s="84"/>
      <c r="J154" s="84"/>
      <c r="K154" s="84"/>
      <c r="L154" s="84"/>
      <c r="M154" s="84"/>
      <c r="N154" s="84"/>
      <c r="O154" s="112">
        <f t="shared" si="73"/>
        <v>0</v>
      </c>
      <c r="P154" s="112">
        <f t="shared" si="74"/>
        <v>0</v>
      </c>
      <c r="Q154" s="112">
        <f t="shared" si="75"/>
        <v>0</v>
      </c>
      <c r="R154" s="112">
        <f t="shared" si="76"/>
        <v>0</v>
      </c>
      <c r="S154" s="112">
        <f t="shared" si="77"/>
        <v>0</v>
      </c>
      <c r="T154" s="99">
        <f t="shared" si="78"/>
        <v>0</v>
      </c>
      <c r="U154" s="112">
        <f t="shared" si="79"/>
        <v>0</v>
      </c>
      <c r="V154" s="113">
        <f t="shared" si="80"/>
        <v>0</v>
      </c>
      <c r="W154" s="168">
        <f t="shared" si="81"/>
        <v>0</v>
      </c>
      <c r="X154" s="190"/>
    </row>
    <row r="155" spans="1:24" outlineLevel="1">
      <c r="A155" s="30"/>
      <c r="B155" s="43"/>
      <c r="C155" s="183"/>
      <c r="D155" s="102" t="str">
        <f>'Перв. скв '!D172</f>
        <v>Обсадные трубы 127х9,2 Е ОТТМ</v>
      </c>
      <c r="E155" s="59"/>
      <c r="F155" s="59" t="str">
        <f>'Перв. скв '!F172</f>
        <v>шт.</v>
      </c>
      <c r="G155" s="196">
        <f>'Перв. скв '!G172</f>
        <v>1383</v>
      </c>
      <c r="H155" s="84"/>
      <c r="I155" s="84"/>
      <c r="J155" s="84"/>
      <c r="K155" s="84"/>
      <c r="L155" s="84"/>
      <c r="M155" s="84"/>
      <c r="N155" s="84"/>
      <c r="O155" s="112">
        <f t="shared" si="73"/>
        <v>0</v>
      </c>
      <c r="P155" s="112">
        <f t="shared" si="74"/>
        <v>0</v>
      </c>
      <c r="Q155" s="112">
        <f t="shared" si="75"/>
        <v>0</v>
      </c>
      <c r="R155" s="112">
        <f t="shared" si="76"/>
        <v>0</v>
      </c>
      <c r="S155" s="112">
        <f t="shared" si="77"/>
        <v>0</v>
      </c>
      <c r="T155" s="99">
        <f t="shared" si="78"/>
        <v>0</v>
      </c>
      <c r="U155" s="112">
        <f t="shared" si="79"/>
        <v>0</v>
      </c>
      <c r="V155" s="113">
        <f t="shared" si="80"/>
        <v>0</v>
      </c>
      <c r="W155" s="168">
        <f t="shared" si="81"/>
        <v>0</v>
      </c>
      <c r="X155" s="190"/>
    </row>
    <row r="156" spans="1:24" outlineLevel="1">
      <c r="A156" s="30"/>
      <c r="B156" s="43"/>
      <c r="C156" s="183"/>
      <c r="D156" s="102" t="str">
        <f>'Перв. скв '!D173</f>
        <v>Труба ОТТМ-114х7,4 Е ОТТМ</v>
      </c>
      <c r="E156" s="59"/>
      <c r="F156" s="59" t="str">
        <f>'Перв. скв '!F173</f>
        <v>шт.</v>
      </c>
      <c r="G156" s="196">
        <f>'Перв. скв '!G173</f>
        <v>903</v>
      </c>
      <c r="H156" s="84"/>
      <c r="I156" s="84"/>
      <c r="J156" s="84"/>
      <c r="K156" s="84"/>
      <c r="L156" s="84"/>
      <c r="M156" s="84"/>
      <c r="N156" s="84"/>
      <c r="O156" s="112">
        <f t="shared" si="73"/>
        <v>0</v>
      </c>
      <c r="P156" s="112">
        <f t="shared" si="74"/>
        <v>0</v>
      </c>
      <c r="Q156" s="112">
        <f t="shared" si="75"/>
        <v>0</v>
      </c>
      <c r="R156" s="112">
        <f t="shared" si="76"/>
        <v>0</v>
      </c>
      <c r="S156" s="112">
        <f t="shared" si="77"/>
        <v>0</v>
      </c>
      <c r="T156" s="99">
        <f t="shared" si="78"/>
        <v>0</v>
      </c>
      <c r="U156" s="112">
        <f t="shared" si="79"/>
        <v>0</v>
      </c>
      <c r="V156" s="113">
        <f t="shared" si="80"/>
        <v>0</v>
      </c>
      <c r="W156" s="168">
        <f t="shared" si="81"/>
        <v>0</v>
      </c>
      <c r="X156" s="190"/>
    </row>
    <row r="157" spans="1:24" outlineLevel="1">
      <c r="A157" s="30"/>
      <c r="B157" s="43"/>
      <c r="C157" s="183"/>
      <c r="D157" s="102" t="str">
        <f>'Перв. скв '!D174</f>
        <v>Обсадные трубы 168х10,6 Д ОТТМ</v>
      </c>
      <c r="E157" s="59"/>
      <c r="F157" s="59" t="str">
        <f>'Перв. скв '!F174</f>
        <v>шт.</v>
      </c>
      <c r="G157" s="196">
        <f>'Перв. скв '!G174</f>
        <v>2245</v>
      </c>
      <c r="H157" s="84"/>
      <c r="I157" s="84"/>
      <c r="J157" s="84"/>
      <c r="K157" s="84"/>
      <c r="L157" s="84"/>
      <c r="M157" s="84"/>
      <c r="N157" s="84"/>
      <c r="O157" s="112">
        <f t="shared" si="73"/>
        <v>0</v>
      </c>
      <c r="P157" s="112">
        <f t="shared" si="74"/>
        <v>0</v>
      </c>
      <c r="Q157" s="112">
        <f t="shared" si="75"/>
        <v>0</v>
      </c>
      <c r="R157" s="112">
        <f t="shared" si="76"/>
        <v>0</v>
      </c>
      <c r="S157" s="112">
        <f t="shared" si="77"/>
        <v>0</v>
      </c>
      <c r="T157" s="99">
        <f t="shared" si="78"/>
        <v>0</v>
      </c>
      <c r="U157" s="112">
        <f t="shared" si="79"/>
        <v>0</v>
      </c>
      <c r="V157" s="113">
        <f t="shared" si="80"/>
        <v>0</v>
      </c>
      <c r="W157" s="168">
        <f t="shared" si="81"/>
        <v>0</v>
      </c>
      <c r="X157" s="190"/>
    </row>
    <row r="158" spans="1:24" outlineLevel="1">
      <c r="A158" s="30"/>
      <c r="B158" s="43"/>
      <c r="C158" s="183"/>
      <c r="D158" s="102" t="str">
        <f>'Перв. скв '!D175</f>
        <v>Цемент G</v>
      </c>
      <c r="E158" s="59"/>
      <c r="F158" s="59" t="str">
        <f>'Перв. скв '!F175</f>
        <v>т</v>
      </c>
      <c r="G158" s="196">
        <f>'Перв. скв '!G175</f>
        <v>5138</v>
      </c>
      <c r="H158" s="84"/>
      <c r="I158" s="84"/>
      <c r="J158" s="84"/>
      <c r="K158" s="84"/>
      <c r="L158" s="84"/>
      <c r="M158" s="84"/>
      <c r="N158" s="84"/>
      <c r="O158" s="112">
        <f t="shared" si="73"/>
        <v>0</v>
      </c>
      <c r="P158" s="112">
        <f t="shared" si="74"/>
        <v>0</v>
      </c>
      <c r="Q158" s="112">
        <f t="shared" si="75"/>
        <v>0</v>
      </c>
      <c r="R158" s="112">
        <f t="shared" si="76"/>
        <v>0</v>
      </c>
      <c r="S158" s="112">
        <f t="shared" si="77"/>
        <v>0</v>
      </c>
      <c r="T158" s="99">
        <f t="shared" si="78"/>
        <v>0</v>
      </c>
      <c r="U158" s="112">
        <f t="shared" si="79"/>
        <v>0</v>
      </c>
      <c r="V158" s="113">
        <f t="shared" si="80"/>
        <v>0</v>
      </c>
      <c r="W158" s="168">
        <f t="shared" si="81"/>
        <v>0</v>
      </c>
      <c r="X158" s="190"/>
    </row>
    <row r="159" spans="1:24" outlineLevel="1">
      <c r="A159" s="30"/>
      <c r="B159" s="43"/>
      <c r="C159" s="183"/>
      <c r="D159" s="102">
        <f>'Перв. скв '!D176</f>
        <v>0</v>
      </c>
      <c r="E159" s="59"/>
      <c r="F159" s="59" t="str">
        <f>'Перв. скв '!F176</f>
        <v>скв.</v>
      </c>
      <c r="G159" s="196">
        <f>'Перв. скв '!G176</f>
        <v>0</v>
      </c>
      <c r="H159" s="84"/>
      <c r="I159" s="84"/>
      <c r="J159" s="84"/>
      <c r="K159" s="84"/>
      <c r="L159" s="84"/>
      <c r="M159" s="84"/>
      <c r="N159" s="84"/>
      <c r="O159" s="112">
        <f t="shared" si="73"/>
        <v>0</v>
      </c>
      <c r="P159" s="112">
        <f t="shared" si="74"/>
        <v>0</v>
      </c>
      <c r="Q159" s="112">
        <f t="shared" si="75"/>
        <v>0</v>
      </c>
      <c r="R159" s="112">
        <f t="shared" si="76"/>
        <v>0</v>
      </c>
      <c r="S159" s="112">
        <f t="shared" si="77"/>
        <v>0</v>
      </c>
      <c r="T159" s="99">
        <f t="shared" si="78"/>
        <v>0</v>
      </c>
      <c r="U159" s="112">
        <f t="shared" si="79"/>
        <v>0</v>
      </c>
      <c r="V159" s="113">
        <f t="shared" si="80"/>
        <v>0</v>
      </c>
      <c r="W159" s="168">
        <f t="shared" si="81"/>
        <v>0</v>
      </c>
      <c r="X159" s="190"/>
    </row>
    <row r="160" spans="1:24" outlineLevel="1">
      <c r="A160" s="30"/>
      <c r="B160" s="43"/>
      <c r="C160" s="183"/>
      <c r="D160" s="102">
        <f>'Перв. скв '!D177</f>
        <v>0</v>
      </c>
      <c r="E160" s="59"/>
      <c r="F160" s="59" t="str">
        <f>'Перв. скв '!F177</f>
        <v>скв.</v>
      </c>
      <c r="G160" s="196">
        <f>'Перв. скв '!G177</f>
        <v>0</v>
      </c>
      <c r="H160" s="84"/>
      <c r="I160" s="84"/>
      <c r="J160" s="84"/>
      <c r="K160" s="84"/>
      <c r="L160" s="197"/>
      <c r="M160" s="197"/>
      <c r="N160" s="84"/>
      <c r="O160" s="112">
        <f t="shared" si="73"/>
        <v>0</v>
      </c>
      <c r="P160" s="112">
        <f t="shared" si="74"/>
        <v>0</v>
      </c>
      <c r="Q160" s="112">
        <f t="shared" si="75"/>
        <v>0</v>
      </c>
      <c r="R160" s="112">
        <f t="shared" si="76"/>
        <v>0</v>
      </c>
      <c r="S160" s="112">
        <f t="shared" si="77"/>
        <v>0</v>
      </c>
      <c r="T160" s="99">
        <f t="shared" si="78"/>
        <v>0</v>
      </c>
      <c r="U160" s="112">
        <f t="shared" si="79"/>
        <v>0</v>
      </c>
      <c r="V160" s="113">
        <f t="shared" si="80"/>
        <v>0</v>
      </c>
      <c r="W160" s="168">
        <f t="shared" si="81"/>
        <v>0</v>
      </c>
      <c r="X160" s="190"/>
    </row>
    <row r="161" spans="1:24" outlineLevel="1">
      <c r="A161" s="30"/>
      <c r="B161" s="43"/>
      <c r="C161" s="183"/>
      <c r="D161" s="102">
        <f>'Перв. скв '!D178</f>
        <v>0</v>
      </c>
      <c r="E161" s="59"/>
      <c r="F161" s="59" t="str">
        <f>'Перв. скв '!F178</f>
        <v>скв.</v>
      </c>
      <c r="G161" s="196">
        <f>'Перв. скв '!G178</f>
        <v>0</v>
      </c>
      <c r="H161" s="84"/>
      <c r="I161" s="84"/>
      <c r="J161" s="84"/>
      <c r="K161" s="84"/>
      <c r="L161" s="84"/>
      <c r="M161" s="84"/>
      <c r="N161" s="84"/>
      <c r="O161" s="112">
        <f t="shared" si="73"/>
        <v>0</v>
      </c>
      <c r="P161" s="112">
        <f t="shared" si="74"/>
        <v>0</v>
      </c>
      <c r="Q161" s="112">
        <f t="shared" si="75"/>
        <v>0</v>
      </c>
      <c r="R161" s="112">
        <f t="shared" si="76"/>
        <v>0</v>
      </c>
      <c r="S161" s="112">
        <f t="shared" si="77"/>
        <v>0</v>
      </c>
      <c r="T161" s="99">
        <f t="shared" si="78"/>
        <v>0</v>
      </c>
      <c r="U161" s="112">
        <f t="shared" si="79"/>
        <v>0</v>
      </c>
      <c r="V161" s="113">
        <f t="shared" si="80"/>
        <v>0</v>
      </c>
      <c r="W161" s="168">
        <f t="shared" si="81"/>
        <v>0</v>
      </c>
      <c r="X161" s="190"/>
    </row>
    <row r="162" spans="1:24" outlineLevel="1">
      <c r="A162" s="30"/>
      <c r="B162" s="43"/>
      <c r="C162" s="183"/>
      <c r="D162" s="102" t="str">
        <f>'Перв. скв '!D179</f>
        <v>Прочие (Наценка УМТС)</v>
      </c>
      <c r="E162" s="59"/>
      <c r="F162" s="59" t="str">
        <f>'Перв. скв '!F179</f>
        <v>опер</v>
      </c>
      <c r="G162" s="196">
        <f>'Перв. скв '!G179</f>
        <v>861997.29989921732</v>
      </c>
      <c r="H162" s="84"/>
      <c r="I162" s="84"/>
      <c r="J162" s="197"/>
      <c r="K162" s="84"/>
      <c r="L162" s="197"/>
      <c r="M162" s="197"/>
      <c r="N162" s="84"/>
      <c r="O162" s="112">
        <f t="shared" si="73"/>
        <v>0</v>
      </c>
      <c r="P162" s="112">
        <f t="shared" si="74"/>
        <v>0</v>
      </c>
      <c r="Q162" s="112">
        <f t="shared" si="75"/>
        <v>0</v>
      </c>
      <c r="R162" s="112">
        <f t="shared" si="76"/>
        <v>0</v>
      </c>
      <c r="S162" s="112">
        <f t="shared" si="77"/>
        <v>0</v>
      </c>
      <c r="T162" s="99">
        <f t="shared" si="78"/>
        <v>0</v>
      </c>
      <c r="U162" s="112">
        <f t="shared" si="79"/>
        <v>0</v>
      </c>
      <c r="V162" s="113">
        <f t="shared" si="80"/>
        <v>0</v>
      </c>
      <c r="W162" s="168">
        <f>SUM(O162:U162)</f>
        <v>0</v>
      </c>
      <c r="X162" s="190"/>
    </row>
    <row r="163" spans="1:24" ht="15.75" outlineLevel="1" thickBot="1">
      <c r="A163" s="30"/>
      <c r="B163" s="43"/>
      <c r="C163" s="122"/>
      <c r="D163" s="123"/>
      <c r="E163" s="124"/>
      <c r="F163" s="124"/>
      <c r="G163" s="125"/>
      <c r="H163" s="126"/>
      <c r="I163" s="126"/>
      <c r="J163" s="126"/>
      <c r="K163" s="126"/>
      <c r="L163" s="126"/>
      <c r="M163" s="126"/>
      <c r="N163" s="126"/>
      <c r="O163" s="127"/>
      <c r="P163" s="127"/>
      <c r="Q163" s="127"/>
      <c r="R163" s="127"/>
      <c r="S163" s="127"/>
      <c r="T163" s="127"/>
      <c r="U163" s="127"/>
      <c r="V163" s="126"/>
      <c r="W163" s="126"/>
      <c r="X163" s="190"/>
    </row>
    <row r="164" spans="1:24" ht="15.75" thickBot="1">
      <c r="A164" s="32"/>
      <c r="B164" s="47"/>
      <c r="C164" s="446" t="s">
        <v>45</v>
      </c>
      <c r="D164" s="447"/>
      <c r="E164" s="447"/>
      <c r="F164" s="447"/>
      <c r="G164" s="447"/>
      <c r="H164" s="447"/>
      <c r="I164" s="447"/>
      <c r="J164" s="447"/>
      <c r="K164" s="447"/>
      <c r="L164" s="447"/>
      <c r="M164" s="447"/>
      <c r="N164" s="447"/>
      <c r="O164" s="447"/>
      <c r="P164" s="447"/>
      <c r="Q164" s="447"/>
      <c r="R164" s="447"/>
      <c r="S164" s="447"/>
      <c r="T164" s="447"/>
      <c r="U164" s="447"/>
      <c r="V164" s="447"/>
      <c r="W164" s="447"/>
      <c r="X164" s="192">
        <f>SUM(W166:W170)</f>
        <v>0</v>
      </c>
    </row>
    <row r="165" spans="1:24" ht="15.75" outlineLevel="1" thickBot="1">
      <c r="A165" s="31"/>
      <c r="B165" s="46"/>
      <c r="C165" s="54"/>
      <c r="D165" s="100" t="s">
        <v>120</v>
      </c>
      <c r="E165" s="50"/>
      <c r="F165" s="50"/>
      <c r="G165" s="38"/>
      <c r="H165" s="51"/>
      <c r="I165" s="51"/>
      <c r="J165" s="51"/>
      <c r="K165" s="51"/>
      <c r="L165" s="51"/>
      <c r="M165" s="51"/>
      <c r="N165" s="51"/>
      <c r="O165" s="51"/>
      <c r="P165" s="51"/>
      <c r="Q165" s="51"/>
      <c r="R165" s="51"/>
      <c r="S165" s="51"/>
      <c r="T165" s="51"/>
      <c r="U165" s="51"/>
      <c r="V165" s="51"/>
      <c r="W165" s="174"/>
      <c r="X165" s="190"/>
    </row>
    <row r="166" spans="1:24" outlineLevel="1">
      <c r="A166" s="31"/>
      <c r="B166" s="46"/>
      <c r="C166" s="183"/>
      <c r="D166" s="102" t="str">
        <f>'Перв. скв '!D183</f>
        <v>Услуги НТЦ (лаб.анализ растворов, авторский надзор и пр.)</v>
      </c>
      <c r="E166" s="59"/>
      <c r="F166" s="59" t="str">
        <f>'Перв. скв '!F183</f>
        <v>скв.</v>
      </c>
      <c r="G166" s="196">
        <f>'Перв. скв '!G183</f>
        <v>379392.394347728</v>
      </c>
      <c r="H166" s="197"/>
      <c r="I166" s="84"/>
      <c r="J166" s="84"/>
      <c r="K166" s="84"/>
      <c r="L166" s="84"/>
      <c r="M166" s="84"/>
      <c r="N166" s="84"/>
      <c r="O166" s="99">
        <f>H166*G166</f>
        <v>0</v>
      </c>
      <c r="P166" s="99">
        <f>I166*G166</f>
        <v>0</v>
      </c>
      <c r="Q166" s="99">
        <f>J166*G166</f>
        <v>0</v>
      </c>
      <c r="R166" s="99">
        <f>K166*G166</f>
        <v>0</v>
      </c>
      <c r="S166" s="99">
        <f>L166*G166</f>
        <v>0</v>
      </c>
      <c r="T166" s="99">
        <f t="shared" ref="T166:T171" si="82">M166*G166</f>
        <v>0</v>
      </c>
      <c r="U166" s="99">
        <f>N166*G166</f>
        <v>0</v>
      </c>
      <c r="V166" s="98">
        <f>SUM(H166:N166)</f>
        <v>0</v>
      </c>
      <c r="W166" s="171">
        <f>SUM(O166:U166)</f>
        <v>0</v>
      </c>
      <c r="X166" s="190"/>
    </row>
    <row r="167" spans="1:24" outlineLevel="1">
      <c r="A167" s="30"/>
      <c r="B167" s="43"/>
      <c r="C167" s="183"/>
      <c r="D167" s="102" t="str">
        <f>'Перв. скв '!D184</f>
        <v>ПИР + гос.экспертиза</v>
      </c>
      <c r="E167" s="59"/>
      <c r="F167" s="59" t="str">
        <f>'Перв. скв '!F184</f>
        <v>К-т</v>
      </c>
      <c r="G167" s="196">
        <f>'Перв. скв '!G184</f>
        <v>0</v>
      </c>
      <c r="H167" s="84"/>
      <c r="I167" s="84"/>
      <c r="J167" s="84"/>
      <c r="K167" s="84"/>
      <c r="L167" s="84"/>
      <c r="M167" s="84"/>
      <c r="N167" s="84"/>
      <c r="O167" s="99">
        <f>H167*G167</f>
        <v>0</v>
      </c>
      <c r="P167" s="99">
        <f>I167*G167</f>
        <v>0</v>
      </c>
      <c r="Q167" s="99">
        <f>J167*G167</f>
        <v>0</v>
      </c>
      <c r="R167" s="99">
        <f>K167*G167</f>
        <v>0</v>
      </c>
      <c r="S167" s="99">
        <f>L167*G167</f>
        <v>0</v>
      </c>
      <c r="T167" s="99">
        <f t="shared" si="82"/>
        <v>0</v>
      </c>
      <c r="U167" s="99">
        <f>N167*G167</f>
        <v>0</v>
      </c>
      <c r="V167" s="98">
        <f>SUM(H167:N167)</f>
        <v>0</v>
      </c>
      <c r="W167" s="171">
        <f>SUM(O167:U167)</f>
        <v>0</v>
      </c>
      <c r="X167" s="190"/>
    </row>
    <row r="168" spans="1:24" outlineLevel="1">
      <c r="A168" s="30"/>
      <c r="B168" s="43"/>
      <c r="C168" s="183"/>
      <c r="D168" s="102" t="str">
        <f>'Перв. скв '!D185</f>
        <v>Услуги УМТС (10,45% от ТМЦ, включая опрессовку труб)</v>
      </c>
      <c r="E168" s="59"/>
      <c r="F168" s="59" t="str">
        <f>'Перв. скв '!F185</f>
        <v>скв.</v>
      </c>
      <c r="G168" s="196">
        <f>'Перв. скв '!G185</f>
        <v>0</v>
      </c>
      <c r="H168" s="197"/>
      <c r="I168" s="84"/>
      <c r="J168" s="84"/>
      <c r="K168" s="84"/>
      <c r="L168" s="84"/>
      <c r="M168" s="84"/>
      <c r="N168" s="84"/>
      <c r="O168" s="99">
        <f>H168*G168</f>
        <v>0</v>
      </c>
      <c r="P168" s="99">
        <f>I168*G168</f>
        <v>0</v>
      </c>
      <c r="Q168" s="99">
        <f>J168*G168</f>
        <v>0</v>
      </c>
      <c r="R168" s="99">
        <f>K168*G168</f>
        <v>0</v>
      </c>
      <c r="S168" s="99">
        <f>L168*G168</f>
        <v>0</v>
      </c>
      <c r="T168" s="99">
        <f t="shared" si="82"/>
        <v>0</v>
      </c>
      <c r="U168" s="99">
        <f>N168*G168</f>
        <v>0</v>
      </c>
      <c r="V168" s="98">
        <f>SUM(H168:N168)</f>
        <v>0</v>
      </c>
      <c r="W168" s="171">
        <f>SUM(O168:U168)</f>
        <v>0</v>
      </c>
      <c r="X168" s="190"/>
    </row>
    <row r="169" spans="1:24" outlineLevel="1">
      <c r="A169" s="30"/>
      <c r="B169" s="43"/>
      <c r="C169" s="183"/>
      <c r="D169" s="102" t="str">
        <f>'Перв. скв '!D186</f>
        <v>Выработка электроэнергии</v>
      </c>
      <c r="E169" s="59"/>
      <c r="F169" s="59" t="str">
        <f>'Перв. скв '!F186</f>
        <v>скв.</v>
      </c>
      <c r="G169" s="196">
        <f>'Перв. скв '!G186</f>
        <v>0</v>
      </c>
      <c r="H169" s="84"/>
      <c r="I169" s="197"/>
      <c r="J169" s="197"/>
      <c r="K169" s="84"/>
      <c r="L169" s="197"/>
      <c r="M169" s="197"/>
      <c r="N169" s="84"/>
      <c r="O169" s="99">
        <f>H169*G169</f>
        <v>0</v>
      </c>
      <c r="P169" s="99">
        <f>I169*G169</f>
        <v>0</v>
      </c>
      <c r="Q169" s="99">
        <f>J169*G169</f>
        <v>0</v>
      </c>
      <c r="R169" s="99">
        <f>K169*G169</f>
        <v>0</v>
      </c>
      <c r="S169" s="99">
        <f>L169*G169</f>
        <v>0</v>
      </c>
      <c r="T169" s="99">
        <f t="shared" si="82"/>
        <v>0</v>
      </c>
      <c r="U169" s="99">
        <f>N169*G169</f>
        <v>0</v>
      </c>
      <c r="V169" s="98">
        <f>SUM(H169:N169)</f>
        <v>0</v>
      </c>
      <c r="W169" s="171">
        <f>SUM(O169:U169)</f>
        <v>0</v>
      </c>
      <c r="X169" s="190"/>
    </row>
    <row r="170" spans="1:24" outlineLevel="1">
      <c r="A170" s="30"/>
      <c r="B170" s="43"/>
      <c r="C170" s="183"/>
      <c r="D170" s="102" t="str">
        <f>'Перв. скв '!D187</f>
        <v>Прочее (Регистрация, инвентаризация, индексация)</v>
      </c>
      <c r="E170" s="59"/>
      <c r="F170" s="59" t="str">
        <f>'Перв. скв '!F187</f>
        <v>скв.</v>
      </c>
      <c r="G170" s="196">
        <f>'Перв. скв '!G187</f>
        <v>0</v>
      </c>
      <c r="H170" s="197"/>
      <c r="I170" s="84"/>
      <c r="J170" s="84"/>
      <c r="K170" s="84"/>
      <c r="L170" s="84"/>
      <c r="M170" s="84"/>
      <c r="N170" s="84"/>
      <c r="O170" s="99">
        <f>H170*G170</f>
        <v>0</v>
      </c>
      <c r="P170" s="99">
        <f>I170*G170</f>
        <v>0</v>
      </c>
      <c r="Q170" s="99">
        <f>J170*G170</f>
        <v>0</v>
      </c>
      <c r="R170" s="99">
        <f>K170*G170</f>
        <v>0</v>
      </c>
      <c r="S170" s="99">
        <f>L170*G170</f>
        <v>0</v>
      </c>
      <c r="T170" s="99">
        <f t="shared" si="82"/>
        <v>0</v>
      </c>
      <c r="U170" s="99">
        <f>N170*G170</f>
        <v>0</v>
      </c>
      <c r="V170" s="98">
        <f>SUM(H170:N170)</f>
        <v>0</v>
      </c>
      <c r="W170" s="171">
        <f>SUM(O170:U170)</f>
        <v>0</v>
      </c>
      <c r="X170" s="190"/>
    </row>
    <row r="171" spans="1:24" outlineLevel="1">
      <c r="A171" s="30"/>
      <c r="B171" s="27"/>
      <c r="C171" s="183"/>
      <c r="D171" s="102" t="str">
        <f>'Перв. скв '!D188</f>
        <v>Прочие (ТЖГ)</v>
      </c>
      <c r="E171" s="59"/>
      <c r="F171" s="59" t="str">
        <f>'Перв. скв '!F188</f>
        <v>скв.</v>
      </c>
      <c r="G171" s="196">
        <f>'Перв. скв '!G188</f>
        <v>0</v>
      </c>
      <c r="H171" s="84"/>
      <c r="I171" s="84"/>
      <c r="J171" s="84"/>
      <c r="K171" s="84"/>
      <c r="L171" s="84"/>
      <c r="M171" s="84"/>
      <c r="N171" s="84"/>
      <c r="O171" s="99"/>
      <c r="P171" s="99"/>
      <c r="Q171" s="99"/>
      <c r="R171" s="99"/>
      <c r="S171" s="99"/>
      <c r="T171" s="99">
        <f t="shared" si="82"/>
        <v>0</v>
      </c>
      <c r="U171" s="99"/>
      <c r="V171" s="98"/>
      <c r="W171" s="171"/>
      <c r="X171" s="190"/>
    </row>
    <row r="172" spans="1:24" s="68" customFormat="1" ht="15.75" outlineLevel="1" thickBot="1">
      <c r="A172" s="105"/>
      <c r="B172" s="106"/>
      <c r="C172" s="97"/>
      <c r="D172" s="86"/>
      <c r="E172" s="87"/>
      <c r="F172" s="87"/>
      <c r="G172" s="88"/>
      <c r="H172" s="77"/>
      <c r="I172" s="77"/>
      <c r="J172" s="77"/>
      <c r="K172" s="77"/>
      <c r="L172" s="77"/>
      <c r="M172" s="77"/>
      <c r="N172" s="77"/>
      <c r="O172" s="118"/>
      <c r="P172" s="118"/>
      <c r="Q172" s="118"/>
      <c r="R172" s="118"/>
      <c r="S172" s="118"/>
      <c r="T172" s="118"/>
      <c r="U172" s="118"/>
      <c r="V172" s="119"/>
      <c r="W172" s="175"/>
      <c r="X172" s="190"/>
    </row>
    <row r="173" spans="1:24" s="109" customFormat="1">
      <c r="A173" s="107"/>
      <c r="B173" s="108"/>
      <c r="C173" s="56" t="s">
        <v>77</v>
      </c>
      <c r="D173" s="69">
        <f>W173</f>
        <v>0</v>
      </c>
      <c r="E173" s="482"/>
      <c r="F173" s="483"/>
      <c r="G173" s="483"/>
      <c r="H173" s="483"/>
      <c r="I173" s="483"/>
      <c r="J173" s="483"/>
      <c r="K173" s="483"/>
      <c r="L173" s="483"/>
      <c r="M173" s="483"/>
      <c r="N173" s="483"/>
      <c r="O173" s="116">
        <f t="shared" ref="O173:U173" si="83">SUM(O47:O170)</f>
        <v>0</v>
      </c>
      <c r="P173" s="116">
        <f t="shared" si="83"/>
        <v>0</v>
      </c>
      <c r="Q173" s="116">
        <f t="shared" si="83"/>
        <v>0</v>
      </c>
      <c r="R173" s="116">
        <f t="shared" si="83"/>
        <v>0</v>
      </c>
      <c r="S173" s="116">
        <f t="shared" si="83"/>
        <v>0</v>
      </c>
      <c r="T173" s="116">
        <f t="shared" si="83"/>
        <v>0</v>
      </c>
      <c r="U173" s="116">
        <f t="shared" si="83"/>
        <v>0</v>
      </c>
      <c r="V173" s="116"/>
      <c r="W173" s="164">
        <f>SUM(W41:W170)</f>
        <v>0</v>
      </c>
      <c r="X173" s="191"/>
    </row>
    <row r="174" spans="1:24" ht="15.75" thickBot="1">
      <c r="A174" s="3"/>
      <c r="B174" s="3"/>
      <c r="O174" s="23"/>
      <c r="P174" s="23"/>
      <c r="Q174" s="23"/>
      <c r="R174" s="23"/>
      <c r="S174" s="23"/>
      <c r="T174" s="23"/>
      <c r="U174" s="23"/>
      <c r="X174" s="191"/>
    </row>
    <row r="175" spans="1:24" ht="15.75" thickBot="1">
      <c r="A175" s="32"/>
      <c r="B175" s="47"/>
      <c r="C175" s="446" t="s">
        <v>124</v>
      </c>
      <c r="D175" s="447"/>
      <c r="E175" s="447"/>
      <c r="F175" s="447"/>
      <c r="G175" s="447"/>
      <c r="H175" s="447"/>
      <c r="I175" s="447"/>
      <c r="J175" s="447"/>
      <c r="K175" s="447"/>
      <c r="L175" s="447"/>
      <c r="M175" s="447"/>
      <c r="N175" s="447"/>
      <c r="O175" s="447"/>
      <c r="P175" s="447"/>
      <c r="Q175" s="447"/>
      <c r="R175" s="447"/>
      <c r="S175" s="447"/>
      <c r="T175" s="447"/>
      <c r="U175" s="447"/>
      <c r="V175" s="447"/>
      <c r="W175" s="447"/>
      <c r="X175" s="192">
        <f>SUM(W177:W187)</f>
        <v>0</v>
      </c>
    </row>
    <row r="176" spans="1:24" ht="15.75" outlineLevel="1" thickBot="1">
      <c r="A176" s="31"/>
      <c r="B176" s="46"/>
      <c r="C176" s="54"/>
      <c r="D176" s="100" t="s">
        <v>120</v>
      </c>
      <c r="E176" s="50"/>
      <c r="F176" s="50"/>
      <c r="G176" s="38"/>
      <c r="H176" s="51"/>
      <c r="I176" s="51"/>
      <c r="J176" s="51"/>
      <c r="K176" s="51"/>
      <c r="L176" s="51"/>
      <c r="M176" s="51"/>
      <c r="N176" s="51"/>
      <c r="O176" s="51"/>
      <c r="P176" s="51"/>
      <c r="Q176" s="51"/>
      <c r="R176" s="51"/>
      <c r="S176" s="51"/>
      <c r="T176" s="51"/>
      <c r="U176" s="51"/>
      <c r="V176" s="51"/>
      <c r="W176" s="174"/>
      <c r="X176" s="190"/>
    </row>
    <row r="177" spans="1:24" outlineLevel="1">
      <c r="A177" s="31"/>
      <c r="B177" s="46"/>
      <c r="C177" s="183"/>
      <c r="D177" s="102" t="str">
        <f>'Перв. скв '!D194</f>
        <v>Услуги по гидроразрыву пластов</v>
      </c>
      <c r="E177" s="59"/>
      <c r="F177" s="59" t="str">
        <f>'Перв. скв '!F194</f>
        <v>опер</v>
      </c>
      <c r="G177" s="196">
        <f>'Перв. скв '!G194</f>
        <v>2694720.9499999997</v>
      </c>
      <c r="H177" s="115"/>
      <c r="I177" s="214"/>
      <c r="J177" s="214"/>
      <c r="K177" s="214"/>
      <c r="L177" s="214"/>
      <c r="M177" s="214"/>
      <c r="N177" s="214"/>
      <c r="O177" s="99">
        <f t="shared" ref="O177:O187" si="84">H177*G177</f>
        <v>0</v>
      </c>
      <c r="P177" s="99"/>
      <c r="Q177" s="99"/>
      <c r="R177" s="99"/>
      <c r="S177" s="99"/>
      <c r="T177" s="99"/>
      <c r="U177" s="99"/>
      <c r="V177" s="98">
        <f t="shared" ref="V177:V187" si="85">SUM(H177:N177)</f>
        <v>0</v>
      </c>
      <c r="W177" s="171">
        <f>SUM(O177:U177)</f>
        <v>0</v>
      </c>
      <c r="X177" s="190"/>
    </row>
    <row r="178" spans="1:24" outlineLevel="1">
      <c r="A178" s="30"/>
      <c r="B178" s="43"/>
      <c r="C178" s="183"/>
      <c r="D178" s="102" t="str">
        <f>'Перв. скв '!D195</f>
        <v>Услуги колтюбинга и азотной установки</v>
      </c>
      <c r="E178" s="59"/>
      <c r="F178" s="59" t="str">
        <f>'Перв. скв '!F195</f>
        <v>опер</v>
      </c>
      <c r="G178" s="196">
        <f>'Перв. скв '!G195</f>
        <v>4225000</v>
      </c>
      <c r="H178" s="115"/>
      <c r="I178" s="214"/>
      <c r="J178" s="214"/>
      <c r="K178" s="214"/>
      <c r="L178" s="214"/>
      <c r="M178" s="214"/>
      <c r="N178" s="214"/>
      <c r="O178" s="99">
        <f t="shared" si="84"/>
        <v>0</v>
      </c>
      <c r="P178" s="99"/>
      <c r="Q178" s="99"/>
      <c r="R178" s="99"/>
      <c r="S178" s="99"/>
      <c r="T178" s="99"/>
      <c r="U178" s="99"/>
      <c r="V178" s="98">
        <f t="shared" si="85"/>
        <v>0</v>
      </c>
      <c r="W178" s="171">
        <f t="shared" ref="W178:W187" si="86">SUM(O178:U178)</f>
        <v>0</v>
      </c>
      <c r="X178" s="190"/>
    </row>
    <row r="179" spans="1:24" outlineLevel="1">
      <c r="A179" s="30"/>
      <c r="B179" s="43"/>
      <c r="C179" s="183"/>
      <c r="D179" s="102" t="str">
        <f>'Перв. скв '!D196</f>
        <v>Услуги бригад по капитальному ремонту скважин</v>
      </c>
      <c r="E179" s="59"/>
      <c r="F179" s="59" t="str">
        <f>'Перв. скв '!F196</f>
        <v>бр.час.</v>
      </c>
      <c r="G179" s="196">
        <f>'Перв. скв '!G196</f>
        <v>5700</v>
      </c>
      <c r="H179" s="198"/>
      <c r="I179" s="214"/>
      <c r="J179" s="214"/>
      <c r="K179" s="214"/>
      <c r="L179" s="214"/>
      <c r="M179" s="214"/>
      <c r="N179" s="214"/>
      <c r="O179" s="99">
        <f t="shared" si="84"/>
        <v>0</v>
      </c>
      <c r="P179" s="99"/>
      <c r="Q179" s="99"/>
      <c r="R179" s="99"/>
      <c r="S179" s="99"/>
      <c r="T179" s="99"/>
      <c r="U179" s="99"/>
      <c r="V179" s="98">
        <f t="shared" si="85"/>
        <v>0</v>
      </c>
      <c r="W179" s="171">
        <f t="shared" si="86"/>
        <v>0</v>
      </c>
      <c r="X179" s="190"/>
    </row>
    <row r="180" spans="1:24" outlineLevel="1">
      <c r="A180" s="30"/>
      <c r="B180" s="43"/>
      <c r="C180" s="183"/>
      <c r="D180" s="102" t="str">
        <f>'Перв. скв '!D197</f>
        <v>Супервайзинг при КРС</v>
      </c>
      <c r="E180" s="59"/>
      <c r="F180" s="59" t="str">
        <f>'Перв. скв '!F197</f>
        <v>опер</v>
      </c>
      <c r="G180" s="196">
        <f>'Перв. скв '!G197</f>
        <v>61808.600000000013</v>
      </c>
      <c r="H180" s="115"/>
      <c r="I180" s="214"/>
      <c r="J180" s="214"/>
      <c r="K180" s="214"/>
      <c r="L180" s="214"/>
      <c r="M180" s="214"/>
      <c r="N180" s="214"/>
      <c r="O180" s="99">
        <f t="shared" si="84"/>
        <v>0</v>
      </c>
      <c r="P180" s="99"/>
      <c r="Q180" s="99"/>
      <c r="R180" s="99"/>
      <c r="S180" s="99"/>
      <c r="T180" s="99"/>
      <c r="U180" s="99"/>
      <c r="V180" s="98">
        <f t="shared" si="85"/>
        <v>0</v>
      </c>
      <c r="W180" s="171">
        <f t="shared" si="86"/>
        <v>0</v>
      </c>
      <c r="X180" s="190"/>
    </row>
    <row r="181" spans="1:24" outlineLevel="1">
      <c r="A181" s="30"/>
      <c r="B181" s="43"/>
      <c r="C181" s="183"/>
      <c r="D181" s="102" t="str">
        <f>'Перв. скв '!D198</f>
        <v>ТЖГ</v>
      </c>
      <c r="E181" s="59"/>
      <c r="F181" s="59" t="str">
        <f>'Перв. скв '!F198</f>
        <v>опер</v>
      </c>
      <c r="G181" s="196">
        <f>'Перв. скв '!G198</f>
        <v>0</v>
      </c>
      <c r="H181" s="115"/>
      <c r="I181" s="214"/>
      <c r="J181" s="214"/>
      <c r="K181" s="214"/>
      <c r="L181" s="214"/>
      <c r="M181" s="214"/>
      <c r="N181" s="214"/>
      <c r="O181" s="99">
        <f t="shared" si="84"/>
        <v>0</v>
      </c>
      <c r="P181" s="99"/>
      <c r="Q181" s="99"/>
      <c r="R181" s="99"/>
      <c r="S181" s="99"/>
      <c r="T181" s="99"/>
      <c r="U181" s="99"/>
      <c r="V181" s="98">
        <f t="shared" si="85"/>
        <v>0</v>
      </c>
      <c r="W181" s="171">
        <f t="shared" si="86"/>
        <v>0</v>
      </c>
      <c r="X181" s="190"/>
    </row>
    <row r="182" spans="1:24" outlineLevel="1">
      <c r="A182" s="30"/>
      <c r="B182" s="43"/>
      <c r="C182" s="183"/>
      <c r="D182" s="102" t="str">
        <f>'Перв. скв '!D199</f>
        <v>Проппант</v>
      </c>
      <c r="E182" s="59"/>
      <c r="F182" s="59" t="str">
        <f>'Перв. скв '!F199</f>
        <v>м3</v>
      </c>
      <c r="G182" s="196">
        <f>'Перв. скв '!G199</f>
        <v>17500</v>
      </c>
      <c r="H182" s="115"/>
      <c r="I182" s="214"/>
      <c r="J182" s="214"/>
      <c r="K182" s="214"/>
      <c r="L182" s="214"/>
      <c r="M182" s="214"/>
      <c r="N182" s="214"/>
      <c r="O182" s="99">
        <f t="shared" si="84"/>
        <v>0</v>
      </c>
      <c r="P182" s="99"/>
      <c r="Q182" s="99"/>
      <c r="R182" s="99"/>
      <c r="S182" s="99"/>
      <c r="T182" s="99"/>
      <c r="U182" s="99"/>
      <c r="V182" s="98">
        <f t="shared" si="85"/>
        <v>0</v>
      </c>
      <c r="W182" s="171">
        <f t="shared" si="86"/>
        <v>0</v>
      </c>
      <c r="X182" s="190"/>
    </row>
    <row r="183" spans="1:24" outlineLevel="1">
      <c r="A183" s="30"/>
      <c r="B183" s="43"/>
      <c r="C183" s="183"/>
      <c r="D183" s="102" t="str">
        <f>'Перв. скв '!D200</f>
        <v>Распределение расходов УМТС</v>
      </c>
      <c r="E183" s="59"/>
      <c r="F183" s="59">
        <f>'Перв. скв '!F200</f>
        <v>0</v>
      </c>
      <c r="G183" s="196">
        <f>'Перв. скв '!G200</f>
        <v>865747.37145562703</v>
      </c>
      <c r="H183" s="115"/>
      <c r="I183" s="214"/>
      <c r="J183" s="214"/>
      <c r="K183" s="214"/>
      <c r="L183" s="214"/>
      <c r="M183" s="214"/>
      <c r="N183" s="214"/>
      <c r="O183" s="99">
        <f t="shared" si="84"/>
        <v>0</v>
      </c>
      <c r="P183" s="99"/>
      <c r="Q183" s="99"/>
      <c r="R183" s="99"/>
      <c r="S183" s="99"/>
      <c r="T183" s="99"/>
      <c r="U183" s="99"/>
      <c r="V183" s="98">
        <f t="shared" si="85"/>
        <v>0</v>
      </c>
      <c r="W183" s="171">
        <f t="shared" si="86"/>
        <v>0</v>
      </c>
      <c r="X183" s="190"/>
    </row>
    <row r="184" spans="1:24" outlineLevel="1">
      <c r="A184" s="30"/>
      <c r="B184" s="43"/>
      <c r="C184" s="183"/>
      <c r="D184" s="102" t="str">
        <f>'Перв. скв '!D201</f>
        <v>ПВР</v>
      </c>
      <c r="E184" s="59"/>
      <c r="F184" s="59" t="str">
        <f>'Перв. скв '!F201</f>
        <v>опер</v>
      </c>
      <c r="G184" s="196">
        <f>'Перв. скв '!G201</f>
        <v>0</v>
      </c>
      <c r="H184" s="115"/>
      <c r="I184" s="214"/>
      <c r="J184" s="214"/>
      <c r="K184" s="214"/>
      <c r="L184" s="214"/>
      <c r="M184" s="214"/>
      <c r="N184" s="214"/>
      <c r="O184" s="99">
        <f t="shared" si="84"/>
        <v>0</v>
      </c>
      <c r="P184" s="99"/>
      <c r="Q184" s="99"/>
      <c r="R184" s="99"/>
      <c r="S184" s="99"/>
      <c r="T184" s="99"/>
      <c r="U184" s="99"/>
      <c r="V184" s="98">
        <f t="shared" si="85"/>
        <v>0</v>
      </c>
      <c r="W184" s="171">
        <f t="shared" si="86"/>
        <v>0</v>
      </c>
      <c r="X184" s="190"/>
    </row>
    <row r="185" spans="1:24" outlineLevel="1">
      <c r="A185" s="30"/>
      <c r="B185" s="43"/>
      <c r="C185" s="183"/>
      <c r="D185" s="102" t="str">
        <f>'Перв. скв '!D202</f>
        <v>МГРП</v>
      </c>
      <c r="E185" s="59"/>
      <c r="F185" s="59" t="str">
        <f>'Перв. скв '!F202</f>
        <v>скв/опер</v>
      </c>
      <c r="G185" s="196">
        <f>'Перв. скв '!G202</f>
        <v>3650000</v>
      </c>
      <c r="H185" s="115"/>
      <c r="I185" s="214"/>
      <c r="J185" s="214"/>
      <c r="K185" s="214"/>
      <c r="L185" s="214"/>
      <c r="M185" s="214"/>
      <c r="N185" s="214"/>
      <c r="O185" s="99">
        <f t="shared" si="84"/>
        <v>0</v>
      </c>
      <c r="P185" s="99"/>
      <c r="Q185" s="99"/>
      <c r="R185" s="99"/>
      <c r="S185" s="99"/>
      <c r="T185" s="99"/>
      <c r="U185" s="99"/>
      <c r="V185" s="98">
        <f t="shared" si="85"/>
        <v>0</v>
      </c>
      <c r="W185" s="171">
        <f t="shared" si="86"/>
        <v>0</v>
      </c>
      <c r="X185" s="190"/>
    </row>
    <row r="186" spans="1:24" outlineLevel="1">
      <c r="A186" s="30"/>
      <c r="B186" s="43"/>
      <c r="C186" s="183"/>
      <c r="D186" s="102" t="str">
        <f>'Перв. скв '!D203</f>
        <v>Супервайзинг при ГРП</v>
      </c>
      <c r="E186" s="59"/>
      <c r="F186" s="59" t="str">
        <f>'Перв. скв '!F203</f>
        <v>бр.час.</v>
      </c>
      <c r="G186" s="196">
        <f>'Перв. скв '!G203</f>
        <v>85680</v>
      </c>
      <c r="H186" s="115"/>
      <c r="I186" s="214"/>
      <c r="J186" s="214"/>
      <c r="K186" s="214"/>
      <c r="L186" s="214"/>
      <c r="M186" s="214"/>
      <c r="N186" s="214"/>
      <c r="O186" s="99">
        <f t="shared" si="84"/>
        <v>0</v>
      </c>
      <c r="P186" s="99"/>
      <c r="Q186" s="99"/>
      <c r="R186" s="99"/>
      <c r="S186" s="99"/>
      <c r="T186" s="99"/>
      <c r="U186" s="99"/>
      <c r="V186" s="98">
        <f t="shared" si="85"/>
        <v>0</v>
      </c>
      <c r="W186" s="171">
        <f t="shared" si="86"/>
        <v>0</v>
      </c>
      <c r="X186" s="190"/>
    </row>
    <row r="187" spans="1:24" outlineLevel="1">
      <c r="A187" s="30"/>
      <c r="B187" s="43"/>
      <c r="C187" s="183"/>
      <c r="D187" s="102">
        <f>'Перв. скв '!D204</f>
        <v>0</v>
      </c>
      <c r="E187" s="59"/>
      <c r="F187" s="59">
        <f>'Перв. скв '!F204</f>
        <v>0</v>
      </c>
      <c r="G187" s="196">
        <f>'Перв. скв '!G204</f>
        <v>0</v>
      </c>
      <c r="H187" s="115"/>
      <c r="I187" s="214"/>
      <c r="J187" s="214"/>
      <c r="K187" s="214"/>
      <c r="L187" s="214"/>
      <c r="M187" s="214"/>
      <c r="N187" s="214"/>
      <c r="O187" s="99">
        <f t="shared" si="84"/>
        <v>0</v>
      </c>
      <c r="P187" s="99"/>
      <c r="Q187" s="99"/>
      <c r="R187" s="99"/>
      <c r="S187" s="99"/>
      <c r="T187" s="99"/>
      <c r="U187" s="99"/>
      <c r="V187" s="98">
        <f t="shared" si="85"/>
        <v>0</v>
      </c>
      <c r="W187" s="171">
        <f t="shared" si="86"/>
        <v>0</v>
      </c>
      <c r="X187" s="190"/>
    </row>
    <row r="188" spans="1:24" s="68" customFormat="1" ht="15.75" outlineLevel="1" thickBot="1">
      <c r="A188" s="105"/>
      <c r="B188" s="106"/>
      <c r="C188" s="97"/>
      <c r="D188" s="97"/>
      <c r="E188" s="75"/>
      <c r="F188" s="75"/>
      <c r="G188" s="65"/>
      <c r="H188" s="77"/>
      <c r="I188" s="77"/>
      <c r="J188" s="77"/>
      <c r="K188" s="77"/>
      <c r="L188" s="77"/>
      <c r="M188" s="77"/>
      <c r="N188" s="77"/>
      <c r="O188" s="78"/>
      <c r="P188" s="78"/>
      <c r="Q188" s="78"/>
      <c r="R188" s="78"/>
      <c r="S188" s="78"/>
      <c r="T188" s="78"/>
      <c r="U188" s="78"/>
      <c r="V188" s="79"/>
      <c r="W188" s="166"/>
      <c r="X188" s="190"/>
    </row>
    <row r="189" spans="1:24" s="109" customFormat="1">
      <c r="A189" s="107"/>
      <c r="B189" s="108"/>
      <c r="C189" s="56" t="s">
        <v>83</v>
      </c>
      <c r="D189" s="69">
        <f>W189</f>
        <v>0</v>
      </c>
      <c r="E189" s="482"/>
      <c r="F189" s="483"/>
      <c r="G189" s="483"/>
      <c r="H189" s="483"/>
      <c r="I189" s="483"/>
      <c r="J189" s="483"/>
      <c r="K189" s="483"/>
      <c r="L189" s="483"/>
      <c r="M189" s="483"/>
      <c r="N189" s="483"/>
      <c r="O189" s="116">
        <f>SUM(O177:O187)</f>
        <v>0</v>
      </c>
      <c r="P189" s="116"/>
      <c r="Q189" s="116"/>
      <c r="R189" s="116"/>
      <c r="S189" s="116"/>
      <c r="T189" s="116"/>
      <c r="U189" s="116"/>
      <c r="V189" s="116"/>
      <c r="W189" s="164">
        <f>SUM(W177:W187)</f>
        <v>0</v>
      </c>
      <c r="X189" s="191"/>
    </row>
    <row r="190" spans="1:24" ht="15.75" thickBot="1">
      <c r="O190" s="117"/>
      <c r="P190" s="117"/>
      <c r="Q190" s="117"/>
      <c r="R190" s="117"/>
      <c r="S190" s="117"/>
      <c r="T190" s="117"/>
      <c r="U190" s="117"/>
      <c r="V190" s="117"/>
      <c r="W190" s="117"/>
      <c r="X190" s="191"/>
    </row>
    <row r="191" spans="1:24" ht="15.75" thickBot="1">
      <c r="A191" s="27"/>
      <c r="B191" s="27"/>
      <c r="C191" s="446" t="s">
        <v>126</v>
      </c>
      <c r="D191" s="447"/>
      <c r="E191" s="447"/>
      <c r="F191" s="447"/>
      <c r="G191" s="447"/>
      <c r="H191" s="447"/>
      <c r="I191" s="447"/>
      <c r="J191" s="447"/>
      <c r="K191" s="447"/>
      <c r="L191" s="447"/>
      <c r="M191" s="447"/>
      <c r="N191" s="447"/>
      <c r="O191" s="447"/>
      <c r="P191" s="447"/>
      <c r="Q191" s="447"/>
      <c r="R191" s="447"/>
      <c r="S191" s="447"/>
      <c r="T191" s="447"/>
      <c r="U191" s="447"/>
      <c r="V191" s="447"/>
      <c r="W191" s="447"/>
      <c r="X191" s="192">
        <f>SUM(W192:W194)</f>
        <v>0</v>
      </c>
    </row>
    <row r="192" spans="1:24" outlineLevel="1">
      <c r="A192" s="27"/>
      <c r="B192" s="27"/>
      <c r="C192" s="183"/>
      <c r="D192" s="102">
        <f>'Перв. скв '!D209</f>
        <v>0</v>
      </c>
      <c r="E192" s="59"/>
      <c r="F192" s="59" t="str">
        <f>'Перв. скв '!F209</f>
        <v>шт</v>
      </c>
      <c r="G192" s="196">
        <f>'Перв. скв '!G209</f>
        <v>0</v>
      </c>
      <c r="H192" s="197"/>
      <c r="I192" s="212"/>
      <c r="J192" s="213"/>
      <c r="K192" s="212"/>
      <c r="L192" s="212"/>
      <c r="M192" s="212"/>
      <c r="N192" s="212"/>
      <c r="O192" s="112">
        <f>H192*G192</f>
        <v>0</v>
      </c>
      <c r="P192" s="112"/>
      <c r="Q192" s="112"/>
      <c r="R192" s="112"/>
      <c r="S192" s="112"/>
      <c r="T192" s="99"/>
      <c r="U192" s="112"/>
      <c r="V192" s="113">
        <f>SUM(H192:N192)</f>
        <v>0</v>
      </c>
      <c r="W192" s="168">
        <f>SUM(O192:U192)</f>
        <v>0</v>
      </c>
      <c r="X192" s="190"/>
    </row>
    <row r="193" spans="1:24" outlineLevel="1">
      <c r="A193" s="27"/>
      <c r="B193" s="27"/>
      <c r="C193" s="183"/>
      <c r="D193" s="102">
        <f>'Перв. скв '!D210</f>
        <v>0</v>
      </c>
      <c r="E193" s="59"/>
      <c r="F193" s="59" t="str">
        <f>'Перв. скв '!F210</f>
        <v>скв.</v>
      </c>
      <c r="G193" s="196">
        <f>'Перв. скв '!G210</f>
        <v>0</v>
      </c>
      <c r="H193" s="197"/>
      <c r="I193" s="212"/>
      <c r="J193" s="212"/>
      <c r="K193" s="212"/>
      <c r="L193" s="212"/>
      <c r="M193" s="212"/>
      <c r="N193" s="212"/>
      <c r="O193" s="112">
        <f>H193*G193</f>
        <v>0</v>
      </c>
      <c r="P193" s="112"/>
      <c r="Q193" s="112"/>
      <c r="R193" s="112"/>
      <c r="S193" s="112"/>
      <c r="T193" s="99"/>
      <c r="U193" s="112"/>
      <c r="V193" s="113">
        <f>SUM(H193:N193)</f>
        <v>0</v>
      </c>
      <c r="W193" s="168">
        <f>SUM(O193:U193)</f>
        <v>0</v>
      </c>
      <c r="X193" s="190"/>
    </row>
    <row r="194" spans="1:24" outlineLevel="1">
      <c r="A194" s="27"/>
      <c r="B194" s="27"/>
      <c r="C194" s="183"/>
      <c r="D194" s="102">
        <f>'Перв. скв '!D211</f>
        <v>0</v>
      </c>
      <c r="E194" s="59"/>
      <c r="F194" s="59" t="str">
        <f>'Перв. скв '!F211</f>
        <v>скв.</v>
      </c>
      <c r="G194" s="196">
        <f>'Перв. скв '!G211</f>
        <v>0</v>
      </c>
      <c r="H194" s="84"/>
      <c r="I194" s="212"/>
      <c r="J194" s="212"/>
      <c r="K194" s="212"/>
      <c r="L194" s="212"/>
      <c r="M194" s="212"/>
      <c r="N194" s="212"/>
      <c r="O194" s="112">
        <f>H194*G194</f>
        <v>0</v>
      </c>
      <c r="P194" s="112"/>
      <c r="Q194" s="112"/>
      <c r="R194" s="112"/>
      <c r="S194" s="112"/>
      <c r="T194" s="99"/>
      <c r="U194" s="112"/>
      <c r="V194" s="113">
        <f>SUM(H194:N194)</f>
        <v>0</v>
      </c>
      <c r="W194" s="168">
        <f>SUM(O194:U194)</f>
        <v>0</v>
      </c>
      <c r="X194" s="190"/>
    </row>
    <row r="195" spans="1:24" s="109" customFormat="1">
      <c r="A195" s="132"/>
      <c r="B195" s="132"/>
      <c r="C195" s="56" t="s">
        <v>127</v>
      </c>
      <c r="D195" s="69">
        <f>W195</f>
        <v>0</v>
      </c>
      <c r="E195" s="482"/>
      <c r="F195" s="483"/>
      <c r="G195" s="483"/>
      <c r="H195" s="483"/>
      <c r="I195" s="483"/>
      <c r="J195" s="483"/>
      <c r="K195" s="483"/>
      <c r="L195" s="483"/>
      <c r="M195" s="483"/>
      <c r="N195" s="483"/>
      <c r="O195" s="116">
        <f>SUM(O192:O194)</f>
        <v>0</v>
      </c>
      <c r="P195" s="116"/>
      <c r="Q195" s="116"/>
      <c r="R195" s="116"/>
      <c r="S195" s="116"/>
      <c r="T195" s="116"/>
      <c r="U195" s="116"/>
      <c r="V195" s="116"/>
      <c r="W195" s="164">
        <f>SUM(W192:W194)</f>
        <v>0</v>
      </c>
      <c r="X195" s="190"/>
    </row>
    <row r="196" spans="1:24" ht="15.75" thickBot="1">
      <c r="O196" s="117"/>
      <c r="P196" s="117"/>
      <c r="Q196" s="117"/>
      <c r="R196" s="117"/>
      <c r="S196" s="117"/>
      <c r="T196" s="117"/>
      <c r="U196" s="117"/>
      <c r="V196" s="117"/>
      <c r="W196" s="117"/>
      <c r="X196" s="191"/>
    </row>
    <row r="197" spans="1:24" s="109" customFormat="1" ht="15.75" thickBot="1">
      <c r="A197" s="107"/>
      <c r="B197" s="108"/>
      <c r="C197" s="56" t="s">
        <v>84</v>
      </c>
      <c r="D197" s="69">
        <f>W197</f>
        <v>0</v>
      </c>
      <c r="E197" s="482"/>
      <c r="F197" s="483"/>
      <c r="G197" s="483"/>
      <c r="H197" s="483"/>
      <c r="I197" s="483"/>
      <c r="J197" s="483"/>
      <c r="K197" s="483"/>
      <c r="L197" s="483"/>
      <c r="M197" s="483"/>
      <c r="N197" s="483"/>
      <c r="O197" s="116">
        <f t="shared" ref="O197:U197" si="87">O173+O189+O37+O195</f>
        <v>0</v>
      </c>
      <c r="P197" s="116">
        <f t="shared" si="87"/>
        <v>0</v>
      </c>
      <c r="Q197" s="116">
        <f t="shared" si="87"/>
        <v>0</v>
      </c>
      <c r="R197" s="116">
        <f t="shared" si="87"/>
        <v>0</v>
      </c>
      <c r="S197" s="116">
        <f t="shared" si="87"/>
        <v>0</v>
      </c>
      <c r="T197" s="116">
        <f t="shared" si="87"/>
        <v>0</v>
      </c>
      <c r="U197" s="116">
        <f t="shared" si="87"/>
        <v>0</v>
      </c>
      <c r="V197" s="116"/>
      <c r="W197" s="164">
        <f>W173+W189+W37+W195</f>
        <v>0</v>
      </c>
      <c r="X197" s="192">
        <f>X18+X39+X46+X55+X76+X84+X102+X107+X116+X121+X125+X146+X164+X175+X191</f>
        <v>0</v>
      </c>
    </row>
  </sheetData>
  <mergeCells count="58">
    <mergeCell ref="A2:W2"/>
    <mergeCell ref="F4:G5"/>
    <mergeCell ref="H4:H5"/>
    <mergeCell ref="I4:I5"/>
    <mergeCell ref="J4:J5"/>
    <mergeCell ref="K4:K5"/>
    <mergeCell ref="L4:L5"/>
    <mergeCell ref="M4:M5"/>
    <mergeCell ref="N4:N5"/>
    <mergeCell ref="O4:O5"/>
    <mergeCell ref="P4:Q5"/>
    <mergeCell ref="R4:R5"/>
    <mergeCell ref="A6:B6"/>
    <mergeCell ref="F6:G6"/>
    <mergeCell ref="P6:Q6"/>
    <mergeCell ref="A7:B7"/>
    <mergeCell ref="F7:G7"/>
    <mergeCell ref="O7:O8"/>
    <mergeCell ref="P7:Q7"/>
    <mergeCell ref="A8:B8"/>
    <mergeCell ref="F8:G8"/>
    <mergeCell ref="P8:Q8"/>
    <mergeCell ref="A9:B9"/>
    <mergeCell ref="F9:G9"/>
    <mergeCell ref="P9:Q9"/>
    <mergeCell ref="F10:G10"/>
    <mergeCell ref="O10:O11"/>
    <mergeCell ref="P10:Q10"/>
    <mergeCell ref="F11:G11"/>
    <mergeCell ref="P11:Q11"/>
    <mergeCell ref="F12:G13"/>
    <mergeCell ref="Q12:R13"/>
    <mergeCell ref="A13:B13"/>
    <mergeCell ref="A15:G15"/>
    <mergeCell ref="H15:N15"/>
    <mergeCell ref="O15:U15"/>
    <mergeCell ref="O12:O13"/>
    <mergeCell ref="P12:P13"/>
    <mergeCell ref="V15:W15"/>
    <mergeCell ref="C18:W18"/>
    <mergeCell ref="C39:W39"/>
    <mergeCell ref="C46:W46"/>
    <mergeCell ref="C55:W55"/>
    <mergeCell ref="C76:W76"/>
    <mergeCell ref="C84:W84"/>
    <mergeCell ref="C102:W102"/>
    <mergeCell ref="C107:W107"/>
    <mergeCell ref="C116:W116"/>
    <mergeCell ref="C121:W121"/>
    <mergeCell ref="C125:W125"/>
    <mergeCell ref="E195:N195"/>
    <mergeCell ref="E197:N197"/>
    <mergeCell ref="C146:W146"/>
    <mergeCell ref="C164:W164"/>
    <mergeCell ref="E173:N173"/>
    <mergeCell ref="C175:W175"/>
    <mergeCell ref="E189:N189"/>
    <mergeCell ref="C191:W191"/>
  </mergeCells>
  <conditionalFormatting sqref="R6 R8:R11 H6:O6 H7:N8 H9:O9">
    <cfRule type="cellIs" dxfId="7" priority="3" stopIfTrue="1" operator="equal">
      <formula>0</formula>
    </cfRule>
  </conditionalFormatting>
  <pageMargins left="0.25" right="0.25" top="0.75" bottom="0.75" header="0.3" footer="0.3"/>
  <pageSetup paperSize="8" scale="35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pageSetUpPr fitToPage="1"/>
  </sheetPr>
  <dimension ref="A1:Y197"/>
  <sheetViews>
    <sheetView topLeftCell="L4" zoomScale="90" zoomScaleNormal="90" workbookViewId="0">
      <selection activeCell="T30" sqref="T30"/>
    </sheetView>
  </sheetViews>
  <sheetFormatPr defaultRowHeight="15" outlineLevelRow="1"/>
  <cols>
    <col min="1" max="1" width="1.5703125" style="1" customWidth="1"/>
    <col min="2" max="2" width="1.7109375" style="1" customWidth="1"/>
    <col min="3" max="3" width="44.85546875" style="1" customWidth="1"/>
    <col min="4" max="4" width="72.5703125" style="1" customWidth="1"/>
    <col min="5" max="5" width="16.42578125" style="89" customWidth="1"/>
    <col min="6" max="6" width="14" style="1" customWidth="1"/>
    <col min="7" max="7" width="13.42578125" style="1" customWidth="1"/>
    <col min="8" max="8" width="9.5703125" style="1" customWidth="1"/>
    <col min="9" max="10" width="11" style="1" customWidth="1"/>
    <col min="11" max="11" width="12.28515625" style="1" customWidth="1"/>
    <col min="12" max="13" width="12" style="1" customWidth="1"/>
    <col min="14" max="14" width="11.85546875" style="1" customWidth="1"/>
    <col min="15" max="15" width="13.42578125" style="1" customWidth="1"/>
    <col min="16" max="16" width="15.42578125" style="1" customWidth="1"/>
    <col min="17" max="17" width="15" style="1" customWidth="1"/>
    <col min="18" max="18" width="15.5703125" style="1" customWidth="1"/>
    <col min="19" max="20" width="15.140625" style="1" customWidth="1"/>
    <col min="21" max="21" width="12.28515625" style="1" customWidth="1"/>
    <col min="22" max="22" width="12.5703125" style="1" customWidth="1"/>
    <col min="23" max="23" width="13.85546875" style="1" customWidth="1"/>
    <col min="24" max="24" width="14.7109375" style="185" customWidth="1"/>
    <col min="25" max="16384" width="9.140625" style="1"/>
  </cols>
  <sheetData>
    <row r="1" spans="1:25" ht="5.25" customHeight="1" thickBot="1"/>
    <row r="2" spans="1:25" ht="50.25" customHeight="1" thickBot="1">
      <c r="A2" s="460" t="s">
        <v>10</v>
      </c>
      <c r="B2" s="461"/>
      <c r="C2" s="461"/>
      <c r="D2" s="461"/>
      <c r="E2" s="461"/>
      <c r="F2" s="461"/>
      <c r="G2" s="461"/>
      <c r="H2" s="461"/>
      <c r="I2" s="461"/>
      <c r="J2" s="461"/>
      <c r="K2" s="461"/>
      <c r="L2" s="461"/>
      <c r="M2" s="461"/>
      <c r="N2" s="461"/>
      <c r="O2" s="461"/>
      <c r="P2" s="461"/>
      <c r="Q2" s="461"/>
      <c r="R2" s="461"/>
      <c r="S2" s="461"/>
      <c r="T2" s="461"/>
      <c r="U2" s="461"/>
      <c r="V2" s="461"/>
      <c r="W2" s="465"/>
    </row>
    <row r="3" spans="1:25" ht="4.5" customHeight="1">
      <c r="A3" s="6"/>
      <c r="B3" s="6"/>
      <c r="C3" s="6"/>
      <c r="D3" s="6"/>
      <c r="E3" s="90"/>
      <c r="F3" s="6"/>
      <c r="G3" s="6"/>
      <c r="H3" s="9"/>
      <c r="I3" s="9"/>
      <c r="J3" s="9"/>
      <c r="K3" s="9"/>
      <c r="L3" s="9"/>
      <c r="M3" s="9"/>
      <c r="N3" s="9"/>
      <c r="O3" s="6"/>
      <c r="P3" s="5"/>
      <c r="Q3" s="7"/>
      <c r="R3" s="7"/>
      <c r="S3" s="7"/>
      <c r="T3" s="7"/>
      <c r="U3" s="7"/>
      <c r="V3" s="7"/>
      <c r="W3" s="7"/>
    </row>
    <row r="4" spans="1:25" ht="14.25" customHeight="1">
      <c r="A4" s="10"/>
      <c r="B4" s="10"/>
      <c r="C4" s="129" t="s">
        <v>144</v>
      </c>
      <c r="D4" s="163" t="str">
        <f>'Титул '!G5</f>
        <v xml:space="preserve">куст №21б Приобского месторождения </v>
      </c>
      <c r="E4" s="161" t="s">
        <v>104</v>
      </c>
      <c r="F4" s="466" t="s">
        <v>42</v>
      </c>
      <c r="G4" s="467"/>
      <c r="H4" s="464" t="s">
        <v>11</v>
      </c>
      <c r="I4" s="464" t="s">
        <v>12</v>
      </c>
      <c r="J4" s="464" t="s">
        <v>4</v>
      </c>
      <c r="K4" s="464" t="s">
        <v>110</v>
      </c>
      <c r="L4" s="464" t="s">
        <v>111</v>
      </c>
      <c r="M4" s="464" t="s">
        <v>150</v>
      </c>
      <c r="N4" s="464" t="s">
        <v>13</v>
      </c>
      <c r="O4" s="503" t="s">
        <v>107</v>
      </c>
      <c r="P4" s="470" t="s">
        <v>42</v>
      </c>
      <c r="Q4" s="470"/>
      <c r="R4" s="503" t="s">
        <v>108</v>
      </c>
    </row>
    <row r="5" spans="1:25">
      <c r="A5" s="10"/>
      <c r="B5" s="10"/>
      <c r="C5" s="129" t="s">
        <v>145</v>
      </c>
      <c r="D5" s="81" t="str">
        <f>'Титул '!C11</f>
        <v>не определен</v>
      </c>
      <c r="E5" s="180">
        <f>D197</f>
        <v>0</v>
      </c>
      <c r="F5" s="501"/>
      <c r="G5" s="502"/>
      <c r="H5" s="464"/>
      <c r="I5" s="464"/>
      <c r="J5" s="464"/>
      <c r="K5" s="464"/>
      <c r="L5" s="464"/>
      <c r="M5" s="464"/>
      <c r="N5" s="464"/>
      <c r="O5" s="503"/>
      <c r="P5" s="504"/>
      <c r="Q5" s="504"/>
      <c r="R5" s="503"/>
    </row>
    <row r="6" spans="1:25" ht="15" customHeight="1">
      <c r="A6" s="455"/>
      <c r="B6" s="456"/>
      <c r="C6" s="129" t="s">
        <v>146</v>
      </c>
      <c r="D6" s="81" t="str">
        <f>'Титул '!C12</f>
        <v>БУ-3000 ЭУК</v>
      </c>
      <c r="E6" s="73" t="s">
        <v>89</v>
      </c>
      <c r="F6" s="462" t="s">
        <v>38</v>
      </c>
      <c r="G6" s="462"/>
      <c r="H6" s="176"/>
      <c r="I6" s="176"/>
      <c r="J6" s="176"/>
      <c r="K6" s="80"/>
      <c r="L6" s="176"/>
      <c r="M6" s="176"/>
      <c r="N6" s="80"/>
      <c r="O6" s="178">
        <f>SUM(I6:N6)</f>
        <v>0</v>
      </c>
      <c r="P6" s="462" t="s">
        <v>87</v>
      </c>
      <c r="Q6" s="462"/>
      <c r="R6" s="176"/>
    </row>
    <row r="7" spans="1:25" ht="15" customHeight="1">
      <c r="A7" s="455"/>
      <c r="B7" s="456"/>
      <c r="C7" s="129" t="s">
        <v>14</v>
      </c>
      <c r="D7" s="176"/>
      <c r="E7" s="179">
        <f>W37</f>
        <v>0</v>
      </c>
      <c r="F7" s="462" t="s">
        <v>105</v>
      </c>
      <c r="G7" s="462"/>
      <c r="H7" s="80"/>
      <c r="I7" s="177"/>
      <c r="J7" s="177"/>
      <c r="K7" s="81"/>
      <c r="L7" s="177"/>
      <c r="M7" s="177"/>
      <c r="N7" s="81"/>
      <c r="O7" s="503" t="s">
        <v>109</v>
      </c>
      <c r="P7" s="462" t="s">
        <v>88</v>
      </c>
      <c r="Q7" s="462"/>
      <c r="R7" s="181"/>
    </row>
    <row r="8" spans="1:25" ht="15" customHeight="1">
      <c r="A8" s="455"/>
      <c r="B8" s="456"/>
      <c r="C8" s="11" t="s">
        <v>98</v>
      </c>
      <c r="D8" s="176"/>
      <c r="E8" s="73" t="s">
        <v>90</v>
      </c>
      <c r="F8" s="462" t="s">
        <v>39</v>
      </c>
      <c r="G8" s="462"/>
      <c r="H8" s="80"/>
      <c r="I8" s="176"/>
      <c r="J8" s="176"/>
      <c r="K8" s="80"/>
      <c r="L8" s="176"/>
      <c r="M8" s="176"/>
      <c r="N8" s="80"/>
      <c r="O8" s="503"/>
      <c r="P8" s="462" t="s">
        <v>113</v>
      </c>
      <c r="Q8" s="462"/>
      <c r="R8" s="80"/>
    </row>
    <row r="9" spans="1:25" ht="15.75" customHeight="1">
      <c r="A9" s="455"/>
      <c r="B9" s="456"/>
      <c r="C9" s="129" t="s">
        <v>95</v>
      </c>
      <c r="D9" s="81" t="str">
        <f>'Титул '!C13</f>
        <v>да</v>
      </c>
      <c r="E9" s="179">
        <f>W173</f>
        <v>0</v>
      </c>
      <c r="F9" s="462" t="s">
        <v>40</v>
      </c>
      <c r="G9" s="462"/>
      <c r="H9" s="80"/>
      <c r="I9" s="176"/>
      <c r="J9" s="176"/>
      <c r="K9" s="80"/>
      <c r="L9" s="176"/>
      <c r="M9" s="176"/>
      <c r="N9" s="80"/>
      <c r="O9" s="178">
        <f>D8</f>
        <v>0</v>
      </c>
      <c r="P9" s="462" t="s">
        <v>114</v>
      </c>
      <c r="Q9" s="462"/>
      <c r="R9" s="80"/>
      <c r="S9" s="3"/>
      <c r="T9" s="3"/>
      <c r="U9" s="3"/>
      <c r="V9" s="3"/>
      <c r="W9" s="3"/>
      <c r="X9" s="186"/>
      <c r="Y9" s="3"/>
    </row>
    <row r="10" spans="1:25" ht="15" customHeight="1">
      <c r="A10" s="60"/>
      <c r="B10" s="61"/>
      <c r="C10" s="129" t="s">
        <v>96</v>
      </c>
      <c r="D10" s="81" t="str">
        <f>'Титул '!C14</f>
        <v>нет</v>
      </c>
      <c r="E10" s="73" t="s">
        <v>91</v>
      </c>
      <c r="F10" s="464" t="s">
        <v>42</v>
      </c>
      <c r="G10" s="464"/>
      <c r="H10" s="130" t="s">
        <v>92</v>
      </c>
      <c r="I10" s="130" t="s">
        <v>151</v>
      </c>
      <c r="J10" s="130" t="s">
        <v>103</v>
      </c>
      <c r="K10" s="130" t="s">
        <v>93</v>
      </c>
      <c r="L10" s="130" t="s">
        <v>94</v>
      </c>
      <c r="M10" s="130" t="s">
        <v>99</v>
      </c>
      <c r="N10" s="130"/>
      <c r="O10" s="503" t="s">
        <v>112</v>
      </c>
      <c r="P10" s="462" t="s">
        <v>115</v>
      </c>
      <c r="Q10" s="462"/>
      <c r="R10" s="80"/>
      <c r="S10" s="3"/>
      <c r="T10" s="3"/>
      <c r="U10" s="3"/>
      <c r="V10" s="3"/>
      <c r="W10" s="3"/>
      <c r="X10" s="186"/>
      <c r="Y10" s="3"/>
    </row>
    <row r="11" spans="1:25" ht="17.25" customHeight="1">
      <c r="A11" s="60"/>
      <c r="B11" s="61"/>
      <c r="C11" s="129" t="s">
        <v>97</v>
      </c>
      <c r="D11" s="81" t="str">
        <f>'Титул '!C15</f>
        <v>нет</v>
      </c>
      <c r="E11" s="179">
        <f>W189</f>
        <v>0</v>
      </c>
      <c r="F11" s="462" t="s">
        <v>106</v>
      </c>
      <c r="G11" s="462"/>
      <c r="H11" s="82"/>
      <c r="I11" s="82"/>
      <c r="J11" s="82"/>
      <c r="K11" s="82"/>
      <c r="L11" s="82"/>
      <c r="M11" s="82"/>
      <c r="N11" s="82"/>
      <c r="O11" s="503"/>
      <c r="P11" s="462" t="s">
        <v>116</v>
      </c>
      <c r="Q11" s="462"/>
      <c r="R11" s="80"/>
      <c r="S11" s="3"/>
      <c r="T11" s="3"/>
      <c r="U11" s="3"/>
      <c r="V11" s="3"/>
      <c r="W11" s="3"/>
      <c r="X11" s="186"/>
      <c r="Y11" s="3"/>
    </row>
    <row r="12" spans="1:25" ht="17.25" customHeight="1">
      <c r="A12" s="60"/>
      <c r="B12" s="61"/>
      <c r="C12" s="129" t="s">
        <v>125</v>
      </c>
      <c r="D12" s="176"/>
      <c r="E12" s="73" t="s">
        <v>129</v>
      </c>
      <c r="F12" s="488" t="s">
        <v>41</v>
      </c>
      <c r="G12" s="489"/>
      <c r="H12" s="223"/>
      <c r="I12" s="224"/>
      <c r="J12" s="224"/>
      <c r="K12" s="224"/>
      <c r="L12" s="224"/>
      <c r="M12" s="224"/>
      <c r="N12" s="224"/>
      <c r="O12" s="505"/>
      <c r="P12" s="480" t="s">
        <v>41</v>
      </c>
      <c r="Q12" s="492"/>
      <c r="R12" s="493"/>
      <c r="S12" s="211"/>
      <c r="T12" s="3"/>
      <c r="U12" s="3"/>
      <c r="V12" s="3"/>
      <c r="W12" s="3"/>
      <c r="X12" s="186"/>
      <c r="Y12" s="3"/>
    </row>
    <row r="13" spans="1:25">
      <c r="A13" s="457"/>
      <c r="B13" s="456"/>
      <c r="C13" s="129" t="s">
        <v>102</v>
      </c>
      <c r="D13" s="131"/>
      <c r="E13" s="179">
        <f>W195</f>
        <v>0</v>
      </c>
      <c r="F13" s="490"/>
      <c r="G13" s="491"/>
      <c r="H13" s="225"/>
      <c r="I13" s="226"/>
      <c r="J13" s="226"/>
      <c r="K13" s="226"/>
      <c r="L13" s="226"/>
      <c r="M13" s="226"/>
      <c r="N13" s="226"/>
      <c r="O13" s="506"/>
      <c r="P13" s="481"/>
      <c r="Q13" s="494"/>
      <c r="R13" s="495"/>
      <c r="S13" s="211"/>
      <c r="T13" s="70"/>
      <c r="U13" s="70"/>
      <c r="V13" s="70"/>
      <c r="W13" s="70"/>
      <c r="X13" s="186"/>
      <c r="Y13" s="70"/>
    </row>
    <row r="14" spans="1:25" ht="3.75" customHeight="1" thickBot="1">
      <c r="A14" s="12"/>
      <c r="B14" s="12"/>
      <c r="C14" s="128"/>
      <c r="D14" s="12"/>
      <c r="E14" s="12"/>
      <c r="F14" s="12"/>
      <c r="G14" s="12"/>
      <c r="H14" s="12"/>
      <c r="I14" s="12"/>
      <c r="J14" s="12"/>
      <c r="K14" s="12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</row>
    <row r="15" spans="1:25">
      <c r="A15" s="458" t="s">
        <v>128</v>
      </c>
      <c r="B15" s="459"/>
      <c r="C15" s="459"/>
      <c r="D15" s="459"/>
      <c r="E15" s="459"/>
      <c r="F15" s="459"/>
      <c r="G15" s="479"/>
      <c r="H15" s="476" t="s">
        <v>15</v>
      </c>
      <c r="I15" s="477"/>
      <c r="J15" s="477"/>
      <c r="K15" s="477"/>
      <c r="L15" s="477"/>
      <c r="M15" s="477"/>
      <c r="N15" s="478"/>
      <c r="O15" s="476" t="s">
        <v>16</v>
      </c>
      <c r="P15" s="477"/>
      <c r="Q15" s="477"/>
      <c r="R15" s="477"/>
      <c r="S15" s="477"/>
      <c r="T15" s="477"/>
      <c r="U15" s="478"/>
      <c r="V15" s="458" t="s">
        <v>17</v>
      </c>
      <c r="W15" s="459"/>
      <c r="X15" s="187"/>
    </row>
    <row r="16" spans="1:25" ht="45.75" customHeight="1" thickBot="1">
      <c r="A16" s="13" t="s">
        <v>18</v>
      </c>
      <c r="B16" s="14" t="s">
        <v>19</v>
      </c>
      <c r="C16" s="15" t="s">
        <v>5</v>
      </c>
      <c r="D16" s="16" t="s">
        <v>20</v>
      </c>
      <c r="E16" s="16" t="s">
        <v>21</v>
      </c>
      <c r="F16" s="16" t="s">
        <v>22</v>
      </c>
      <c r="G16" s="17" t="s">
        <v>23</v>
      </c>
      <c r="H16" s="18" t="s">
        <v>101</v>
      </c>
      <c r="I16" s="19" t="str">
        <f>+I4</f>
        <v xml:space="preserve">Направление </v>
      </c>
      <c r="J16" s="19" t="str">
        <f>+J4</f>
        <v>Кондуктор</v>
      </c>
      <c r="K16" s="19" t="str">
        <f>+K4</f>
        <v>Техническая колонна</v>
      </c>
      <c r="L16" s="19" t="str">
        <f>+L4</f>
        <v>Эксплуат-ая колонна</v>
      </c>
      <c r="M16" s="17" t="s">
        <v>150</v>
      </c>
      <c r="N16" s="49" t="str">
        <f>+N4</f>
        <v>Хвостовик</v>
      </c>
      <c r="O16" s="18" t="s">
        <v>101</v>
      </c>
      <c r="P16" s="20" t="str">
        <f>+I16</f>
        <v xml:space="preserve">Направление </v>
      </c>
      <c r="Q16" s="19" t="str">
        <f>+J16</f>
        <v>Кондуктор</v>
      </c>
      <c r="R16" s="19" t="str">
        <f>+K16</f>
        <v>Техническая колонна</v>
      </c>
      <c r="S16" s="19" t="str">
        <f>+L16</f>
        <v>Эксплуат-ая колонна</v>
      </c>
      <c r="T16" s="17" t="s">
        <v>150</v>
      </c>
      <c r="U16" s="17" t="str">
        <f>+N16</f>
        <v>Хвостовик</v>
      </c>
      <c r="V16" s="21" t="s">
        <v>24</v>
      </c>
      <c r="W16" s="165" t="s">
        <v>25</v>
      </c>
      <c r="X16" s="184" t="s">
        <v>149</v>
      </c>
    </row>
    <row r="17" spans="1:24" ht="15.75" thickBot="1">
      <c r="A17" s="33"/>
      <c r="B17" s="41"/>
      <c r="C17" s="74"/>
      <c r="D17" s="74"/>
      <c r="E17" s="75"/>
      <c r="F17" s="75"/>
      <c r="G17" s="76"/>
      <c r="H17" s="77"/>
      <c r="I17" s="77"/>
      <c r="J17" s="77"/>
      <c r="K17" s="77"/>
      <c r="L17" s="77"/>
      <c r="M17" s="77"/>
      <c r="N17" s="77"/>
      <c r="O17" s="78"/>
      <c r="P17" s="78"/>
      <c r="Q17" s="78"/>
      <c r="R17" s="78"/>
      <c r="S17" s="78"/>
      <c r="T17" s="78"/>
      <c r="U17" s="78"/>
      <c r="V17" s="79"/>
      <c r="W17" s="166"/>
      <c r="X17" s="188"/>
    </row>
    <row r="18" spans="1:24" ht="15.75" thickBot="1">
      <c r="A18" s="33" t="s">
        <v>55</v>
      </c>
      <c r="B18" s="41"/>
      <c r="C18" s="453" t="s">
        <v>122</v>
      </c>
      <c r="D18" s="454"/>
      <c r="E18" s="454"/>
      <c r="F18" s="454"/>
      <c r="G18" s="454"/>
      <c r="H18" s="454"/>
      <c r="I18" s="454"/>
      <c r="J18" s="454"/>
      <c r="K18" s="454"/>
      <c r="L18" s="454"/>
      <c r="M18" s="454"/>
      <c r="N18" s="454"/>
      <c r="O18" s="454"/>
      <c r="P18" s="454"/>
      <c r="Q18" s="454"/>
      <c r="R18" s="454"/>
      <c r="S18" s="454"/>
      <c r="T18" s="454"/>
      <c r="U18" s="454"/>
      <c r="V18" s="454"/>
      <c r="W18" s="487"/>
      <c r="X18" s="189">
        <f>SUM(W20:W36)</f>
        <v>0</v>
      </c>
    </row>
    <row r="19" spans="1:24" outlineLevel="1">
      <c r="A19" s="28"/>
      <c r="B19" s="42"/>
      <c r="C19" s="182" t="str">
        <f>'Перв. скв '!C19</f>
        <v>не определен</v>
      </c>
      <c r="D19" s="100" t="s">
        <v>120</v>
      </c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167"/>
      <c r="X19" s="190"/>
    </row>
    <row r="20" spans="1:24" outlineLevel="1">
      <c r="A20" s="28"/>
      <c r="B20" s="42"/>
      <c r="C20" s="74"/>
      <c r="D20" s="102" t="str">
        <f>'Перв. скв '!D20</f>
        <v>Монтаж</v>
      </c>
      <c r="E20" s="59" t="str">
        <f>D$5</f>
        <v>не определен</v>
      </c>
      <c r="F20" s="59" t="str">
        <f>'Перв. скв '!F20</f>
        <v>опер.</v>
      </c>
      <c r="G20" s="196">
        <f>'Перв. скв '!G20</f>
        <v>9401938</v>
      </c>
      <c r="H20" s="83"/>
      <c r="I20" s="111"/>
      <c r="J20" s="111"/>
      <c r="K20" s="111"/>
      <c r="L20" s="111"/>
      <c r="M20" s="111"/>
      <c r="N20" s="111"/>
      <c r="O20" s="112">
        <f t="shared" ref="O20:O35" si="0">H20*G20</f>
        <v>0</v>
      </c>
      <c r="P20" s="112"/>
      <c r="Q20" s="112"/>
      <c r="R20" s="112"/>
      <c r="S20" s="112"/>
      <c r="T20" s="112"/>
      <c r="U20" s="112"/>
      <c r="V20" s="113">
        <f t="shared" ref="V20:V35" si="1">SUM(H20:N20)</f>
        <v>0</v>
      </c>
      <c r="W20" s="168">
        <f>SUM(O20:U20)</f>
        <v>0</v>
      </c>
      <c r="X20" s="190"/>
    </row>
    <row r="21" spans="1:24" outlineLevel="1">
      <c r="A21" s="28"/>
      <c r="B21" s="42"/>
      <c r="C21" s="97"/>
      <c r="D21" s="102" t="str">
        <f>'Перв. скв '!D21</f>
        <v>Демонтаж</v>
      </c>
      <c r="E21" s="59" t="str">
        <f t="shared" ref="E21:E35" si="2">D$5</f>
        <v>не определен</v>
      </c>
      <c r="F21" s="59" t="str">
        <f>'Перв. скв '!F21</f>
        <v>опер.</v>
      </c>
      <c r="G21" s="196">
        <f>'Перв. скв '!G21</f>
        <v>2344149</v>
      </c>
      <c r="H21" s="83"/>
      <c r="I21" s="111"/>
      <c r="J21" s="111"/>
      <c r="K21" s="111"/>
      <c r="L21" s="111"/>
      <c r="M21" s="111"/>
      <c r="N21" s="111"/>
      <c r="O21" s="112">
        <f t="shared" si="0"/>
        <v>0</v>
      </c>
      <c r="P21" s="112"/>
      <c r="Q21" s="112"/>
      <c r="R21" s="112"/>
      <c r="S21" s="112"/>
      <c r="T21" s="112"/>
      <c r="U21" s="112"/>
      <c r="V21" s="113">
        <f t="shared" si="1"/>
        <v>0</v>
      </c>
      <c r="W21" s="168">
        <f t="shared" ref="W21:W35" si="3">SUM(O21:U21)</f>
        <v>0</v>
      </c>
      <c r="X21" s="190"/>
    </row>
    <row r="22" spans="1:24" outlineLevel="1">
      <c r="A22" s="28"/>
      <c r="B22" s="42"/>
      <c r="C22" s="97"/>
      <c r="D22" s="102" t="str">
        <f>'Перв. скв '!D22</f>
        <v>Эксплуатация АВЭС</v>
      </c>
      <c r="E22" s="59" t="str">
        <f t="shared" si="2"/>
        <v>не определен</v>
      </c>
      <c r="F22" s="59" t="str">
        <f>'Перв. скв '!F22</f>
        <v>опер.</v>
      </c>
      <c r="G22" s="196">
        <f>'Перв. скв '!G22</f>
        <v>0</v>
      </c>
      <c r="H22" s="83"/>
      <c r="I22" s="111"/>
      <c r="J22" s="111"/>
      <c r="K22" s="111"/>
      <c r="L22" s="111"/>
      <c r="M22" s="111"/>
      <c r="N22" s="111"/>
      <c r="O22" s="112">
        <f t="shared" si="0"/>
        <v>0</v>
      </c>
      <c r="P22" s="112"/>
      <c r="Q22" s="112"/>
      <c r="R22" s="112"/>
      <c r="S22" s="112"/>
      <c r="T22" s="112"/>
      <c r="U22" s="112"/>
      <c r="V22" s="113">
        <f t="shared" si="1"/>
        <v>0</v>
      </c>
      <c r="W22" s="168">
        <f t="shared" si="3"/>
        <v>0</v>
      </c>
      <c r="X22" s="190"/>
    </row>
    <row r="23" spans="1:24" outlineLevel="1">
      <c r="A23" s="28"/>
      <c r="B23" s="42"/>
      <c r="C23" s="97"/>
      <c r="D23" s="103" t="str">
        <f>'Перв. скв '!D26</f>
        <v>Передислокация бр. бур 250-500 км.</v>
      </c>
      <c r="E23" s="59" t="str">
        <f t="shared" si="2"/>
        <v>не определен</v>
      </c>
      <c r="F23" s="59" t="str">
        <f>'Перв. скв '!F26</f>
        <v>опер.</v>
      </c>
      <c r="G23" s="196">
        <f>'Перв. скв '!G26</f>
        <v>1788526</v>
      </c>
      <c r="H23" s="83"/>
      <c r="I23" s="111"/>
      <c r="J23" s="111"/>
      <c r="K23" s="111"/>
      <c r="L23" s="111"/>
      <c r="M23" s="111"/>
      <c r="N23" s="111"/>
      <c r="O23" s="112">
        <f t="shared" si="0"/>
        <v>0</v>
      </c>
      <c r="P23" s="112"/>
      <c r="Q23" s="112"/>
      <c r="R23" s="112"/>
      <c r="S23" s="112"/>
      <c r="T23" s="112"/>
      <c r="U23" s="112"/>
      <c r="V23" s="113">
        <f t="shared" si="1"/>
        <v>0</v>
      </c>
      <c r="W23" s="168">
        <f t="shared" si="3"/>
        <v>0</v>
      </c>
      <c r="X23" s="190"/>
    </row>
    <row r="24" spans="1:24" outlineLevel="1">
      <c r="A24" s="28"/>
      <c r="B24" s="42"/>
      <c r="C24" s="97"/>
      <c r="D24" s="85" t="str">
        <f>'Перв. скв '!D27</f>
        <v>Передислокация бригады ВМР в пределах м-я</v>
      </c>
      <c r="E24" s="59" t="str">
        <f t="shared" si="2"/>
        <v>не определен</v>
      </c>
      <c r="F24" s="59" t="str">
        <f>'Перв. скв '!F27</f>
        <v>опер.</v>
      </c>
      <c r="G24" s="196">
        <f>'Перв. скв '!G27</f>
        <v>130867</v>
      </c>
      <c r="H24" s="83"/>
      <c r="I24" s="111"/>
      <c r="J24" s="111"/>
      <c r="K24" s="111"/>
      <c r="L24" s="111"/>
      <c r="M24" s="111"/>
      <c r="N24" s="111"/>
      <c r="O24" s="112">
        <f t="shared" si="0"/>
        <v>0</v>
      </c>
      <c r="P24" s="112"/>
      <c r="Q24" s="112"/>
      <c r="R24" s="112"/>
      <c r="S24" s="112"/>
      <c r="T24" s="112"/>
      <c r="U24" s="112"/>
      <c r="V24" s="113">
        <f t="shared" si="1"/>
        <v>0</v>
      </c>
      <c r="W24" s="168">
        <f t="shared" si="3"/>
        <v>0</v>
      </c>
      <c r="X24" s="190"/>
    </row>
    <row r="25" spans="1:24" outlineLevel="1">
      <c r="A25" s="28"/>
      <c r="B25" s="42"/>
      <c r="C25" s="97"/>
      <c r="D25" s="85" t="str">
        <f>'Перв. скв '!D28</f>
        <v>Передислокация бригады ВМР 250-500 км.</v>
      </c>
      <c r="E25" s="59" t="str">
        <f t="shared" si="2"/>
        <v>не определен</v>
      </c>
      <c r="F25" s="59" t="str">
        <f>'Перв. скв '!F28</f>
        <v>опер.</v>
      </c>
      <c r="G25" s="196">
        <f>'Перв. скв '!G28</f>
        <v>1788526</v>
      </c>
      <c r="H25" s="83"/>
      <c r="I25" s="111"/>
      <c r="J25" s="111"/>
      <c r="K25" s="111"/>
      <c r="L25" s="111"/>
      <c r="M25" s="111"/>
      <c r="N25" s="111"/>
      <c r="O25" s="112">
        <f t="shared" si="0"/>
        <v>0</v>
      </c>
      <c r="P25" s="112"/>
      <c r="Q25" s="112"/>
      <c r="R25" s="112"/>
      <c r="S25" s="112"/>
      <c r="T25" s="112"/>
      <c r="U25" s="112"/>
      <c r="V25" s="113">
        <f t="shared" si="1"/>
        <v>0</v>
      </c>
      <c r="W25" s="168">
        <f t="shared" si="3"/>
        <v>0</v>
      </c>
      <c r="X25" s="190"/>
    </row>
    <row r="26" spans="1:24" outlineLevel="1">
      <c r="A26" s="28"/>
      <c r="B26" s="42"/>
      <c r="C26" s="97"/>
      <c r="D26" s="85" t="str">
        <f>'Перв. скв '!D29</f>
        <v>Передвижка 5 м.</v>
      </c>
      <c r="E26" s="59" t="str">
        <f t="shared" si="2"/>
        <v>не определен</v>
      </c>
      <c r="F26" s="59" t="str">
        <f>'Перв. скв '!F29</f>
        <v>опер.</v>
      </c>
      <c r="G26" s="196">
        <f>'Перв. скв '!G29</f>
        <v>244497</v>
      </c>
      <c r="H26" s="83"/>
      <c r="I26" s="111"/>
      <c r="J26" s="111"/>
      <c r="K26" s="111"/>
      <c r="L26" s="111"/>
      <c r="M26" s="111"/>
      <c r="N26" s="111"/>
      <c r="O26" s="112">
        <f t="shared" si="0"/>
        <v>0</v>
      </c>
      <c r="P26" s="112"/>
      <c r="Q26" s="112"/>
      <c r="R26" s="112"/>
      <c r="S26" s="112"/>
      <c r="T26" s="112"/>
      <c r="U26" s="112"/>
      <c r="V26" s="113">
        <f t="shared" si="1"/>
        <v>0</v>
      </c>
      <c r="W26" s="168">
        <f t="shared" si="3"/>
        <v>0</v>
      </c>
      <c r="X26" s="190"/>
    </row>
    <row r="27" spans="1:24" outlineLevel="1">
      <c r="A27" s="28"/>
      <c r="B27" s="42"/>
      <c r="C27" s="97"/>
      <c r="D27" s="103" t="str">
        <f>'Перв. скв '!D30</f>
        <v>Передвижка 9 м.</v>
      </c>
      <c r="E27" s="59" t="str">
        <f t="shared" si="2"/>
        <v>не определен</v>
      </c>
      <c r="F27" s="59" t="str">
        <f>'Перв. скв '!F30</f>
        <v>опер.</v>
      </c>
      <c r="G27" s="196">
        <f>'Перв. скв '!G30</f>
        <v>265365</v>
      </c>
      <c r="H27" s="83"/>
      <c r="I27" s="111"/>
      <c r="J27" s="111"/>
      <c r="K27" s="111"/>
      <c r="L27" s="111"/>
      <c r="M27" s="111"/>
      <c r="N27" s="111"/>
      <c r="O27" s="112">
        <f t="shared" si="0"/>
        <v>0</v>
      </c>
      <c r="P27" s="112"/>
      <c r="Q27" s="112"/>
      <c r="R27" s="112"/>
      <c r="S27" s="112"/>
      <c r="T27" s="112"/>
      <c r="U27" s="112"/>
      <c r="V27" s="113">
        <f t="shared" si="1"/>
        <v>0</v>
      </c>
      <c r="W27" s="168">
        <f t="shared" si="3"/>
        <v>0</v>
      </c>
      <c r="X27" s="190"/>
    </row>
    <row r="28" spans="1:24" outlineLevel="1">
      <c r="A28" s="28"/>
      <c r="B28" s="42"/>
      <c r="C28" s="97"/>
      <c r="D28" s="103" t="str">
        <f>'Перв. скв '!D31</f>
        <v>Передвижка 18 м.</v>
      </c>
      <c r="E28" s="59" t="str">
        <f t="shared" si="2"/>
        <v>не определен</v>
      </c>
      <c r="F28" s="59" t="str">
        <f>'Перв. скв '!F31</f>
        <v>опер.</v>
      </c>
      <c r="G28" s="196">
        <f>'Перв. скв '!G31</f>
        <v>406328</v>
      </c>
      <c r="H28" s="83"/>
      <c r="I28" s="111"/>
      <c r="J28" s="111"/>
      <c r="K28" s="111"/>
      <c r="L28" s="111"/>
      <c r="M28" s="111"/>
      <c r="N28" s="111"/>
      <c r="O28" s="112">
        <f t="shared" si="0"/>
        <v>0</v>
      </c>
      <c r="P28" s="112"/>
      <c r="Q28" s="112"/>
      <c r="R28" s="112"/>
      <c r="S28" s="112"/>
      <c r="T28" s="112"/>
      <c r="U28" s="112"/>
      <c r="V28" s="113">
        <f t="shared" si="1"/>
        <v>0</v>
      </c>
      <c r="W28" s="168">
        <f t="shared" si="3"/>
        <v>0</v>
      </c>
      <c r="X28" s="190"/>
    </row>
    <row r="29" spans="1:24" outlineLevel="1">
      <c r="A29" s="28"/>
      <c r="B29" s="42"/>
      <c r="C29" s="97"/>
      <c r="D29" s="103" t="str">
        <f>'Перв. скв '!D32</f>
        <v>Передвижка 25 м.</v>
      </c>
      <c r="E29" s="59" t="str">
        <f t="shared" si="2"/>
        <v>не определен</v>
      </c>
      <c r="F29" s="59" t="str">
        <f>'Перв. скв '!F32</f>
        <v>опер.</v>
      </c>
      <c r="G29" s="196">
        <f>'Перв. скв '!G32</f>
        <v>462462</v>
      </c>
      <c r="H29" s="200"/>
      <c r="I29" s="111"/>
      <c r="J29" s="111"/>
      <c r="K29" s="111"/>
      <c r="L29" s="111"/>
      <c r="M29" s="111"/>
      <c r="N29" s="111"/>
      <c r="O29" s="112">
        <f t="shared" si="0"/>
        <v>0</v>
      </c>
      <c r="P29" s="112"/>
      <c r="Q29" s="112"/>
      <c r="R29" s="112"/>
      <c r="S29" s="112"/>
      <c r="T29" s="112"/>
      <c r="U29" s="112"/>
      <c r="V29" s="113">
        <f t="shared" si="1"/>
        <v>0</v>
      </c>
      <c r="W29" s="168">
        <f t="shared" si="3"/>
        <v>0</v>
      </c>
      <c r="X29" s="190"/>
    </row>
    <row r="30" spans="1:24" outlineLevel="1">
      <c r="A30" s="28"/>
      <c r="B30" s="42"/>
      <c r="C30" s="97"/>
      <c r="D30" s="85" t="str">
        <f>'Перв. скв '!D33</f>
        <v>Передвижка 50 м.</v>
      </c>
      <c r="E30" s="59" t="str">
        <f t="shared" si="2"/>
        <v>не определен</v>
      </c>
      <c r="F30" s="59" t="str">
        <f>'Перв. скв '!F33</f>
        <v>опер.</v>
      </c>
      <c r="G30" s="196">
        <f>'Перв. скв '!G33</f>
        <v>889289</v>
      </c>
      <c r="H30" s="83"/>
      <c r="I30" s="111"/>
      <c r="J30" s="111"/>
      <c r="K30" s="111"/>
      <c r="L30" s="111"/>
      <c r="M30" s="111"/>
      <c r="N30" s="111"/>
      <c r="O30" s="112">
        <f t="shared" si="0"/>
        <v>0</v>
      </c>
      <c r="P30" s="112"/>
      <c r="Q30" s="112"/>
      <c r="R30" s="112"/>
      <c r="S30" s="112"/>
      <c r="T30" s="112"/>
      <c r="U30" s="112"/>
      <c r="V30" s="113">
        <f t="shared" si="1"/>
        <v>0</v>
      </c>
      <c r="W30" s="168">
        <f t="shared" si="3"/>
        <v>0</v>
      </c>
      <c r="X30" s="190"/>
    </row>
    <row r="31" spans="1:24" outlineLevel="1">
      <c r="A31" s="28"/>
      <c r="B31" s="42"/>
      <c r="C31" s="97"/>
      <c r="D31" s="103" t="str">
        <f>'Перв. скв '!D34</f>
        <v>Сдвижка 25 м.</v>
      </c>
      <c r="E31" s="59" t="str">
        <f t="shared" si="2"/>
        <v>не определен</v>
      </c>
      <c r="F31" s="59" t="str">
        <f>'Перв. скв '!F34</f>
        <v>опер.</v>
      </c>
      <c r="G31" s="196">
        <f>'Перв. скв '!G34</f>
        <v>291019</v>
      </c>
      <c r="H31" s="83"/>
      <c r="I31" s="111"/>
      <c r="J31" s="111"/>
      <c r="K31" s="111"/>
      <c r="L31" s="111"/>
      <c r="M31" s="111"/>
      <c r="N31" s="111"/>
      <c r="O31" s="112">
        <f t="shared" si="0"/>
        <v>0</v>
      </c>
      <c r="P31" s="112"/>
      <c r="Q31" s="112"/>
      <c r="R31" s="112"/>
      <c r="S31" s="112"/>
      <c r="T31" s="112"/>
      <c r="U31" s="112"/>
      <c r="V31" s="113">
        <f t="shared" si="1"/>
        <v>0</v>
      </c>
      <c r="W31" s="168">
        <f t="shared" si="3"/>
        <v>0</v>
      </c>
      <c r="X31" s="190"/>
    </row>
    <row r="32" spans="1:24" outlineLevel="1">
      <c r="A32" s="28"/>
      <c r="B32" s="42"/>
      <c r="C32" s="97"/>
      <c r="D32" s="103" t="str">
        <f>'Перв. скв '!D35</f>
        <v>Пуско-наладочные работы</v>
      </c>
      <c r="E32" s="59" t="str">
        <f t="shared" si="2"/>
        <v>не определен</v>
      </c>
      <c r="F32" s="59" t="str">
        <f>'Перв. скв '!F35</f>
        <v>опер.</v>
      </c>
      <c r="G32" s="196">
        <f>'Перв. скв '!G35</f>
        <v>633406</v>
      </c>
      <c r="H32" s="83"/>
      <c r="I32" s="111"/>
      <c r="J32" s="111"/>
      <c r="K32" s="111"/>
      <c r="L32" s="111"/>
      <c r="M32" s="111"/>
      <c r="N32" s="111"/>
      <c r="O32" s="112">
        <f t="shared" si="0"/>
        <v>0</v>
      </c>
      <c r="P32" s="112"/>
      <c r="Q32" s="112"/>
      <c r="R32" s="112"/>
      <c r="S32" s="112"/>
      <c r="T32" s="112"/>
      <c r="U32" s="112"/>
      <c r="V32" s="113">
        <f t="shared" si="1"/>
        <v>0</v>
      </c>
      <c r="W32" s="168">
        <f t="shared" si="3"/>
        <v>0</v>
      </c>
      <c r="X32" s="190"/>
    </row>
    <row r="33" spans="1:24" outlineLevel="1">
      <c r="A33" s="28"/>
      <c r="B33" s="42"/>
      <c r="C33" s="97"/>
      <c r="D33" s="85" t="str">
        <f>'Перв. скв '!D37</f>
        <v>Авиапревозки</v>
      </c>
      <c r="E33" s="59" t="str">
        <f t="shared" si="2"/>
        <v>не определен</v>
      </c>
      <c r="F33" s="59" t="str">
        <f>'Перв. скв '!F37</f>
        <v>опер.</v>
      </c>
      <c r="G33" s="196">
        <f>'Перв. скв '!G37</f>
        <v>205937.125</v>
      </c>
      <c r="H33" s="83"/>
      <c r="I33" s="111"/>
      <c r="J33" s="111"/>
      <c r="K33" s="111"/>
      <c r="L33" s="111"/>
      <c r="M33" s="111"/>
      <c r="N33" s="111"/>
      <c r="O33" s="112">
        <f t="shared" si="0"/>
        <v>0</v>
      </c>
      <c r="P33" s="112"/>
      <c r="Q33" s="112"/>
      <c r="R33" s="112"/>
      <c r="S33" s="112"/>
      <c r="T33" s="112"/>
      <c r="U33" s="112"/>
      <c r="V33" s="113">
        <f t="shared" si="1"/>
        <v>0</v>
      </c>
      <c r="W33" s="168">
        <f t="shared" si="3"/>
        <v>0</v>
      </c>
      <c r="X33" s="190"/>
    </row>
    <row r="34" spans="1:24" outlineLevel="1">
      <c r="A34" s="28"/>
      <c r="B34" s="42"/>
      <c r="C34" s="97"/>
      <c r="D34" s="85" t="str">
        <f>'Перв. скв '!D38</f>
        <v>Мобилизация и монтаж энергокомплекса</v>
      </c>
      <c r="E34" s="59" t="str">
        <f t="shared" si="2"/>
        <v>не определен</v>
      </c>
      <c r="F34" s="59" t="str">
        <f>'Перв. скв '!F38</f>
        <v>опер.</v>
      </c>
      <c r="G34" s="196">
        <f>'Перв. скв '!G38</f>
        <v>0</v>
      </c>
      <c r="H34" s="83"/>
      <c r="I34" s="111"/>
      <c r="J34" s="111"/>
      <c r="K34" s="111"/>
      <c r="L34" s="111"/>
      <c r="M34" s="111"/>
      <c r="N34" s="111"/>
      <c r="O34" s="112">
        <f t="shared" si="0"/>
        <v>0</v>
      </c>
      <c r="P34" s="112"/>
      <c r="Q34" s="112"/>
      <c r="R34" s="112"/>
      <c r="S34" s="112"/>
      <c r="T34" s="112"/>
      <c r="U34" s="112"/>
      <c r="V34" s="113">
        <f t="shared" si="1"/>
        <v>0</v>
      </c>
      <c r="W34" s="168">
        <f t="shared" si="3"/>
        <v>0</v>
      </c>
      <c r="X34" s="190"/>
    </row>
    <row r="35" spans="1:24" ht="14.25" customHeight="1" outlineLevel="1">
      <c r="A35" s="22"/>
      <c r="B35" s="43"/>
      <c r="C35" s="97"/>
      <c r="D35" s="103" t="str">
        <f>'Перв. скв '!D39</f>
        <v>Завоз и монтаж верхнего силового привода</v>
      </c>
      <c r="E35" s="59" t="str">
        <f t="shared" si="2"/>
        <v>не определен</v>
      </c>
      <c r="F35" s="59" t="str">
        <f>'Перв. скв '!F39</f>
        <v>опер.</v>
      </c>
      <c r="G35" s="196">
        <f>'Перв. скв '!G39</f>
        <v>2078246</v>
      </c>
      <c r="H35" s="83"/>
      <c r="I35" s="111"/>
      <c r="J35" s="111"/>
      <c r="K35" s="111"/>
      <c r="L35" s="111"/>
      <c r="M35" s="111"/>
      <c r="N35" s="111"/>
      <c r="O35" s="112">
        <f t="shared" si="0"/>
        <v>0</v>
      </c>
      <c r="P35" s="112"/>
      <c r="Q35" s="112"/>
      <c r="R35" s="112"/>
      <c r="S35" s="112"/>
      <c r="T35" s="112"/>
      <c r="U35" s="112"/>
      <c r="V35" s="113">
        <f t="shared" si="1"/>
        <v>0</v>
      </c>
      <c r="W35" s="168">
        <f t="shared" si="3"/>
        <v>0</v>
      </c>
      <c r="X35" s="190"/>
    </row>
    <row r="36" spans="1:24" ht="15.75" outlineLevel="1" thickBot="1">
      <c r="A36" s="29"/>
      <c r="B36" s="44"/>
      <c r="C36" s="97"/>
      <c r="D36" s="103" t="str">
        <f>'Перв. скв '!D40</f>
        <v>Завоз и монтаж новой насосной группы</v>
      </c>
      <c r="E36" s="59" t="str">
        <f>D$5</f>
        <v>не определен</v>
      </c>
      <c r="F36" s="59" t="str">
        <f>'Перв. скв '!F40</f>
        <v>опер.</v>
      </c>
      <c r="G36" s="196">
        <f>'Перв. скв '!G40</f>
        <v>899742</v>
      </c>
      <c r="H36" s="83"/>
      <c r="I36" s="111"/>
      <c r="J36" s="111"/>
      <c r="K36" s="111"/>
      <c r="L36" s="111"/>
      <c r="M36" s="111"/>
      <c r="N36" s="111"/>
      <c r="O36" s="112">
        <f>H36*G36</f>
        <v>0</v>
      </c>
      <c r="P36" s="112"/>
      <c r="Q36" s="112"/>
      <c r="R36" s="112"/>
      <c r="S36" s="112"/>
      <c r="T36" s="112"/>
      <c r="U36" s="112"/>
      <c r="V36" s="113">
        <f>SUM(H36:N36)</f>
        <v>0</v>
      </c>
      <c r="W36" s="168">
        <f>SUM(O36:U36)</f>
        <v>0</v>
      </c>
      <c r="X36" s="190"/>
    </row>
    <row r="37" spans="1:24" ht="15.75" thickBot="1">
      <c r="A37" s="8"/>
      <c r="B37" s="4"/>
      <c r="C37" s="56" t="s">
        <v>82</v>
      </c>
      <c r="D37" s="69">
        <f>W37</f>
        <v>0</v>
      </c>
      <c r="E37" s="110"/>
      <c r="F37" s="110"/>
      <c r="G37" s="110"/>
      <c r="H37" s="114"/>
      <c r="I37" s="114"/>
      <c r="J37" s="114"/>
      <c r="K37" s="114"/>
      <c r="L37" s="114"/>
      <c r="M37" s="114"/>
      <c r="N37" s="114"/>
      <c r="O37" s="116">
        <f>SUM(O20:O36)</f>
        <v>0</v>
      </c>
      <c r="P37" s="116"/>
      <c r="Q37" s="116"/>
      <c r="R37" s="116"/>
      <c r="S37" s="116"/>
      <c r="T37" s="116"/>
      <c r="U37" s="116"/>
      <c r="V37" s="116"/>
      <c r="W37" s="164">
        <f>SUM(W20:W36)</f>
        <v>0</v>
      </c>
      <c r="X37" s="191"/>
    </row>
    <row r="38" spans="1:24" s="68" customFormat="1" ht="15.75" thickBot="1">
      <c r="A38" s="62"/>
      <c r="B38" s="63"/>
      <c r="C38" s="64"/>
      <c r="D38" s="65"/>
      <c r="E38" s="91"/>
      <c r="F38" s="66"/>
      <c r="G38" s="66"/>
      <c r="H38" s="66"/>
      <c r="I38" s="66"/>
      <c r="J38" s="66"/>
      <c r="K38" s="66"/>
      <c r="L38" s="66"/>
      <c r="M38" s="66"/>
      <c r="N38" s="66"/>
      <c r="O38" s="67"/>
      <c r="P38" s="67"/>
      <c r="Q38" s="67"/>
      <c r="R38" s="67"/>
      <c r="S38" s="67"/>
      <c r="T38" s="67"/>
      <c r="U38" s="67"/>
      <c r="V38" s="67"/>
      <c r="W38" s="169"/>
      <c r="X38" s="191"/>
    </row>
    <row r="39" spans="1:24" ht="15" customHeight="1" thickBot="1">
      <c r="A39" s="24"/>
      <c r="B39" s="45"/>
      <c r="C39" s="446" t="s">
        <v>123</v>
      </c>
      <c r="D39" s="447"/>
      <c r="E39" s="447"/>
      <c r="F39" s="447"/>
      <c r="G39" s="447"/>
      <c r="H39" s="447"/>
      <c r="I39" s="447"/>
      <c r="J39" s="447"/>
      <c r="K39" s="447"/>
      <c r="L39" s="447"/>
      <c r="M39" s="447"/>
      <c r="N39" s="447"/>
      <c r="O39" s="447"/>
      <c r="P39" s="447"/>
      <c r="Q39" s="447"/>
      <c r="R39" s="447"/>
      <c r="S39" s="447"/>
      <c r="T39" s="447"/>
      <c r="U39" s="447"/>
      <c r="V39" s="447"/>
      <c r="W39" s="447"/>
      <c r="X39" s="192">
        <f>SUM(W41:W45)</f>
        <v>0</v>
      </c>
    </row>
    <row r="40" spans="1:24" ht="15" customHeight="1" outlineLevel="1">
      <c r="A40" s="71"/>
      <c r="B40" s="94"/>
      <c r="C40" s="182" t="str">
        <f>'Перв. скв '!C44</f>
        <v>не определен</v>
      </c>
      <c r="D40" s="100" t="s">
        <v>120</v>
      </c>
      <c r="E40" s="101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170"/>
      <c r="X40" s="191"/>
    </row>
    <row r="41" spans="1:24" ht="14.25" customHeight="1" outlineLevel="1">
      <c r="A41" s="30"/>
      <c r="B41" s="95"/>
      <c r="C41" s="85" t="s">
        <v>148</v>
      </c>
      <c r="D41" s="102" t="str">
        <f>'Перв. скв '!D45</f>
        <v>Фиксированная ставка за скважину с отходом до 1300 м.</v>
      </c>
      <c r="E41" s="59" t="str">
        <f>D$5</f>
        <v>не определен</v>
      </c>
      <c r="F41" s="59" t="str">
        <f>'Перв. скв '!F45</f>
        <v>скв.</v>
      </c>
      <c r="G41" s="196">
        <f>'Перв. скв '!G45</f>
        <v>6559232</v>
      </c>
      <c r="H41" s="58"/>
      <c r="I41" s="199"/>
      <c r="J41" s="199"/>
      <c r="K41" s="199"/>
      <c r="L41" s="199"/>
      <c r="M41" s="199"/>
      <c r="N41" s="35"/>
      <c r="O41" s="99">
        <f>H41*G41</f>
        <v>0</v>
      </c>
      <c r="P41" s="99">
        <f>I41*G41</f>
        <v>0</v>
      </c>
      <c r="Q41" s="99">
        <f>J41*G41</f>
        <v>0</v>
      </c>
      <c r="R41" s="99">
        <f>K41*G41</f>
        <v>0</v>
      </c>
      <c r="S41" s="99">
        <f>L41*G41</f>
        <v>0</v>
      </c>
      <c r="T41" s="99">
        <f>M41*G41</f>
        <v>0</v>
      </c>
      <c r="U41" s="99">
        <f>N41*G41</f>
        <v>0</v>
      </c>
      <c r="V41" s="98">
        <f>SUM(H41:N41)</f>
        <v>0</v>
      </c>
      <c r="W41" s="171">
        <f>SUM(O41:U41)</f>
        <v>0</v>
      </c>
      <c r="X41" s="190"/>
    </row>
    <row r="42" spans="1:24" ht="14.25" customHeight="1" outlineLevel="1">
      <c r="A42" s="30"/>
      <c r="B42" s="95"/>
      <c r="C42" s="97"/>
      <c r="D42" s="102" t="str">
        <f>'Перв. скв '!D50</f>
        <v>Расчет объема капитальных вложений по ГС</v>
      </c>
      <c r="E42" s="59" t="str">
        <f>D$5</f>
        <v>не определен</v>
      </c>
      <c r="F42" s="59" t="str">
        <f>'Перв. скв '!F50</f>
        <v>сут.</v>
      </c>
      <c r="G42" s="196">
        <f>'Перв. скв '!G50</f>
        <v>31646673.313999999</v>
      </c>
      <c r="H42" s="58"/>
      <c r="I42" s="35"/>
      <c r="J42" s="35"/>
      <c r="K42" s="35"/>
      <c r="L42" s="35"/>
      <c r="M42" s="35"/>
      <c r="N42" s="35"/>
      <c r="O42" s="99">
        <f>H42*G42</f>
        <v>0</v>
      </c>
      <c r="P42" s="99">
        <f>I42*G42</f>
        <v>0</v>
      </c>
      <c r="Q42" s="99">
        <f>J42*G42</f>
        <v>0</v>
      </c>
      <c r="R42" s="99">
        <f>K42*G42</f>
        <v>0</v>
      </c>
      <c r="S42" s="99">
        <f>L42*G42</f>
        <v>0</v>
      </c>
      <c r="T42" s="99">
        <f>M42*G42</f>
        <v>0</v>
      </c>
      <c r="U42" s="99">
        <f>N42*G42</f>
        <v>0</v>
      </c>
      <c r="V42" s="98">
        <f>SUM(H42:N42)</f>
        <v>0</v>
      </c>
      <c r="W42" s="171">
        <f>SUM(O42:U42)</f>
        <v>0</v>
      </c>
      <c r="X42" s="190"/>
    </row>
    <row r="43" spans="1:24" ht="13.5" customHeight="1" outlineLevel="1">
      <c r="A43" s="30"/>
      <c r="B43" s="95"/>
      <c r="C43" s="72"/>
      <c r="D43" s="102" t="str">
        <f>'Перв. скв '!D51</f>
        <v>Переработка бурового шлама</v>
      </c>
      <c r="E43" s="59" t="str">
        <f>D$5</f>
        <v>не определен</v>
      </c>
      <c r="F43" s="59" t="str">
        <f>'Перв. скв '!F51</f>
        <v>скв.</v>
      </c>
      <c r="G43" s="196">
        <f>'Перв. скв '!G51</f>
        <v>2869</v>
      </c>
      <c r="H43" s="58"/>
      <c r="I43" s="35"/>
      <c r="J43" s="35"/>
      <c r="K43" s="35"/>
      <c r="L43" s="35"/>
      <c r="M43" s="35"/>
      <c r="N43" s="35"/>
      <c r="O43" s="99">
        <f>H43*G43</f>
        <v>0</v>
      </c>
      <c r="P43" s="99">
        <f>I43*G43</f>
        <v>0</v>
      </c>
      <c r="Q43" s="99">
        <f>J43*G43</f>
        <v>0</v>
      </c>
      <c r="R43" s="99">
        <f>K43*G43</f>
        <v>0</v>
      </c>
      <c r="S43" s="99">
        <f>L43*G43</f>
        <v>0</v>
      </c>
      <c r="T43" s="99">
        <f>M43*G43</f>
        <v>0</v>
      </c>
      <c r="U43" s="99">
        <f>N43*G43</f>
        <v>0</v>
      </c>
      <c r="V43" s="98">
        <f>SUM(H43:N43)</f>
        <v>0</v>
      </c>
      <c r="W43" s="171">
        <f>SUM(O43:U43)</f>
        <v>0</v>
      </c>
      <c r="X43" s="190"/>
    </row>
    <row r="44" spans="1:24" ht="13.5" customHeight="1" outlineLevel="1">
      <c r="A44" s="30"/>
      <c r="B44" s="95"/>
      <c r="C44" s="72"/>
      <c r="D44" s="102" t="str">
        <f>'Перв. скв '!D52</f>
        <v>Нефть</v>
      </c>
      <c r="E44" s="59" t="str">
        <f>D$5</f>
        <v>не определен</v>
      </c>
      <c r="F44" s="59" t="str">
        <f>'Перв. скв '!F52</f>
        <v>шт.</v>
      </c>
      <c r="G44" s="196">
        <f>'Перв. скв '!G52</f>
        <v>166946</v>
      </c>
      <c r="H44" s="58"/>
      <c r="I44" s="58"/>
      <c r="J44" s="58"/>
      <c r="K44" s="58"/>
      <c r="L44" s="58"/>
      <c r="M44" s="58"/>
      <c r="N44" s="58"/>
      <c r="O44" s="99">
        <f>H44*G44</f>
        <v>0</v>
      </c>
      <c r="P44" s="99">
        <f>I44*G44</f>
        <v>0</v>
      </c>
      <c r="Q44" s="99">
        <f>J44*G44</f>
        <v>0</v>
      </c>
      <c r="R44" s="99">
        <f>K44*G44</f>
        <v>0</v>
      </c>
      <c r="S44" s="99">
        <f>L44*G44</f>
        <v>0</v>
      </c>
      <c r="T44" s="99">
        <f>M44*G44</f>
        <v>0</v>
      </c>
      <c r="U44" s="99">
        <f>N44*G44</f>
        <v>0</v>
      </c>
      <c r="V44" s="98">
        <f>SUM(H44:N44)</f>
        <v>0</v>
      </c>
      <c r="W44" s="171">
        <f>SUM(O44:U44)</f>
        <v>0</v>
      </c>
      <c r="X44" s="190"/>
    </row>
    <row r="45" spans="1:24" ht="15" customHeight="1" outlineLevel="1" thickBot="1">
      <c r="A45" s="30"/>
      <c r="B45" s="96"/>
      <c r="C45" s="72"/>
      <c r="D45" s="102" t="str">
        <f>'Перв. скв '!D55</f>
        <v>Бурение по суточной ставке (геологическая нагрузка)</v>
      </c>
      <c r="E45" s="59" t="str">
        <f>D$5</f>
        <v>не определен</v>
      </c>
      <c r="F45" s="59" t="str">
        <f>'Перв. скв '!F55</f>
        <v>опер.</v>
      </c>
      <c r="G45" s="196">
        <f>'Перв. скв '!G55</f>
        <v>703259.4</v>
      </c>
      <c r="H45" s="35"/>
      <c r="I45" s="58"/>
      <c r="J45" s="58"/>
      <c r="K45" s="58"/>
      <c r="L45" s="58"/>
      <c r="M45" s="58"/>
      <c r="N45" s="58"/>
      <c r="O45" s="99">
        <f>H45*G45</f>
        <v>0</v>
      </c>
      <c r="P45" s="99">
        <f>I45*G45</f>
        <v>0</v>
      </c>
      <c r="Q45" s="99">
        <f>J45*G45</f>
        <v>0</v>
      </c>
      <c r="R45" s="99">
        <f>K45*G45</f>
        <v>0</v>
      </c>
      <c r="S45" s="99">
        <f>L45*G45</f>
        <v>0</v>
      </c>
      <c r="T45" s="99">
        <f>M45*G45</f>
        <v>0</v>
      </c>
      <c r="U45" s="99">
        <f>N45*G45</f>
        <v>0</v>
      </c>
      <c r="V45" s="98">
        <f>SUM(H45:N45)</f>
        <v>0</v>
      </c>
      <c r="W45" s="171">
        <f>SUM(O45:U45)</f>
        <v>0</v>
      </c>
      <c r="X45" s="190"/>
    </row>
    <row r="46" spans="1:24" ht="14.25" customHeight="1" thickBot="1">
      <c r="A46" s="25"/>
      <c r="B46" s="46"/>
      <c r="C46" s="446" t="s">
        <v>31</v>
      </c>
      <c r="D46" s="447"/>
      <c r="E46" s="447"/>
      <c r="F46" s="447"/>
      <c r="G46" s="447"/>
      <c r="H46" s="447"/>
      <c r="I46" s="447"/>
      <c r="J46" s="447"/>
      <c r="K46" s="447"/>
      <c r="L46" s="447"/>
      <c r="M46" s="447"/>
      <c r="N46" s="447"/>
      <c r="O46" s="447"/>
      <c r="P46" s="447"/>
      <c r="Q46" s="447"/>
      <c r="R46" s="447"/>
      <c r="S46" s="447"/>
      <c r="T46" s="447"/>
      <c r="U46" s="447"/>
      <c r="V46" s="447"/>
      <c r="W46" s="447"/>
      <c r="X46" s="192">
        <f>SUM(W48:W54)</f>
        <v>0</v>
      </c>
    </row>
    <row r="47" spans="1:24" ht="13.5" customHeight="1" outlineLevel="1">
      <c r="A47" s="25"/>
      <c r="B47" s="46"/>
      <c r="C47" s="182">
        <f>'Перв. скв '!C57</f>
        <v>0</v>
      </c>
      <c r="D47" s="100" t="s">
        <v>120</v>
      </c>
      <c r="E47" s="92"/>
      <c r="F47" s="50"/>
      <c r="G47" s="39"/>
      <c r="H47" s="51"/>
      <c r="I47" s="51"/>
      <c r="J47" s="51"/>
      <c r="K47" s="51"/>
      <c r="L47" s="51"/>
      <c r="M47" s="51"/>
      <c r="N47" s="51"/>
      <c r="O47" s="52"/>
      <c r="P47" s="52"/>
      <c r="Q47" s="52"/>
      <c r="R47" s="52"/>
      <c r="S47" s="52"/>
      <c r="T47" s="52"/>
      <c r="U47" s="52"/>
      <c r="V47" s="53"/>
      <c r="W47" s="172"/>
      <c r="X47" s="191"/>
    </row>
    <row r="48" spans="1:24" ht="13.5" customHeight="1" outlineLevel="1">
      <c r="A48" s="22"/>
      <c r="B48" s="43"/>
      <c r="C48" s="59" t="s">
        <v>148</v>
      </c>
      <c r="D48" s="102" t="str">
        <f>'Перв. скв '!D58</f>
        <v>550 мм долото для бурения под направление (долото+сервис)</v>
      </c>
      <c r="E48" s="59">
        <f>C$47</f>
        <v>0</v>
      </c>
      <c r="F48" s="59" t="str">
        <f>'Перв. скв '!F58</f>
        <v xml:space="preserve">м </v>
      </c>
      <c r="G48" s="196">
        <f>'Перв. скв '!G58</f>
        <v>90</v>
      </c>
      <c r="H48" s="84"/>
      <c r="I48" s="84"/>
      <c r="J48" s="84"/>
      <c r="K48" s="84"/>
      <c r="L48" s="84"/>
      <c r="M48" s="84"/>
      <c r="N48" s="84"/>
      <c r="O48" s="112">
        <f t="shared" ref="O48:O54" si="4">H48*G48</f>
        <v>0</v>
      </c>
      <c r="P48" s="112">
        <f t="shared" ref="P48:P54" si="5">I48*G48</f>
        <v>0</v>
      </c>
      <c r="Q48" s="112">
        <f t="shared" ref="Q48:Q54" si="6">J48*G48</f>
        <v>0</v>
      </c>
      <c r="R48" s="112">
        <f t="shared" ref="R48:R54" si="7">K48*G48</f>
        <v>0</v>
      </c>
      <c r="S48" s="112">
        <f t="shared" ref="S48:S54" si="8">L48*G48</f>
        <v>0</v>
      </c>
      <c r="T48" s="99">
        <f>M48*G48</f>
        <v>0</v>
      </c>
      <c r="U48" s="112">
        <f t="shared" ref="U48:U54" si="9">N48*G48</f>
        <v>0</v>
      </c>
      <c r="V48" s="113">
        <f t="shared" ref="V48:V54" si="10">SUM(H48:N48)</f>
        <v>0</v>
      </c>
      <c r="W48" s="168">
        <f t="shared" ref="W48:W54" si="11">SUM(O48:U48)</f>
        <v>0</v>
      </c>
      <c r="X48" s="190"/>
    </row>
    <row r="49" spans="1:24" ht="13.5" customHeight="1" outlineLevel="1">
      <c r="A49" s="22"/>
      <c r="B49" s="43"/>
      <c r="C49" s="59"/>
      <c r="D49" s="102" t="str">
        <f>'Перв. скв '!D59</f>
        <v>393,7 мм долото для бурения под направление (долото+сервис)</v>
      </c>
      <c r="E49" s="59">
        <f t="shared" ref="E49:E54" si="12">C$47</f>
        <v>0</v>
      </c>
      <c r="F49" s="59" t="str">
        <f>'Перв. скв '!F59</f>
        <v xml:space="preserve">м </v>
      </c>
      <c r="G49" s="196">
        <f>'Перв. скв '!G59</f>
        <v>90</v>
      </c>
      <c r="H49" s="84"/>
      <c r="I49" s="197"/>
      <c r="J49" s="84"/>
      <c r="K49" s="84"/>
      <c r="L49" s="84"/>
      <c r="M49" s="84"/>
      <c r="N49" s="84"/>
      <c r="O49" s="112">
        <f t="shared" si="4"/>
        <v>0</v>
      </c>
      <c r="P49" s="112">
        <f t="shared" si="5"/>
        <v>0</v>
      </c>
      <c r="Q49" s="112">
        <f t="shared" si="6"/>
        <v>0</v>
      </c>
      <c r="R49" s="112">
        <f t="shared" si="7"/>
        <v>0</v>
      </c>
      <c r="S49" s="112">
        <f t="shared" si="8"/>
        <v>0</v>
      </c>
      <c r="T49" s="99">
        <f t="shared" ref="T49:T54" si="13">M49*G49</f>
        <v>0</v>
      </c>
      <c r="U49" s="112">
        <f t="shared" si="9"/>
        <v>0</v>
      </c>
      <c r="V49" s="113">
        <f t="shared" si="10"/>
        <v>0</v>
      </c>
      <c r="W49" s="168">
        <f>SUM(O49:U49)</f>
        <v>0</v>
      </c>
      <c r="X49" s="190"/>
    </row>
    <row r="50" spans="1:24" ht="13.5" customHeight="1" outlineLevel="1">
      <c r="A50" s="22"/>
      <c r="B50" s="43"/>
      <c r="C50" s="59"/>
      <c r="D50" s="102" t="str">
        <f>'Перв. скв '!D60</f>
        <v>295,3 мм долото для бурения под кондуктор (долото+сервис)</v>
      </c>
      <c r="E50" s="59">
        <f t="shared" si="12"/>
        <v>0</v>
      </c>
      <c r="F50" s="59" t="str">
        <f>'Перв. скв '!F60</f>
        <v xml:space="preserve">м </v>
      </c>
      <c r="G50" s="196">
        <f>'Перв. скв '!G60</f>
        <v>90</v>
      </c>
      <c r="H50" s="84"/>
      <c r="I50" s="84"/>
      <c r="J50" s="197"/>
      <c r="K50" s="84"/>
      <c r="L50" s="84"/>
      <c r="M50" s="84"/>
      <c r="N50" s="84"/>
      <c r="O50" s="112">
        <f t="shared" si="4"/>
        <v>0</v>
      </c>
      <c r="P50" s="112">
        <f t="shared" si="5"/>
        <v>0</v>
      </c>
      <c r="Q50" s="112">
        <f t="shared" si="6"/>
        <v>0</v>
      </c>
      <c r="R50" s="112">
        <f t="shared" si="7"/>
        <v>0</v>
      </c>
      <c r="S50" s="112">
        <f t="shared" si="8"/>
        <v>0</v>
      </c>
      <c r="T50" s="99">
        <f t="shared" si="13"/>
        <v>0</v>
      </c>
      <c r="U50" s="112">
        <f t="shared" si="9"/>
        <v>0</v>
      </c>
      <c r="V50" s="113">
        <f t="shared" si="10"/>
        <v>0</v>
      </c>
      <c r="W50" s="168">
        <f t="shared" si="11"/>
        <v>0</v>
      </c>
      <c r="X50" s="190"/>
    </row>
    <row r="51" spans="1:24" ht="13.5" customHeight="1" outlineLevel="1">
      <c r="A51" s="22"/>
      <c r="B51" s="43"/>
      <c r="C51" s="59"/>
      <c r="D51" s="102" t="str">
        <f>'Перв. скв '!D61</f>
        <v>220,7 мм долото для бурения эксплуатационную колонну (долото+сервис)</v>
      </c>
      <c r="E51" s="59">
        <f t="shared" si="12"/>
        <v>0</v>
      </c>
      <c r="F51" s="59" t="str">
        <f>'Перв. скв '!F61</f>
        <v xml:space="preserve">м </v>
      </c>
      <c r="G51" s="196">
        <f>'Перв. скв '!G61</f>
        <v>90</v>
      </c>
      <c r="H51" s="84"/>
      <c r="I51" s="84"/>
      <c r="J51" s="84"/>
      <c r="K51" s="84"/>
      <c r="L51" s="197"/>
      <c r="M51" s="197"/>
      <c r="N51" s="84"/>
      <c r="O51" s="112">
        <f t="shared" si="4"/>
        <v>0</v>
      </c>
      <c r="P51" s="112">
        <f t="shared" si="5"/>
        <v>0</v>
      </c>
      <c r="Q51" s="112">
        <f t="shared" si="6"/>
        <v>0</v>
      </c>
      <c r="R51" s="112">
        <f t="shared" si="7"/>
        <v>0</v>
      </c>
      <c r="S51" s="112">
        <f t="shared" si="8"/>
        <v>0</v>
      </c>
      <c r="T51" s="99">
        <f t="shared" si="13"/>
        <v>0</v>
      </c>
      <c r="U51" s="112">
        <f t="shared" si="9"/>
        <v>0</v>
      </c>
      <c r="V51" s="113">
        <f t="shared" si="10"/>
        <v>0</v>
      </c>
      <c r="W51" s="168">
        <f t="shared" si="11"/>
        <v>0</v>
      </c>
      <c r="X51" s="190"/>
    </row>
    <row r="52" spans="1:24" ht="13.5" customHeight="1" outlineLevel="1">
      <c r="A52" s="22"/>
      <c r="B52" s="43"/>
      <c r="C52" s="59"/>
      <c r="D52" s="102" t="str">
        <f>'Перв. скв '!D62</f>
        <v>155,6 мм долото для бурения под хвостовик (долото+сервис)</v>
      </c>
      <c r="E52" s="59">
        <f t="shared" si="12"/>
        <v>0</v>
      </c>
      <c r="F52" s="59" t="str">
        <f>'Перв. скв '!F62</f>
        <v xml:space="preserve">м </v>
      </c>
      <c r="G52" s="196">
        <f>'Перв. скв '!G62</f>
        <v>90</v>
      </c>
      <c r="H52" s="84"/>
      <c r="I52" s="84"/>
      <c r="J52" s="84"/>
      <c r="K52" s="84"/>
      <c r="L52" s="84"/>
      <c r="M52" s="84"/>
      <c r="N52" s="84"/>
      <c r="O52" s="112">
        <f t="shared" si="4"/>
        <v>0</v>
      </c>
      <c r="P52" s="112">
        <f t="shared" si="5"/>
        <v>0</v>
      </c>
      <c r="Q52" s="112">
        <f t="shared" si="6"/>
        <v>0</v>
      </c>
      <c r="R52" s="112">
        <f t="shared" si="7"/>
        <v>0</v>
      </c>
      <c r="S52" s="112">
        <f t="shared" si="8"/>
        <v>0</v>
      </c>
      <c r="T52" s="99">
        <f t="shared" si="13"/>
        <v>0</v>
      </c>
      <c r="U52" s="112">
        <f t="shared" si="9"/>
        <v>0</v>
      </c>
      <c r="V52" s="113">
        <f t="shared" si="10"/>
        <v>0</v>
      </c>
      <c r="W52" s="168">
        <f t="shared" si="11"/>
        <v>0</v>
      </c>
      <c r="X52" s="190"/>
    </row>
    <row r="53" spans="1:24" ht="13.5" customHeight="1" outlineLevel="1">
      <c r="A53" s="22"/>
      <c r="B53" s="43"/>
      <c r="C53" s="59"/>
      <c r="D53" s="102" t="str">
        <f>'Перв. скв '!D63</f>
        <v>_________  мм долото для бурения (долото+сервис)</v>
      </c>
      <c r="E53" s="59">
        <f t="shared" si="12"/>
        <v>0</v>
      </c>
      <c r="F53" s="59" t="str">
        <f>'Перв. скв '!F63</f>
        <v xml:space="preserve">м </v>
      </c>
      <c r="G53" s="196">
        <f>'Перв. скв '!G63</f>
        <v>0</v>
      </c>
      <c r="H53" s="84"/>
      <c r="I53" s="84"/>
      <c r="J53" s="84"/>
      <c r="K53" s="84"/>
      <c r="L53" s="84"/>
      <c r="M53" s="84"/>
      <c r="N53" s="84"/>
      <c r="O53" s="112">
        <f t="shared" si="4"/>
        <v>0</v>
      </c>
      <c r="P53" s="112">
        <f t="shared" si="5"/>
        <v>0</v>
      </c>
      <c r="Q53" s="112">
        <f t="shared" si="6"/>
        <v>0</v>
      </c>
      <c r="R53" s="112">
        <f t="shared" si="7"/>
        <v>0</v>
      </c>
      <c r="S53" s="112">
        <f t="shared" si="8"/>
        <v>0</v>
      </c>
      <c r="T53" s="99">
        <f t="shared" si="13"/>
        <v>0</v>
      </c>
      <c r="U53" s="112">
        <f t="shared" si="9"/>
        <v>0</v>
      </c>
      <c r="V53" s="113">
        <f t="shared" si="10"/>
        <v>0</v>
      </c>
      <c r="W53" s="168">
        <f t="shared" si="11"/>
        <v>0</v>
      </c>
      <c r="X53" s="190"/>
    </row>
    <row r="54" spans="1:24" ht="13.5" customHeight="1" outlineLevel="1" thickBot="1">
      <c r="A54" s="26"/>
      <c r="B54" s="44"/>
      <c r="C54" s="59"/>
      <c r="D54" s="102" t="str">
        <f>'Перв. скв '!D64</f>
        <v>Расширитель раздвижной</v>
      </c>
      <c r="E54" s="59">
        <f t="shared" si="12"/>
        <v>0</v>
      </c>
      <c r="F54" s="59" t="str">
        <f>'Перв. скв '!F64</f>
        <v xml:space="preserve">м </v>
      </c>
      <c r="G54" s="196">
        <f>'Перв. скв '!G64</f>
        <v>0</v>
      </c>
      <c r="H54" s="84"/>
      <c r="I54" s="84"/>
      <c r="J54" s="84"/>
      <c r="K54" s="84"/>
      <c r="L54" s="84"/>
      <c r="M54" s="84"/>
      <c r="N54" s="84"/>
      <c r="O54" s="112">
        <f t="shared" si="4"/>
        <v>0</v>
      </c>
      <c r="P54" s="112">
        <f t="shared" si="5"/>
        <v>0</v>
      </c>
      <c r="Q54" s="112">
        <f t="shared" si="6"/>
        <v>0</v>
      </c>
      <c r="R54" s="112">
        <f t="shared" si="7"/>
        <v>0</v>
      </c>
      <c r="S54" s="112">
        <f t="shared" si="8"/>
        <v>0</v>
      </c>
      <c r="T54" s="99">
        <f t="shared" si="13"/>
        <v>0</v>
      </c>
      <c r="U54" s="112">
        <f t="shared" si="9"/>
        <v>0</v>
      </c>
      <c r="V54" s="113">
        <f t="shared" si="10"/>
        <v>0</v>
      </c>
      <c r="W54" s="168">
        <f t="shared" si="11"/>
        <v>0</v>
      </c>
      <c r="X54" s="190"/>
    </row>
    <row r="55" spans="1:24" ht="15.75" customHeight="1" thickBot="1">
      <c r="A55" s="32"/>
      <c r="B55" s="47"/>
      <c r="C55" s="446" t="s">
        <v>147</v>
      </c>
      <c r="D55" s="447"/>
      <c r="E55" s="447"/>
      <c r="F55" s="447"/>
      <c r="G55" s="447"/>
      <c r="H55" s="447"/>
      <c r="I55" s="447"/>
      <c r="J55" s="447"/>
      <c r="K55" s="447"/>
      <c r="L55" s="447"/>
      <c r="M55" s="447"/>
      <c r="N55" s="447"/>
      <c r="O55" s="447"/>
      <c r="P55" s="447"/>
      <c r="Q55" s="447"/>
      <c r="R55" s="447"/>
      <c r="S55" s="447"/>
      <c r="T55" s="447"/>
      <c r="U55" s="447"/>
      <c r="V55" s="447"/>
      <c r="W55" s="473"/>
      <c r="X55" s="192">
        <f>SUM(W57:W75)</f>
        <v>0</v>
      </c>
    </row>
    <row r="56" spans="1:24" outlineLevel="1">
      <c r="A56" s="31"/>
      <c r="B56" s="46"/>
      <c r="C56" s="182">
        <f>'Перв. скв '!C66</f>
        <v>0</v>
      </c>
      <c r="D56" s="100" t="s">
        <v>120</v>
      </c>
      <c r="E56" s="50"/>
      <c r="F56" s="50"/>
      <c r="G56" s="38"/>
      <c r="H56" s="51"/>
      <c r="I56" s="51"/>
      <c r="J56" s="51"/>
      <c r="K56" s="51"/>
      <c r="L56" s="51"/>
      <c r="M56" s="51"/>
      <c r="N56" s="51"/>
      <c r="O56" s="52"/>
      <c r="P56" s="52"/>
      <c r="Q56" s="52"/>
      <c r="R56" s="52"/>
      <c r="S56" s="52"/>
      <c r="T56" s="52"/>
      <c r="U56" s="52"/>
      <c r="V56" s="53"/>
      <c r="W56" s="172"/>
      <c r="X56" s="190"/>
    </row>
    <row r="57" spans="1:24" outlineLevel="1">
      <c r="A57" s="30"/>
      <c r="B57" s="43"/>
      <c r="C57" s="183" t="s">
        <v>148</v>
      </c>
      <c r="D57" s="102" t="str">
        <f>'Перв. скв '!D67</f>
        <v>Фиксированная ставка за скважину с отходом до 1300 м.</v>
      </c>
      <c r="E57" s="59">
        <f>C$56</f>
        <v>0</v>
      </c>
      <c r="F57" s="59" t="str">
        <f>'Перв. скв '!F67</f>
        <v>скв.</v>
      </c>
      <c r="G57" s="196">
        <f>'Перв. скв '!G67</f>
        <v>1974979.56</v>
      </c>
      <c r="H57" s="35"/>
      <c r="I57" s="199"/>
      <c r="J57" s="35"/>
      <c r="K57" s="35"/>
      <c r="L57" s="35"/>
      <c r="M57" s="35"/>
      <c r="N57" s="35"/>
      <c r="O57" s="99">
        <f t="shared" ref="O57:O67" si="14">H57*G57</f>
        <v>0</v>
      </c>
      <c r="P57" s="99">
        <f t="shared" ref="P57:P67" si="15">I57*G57</f>
        <v>0</v>
      </c>
      <c r="Q57" s="99">
        <f t="shared" ref="Q57:Q67" si="16">J57*G57</f>
        <v>0</v>
      </c>
      <c r="R57" s="99">
        <f t="shared" ref="R57:R67" si="17">K57*G57</f>
        <v>0</v>
      </c>
      <c r="S57" s="99">
        <f t="shared" ref="S57:S67" si="18">L57*G57</f>
        <v>0</v>
      </c>
      <c r="T57" s="99">
        <f t="shared" ref="T57:T67" si="19">M57*G57</f>
        <v>0</v>
      </c>
      <c r="U57" s="99">
        <f t="shared" ref="U57:U67" si="20">N57*G57</f>
        <v>0</v>
      </c>
      <c r="V57" s="98">
        <f t="shared" ref="V57:V67" si="21">SUM(H57:N57)</f>
        <v>0</v>
      </c>
      <c r="W57" s="171">
        <f>SUM(O57:U57)</f>
        <v>0</v>
      </c>
      <c r="X57" s="190"/>
    </row>
    <row r="58" spans="1:24" outlineLevel="1">
      <c r="A58" s="30"/>
      <c r="B58" s="43"/>
      <c r="C58" s="183"/>
      <c r="D58" s="102" t="str">
        <f>'Перв. скв '!D68</f>
        <v>Фиксированная ставка за скважину с отходом от 1300 до 1500 м.</v>
      </c>
      <c r="E58" s="59">
        <f t="shared" ref="E58:E67" si="22">C$56</f>
        <v>0</v>
      </c>
      <c r="F58" s="59" t="str">
        <f>'Перв. скв '!F68</f>
        <v>скв.</v>
      </c>
      <c r="G58" s="196">
        <f>'Перв. скв '!G68</f>
        <v>2121689.52</v>
      </c>
      <c r="H58" s="35"/>
      <c r="I58" s="35"/>
      <c r="J58" s="35"/>
      <c r="K58" s="35"/>
      <c r="L58" s="35"/>
      <c r="M58" s="35"/>
      <c r="N58" s="35"/>
      <c r="O58" s="99">
        <f t="shared" si="14"/>
        <v>0</v>
      </c>
      <c r="P58" s="99">
        <f t="shared" si="15"/>
        <v>0</v>
      </c>
      <c r="Q58" s="99">
        <f t="shared" si="16"/>
        <v>0</v>
      </c>
      <c r="R58" s="99">
        <f t="shared" si="17"/>
        <v>0</v>
      </c>
      <c r="S58" s="99">
        <f t="shared" si="18"/>
        <v>0</v>
      </c>
      <c r="T58" s="99">
        <f t="shared" si="19"/>
        <v>0</v>
      </c>
      <c r="U58" s="99">
        <f t="shared" si="20"/>
        <v>0</v>
      </c>
      <c r="V58" s="98">
        <f t="shared" si="21"/>
        <v>0</v>
      </c>
      <c r="W58" s="171">
        <f t="shared" ref="W58:W67" si="23">SUM(O58:U58)</f>
        <v>0</v>
      </c>
      <c r="X58" s="190"/>
    </row>
    <row r="59" spans="1:24" outlineLevel="1">
      <c r="A59" s="30"/>
      <c r="B59" s="43"/>
      <c r="C59" s="183"/>
      <c r="D59" s="102" t="str">
        <f>'Перв. скв '!D69</f>
        <v>Фиксированная ставка за скважину с отходом от 1500 до 2000 м.</v>
      </c>
      <c r="E59" s="59">
        <f t="shared" si="22"/>
        <v>0</v>
      </c>
      <c r="F59" s="59" t="str">
        <f>'Перв. скв '!F69</f>
        <v>скв.</v>
      </c>
      <c r="G59" s="196">
        <f>'Перв. скв '!G69</f>
        <v>2436096.73</v>
      </c>
      <c r="H59" s="35"/>
      <c r="I59" s="35"/>
      <c r="J59" s="199"/>
      <c r="K59" s="35"/>
      <c r="L59" s="35"/>
      <c r="M59" s="35"/>
      <c r="N59" s="35"/>
      <c r="O59" s="99">
        <f t="shared" si="14"/>
        <v>0</v>
      </c>
      <c r="P59" s="99">
        <f t="shared" si="15"/>
        <v>0</v>
      </c>
      <c r="Q59" s="99">
        <f t="shared" si="16"/>
        <v>0</v>
      </c>
      <c r="R59" s="99">
        <f t="shared" si="17"/>
        <v>0</v>
      </c>
      <c r="S59" s="99">
        <f t="shared" si="18"/>
        <v>0</v>
      </c>
      <c r="T59" s="99">
        <f t="shared" si="19"/>
        <v>0</v>
      </c>
      <c r="U59" s="99">
        <f t="shared" si="20"/>
        <v>0</v>
      </c>
      <c r="V59" s="98">
        <f t="shared" si="21"/>
        <v>0</v>
      </c>
      <c r="W59" s="171">
        <f t="shared" si="23"/>
        <v>0</v>
      </c>
      <c r="X59" s="190"/>
    </row>
    <row r="60" spans="1:24" outlineLevel="1">
      <c r="A60" s="30"/>
      <c r="B60" s="43"/>
      <c r="C60" s="183"/>
      <c r="D60" s="102" t="str">
        <f>'Перв. скв '!D70</f>
        <v>Фиксированная ставка за скважину с отходом от 2000 до 2200 м.</v>
      </c>
      <c r="E60" s="59">
        <f t="shared" si="22"/>
        <v>0</v>
      </c>
      <c r="F60" s="59" t="str">
        <f>'Перв. скв '!F70</f>
        <v>скв.</v>
      </c>
      <c r="G60" s="196">
        <f>'Перв. скв '!G70</f>
        <v>2743673.15</v>
      </c>
      <c r="H60" s="35"/>
      <c r="I60" s="35"/>
      <c r="J60" s="35"/>
      <c r="K60" s="35"/>
      <c r="L60" s="35"/>
      <c r="M60" s="35"/>
      <c r="N60" s="35"/>
      <c r="O60" s="99">
        <f t="shared" si="14"/>
        <v>0</v>
      </c>
      <c r="P60" s="99">
        <f t="shared" si="15"/>
        <v>0</v>
      </c>
      <c r="Q60" s="99">
        <f t="shared" si="16"/>
        <v>0</v>
      </c>
      <c r="R60" s="99">
        <f t="shared" si="17"/>
        <v>0</v>
      </c>
      <c r="S60" s="99">
        <f t="shared" si="18"/>
        <v>0</v>
      </c>
      <c r="T60" s="99">
        <f t="shared" si="19"/>
        <v>0</v>
      </c>
      <c r="U60" s="99">
        <f t="shared" si="20"/>
        <v>0</v>
      </c>
      <c r="V60" s="98">
        <f t="shared" si="21"/>
        <v>0</v>
      </c>
      <c r="W60" s="171">
        <f t="shared" si="23"/>
        <v>0</v>
      </c>
      <c r="X60" s="190"/>
    </row>
    <row r="61" spans="1:24" outlineLevel="1">
      <c r="A61" s="30"/>
      <c r="B61" s="43"/>
      <c r="C61" s="183"/>
      <c r="D61" s="102" t="str">
        <f>'Перв. скв '!D71</f>
        <v>Фиксированная ставка за скважину с отходом более 2200 м.</v>
      </c>
      <c r="E61" s="59">
        <f t="shared" si="22"/>
        <v>0</v>
      </c>
      <c r="F61" s="59" t="str">
        <f>'Перв. скв '!F71</f>
        <v>скв.</v>
      </c>
      <c r="G61" s="196">
        <f>'Перв. скв '!G71</f>
        <v>2903714.73</v>
      </c>
      <c r="H61" s="35"/>
      <c r="I61" s="35"/>
      <c r="J61" s="35"/>
      <c r="K61" s="35"/>
      <c r="L61" s="199"/>
      <c r="M61" s="199"/>
      <c r="N61" s="35"/>
      <c r="O61" s="99">
        <f t="shared" si="14"/>
        <v>0</v>
      </c>
      <c r="P61" s="99">
        <f t="shared" si="15"/>
        <v>0</v>
      </c>
      <c r="Q61" s="99">
        <f t="shared" si="16"/>
        <v>0</v>
      </c>
      <c r="R61" s="99">
        <f t="shared" si="17"/>
        <v>0</v>
      </c>
      <c r="S61" s="99">
        <f t="shared" si="18"/>
        <v>0</v>
      </c>
      <c r="T61" s="99">
        <f t="shared" si="19"/>
        <v>0</v>
      </c>
      <c r="U61" s="99">
        <f t="shared" si="20"/>
        <v>0</v>
      </c>
      <c r="V61" s="98">
        <f t="shared" si="21"/>
        <v>0</v>
      </c>
      <c r="W61" s="171">
        <f t="shared" si="23"/>
        <v>0</v>
      </c>
      <c r="X61" s="190"/>
    </row>
    <row r="62" spans="1:24" outlineLevel="1">
      <c r="A62" s="30"/>
      <c r="B62" s="43"/>
      <c r="C62" s="183"/>
      <c r="D62" s="102" t="str">
        <f>'Перв. скв '!D72</f>
        <v>Фиксированная ставка за горизонтальную скважину</v>
      </c>
      <c r="E62" s="59">
        <f t="shared" si="22"/>
        <v>0</v>
      </c>
      <c r="F62" s="59" t="str">
        <f>'Перв. скв '!F72</f>
        <v>скв.</v>
      </c>
      <c r="G62" s="196">
        <f>'Перв. скв '!G72</f>
        <v>8986126</v>
      </c>
      <c r="H62" s="35"/>
      <c r="I62" s="35"/>
      <c r="J62" s="35"/>
      <c r="K62" s="35"/>
      <c r="L62" s="35"/>
      <c r="M62" s="35"/>
      <c r="N62" s="35"/>
      <c r="O62" s="99">
        <f t="shared" si="14"/>
        <v>0</v>
      </c>
      <c r="P62" s="99">
        <f t="shared" si="15"/>
        <v>0</v>
      </c>
      <c r="Q62" s="99">
        <f t="shared" si="16"/>
        <v>0</v>
      </c>
      <c r="R62" s="99">
        <f t="shared" si="17"/>
        <v>0</v>
      </c>
      <c r="S62" s="99">
        <f t="shared" si="18"/>
        <v>0</v>
      </c>
      <c r="T62" s="99">
        <f t="shared" si="19"/>
        <v>0</v>
      </c>
      <c r="U62" s="99">
        <f t="shared" si="20"/>
        <v>0</v>
      </c>
      <c r="V62" s="98">
        <f t="shared" si="21"/>
        <v>0</v>
      </c>
      <c r="W62" s="171">
        <f t="shared" si="23"/>
        <v>0</v>
      </c>
      <c r="X62" s="190"/>
    </row>
    <row r="63" spans="1:24" outlineLevel="1">
      <c r="A63" s="30"/>
      <c r="B63" s="43"/>
      <c r="C63" s="183"/>
      <c r="D63" s="102">
        <f>'Перв. скв '!D73</f>
        <v>0</v>
      </c>
      <c r="E63" s="59">
        <f t="shared" si="22"/>
        <v>0</v>
      </c>
      <c r="F63" s="59" t="str">
        <f>'Перв. скв '!F73</f>
        <v>сут</v>
      </c>
      <c r="G63" s="196">
        <f>'Перв. скв '!G73</f>
        <v>0</v>
      </c>
      <c r="H63" s="35"/>
      <c r="I63" s="35"/>
      <c r="J63" s="35"/>
      <c r="K63" s="35"/>
      <c r="L63" s="35"/>
      <c r="M63" s="35"/>
      <c r="N63" s="35"/>
      <c r="O63" s="99">
        <f t="shared" si="14"/>
        <v>0</v>
      </c>
      <c r="P63" s="99">
        <f t="shared" si="15"/>
        <v>0</v>
      </c>
      <c r="Q63" s="99">
        <f t="shared" si="16"/>
        <v>0</v>
      </c>
      <c r="R63" s="99">
        <f t="shared" si="17"/>
        <v>0</v>
      </c>
      <c r="S63" s="99">
        <f t="shared" si="18"/>
        <v>0</v>
      </c>
      <c r="T63" s="99">
        <f t="shared" si="19"/>
        <v>0</v>
      </c>
      <c r="U63" s="99">
        <f t="shared" si="20"/>
        <v>0</v>
      </c>
      <c r="V63" s="98">
        <f t="shared" si="21"/>
        <v>0</v>
      </c>
      <c r="W63" s="171">
        <f t="shared" si="23"/>
        <v>0</v>
      </c>
      <c r="X63" s="190"/>
    </row>
    <row r="64" spans="1:24" outlineLevel="1">
      <c r="A64" s="30"/>
      <c r="B64" s="43"/>
      <c r="C64" s="183"/>
      <c r="D64" s="102">
        <f>'Перв. скв '!D74</f>
        <v>0</v>
      </c>
      <c r="E64" s="59">
        <f t="shared" si="22"/>
        <v>0</v>
      </c>
      <c r="F64" s="59" t="str">
        <f>'Перв. скв '!F74</f>
        <v>сут</v>
      </c>
      <c r="G64" s="196">
        <f>'Перв. скв '!G74</f>
        <v>0</v>
      </c>
      <c r="H64" s="35"/>
      <c r="I64" s="35"/>
      <c r="J64" s="35"/>
      <c r="K64" s="35"/>
      <c r="L64" s="35"/>
      <c r="M64" s="35"/>
      <c r="N64" s="35"/>
      <c r="O64" s="99">
        <f t="shared" si="14"/>
        <v>0</v>
      </c>
      <c r="P64" s="99">
        <f t="shared" si="15"/>
        <v>0</v>
      </c>
      <c r="Q64" s="99">
        <f t="shared" si="16"/>
        <v>0</v>
      </c>
      <c r="R64" s="99">
        <f t="shared" si="17"/>
        <v>0</v>
      </c>
      <c r="S64" s="99">
        <f t="shared" si="18"/>
        <v>0</v>
      </c>
      <c r="T64" s="99">
        <f t="shared" si="19"/>
        <v>0</v>
      </c>
      <c r="U64" s="99">
        <f t="shared" si="20"/>
        <v>0</v>
      </c>
      <c r="V64" s="98">
        <f t="shared" si="21"/>
        <v>0</v>
      </c>
      <c r="W64" s="171">
        <f t="shared" si="23"/>
        <v>0</v>
      </c>
      <c r="X64" s="190"/>
    </row>
    <row r="65" spans="1:24" outlineLevel="1">
      <c r="A65" s="30"/>
      <c r="B65" s="43"/>
      <c r="C65" s="183"/>
      <c r="D65" s="102">
        <f>'Перв. скв '!D75</f>
        <v>0</v>
      </c>
      <c r="E65" s="59">
        <f t="shared" si="22"/>
        <v>0</v>
      </c>
      <c r="F65" s="59" t="str">
        <f>'Перв. скв '!F75</f>
        <v>сут</v>
      </c>
      <c r="G65" s="196">
        <f>'Перв. скв '!G75</f>
        <v>0</v>
      </c>
      <c r="H65" s="35"/>
      <c r="I65" s="35"/>
      <c r="J65" s="35"/>
      <c r="K65" s="35"/>
      <c r="L65" s="35"/>
      <c r="M65" s="35"/>
      <c r="N65" s="35"/>
      <c r="O65" s="99">
        <f t="shared" si="14"/>
        <v>0</v>
      </c>
      <c r="P65" s="99">
        <f t="shared" si="15"/>
        <v>0</v>
      </c>
      <c r="Q65" s="99">
        <f t="shared" si="16"/>
        <v>0</v>
      </c>
      <c r="R65" s="99">
        <f t="shared" si="17"/>
        <v>0</v>
      </c>
      <c r="S65" s="99">
        <f t="shared" si="18"/>
        <v>0</v>
      </c>
      <c r="T65" s="99">
        <f t="shared" si="19"/>
        <v>0</v>
      </c>
      <c r="U65" s="99">
        <f t="shared" si="20"/>
        <v>0</v>
      </c>
      <c r="V65" s="98">
        <f t="shared" si="21"/>
        <v>0</v>
      </c>
      <c r="W65" s="171">
        <f t="shared" si="23"/>
        <v>0</v>
      </c>
      <c r="X65" s="190"/>
    </row>
    <row r="66" spans="1:24" outlineLevel="1">
      <c r="A66" s="30"/>
      <c r="B66" s="43"/>
      <c r="C66" s="183"/>
      <c r="D66" s="102" t="str">
        <f>'Перв. скв '!D76</f>
        <v xml:space="preserve">Мобилизация на объект работ </v>
      </c>
      <c r="E66" s="59">
        <f t="shared" si="22"/>
        <v>0</v>
      </c>
      <c r="F66" s="59" t="str">
        <f>'Перв. скв '!F76</f>
        <v>опер.</v>
      </c>
      <c r="G66" s="196">
        <f>'Перв. скв '!G76</f>
        <v>0</v>
      </c>
      <c r="H66" s="35"/>
      <c r="I66" s="35"/>
      <c r="J66" s="35"/>
      <c r="K66" s="35"/>
      <c r="L66" s="35"/>
      <c r="M66" s="35"/>
      <c r="N66" s="35"/>
      <c r="O66" s="99">
        <f t="shared" si="14"/>
        <v>0</v>
      </c>
      <c r="P66" s="99">
        <f t="shared" si="15"/>
        <v>0</v>
      </c>
      <c r="Q66" s="99">
        <f t="shared" si="16"/>
        <v>0</v>
      </c>
      <c r="R66" s="99">
        <f t="shared" si="17"/>
        <v>0</v>
      </c>
      <c r="S66" s="99">
        <f t="shared" si="18"/>
        <v>0</v>
      </c>
      <c r="T66" s="99">
        <f t="shared" si="19"/>
        <v>0</v>
      </c>
      <c r="U66" s="99">
        <f t="shared" si="20"/>
        <v>0</v>
      </c>
      <c r="V66" s="98">
        <f t="shared" si="21"/>
        <v>0</v>
      </c>
      <c r="W66" s="171">
        <f t="shared" si="23"/>
        <v>0</v>
      </c>
      <c r="X66" s="190"/>
    </row>
    <row r="67" spans="1:24" ht="15.75" outlineLevel="1" thickBot="1">
      <c r="A67" s="30"/>
      <c r="B67" s="43"/>
      <c r="C67" s="183"/>
      <c r="D67" s="102" t="str">
        <f>'Перв. скв '!D77</f>
        <v xml:space="preserve">Демобилизация </v>
      </c>
      <c r="E67" s="59">
        <f t="shared" si="22"/>
        <v>0</v>
      </c>
      <c r="F67" s="59" t="str">
        <f>'Перв. скв '!F77</f>
        <v>опер.</v>
      </c>
      <c r="G67" s="196">
        <f>'Перв. скв '!G77</f>
        <v>0</v>
      </c>
      <c r="H67" s="35"/>
      <c r="I67" s="35"/>
      <c r="J67" s="35"/>
      <c r="K67" s="35"/>
      <c r="L67" s="35"/>
      <c r="M67" s="35"/>
      <c r="N67" s="35"/>
      <c r="O67" s="99">
        <f t="shared" si="14"/>
        <v>0</v>
      </c>
      <c r="P67" s="99">
        <f t="shared" si="15"/>
        <v>0</v>
      </c>
      <c r="Q67" s="99">
        <f t="shared" si="16"/>
        <v>0</v>
      </c>
      <c r="R67" s="99">
        <f t="shared" si="17"/>
        <v>0</v>
      </c>
      <c r="S67" s="99">
        <f t="shared" si="18"/>
        <v>0</v>
      </c>
      <c r="T67" s="99">
        <f t="shared" si="19"/>
        <v>0</v>
      </c>
      <c r="U67" s="99">
        <f t="shared" si="20"/>
        <v>0</v>
      </c>
      <c r="V67" s="98">
        <f t="shared" si="21"/>
        <v>0</v>
      </c>
      <c r="W67" s="171">
        <f t="shared" si="23"/>
        <v>0</v>
      </c>
      <c r="X67" s="190"/>
    </row>
    <row r="68" spans="1:24" outlineLevel="1">
      <c r="A68" s="31"/>
      <c r="B68" s="46"/>
      <c r="C68" s="182">
        <f>'Перв. скв '!C78</f>
        <v>0</v>
      </c>
      <c r="D68" s="100" t="s">
        <v>120</v>
      </c>
      <c r="E68" s="50"/>
      <c r="F68" s="50"/>
      <c r="G68" s="38"/>
      <c r="H68" s="51"/>
      <c r="I68" s="51"/>
      <c r="J68" s="51"/>
      <c r="K68" s="51"/>
      <c r="L68" s="51"/>
      <c r="M68" s="51"/>
      <c r="N68" s="51"/>
      <c r="O68" s="52"/>
      <c r="P68" s="52"/>
      <c r="Q68" s="52"/>
      <c r="R68" s="52"/>
      <c r="S68" s="52"/>
      <c r="T68" s="52"/>
      <c r="U68" s="52"/>
      <c r="V68" s="53"/>
      <c r="W68" s="172"/>
      <c r="X68" s="190"/>
    </row>
    <row r="69" spans="1:24" outlineLevel="1">
      <c r="A69" s="30"/>
      <c r="B69" s="43"/>
      <c r="C69" s="183" t="s">
        <v>148</v>
      </c>
      <c r="D69" s="102" t="str">
        <f>'Перв. скв '!D79</f>
        <v>Операционная ставка в режиме работы</v>
      </c>
      <c r="E69" s="59">
        <f>C$68</f>
        <v>0</v>
      </c>
      <c r="F69" s="59" t="str">
        <f>'Перв. скв '!F79</f>
        <v>сут</v>
      </c>
      <c r="G69" s="196">
        <f>'Перв. скв '!G79</f>
        <v>0</v>
      </c>
      <c r="H69" s="35"/>
      <c r="I69" s="35"/>
      <c r="J69" s="35"/>
      <c r="K69" s="35"/>
      <c r="L69" s="35"/>
      <c r="M69" s="35"/>
      <c r="N69" s="35"/>
      <c r="O69" s="99">
        <f t="shared" ref="O69:O75" si="24">H69*G69</f>
        <v>0</v>
      </c>
      <c r="P69" s="99">
        <f t="shared" ref="P69:P75" si="25">I69*G69</f>
        <v>0</v>
      </c>
      <c r="Q69" s="99">
        <f t="shared" ref="Q69:Q75" si="26">J69*G69</f>
        <v>0</v>
      </c>
      <c r="R69" s="99">
        <f t="shared" ref="R69:R75" si="27">K69*G69</f>
        <v>0</v>
      </c>
      <c r="S69" s="99">
        <f t="shared" ref="S69:S75" si="28">L69*G69</f>
        <v>0</v>
      </c>
      <c r="T69" s="99">
        <f t="shared" ref="T69:T75" si="29">M69*G69</f>
        <v>0</v>
      </c>
      <c r="U69" s="99">
        <f t="shared" ref="U69:U75" si="30">N69*G69</f>
        <v>0</v>
      </c>
      <c r="V69" s="98">
        <f t="shared" ref="V69:V75" si="31">SUM(H69:N69)</f>
        <v>0</v>
      </c>
      <c r="W69" s="171">
        <f t="shared" ref="W69:W75" si="32">SUM(O69:U69)</f>
        <v>0</v>
      </c>
      <c r="X69" s="190"/>
    </row>
    <row r="70" spans="1:24" outlineLevel="1">
      <c r="A70" s="30"/>
      <c r="B70" s="43"/>
      <c r="C70" s="59"/>
      <c r="D70" s="102" t="str">
        <f>'Перв. скв '!D80</f>
        <v>Операционная ставка в режиме ожидания</v>
      </c>
      <c r="E70" s="59">
        <f t="shared" ref="E70:E75" si="33">C$68</f>
        <v>0</v>
      </c>
      <c r="F70" s="59" t="str">
        <f>'Перв. скв '!F80</f>
        <v>сут</v>
      </c>
      <c r="G70" s="196">
        <f>'Перв. скв '!G80</f>
        <v>0</v>
      </c>
      <c r="H70" s="35"/>
      <c r="I70" s="35"/>
      <c r="J70" s="35"/>
      <c r="K70" s="35"/>
      <c r="L70" s="35"/>
      <c r="M70" s="35"/>
      <c r="N70" s="35"/>
      <c r="O70" s="99">
        <f t="shared" si="24"/>
        <v>0</v>
      </c>
      <c r="P70" s="99">
        <f t="shared" si="25"/>
        <v>0</v>
      </c>
      <c r="Q70" s="99">
        <f t="shared" si="26"/>
        <v>0</v>
      </c>
      <c r="R70" s="99">
        <f t="shared" si="27"/>
        <v>0</v>
      </c>
      <c r="S70" s="99">
        <f t="shared" si="28"/>
        <v>0</v>
      </c>
      <c r="T70" s="99">
        <f t="shared" si="29"/>
        <v>0</v>
      </c>
      <c r="U70" s="99">
        <f t="shared" si="30"/>
        <v>0</v>
      </c>
      <c r="V70" s="98">
        <f t="shared" si="31"/>
        <v>0</v>
      </c>
      <c r="W70" s="171">
        <f t="shared" si="32"/>
        <v>0</v>
      </c>
      <c r="X70" s="190"/>
    </row>
    <row r="71" spans="1:24" outlineLevel="1">
      <c r="A71" s="30"/>
      <c r="B71" s="43"/>
      <c r="C71" s="59"/>
      <c r="D71" s="102" t="str">
        <f>'Перв. скв '!D81</f>
        <v>Гамма -каротаж и сопротивление в режиме записи</v>
      </c>
      <c r="E71" s="59">
        <f t="shared" si="33"/>
        <v>0</v>
      </c>
      <c r="F71" s="59" t="str">
        <f>'Перв. скв '!F81</f>
        <v>сут</v>
      </c>
      <c r="G71" s="196">
        <f>'Перв. скв '!G81</f>
        <v>0</v>
      </c>
      <c r="H71" s="35"/>
      <c r="I71" s="35"/>
      <c r="J71" s="35"/>
      <c r="K71" s="35"/>
      <c r="L71" s="35"/>
      <c r="M71" s="35"/>
      <c r="N71" s="35"/>
      <c r="O71" s="99">
        <f t="shared" si="24"/>
        <v>0</v>
      </c>
      <c r="P71" s="99">
        <f t="shared" si="25"/>
        <v>0</v>
      </c>
      <c r="Q71" s="99">
        <f t="shared" si="26"/>
        <v>0</v>
      </c>
      <c r="R71" s="99">
        <f t="shared" si="27"/>
        <v>0</v>
      </c>
      <c r="S71" s="99">
        <f t="shared" si="28"/>
        <v>0</v>
      </c>
      <c r="T71" s="99">
        <f t="shared" si="29"/>
        <v>0</v>
      </c>
      <c r="U71" s="99">
        <f t="shared" si="30"/>
        <v>0</v>
      </c>
      <c r="V71" s="98">
        <f t="shared" si="31"/>
        <v>0</v>
      </c>
      <c r="W71" s="171">
        <f t="shared" si="32"/>
        <v>0</v>
      </c>
      <c r="X71" s="190"/>
    </row>
    <row r="72" spans="1:24" outlineLevel="1">
      <c r="A72" s="30"/>
      <c r="B72" s="43"/>
      <c r="C72" s="59"/>
      <c r="D72" s="102" t="str">
        <f>'Перв. скв '!D82</f>
        <v>Гамма -каротаж и сопротивление в режиме реального времени</v>
      </c>
      <c r="E72" s="59">
        <f t="shared" si="33"/>
        <v>0</v>
      </c>
      <c r="F72" s="59" t="str">
        <f>'Перв. скв '!F82</f>
        <v>сут</v>
      </c>
      <c r="G72" s="196">
        <f>'Перв. скв '!G82</f>
        <v>0</v>
      </c>
      <c r="H72" s="35"/>
      <c r="I72" s="35"/>
      <c r="J72" s="35"/>
      <c r="K72" s="35"/>
      <c r="L72" s="35"/>
      <c r="M72" s="35"/>
      <c r="N72" s="35"/>
      <c r="O72" s="99">
        <f t="shared" si="24"/>
        <v>0</v>
      </c>
      <c r="P72" s="99">
        <f t="shared" si="25"/>
        <v>0</v>
      </c>
      <c r="Q72" s="99">
        <f t="shared" si="26"/>
        <v>0</v>
      </c>
      <c r="R72" s="99">
        <f t="shared" si="27"/>
        <v>0</v>
      </c>
      <c r="S72" s="99">
        <f t="shared" si="28"/>
        <v>0</v>
      </c>
      <c r="T72" s="99">
        <f t="shared" si="29"/>
        <v>0</v>
      </c>
      <c r="U72" s="99">
        <f t="shared" si="30"/>
        <v>0</v>
      </c>
      <c r="V72" s="98">
        <f t="shared" si="31"/>
        <v>0</v>
      </c>
      <c r="W72" s="171">
        <f t="shared" si="32"/>
        <v>0</v>
      </c>
      <c r="X72" s="190"/>
    </row>
    <row r="73" spans="1:24" outlineLevel="1">
      <c r="A73" s="30"/>
      <c r="B73" s="43"/>
      <c r="C73" s="59"/>
      <c r="D73" s="102" t="str">
        <f>'Перв. скв '!D83</f>
        <v>Гамма -каротаж в режиме записи</v>
      </c>
      <c r="E73" s="59">
        <f t="shared" si="33"/>
        <v>0</v>
      </c>
      <c r="F73" s="59" t="str">
        <f>'Перв. скв '!F83</f>
        <v>сут</v>
      </c>
      <c r="G73" s="196">
        <f>'Перв. скв '!G83</f>
        <v>0</v>
      </c>
      <c r="H73" s="35"/>
      <c r="I73" s="35"/>
      <c r="J73" s="35"/>
      <c r="K73" s="35"/>
      <c r="L73" s="35"/>
      <c r="M73" s="35"/>
      <c r="N73" s="35"/>
      <c r="O73" s="99">
        <f t="shared" si="24"/>
        <v>0</v>
      </c>
      <c r="P73" s="99">
        <f t="shared" si="25"/>
        <v>0</v>
      </c>
      <c r="Q73" s="99">
        <f t="shared" si="26"/>
        <v>0</v>
      </c>
      <c r="R73" s="99">
        <f t="shared" si="27"/>
        <v>0</v>
      </c>
      <c r="S73" s="99">
        <f t="shared" si="28"/>
        <v>0</v>
      </c>
      <c r="T73" s="99">
        <f t="shared" si="29"/>
        <v>0</v>
      </c>
      <c r="U73" s="99">
        <f t="shared" si="30"/>
        <v>0</v>
      </c>
      <c r="V73" s="98">
        <f t="shared" si="31"/>
        <v>0</v>
      </c>
      <c r="W73" s="171">
        <f t="shared" si="32"/>
        <v>0</v>
      </c>
      <c r="X73" s="190"/>
    </row>
    <row r="74" spans="1:24" outlineLevel="1">
      <c r="A74" s="30"/>
      <c r="B74" s="43"/>
      <c r="C74" s="59"/>
      <c r="D74" s="102" t="str">
        <f>'Перв. скв '!D84</f>
        <v>Гамма -каротаж в режиме реального времени</v>
      </c>
      <c r="E74" s="59">
        <f t="shared" si="33"/>
        <v>0</v>
      </c>
      <c r="F74" s="59" t="str">
        <f>'Перв. скв '!F84</f>
        <v>сут</v>
      </c>
      <c r="G74" s="196">
        <f>'Перв. скв '!G84</f>
        <v>0</v>
      </c>
      <c r="H74" s="35"/>
      <c r="I74" s="35"/>
      <c r="J74" s="35"/>
      <c r="K74" s="35"/>
      <c r="L74" s="35"/>
      <c r="M74" s="35"/>
      <c r="N74" s="35"/>
      <c r="O74" s="99">
        <f t="shared" si="24"/>
        <v>0</v>
      </c>
      <c r="P74" s="99">
        <f t="shared" si="25"/>
        <v>0</v>
      </c>
      <c r="Q74" s="99">
        <f t="shared" si="26"/>
        <v>0</v>
      </c>
      <c r="R74" s="99">
        <f t="shared" si="27"/>
        <v>0</v>
      </c>
      <c r="S74" s="99">
        <f t="shared" si="28"/>
        <v>0</v>
      </c>
      <c r="T74" s="99">
        <f t="shared" si="29"/>
        <v>0</v>
      </c>
      <c r="U74" s="99">
        <f t="shared" si="30"/>
        <v>0</v>
      </c>
      <c r="V74" s="98">
        <f t="shared" si="31"/>
        <v>0</v>
      </c>
      <c r="W74" s="171">
        <f t="shared" si="32"/>
        <v>0</v>
      </c>
      <c r="X74" s="190"/>
    </row>
    <row r="75" spans="1:24" ht="15.75" outlineLevel="1" thickBot="1">
      <c r="A75" s="30"/>
      <c r="B75" s="43"/>
      <c r="C75" s="59"/>
      <c r="D75" s="102" t="str">
        <f>'Перв. скв '!D85</f>
        <v>Услуги персонала телеметрического и технологического сопровождения</v>
      </c>
      <c r="E75" s="59">
        <f t="shared" si="33"/>
        <v>0</v>
      </c>
      <c r="F75" s="59" t="str">
        <f>'Перв. скв '!F85</f>
        <v>сут</v>
      </c>
      <c r="G75" s="196">
        <f>'Перв. скв '!G85</f>
        <v>0</v>
      </c>
      <c r="H75" s="35"/>
      <c r="I75" s="35"/>
      <c r="J75" s="35"/>
      <c r="K75" s="35"/>
      <c r="L75" s="35"/>
      <c r="M75" s="35"/>
      <c r="N75" s="35"/>
      <c r="O75" s="99">
        <f t="shared" si="24"/>
        <v>0</v>
      </c>
      <c r="P75" s="99">
        <f t="shared" si="25"/>
        <v>0</v>
      </c>
      <c r="Q75" s="99">
        <f t="shared" si="26"/>
        <v>0</v>
      </c>
      <c r="R75" s="99">
        <f t="shared" si="27"/>
        <v>0</v>
      </c>
      <c r="S75" s="99">
        <f t="shared" si="28"/>
        <v>0</v>
      </c>
      <c r="T75" s="99">
        <f t="shared" si="29"/>
        <v>0</v>
      </c>
      <c r="U75" s="99">
        <f t="shared" si="30"/>
        <v>0</v>
      </c>
      <c r="V75" s="98">
        <f t="shared" si="31"/>
        <v>0</v>
      </c>
      <c r="W75" s="171">
        <f t="shared" si="32"/>
        <v>0</v>
      </c>
      <c r="X75" s="190"/>
    </row>
    <row r="76" spans="1:24" ht="15.75" thickBot="1">
      <c r="A76" s="26"/>
      <c r="B76" s="44"/>
      <c r="C76" s="446" t="s">
        <v>30</v>
      </c>
      <c r="D76" s="447"/>
      <c r="E76" s="447"/>
      <c r="F76" s="447"/>
      <c r="G76" s="447"/>
      <c r="H76" s="447"/>
      <c r="I76" s="447"/>
      <c r="J76" s="447"/>
      <c r="K76" s="447"/>
      <c r="L76" s="447"/>
      <c r="M76" s="447"/>
      <c r="N76" s="447"/>
      <c r="O76" s="447"/>
      <c r="P76" s="447"/>
      <c r="Q76" s="447"/>
      <c r="R76" s="447"/>
      <c r="S76" s="447"/>
      <c r="T76" s="447"/>
      <c r="U76" s="447"/>
      <c r="V76" s="447"/>
      <c r="W76" s="447"/>
      <c r="X76" s="192">
        <f>SUM(W78:W83)</f>
        <v>0</v>
      </c>
    </row>
    <row r="77" spans="1:24" outlineLevel="1">
      <c r="A77" s="25"/>
      <c r="B77" s="46"/>
      <c r="C77" s="182">
        <f>'Перв. скв '!C87</f>
        <v>0</v>
      </c>
      <c r="D77" s="100" t="s">
        <v>120</v>
      </c>
      <c r="E77" s="50"/>
      <c r="F77" s="50"/>
      <c r="G77" s="38"/>
      <c r="H77" s="51"/>
      <c r="I77" s="51"/>
      <c r="J77" s="51"/>
      <c r="K77" s="51"/>
      <c r="L77" s="51"/>
      <c r="M77" s="51"/>
      <c r="N77" s="51"/>
      <c r="O77" s="52"/>
      <c r="P77" s="52"/>
      <c r="Q77" s="52"/>
      <c r="R77" s="52"/>
      <c r="S77" s="52"/>
      <c r="T77" s="52"/>
      <c r="U77" s="52"/>
      <c r="V77" s="53"/>
      <c r="W77" s="172"/>
      <c r="X77" s="190"/>
    </row>
    <row r="78" spans="1:24" outlineLevel="1">
      <c r="A78" s="22"/>
      <c r="B78" s="43"/>
      <c r="C78" s="183" t="s">
        <v>148</v>
      </c>
      <c r="D78" s="102" t="str">
        <f>'Перв. скв '!D88</f>
        <v>Фиксированная ставка за скважину с отходом до 1300 м.</v>
      </c>
      <c r="E78" s="59">
        <f t="shared" ref="E78:E83" si="34">C$77</f>
        <v>0</v>
      </c>
      <c r="F78" s="59" t="str">
        <f>'Перв. скв '!F88</f>
        <v>скв.</v>
      </c>
      <c r="G78" s="196">
        <f>'Перв. скв '!G88</f>
        <v>807557.8</v>
      </c>
      <c r="H78" s="84"/>
      <c r="I78" s="84"/>
      <c r="J78" s="84"/>
      <c r="K78" s="84"/>
      <c r="L78" s="197"/>
      <c r="M78" s="197"/>
      <c r="N78" s="84"/>
      <c r="O78" s="99">
        <f t="shared" ref="O78:O83" si="35">H78*G78</f>
        <v>0</v>
      </c>
      <c r="P78" s="99">
        <f t="shared" ref="P78:P83" si="36">I78*G78</f>
        <v>0</v>
      </c>
      <c r="Q78" s="99">
        <f t="shared" ref="Q78:Q83" si="37">J78*G78</f>
        <v>0</v>
      </c>
      <c r="R78" s="99">
        <f t="shared" ref="R78:R83" si="38">K78*G78</f>
        <v>0</v>
      </c>
      <c r="S78" s="99">
        <f t="shared" ref="S78:S83" si="39">L78*G78</f>
        <v>0</v>
      </c>
      <c r="T78" s="99">
        <f t="shared" ref="T78:T83" si="40">M78*G78</f>
        <v>0</v>
      </c>
      <c r="U78" s="99">
        <f t="shared" ref="U78:U83" si="41">N78*G78</f>
        <v>0</v>
      </c>
      <c r="V78" s="98">
        <f t="shared" ref="V78:V83" si="42">SUM(H78:N78)</f>
        <v>0</v>
      </c>
      <c r="W78" s="171">
        <f t="shared" ref="W78:W83" si="43">SUM(O78:U78)</f>
        <v>0</v>
      </c>
      <c r="X78" s="190"/>
    </row>
    <row r="79" spans="1:24" outlineLevel="1">
      <c r="A79" s="22"/>
      <c r="B79" s="43"/>
      <c r="C79" s="183"/>
      <c r="D79" s="102" t="str">
        <f>'Перв. скв '!D89</f>
        <v>Фиксированная ставка за скважину с отходом от 1300 до 1500 м.</v>
      </c>
      <c r="E79" s="59">
        <f t="shared" si="34"/>
        <v>0</v>
      </c>
      <c r="F79" s="59" t="str">
        <f>'Перв. скв '!F89</f>
        <v>скв.</v>
      </c>
      <c r="G79" s="196">
        <f>'Перв. скв '!G89</f>
        <v>883911</v>
      </c>
      <c r="H79" s="84"/>
      <c r="I79" s="84"/>
      <c r="J79" s="84"/>
      <c r="K79" s="84"/>
      <c r="L79" s="84"/>
      <c r="M79" s="84"/>
      <c r="N79" s="84"/>
      <c r="O79" s="99">
        <f t="shared" si="35"/>
        <v>0</v>
      </c>
      <c r="P79" s="99">
        <f t="shared" si="36"/>
        <v>0</v>
      </c>
      <c r="Q79" s="99">
        <f t="shared" si="37"/>
        <v>0</v>
      </c>
      <c r="R79" s="99">
        <f t="shared" si="38"/>
        <v>0</v>
      </c>
      <c r="S79" s="99">
        <f t="shared" si="39"/>
        <v>0</v>
      </c>
      <c r="T79" s="99">
        <f t="shared" si="40"/>
        <v>0</v>
      </c>
      <c r="U79" s="99">
        <f t="shared" si="41"/>
        <v>0</v>
      </c>
      <c r="V79" s="98">
        <f t="shared" si="42"/>
        <v>0</v>
      </c>
      <c r="W79" s="171">
        <f t="shared" si="43"/>
        <v>0</v>
      </c>
      <c r="X79" s="190"/>
    </row>
    <row r="80" spans="1:24" outlineLevel="1">
      <c r="A80" s="22"/>
      <c r="B80" s="43"/>
      <c r="C80" s="183"/>
      <c r="D80" s="102" t="str">
        <f>'Перв. скв '!D90</f>
        <v>Фиксированная ставка за скважину с отходом от 1500 до 2000 м.</v>
      </c>
      <c r="E80" s="59">
        <f t="shared" si="34"/>
        <v>0</v>
      </c>
      <c r="F80" s="59" t="str">
        <f>'Перв. скв '!F90</f>
        <v>скв.</v>
      </c>
      <c r="G80" s="196">
        <f>'Перв. скв '!G90</f>
        <v>883911</v>
      </c>
      <c r="H80" s="84"/>
      <c r="I80" s="84"/>
      <c r="J80" s="84"/>
      <c r="K80" s="84"/>
      <c r="L80" s="197"/>
      <c r="M80" s="197"/>
      <c r="N80" s="84"/>
      <c r="O80" s="99">
        <f t="shared" si="35"/>
        <v>0</v>
      </c>
      <c r="P80" s="99">
        <f t="shared" si="36"/>
        <v>0</v>
      </c>
      <c r="Q80" s="99">
        <f t="shared" si="37"/>
        <v>0</v>
      </c>
      <c r="R80" s="99">
        <f t="shared" si="38"/>
        <v>0</v>
      </c>
      <c r="S80" s="99">
        <f t="shared" si="39"/>
        <v>0</v>
      </c>
      <c r="T80" s="99">
        <f t="shared" si="40"/>
        <v>0</v>
      </c>
      <c r="U80" s="99">
        <f t="shared" si="41"/>
        <v>0</v>
      </c>
      <c r="V80" s="98">
        <f t="shared" si="42"/>
        <v>0</v>
      </c>
      <c r="W80" s="171">
        <f t="shared" si="43"/>
        <v>0</v>
      </c>
      <c r="X80" s="190"/>
    </row>
    <row r="81" spans="1:24" outlineLevel="1">
      <c r="A81" s="22"/>
      <c r="B81" s="43"/>
      <c r="C81" s="183"/>
      <c r="D81" s="102" t="str">
        <f>'Перв. скв '!D91</f>
        <v>Фиксированная ставка за скважину с отходом от 2000 до 2200 м.</v>
      </c>
      <c r="E81" s="59">
        <f t="shared" si="34"/>
        <v>0</v>
      </c>
      <c r="F81" s="59" t="str">
        <f>'Перв. скв '!F91</f>
        <v>скв.</v>
      </c>
      <c r="G81" s="196">
        <f>'Перв. скв '!G91</f>
        <v>1125552.98</v>
      </c>
      <c r="H81" s="84"/>
      <c r="I81" s="84"/>
      <c r="J81" s="84"/>
      <c r="K81" s="84"/>
      <c r="L81" s="84"/>
      <c r="M81" s="84"/>
      <c r="N81" s="84"/>
      <c r="O81" s="99">
        <f t="shared" si="35"/>
        <v>0</v>
      </c>
      <c r="P81" s="99">
        <f t="shared" si="36"/>
        <v>0</v>
      </c>
      <c r="Q81" s="99">
        <f t="shared" si="37"/>
        <v>0</v>
      </c>
      <c r="R81" s="99">
        <f t="shared" si="38"/>
        <v>0</v>
      </c>
      <c r="S81" s="99">
        <f t="shared" si="39"/>
        <v>0</v>
      </c>
      <c r="T81" s="99">
        <f t="shared" si="40"/>
        <v>0</v>
      </c>
      <c r="U81" s="99">
        <f t="shared" si="41"/>
        <v>0</v>
      </c>
      <c r="V81" s="98">
        <f t="shared" si="42"/>
        <v>0</v>
      </c>
      <c r="W81" s="171">
        <f t="shared" si="43"/>
        <v>0</v>
      </c>
      <c r="X81" s="190"/>
    </row>
    <row r="82" spans="1:24" outlineLevel="1">
      <c r="A82" s="22"/>
      <c r="B82" s="43"/>
      <c r="C82" s="183"/>
      <c r="D82" s="102" t="str">
        <f>'Перв. скв '!D92</f>
        <v>Фиксированная ставка за скважину с отходом более 2200 м.</v>
      </c>
      <c r="E82" s="59">
        <f t="shared" si="34"/>
        <v>0</v>
      </c>
      <c r="F82" s="59" t="str">
        <f>'Перв. скв '!F92</f>
        <v>сут.</v>
      </c>
      <c r="G82" s="196">
        <f>'Перв. скв '!G92</f>
        <v>1381613.2</v>
      </c>
      <c r="H82" s="84"/>
      <c r="I82" s="84"/>
      <c r="J82" s="84"/>
      <c r="K82" s="84"/>
      <c r="L82" s="84"/>
      <c r="M82" s="84"/>
      <c r="N82" s="84"/>
      <c r="O82" s="99">
        <f t="shared" si="35"/>
        <v>0</v>
      </c>
      <c r="P82" s="99">
        <f t="shared" si="36"/>
        <v>0</v>
      </c>
      <c r="Q82" s="99">
        <f t="shared" si="37"/>
        <v>0</v>
      </c>
      <c r="R82" s="99">
        <f t="shared" si="38"/>
        <v>0</v>
      </c>
      <c r="S82" s="99">
        <f t="shared" si="39"/>
        <v>0</v>
      </c>
      <c r="T82" s="99">
        <f t="shared" si="40"/>
        <v>0</v>
      </c>
      <c r="U82" s="99">
        <f t="shared" si="41"/>
        <v>0</v>
      </c>
      <c r="V82" s="98">
        <f t="shared" si="42"/>
        <v>0</v>
      </c>
      <c r="W82" s="171">
        <f t="shared" si="43"/>
        <v>0</v>
      </c>
      <c r="X82" s="190"/>
    </row>
    <row r="83" spans="1:24" ht="15.75" outlineLevel="1" thickBot="1">
      <c r="A83" s="22"/>
      <c r="B83" s="43"/>
      <c r="C83" s="183"/>
      <c r="D83" s="102" t="str">
        <f>'Перв. скв '!D93</f>
        <v>Фиксированная ставка за горизонтальную скважину</v>
      </c>
      <c r="E83" s="59">
        <f t="shared" si="34"/>
        <v>0</v>
      </c>
      <c r="F83" s="59" t="str">
        <f>'Перв. скв '!F93</f>
        <v>скв.</v>
      </c>
      <c r="G83" s="196">
        <f>'Перв. скв '!G93</f>
        <v>5521715.7225000001</v>
      </c>
      <c r="H83" s="84"/>
      <c r="I83" s="84"/>
      <c r="J83" s="84"/>
      <c r="K83" s="84"/>
      <c r="L83" s="84"/>
      <c r="M83" s="84"/>
      <c r="N83" s="84"/>
      <c r="O83" s="99">
        <f t="shared" si="35"/>
        <v>0</v>
      </c>
      <c r="P83" s="99">
        <f t="shared" si="36"/>
        <v>0</v>
      </c>
      <c r="Q83" s="99">
        <f t="shared" si="37"/>
        <v>0</v>
      </c>
      <c r="R83" s="99">
        <f t="shared" si="38"/>
        <v>0</v>
      </c>
      <c r="S83" s="99">
        <f t="shared" si="39"/>
        <v>0</v>
      </c>
      <c r="T83" s="99">
        <f t="shared" si="40"/>
        <v>0</v>
      </c>
      <c r="U83" s="99">
        <f t="shared" si="41"/>
        <v>0</v>
      </c>
      <c r="V83" s="98">
        <f t="shared" si="42"/>
        <v>0</v>
      </c>
      <c r="W83" s="171">
        <f t="shared" si="43"/>
        <v>0</v>
      </c>
      <c r="X83" s="190"/>
    </row>
    <row r="84" spans="1:24" ht="15.75" thickBot="1">
      <c r="A84" s="31"/>
      <c r="B84" s="46"/>
      <c r="C84" s="446" t="s">
        <v>29</v>
      </c>
      <c r="D84" s="447"/>
      <c r="E84" s="447"/>
      <c r="F84" s="447"/>
      <c r="G84" s="447"/>
      <c r="H84" s="447"/>
      <c r="I84" s="447"/>
      <c r="J84" s="447"/>
      <c r="K84" s="447"/>
      <c r="L84" s="447"/>
      <c r="M84" s="447"/>
      <c r="N84" s="447"/>
      <c r="O84" s="447"/>
      <c r="P84" s="447"/>
      <c r="Q84" s="447"/>
      <c r="R84" s="447"/>
      <c r="S84" s="447"/>
      <c r="T84" s="447"/>
      <c r="U84" s="447"/>
      <c r="V84" s="447"/>
      <c r="W84" s="447"/>
      <c r="X84" s="192">
        <f>SUM(W86:W101)</f>
        <v>0</v>
      </c>
    </row>
    <row r="85" spans="1:24" outlineLevel="1" collapsed="1">
      <c r="A85" s="31"/>
      <c r="B85" s="46"/>
      <c r="C85" s="182">
        <f>'Перв. скв '!C95</f>
        <v>0</v>
      </c>
      <c r="D85" s="100" t="s">
        <v>120</v>
      </c>
      <c r="E85" s="50"/>
      <c r="F85" s="50"/>
      <c r="G85" s="38"/>
      <c r="H85" s="51"/>
      <c r="I85" s="51"/>
      <c r="J85" s="51"/>
      <c r="K85" s="51"/>
      <c r="L85" s="51"/>
      <c r="M85" s="51"/>
      <c r="N85" s="51"/>
      <c r="O85" s="52"/>
      <c r="P85" s="52"/>
      <c r="Q85" s="52"/>
      <c r="R85" s="52"/>
      <c r="S85" s="52"/>
      <c r="T85" s="52"/>
      <c r="U85" s="52"/>
      <c r="V85" s="53"/>
      <c r="W85" s="172"/>
      <c r="X85" s="190"/>
    </row>
    <row r="86" spans="1:24" outlineLevel="1">
      <c r="A86" s="30"/>
      <c r="B86" s="43"/>
      <c r="C86" s="183">
        <v>324</v>
      </c>
      <c r="D86" s="102" t="str">
        <f>'Перв. скв '!D96</f>
        <v>Цементирование направления НН 426 мм (услуги, цемент, материалы)</v>
      </c>
      <c r="E86" s="59">
        <f>C$85</f>
        <v>0</v>
      </c>
      <c r="F86" s="59" t="str">
        <f>'Перв. скв '!F96</f>
        <v>опер</v>
      </c>
      <c r="G86" s="196">
        <f>'Перв. скв '!G96</f>
        <v>261088.00000000003</v>
      </c>
      <c r="H86" s="84"/>
      <c r="I86" s="84"/>
      <c r="J86" s="84"/>
      <c r="K86" s="84"/>
      <c r="L86" s="84"/>
      <c r="M86" s="84"/>
      <c r="N86" s="84"/>
      <c r="O86" s="99">
        <f t="shared" ref="O86:O101" si="44">H86*G86</f>
        <v>0</v>
      </c>
      <c r="P86" s="99">
        <f t="shared" ref="P86:P101" si="45">I86*G86</f>
        <v>0</v>
      </c>
      <c r="Q86" s="99">
        <f t="shared" ref="Q86:Q101" si="46">J86*G86</f>
        <v>0</v>
      </c>
      <c r="R86" s="99">
        <f t="shared" ref="R86:R101" si="47">K86*G86</f>
        <v>0</v>
      </c>
      <c r="S86" s="99">
        <f t="shared" ref="S86:S101" si="48">L86*G86</f>
        <v>0</v>
      </c>
      <c r="T86" s="99">
        <f t="shared" ref="T86:T101" si="49">M86*G86</f>
        <v>0</v>
      </c>
      <c r="U86" s="99">
        <f t="shared" ref="U86:U101" si="50">N86*G86</f>
        <v>0</v>
      </c>
      <c r="V86" s="98">
        <f t="shared" ref="V86:V101" si="51">SUM(H86:N86)</f>
        <v>0</v>
      </c>
      <c r="W86" s="171">
        <f t="shared" ref="W86:W101" si="52">SUM(O86:U86)</f>
        <v>0</v>
      </c>
      <c r="X86" s="190"/>
    </row>
    <row r="87" spans="1:24" outlineLevel="1">
      <c r="A87" s="30"/>
      <c r="B87" s="43"/>
      <c r="C87" s="183">
        <v>245</v>
      </c>
      <c r="D87" s="102" t="str">
        <f>'Перв. скв '!D97</f>
        <v>Цементирование кондуктора НН 324 мм (услуги, цемент, материалы)</v>
      </c>
      <c r="E87" s="59">
        <f t="shared" ref="E87:E101" si="53">C$85</f>
        <v>0</v>
      </c>
      <c r="F87" s="59" t="str">
        <f>'Перв. скв '!F97</f>
        <v>опер</v>
      </c>
      <c r="G87" s="196">
        <f>'Перв. скв '!G97</f>
        <v>450018</v>
      </c>
      <c r="H87" s="84"/>
      <c r="I87" s="84"/>
      <c r="J87" s="84"/>
      <c r="K87" s="84"/>
      <c r="L87" s="84"/>
      <c r="M87" s="84"/>
      <c r="N87" s="84"/>
      <c r="O87" s="99">
        <f t="shared" si="44"/>
        <v>0</v>
      </c>
      <c r="P87" s="99">
        <f t="shared" si="45"/>
        <v>0</v>
      </c>
      <c r="Q87" s="99">
        <f t="shared" si="46"/>
        <v>0</v>
      </c>
      <c r="R87" s="99">
        <f t="shared" si="47"/>
        <v>0</v>
      </c>
      <c r="S87" s="99">
        <f t="shared" si="48"/>
        <v>0</v>
      </c>
      <c r="T87" s="99">
        <f t="shared" si="49"/>
        <v>0</v>
      </c>
      <c r="U87" s="99">
        <f t="shared" si="50"/>
        <v>0</v>
      </c>
      <c r="V87" s="98">
        <f t="shared" si="51"/>
        <v>0</v>
      </c>
      <c r="W87" s="171">
        <f t="shared" si="52"/>
        <v>0</v>
      </c>
      <c r="X87" s="190"/>
    </row>
    <row r="88" spans="1:24" outlineLevel="1">
      <c r="A88" s="30"/>
      <c r="B88" s="43"/>
      <c r="C88" s="183">
        <v>178</v>
      </c>
      <c r="D88" s="102" t="str">
        <f>'Перв. скв '!D98</f>
        <v>Цементирование технической колонны Гор 245 мм (услуги, цемент, материалы)</v>
      </c>
      <c r="E88" s="59">
        <f t="shared" si="53"/>
        <v>0</v>
      </c>
      <c r="F88" s="59" t="str">
        <f>'Перв. скв '!F98</f>
        <v>опер</v>
      </c>
      <c r="G88" s="196">
        <f>'Перв. скв '!G98</f>
        <v>0</v>
      </c>
      <c r="H88" s="84"/>
      <c r="I88" s="84"/>
      <c r="J88" s="84"/>
      <c r="K88" s="84"/>
      <c r="L88" s="84"/>
      <c r="M88" s="84"/>
      <c r="N88" s="84"/>
      <c r="O88" s="99">
        <f t="shared" si="44"/>
        <v>0</v>
      </c>
      <c r="P88" s="99">
        <f t="shared" si="45"/>
        <v>0</v>
      </c>
      <c r="Q88" s="99">
        <f t="shared" si="46"/>
        <v>0</v>
      </c>
      <c r="R88" s="99">
        <f t="shared" si="47"/>
        <v>0</v>
      </c>
      <c r="S88" s="99">
        <f t="shared" si="48"/>
        <v>0</v>
      </c>
      <c r="T88" s="99">
        <f t="shared" si="49"/>
        <v>0</v>
      </c>
      <c r="U88" s="99">
        <f t="shared" si="50"/>
        <v>0</v>
      </c>
      <c r="V88" s="98">
        <f t="shared" si="51"/>
        <v>0</v>
      </c>
      <c r="W88" s="171">
        <f t="shared" si="52"/>
        <v>0</v>
      </c>
      <c r="X88" s="190"/>
    </row>
    <row r="89" spans="1:24" outlineLevel="1">
      <c r="A89" s="30"/>
      <c r="B89" s="43"/>
      <c r="C89" s="183">
        <v>324</v>
      </c>
      <c r="D89" s="102" t="str">
        <f>'Перв. скв '!D99</f>
        <v>Цементирование эксплуатационной колонны 178мм (услуги, цемент, материалы)</v>
      </c>
      <c r="E89" s="59">
        <f t="shared" si="53"/>
        <v>0</v>
      </c>
      <c r="F89" s="59" t="str">
        <f>'Перв. скв '!F99</f>
        <v>опер</v>
      </c>
      <c r="G89" s="196">
        <f>'Перв. скв '!G99</f>
        <v>1433230</v>
      </c>
      <c r="H89" s="84"/>
      <c r="I89" s="84"/>
      <c r="J89" s="84"/>
      <c r="K89" s="84"/>
      <c r="L89" s="84"/>
      <c r="M89" s="84"/>
      <c r="N89" s="84"/>
      <c r="O89" s="99">
        <f t="shared" si="44"/>
        <v>0</v>
      </c>
      <c r="P89" s="99">
        <f t="shared" si="45"/>
        <v>0</v>
      </c>
      <c r="Q89" s="99">
        <f t="shared" si="46"/>
        <v>0</v>
      </c>
      <c r="R89" s="99">
        <f t="shared" si="47"/>
        <v>0</v>
      </c>
      <c r="S89" s="99">
        <f t="shared" si="48"/>
        <v>0</v>
      </c>
      <c r="T89" s="99">
        <f t="shared" si="49"/>
        <v>0</v>
      </c>
      <c r="U89" s="99">
        <f t="shared" si="50"/>
        <v>0</v>
      </c>
      <c r="V89" s="98">
        <f t="shared" si="51"/>
        <v>0</v>
      </c>
      <c r="W89" s="171">
        <f t="shared" si="52"/>
        <v>0</v>
      </c>
      <c r="X89" s="190"/>
    </row>
    <row r="90" spans="1:24" outlineLevel="1">
      <c r="A90" s="30"/>
      <c r="B90" s="43"/>
      <c r="C90" s="183">
        <v>245</v>
      </c>
      <c r="D90" s="102" t="str">
        <f>'Перв. скв '!D100</f>
        <v>Цементирование направления НН 324 мм (услуги, цемент, материалы)</v>
      </c>
      <c r="E90" s="59">
        <f t="shared" si="53"/>
        <v>0</v>
      </c>
      <c r="F90" s="59" t="str">
        <f>'Перв. скв '!F100</f>
        <v>опер</v>
      </c>
      <c r="G90" s="196">
        <f>'Перв. скв '!G100</f>
        <v>0</v>
      </c>
      <c r="H90" s="84"/>
      <c r="I90" s="84"/>
      <c r="J90" s="84"/>
      <c r="K90" s="84"/>
      <c r="L90" s="84"/>
      <c r="M90" s="84"/>
      <c r="N90" s="84"/>
      <c r="O90" s="99">
        <f t="shared" si="44"/>
        <v>0</v>
      </c>
      <c r="P90" s="99">
        <f t="shared" si="45"/>
        <v>0</v>
      </c>
      <c r="Q90" s="99">
        <f t="shared" si="46"/>
        <v>0</v>
      </c>
      <c r="R90" s="99">
        <f t="shared" si="47"/>
        <v>0</v>
      </c>
      <c r="S90" s="99">
        <f t="shared" si="48"/>
        <v>0</v>
      </c>
      <c r="T90" s="99">
        <f t="shared" si="49"/>
        <v>0</v>
      </c>
      <c r="U90" s="99">
        <f t="shared" si="50"/>
        <v>0</v>
      </c>
      <c r="V90" s="98">
        <f t="shared" si="51"/>
        <v>0</v>
      </c>
      <c r="W90" s="171">
        <f t="shared" si="52"/>
        <v>0</v>
      </c>
      <c r="X90" s="190"/>
    </row>
    <row r="91" spans="1:24" outlineLevel="1">
      <c r="A91" s="30"/>
      <c r="B91" s="43"/>
      <c r="C91" s="183">
        <v>178</v>
      </c>
      <c r="D91" s="102" t="str">
        <f>'Перв. скв '!D101</f>
        <v>Цементирование кондуктора НН 245 мм (услуги, цемент, материалы)</v>
      </c>
      <c r="E91" s="59">
        <f t="shared" si="53"/>
        <v>0</v>
      </c>
      <c r="F91" s="59" t="str">
        <f>'Перв. скв '!F101</f>
        <v>опер</v>
      </c>
      <c r="G91" s="196">
        <f>'Перв. скв '!G101</f>
        <v>0</v>
      </c>
      <c r="H91" s="84"/>
      <c r="I91" s="84"/>
      <c r="J91" s="84"/>
      <c r="K91" s="84"/>
      <c r="L91" s="84"/>
      <c r="M91" s="84"/>
      <c r="N91" s="84"/>
      <c r="O91" s="99">
        <f t="shared" si="44"/>
        <v>0</v>
      </c>
      <c r="P91" s="99">
        <f t="shared" si="45"/>
        <v>0</v>
      </c>
      <c r="Q91" s="99">
        <f t="shared" si="46"/>
        <v>0</v>
      </c>
      <c r="R91" s="99">
        <f t="shared" si="47"/>
        <v>0</v>
      </c>
      <c r="S91" s="99">
        <f t="shared" si="48"/>
        <v>0</v>
      </c>
      <c r="T91" s="99">
        <f t="shared" si="49"/>
        <v>0</v>
      </c>
      <c r="U91" s="99">
        <f t="shared" si="50"/>
        <v>0</v>
      </c>
      <c r="V91" s="98">
        <f t="shared" si="51"/>
        <v>0</v>
      </c>
      <c r="W91" s="171">
        <f t="shared" si="52"/>
        <v>0</v>
      </c>
      <c r="X91" s="190"/>
    </row>
    <row r="92" spans="1:24" outlineLevel="1">
      <c r="A92" s="30"/>
      <c r="B92" s="43"/>
      <c r="C92" s="183">
        <v>324</v>
      </c>
      <c r="D92" s="102" t="str">
        <f>'Перв. скв '!D102</f>
        <v>Цементирование эксплуатационной колонны НН 178мм (услуги, цемент, материалы)</v>
      </c>
      <c r="E92" s="59">
        <f t="shared" si="53"/>
        <v>0</v>
      </c>
      <c r="F92" s="59" t="str">
        <f>'Перв. скв '!F102</f>
        <v>опер</v>
      </c>
      <c r="G92" s="196">
        <f>'Перв. скв '!G102</f>
        <v>0</v>
      </c>
      <c r="H92" s="84"/>
      <c r="I92" s="84"/>
      <c r="J92" s="84"/>
      <c r="K92" s="84"/>
      <c r="L92" s="84"/>
      <c r="M92" s="84"/>
      <c r="N92" s="84"/>
      <c r="O92" s="99">
        <f t="shared" si="44"/>
        <v>0</v>
      </c>
      <c r="P92" s="99">
        <f t="shared" si="45"/>
        <v>0</v>
      </c>
      <c r="Q92" s="99">
        <f t="shared" si="46"/>
        <v>0</v>
      </c>
      <c r="R92" s="99">
        <f t="shared" si="47"/>
        <v>0</v>
      </c>
      <c r="S92" s="99">
        <f t="shared" si="48"/>
        <v>0</v>
      </c>
      <c r="T92" s="99">
        <f t="shared" si="49"/>
        <v>0</v>
      </c>
      <c r="U92" s="99">
        <f t="shared" si="50"/>
        <v>0</v>
      </c>
      <c r="V92" s="98">
        <f t="shared" si="51"/>
        <v>0</v>
      </c>
      <c r="W92" s="171">
        <f t="shared" si="52"/>
        <v>0</v>
      </c>
      <c r="X92" s="190"/>
    </row>
    <row r="93" spans="1:24" outlineLevel="1">
      <c r="A93" s="30"/>
      <c r="B93" s="43"/>
      <c r="C93" s="183"/>
      <c r="D93" s="102" t="str">
        <f>'Перв. скв '!D103</f>
        <v>Цементирование хвостовика НН 127мм (услуги, цемент, материалы)</v>
      </c>
      <c r="E93" s="59">
        <f t="shared" si="53"/>
        <v>0</v>
      </c>
      <c r="F93" s="59" t="str">
        <f>'Перв. скв '!F103</f>
        <v>опер</v>
      </c>
      <c r="G93" s="196">
        <f>'Перв. скв '!G103</f>
        <v>0</v>
      </c>
      <c r="H93" s="84"/>
      <c r="I93" s="84"/>
      <c r="J93" s="84"/>
      <c r="K93" s="84"/>
      <c r="L93" s="84"/>
      <c r="M93" s="84"/>
      <c r="N93" s="84"/>
      <c r="O93" s="99">
        <f t="shared" si="44"/>
        <v>0</v>
      </c>
      <c r="P93" s="99">
        <f t="shared" si="45"/>
        <v>0</v>
      </c>
      <c r="Q93" s="99">
        <f t="shared" si="46"/>
        <v>0</v>
      </c>
      <c r="R93" s="99">
        <f t="shared" si="47"/>
        <v>0</v>
      </c>
      <c r="S93" s="99">
        <f t="shared" si="48"/>
        <v>0</v>
      </c>
      <c r="T93" s="99">
        <f t="shared" si="49"/>
        <v>0</v>
      </c>
      <c r="U93" s="99">
        <f t="shared" si="50"/>
        <v>0</v>
      </c>
      <c r="V93" s="98">
        <f t="shared" si="51"/>
        <v>0</v>
      </c>
      <c r="W93" s="171">
        <f t="shared" si="52"/>
        <v>0</v>
      </c>
      <c r="X93" s="190"/>
    </row>
    <row r="94" spans="1:24" outlineLevel="1">
      <c r="A94" s="30"/>
      <c r="B94" s="43"/>
      <c r="C94" s="183"/>
      <c r="D94" s="102" t="str">
        <f>'Перв. скв '!D104</f>
        <v>Цементирование технической колонны НН 245 мм (услуги, цемент, материалы)</v>
      </c>
      <c r="E94" s="59">
        <f t="shared" si="53"/>
        <v>0</v>
      </c>
      <c r="F94" s="59" t="str">
        <f>'Перв. скв '!F104</f>
        <v>опер</v>
      </c>
      <c r="G94" s="196">
        <f>'Перв. скв '!G104</f>
        <v>0</v>
      </c>
      <c r="H94" s="84"/>
      <c r="I94" s="84"/>
      <c r="J94" s="84"/>
      <c r="K94" s="84"/>
      <c r="L94" s="84"/>
      <c r="M94" s="84"/>
      <c r="N94" s="84"/>
      <c r="O94" s="99">
        <f t="shared" si="44"/>
        <v>0</v>
      </c>
      <c r="P94" s="99">
        <f t="shared" si="45"/>
        <v>0</v>
      </c>
      <c r="Q94" s="99">
        <f t="shared" si="46"/>
        <v>0</v>
      </c>
      <c r="R94" s="99">
        <f t="shared" si="47"/>
        <v>0</v>
      </c>
      <c r="S94" s="99">
        <f t="shared" si="48"/>
        <v>0</v>
      </c>
      <c r="T94" s="99">
        <f t="shared" si="49"/>
        <v>0</v>
      </c>
      <c r="U94" s="99">
        <f t="shared" si="50"/>
        <v>0</v>
      </c>
      <c r="V94" s="98">
        <f t="shared" si="51"/>
        <v>0</v>
      </c>
      <c r="W94" s="171">
        <f t="shared" si="52"/>
        <v>0</v>
      </c>
      <c r="X94" s="190"/>
    </row>
    <row r="95" spans="1:24" outlineLevel="1">
      <c r="A95" s="30"/>
      <c r="B95" s="43"/>
      <c r="C95" s="183">
        <v>245</v>
      </c>
      <c r="D95" s="102" t="str">
        <f>'Перв. скв '!D105</f>
        <v>Транспортировка цемента</v>
      </c>
      <c r="E95" s="59">
        <f t="shared" si="53"/>
        <v>0</v>
      </c>
      <c r="F95" s="59" t="str">
        <f>'Перв. скв '!F105</f>
        <v>опер</v>
      </c>
      <c r="G95" s="196">
        <f>'Перв. скв '!G105</f>
        <v>0</v>
      </c>
      <c r="H95" s="84"/>
      <c r="I95" s="84"/>
      <c r="J95" s="84"/>
      <c r="K95" s="84"/>
      <c r="L95" s="84"/>
      <c r="M95" s="84"/>
      <c r="N95" s="84"/>
      <c r="O95" s="99">
        <f t="shared" si="44"/>
        <v>0</v>
      </c>
      <c r="P95" s="99">
        <f t="shared" si="45"/>
        <v>0</v>
      </c>
      <c r="Q95" s="99">
        <f t="shared" si="46"/>
        <v>0</v>
      </c>
      <c r="R95" s="99">
        <f t="shared" si="47"/>
        <v>0</v>
      </c>
      <c r="S95" s="99">
        <f t="shared" si="48"/>
        <v>0</v>
      </c>
      <c r="T95" s="99">
        <f t="shared" si="49"/>
        <v>0</v>
      </c>
      <c r="U95" s="99">
        <f t="shared" si="50"/>
        <v>0</v>
      </c>
      <c r="V95" s="98">
        <f t="shared" si="51"/>
        <v>0</v>
      </c>
      <c r="W95" s="171">
        <f t="shared" si="52"/>
        <v>0</v>
      </c>
      <c r="X95" s="190"/>
    </row>
    <row r="96" spans="1:24" outlineLevel="1">
      <c r="A96" s="30"/>
      <c r="B96" s="43"/>
      <c r="C96" s="183"/>
      <c r="D96" s="102" t="str">
        <f>'Перв. скв '!D106</f>
        <v>Стоимость услуг цементировочного флота</v>
      </c>
      <c r="E96" s="59">
        <f t="shared" si="53"/>
        <v>0</v>
      </c>
      <c r="F96" s="59" t="str">
        <f>'Перв. скв '!F106</f>
        <v>опер</v>
      </c>
      <c r="G96" s="196">
        <f>'Перв. скв '!G106</f>
        <v>0</v>
      </c>
      <c r="H96" s="84"/>
      <c r="I96" s="84"/>
      <c r="J96" s="84"/>
      <c r="K96" s="84"/>
      <c r="L96" s="84"/>
      <c r="M96" s="84"/>
      <c r="N96" s="84"/>
      <c r="O96" s="99">
        <f t="shared" si="44"/>
        <v>0</v>
      </c>
      <c r="P96" s="99">
        <f t="shared" si="45"/>
        <v>0</v>
      </c>
      <c r="Q96" s="99">
        <f t="shared" si="46"/>
        <v>0</v>
      </c>
      <c r="R96" s="99">
        <f t="shared" si="47"/>
        <v>0</v>
      </c>
      <c r="S96" s="99">
        <f t="shared" si="48"/>
        <v>0</v>
      </c>
      <c r="T96" s="99">
        <f t="shared" si="49"/>
        <v>0</v>
      </c>
      <c r="U96" s="99">
        <f t="shared" si="50"/>
        <v>0</v>
      </c>
      <c r="V96" s="98">
        <f t="shared" si="51"/>
        <v>0</v>
      </c>
      <c r="W96" s="171">
        <f t="shared" si="52"/>
        <v>0</v>
      </c>
      <c r="X96" s="190"/>
    </row>
    <row r="97" spans="1:24" outlineLevel="1">
      <c r="A97" s="30"/>
      <c r="B97" s="43"/>
      <c r="C97" s="183"/>
      <c r="D97" s="102" t="str">
        <f>'Перв. скв '!D107</f>
        <v>Стоимость оснастки</v>
      </c>
      <c r="E97" s="59">
        <f t="shared" si="53"/>
        <v>0</v>
      </c>
      <c r="F97" s="59" t="str">
        <f>'Перв. скв '!F107</f>
        <v>опер</v>
      </c>
      <c r="G97" s="196">
        <f>'Перв. скв '!G107</f>
        <v>0</v>
      </c>
      <c r="H97" s="84"/>
      <c r="I97" s="84"/>
      <c r="J97" s="84"/>
      <c r="K97" s="84"/>
      <c r="L97" s="84"/>
      <c r="M97" s="84"/>
      <c r="N97" s="84"/>
      <c r="O97" s="99">
        <f t="shared" si="44"/>
        <v>0</v>
      </c>
      <c r="P97" s="99">
        <f t="shared" si="45"/>
        <v>0</v>
      </c>
      <c r="Q97" s="99">
        <f t="shared" si="46"/>
        <v>0</v>
      </c>
      <c r="R97" s="99">
        <f t="shared" si="47"/>
        <v>0</v>
      </c>
      <c r="S97" s="99">
        <f t="shared" si="48"/>
        <v>0</v>
      </c>
      <c r="T97" s="99">
        <f t="shared" si="49"/>
        <v>0</v>
      </c>
      <c r="U97" s="99">
        <f t="shared" si="50"/>
        <v>0</v>
      </c>
      <c r="V97" s="98">
        <f t="shared" si="51"/>
        <v>0</v>
      </c>
      <c r="W97" s="171">
        <f t="shared" si="52"/>
        <v>0</v>
      </c>
      <c r="X97" s="190"/>
    </row>
    <row r="98" spans="1:24" outlineLevel="1">
      <c r="A98" s="30"/>
      <c r="B98" s="43"/>
      <c r="C98" s="183">
        <v>178</v>
      </c>
      <c r="D98" s="102" t="str">
        <f>'Перв. скв '!D108</f>
        <v>Стоимость услуг инженерного сопровождения</v>
      </c>
      <c r="E98" s="59">
        <f t="shared" si="53"/>
        <v>0</v>
      </c>
      <c r="F98" s="59" t="str">
        <f>'Перв. скв '!F108</f>
        <v>опер</v>
      </c>
      <c r="G98" s="196">
        <f>'Перв. скв '!G108</f>
        <v>0</v>
      </c>
      <c r="H98" s="84"/>
      <c r="I98" s="84"/>
      <c r="J98" s="84"/>
      <c r="K98" s="84"/>
      <c r="L98" s="84"/>
      <c r="M98" s="84"/>
      <c r="N98" s="84"/>
      <c r="O98" s="99">
        <f t="shared" si="44"/>
        <v>0</v>
      </c>
      <c r="P98" s="99">
        <f t="shared" si="45"/>
        <v>0</v>
      </c>
      <c r="Q98" s="99">
        <f t="shared" si="46"/>
        <v>0</v>
      </c>
      <c r="R98" s="99">
        <f t="shared" si="47"/>
        <v>0</v>
      </c>
      <c r="S98" s="99">
        <f t="shared" si="48"/>
        <v>0</v>
      </c>
      <c r="T98" s="99">
        <f t="shared" si="49"/>
        <v>0</v>
      </c>
      <c r="U98" s="99">
        <f t="shared" si="50"/>
        <v>0</v>
      </c>
      <c r="V98" s="98">
        <f t="shared" si="51"/>
        <v>0</v>
      </c>
      <c r="W98" s="171">
        <f t="shared" si="52"/>
        <v>0</v>
      </c>
      <c r="X98" s="190"/>
    </row>
    <row r="99" spans="1:24" outlineLevel="1">
      <c r="A99" s="30"/>
      <c r="B99" s="43"/>
      <c r="C99" s="183"/>
      <c r="D99" s="102" t="str">
        <f>'Перв. скв '!D109</f>
        <v>Стоимость услуг цементировочного флота</v>
      </c>
      <c r="E99" s="59">
        <f t="shared" si="53"/>
        <v>0</v>
      </c>
      <c r="F99" s="59" t="str">
        <f>'Перв. скв '!F109</f>
        <v>опер</v>
      </c>
      <c r="G99" s="196">
        <f>'Перв. скв '!G109</f>
        <v>0</v>
      </c>
      <c r="H99" s="84"/>
      <c r="I99" s="84"/>
      <c r="J99" s="84"/>
      <c r="K99" s="84"/>
      <c r="L99" s="84"/>
      <c r="M99" s="84"/>
      <c r="N99" s="84"/>
      <c r="O99" s="99">
        <f t="shared" si="44"/>
        <v>0</v>
      </c>
      <c r="P99" s="99">
        <f t="shared" si="45"/>
        <v>0</v>
      </c>
      <c r="Q99" s="99">
        <f t="shared" si="46"/>
        <v>0</v>
      </c>
      <c r="R99" s="99">
        <f t="shared" si="47"/>
        <v>0</v>
      </c>
      <c r="S99" s="99">
        <f t="shared" si="48"/>
        <v>0</v>
      </c>
      <c r="T99" s="99">
        <f t="shared" si="49"/>
        <v>0</v>
      </c>
      <c r="U99" s="99">
        <f t="shared" si="50"/>
        <v>0</v>
      </c>
      <c r="V99" s="98">
        <f t="shared" si="51"/>
        <v>0</v>
      </c>
      <c r="W99" s="171">
        <f t="shared" si="52"/>
        <v>0</v>
      </c>
      <c r="X99" s="190"/>
    </row>
    <row r="100" spans="1:24" outlineLevel="1">
      <c r="A100" s="30"/>
      <c r="B100" s="2"/>
      <c r="C100" s="183"/>
      <c r="D100" s="102" t="str">
        <f>'Перв. скв '!D110</f>
        <v>Стоимость оснастки</v>
      </c>
      <c r="E100" s="59">
        <f t="shared" si="53"/>
        <v>0</v>
      </c>
      <c r="F100" s="59" t="str">
        <f>'Перв. скв '!F110</f>
        <v>опер</v>
      </c>
      <c r="G100" s="196">
        <f>'Перв. скв '!G110</f>
        <v>0</v>
      </c>
      <c r="H100" s="84"/>
      <c r="I100" s="84"/>
      <c r="J100" s="84"/>
      <c r="K100" s="84"/>
      <c r="L100" s="84"/>
      <c r="M100" s="84"/>
      <c r="N100" s="84"/>
      <c r="O100" s="99">
        <f t="shared" si="44"/>
        <v>0</v>
      </c>
      <c r="P100" s="99">
        <f t="shared" si="45"/>
        <v>0</v>
      </c>
      <c r="Q100" s="99">
        <f t="shared" si="46"/>
        <v>0</v>
      </c>
      <c r="R100" s="99">
        <f t="shared" si="47"/>
        <v>0</v>
      </c>
      <c r="S100" s="99">
        <f t="shared" si="48"/>
        <v>0</v>
      </c>
      <c r="T100" s="99">
        <f t="shared" si="49"/>
        <v>0</v>
      </c>
      <c r="U100" s="99">
        <f t="shared" si="50"/>
        <v>0</v>
      </c>
      <c r="V100" s="98">
        <f t="shared" si="51"/>
        <v>0</v>
      </c>
      <c r="W100" s="171">
        <f t="shared" si="52"/>
        <v>0</v>
      </c>
      <c r="X100" s="190"/>
    </row>
    <row r="101" spans="1:24" ht="15.75" outlineLevel="1" thickBot="1">
      <c r="A101" s="30"/>
      <c r="B101" s="2"/>
      <c r="C101" s="183" t="s">
        <v>76</v>
      </c>
      <c r="D101" s="102" t="str">
        <f>'Перв. скв '!D111</f>
        <v>Установка цем моста</v>
      </c>
      <c r="E101" s="59">
        <f t="shared" si="53"/>
        <v>0</v>
      </c>
      <c r="F101" s="59" t="str">
        <f>'Перв. скв '!F111</f>
        <v>опер</v>
      </c>
      <c r="G101" s="196">
        <f>'Перв. скв '!G111</f>
        <v>444610</v>
      </c>
      <c r="H101" s="84"/>
      <c r="I101" s="84"/>
      <c r="J101" s="84"/>
      <c r="K101" s="84"/>
      <c r="L101" s="84"/>
      <c r="M101" s="84"/>
      <c r="N101" s="84"/>
      <c r="O101" s="99">
        <f t="shared" si="44"/>
        <v>0</v>
      </c>
      <c r="P101" s="99">
        <f t="shared" si="45"/>
        <v>0</v>
      </c>
      <c r="Q101" s="99">
        <f t="shared" si="46"/>
        <v>0</v>
      </c>
      <c r="R101" s="99">
        <f t="shared" si="47"/>
        <v>0</v>
      </c>
      <c r="S101" s="99">
        <f t="shared" si="48"/>
        <v>0</v>
      </c>
      <c r="T101" s="99">
        <f t="shared" si="49"/>
        <v>0</v>
      </c>
      <c r="U101" s="99">
        <f t="shared" si="50"/>
        <v>0</v>
      </c>
      <c r="V101" s="98">
        <f t="shared" si="51"/>
        <v>0</v>
      </c>
      <c r="W101" s="171">
        <f t="shared" si="52"/>
        <v>0</v>
      </c>
      <c r="X101" s="190"/>
    </row>
    <row r="102" spans="1:24" ht="15.75" thickBot="1">
      <c r="A102" s="25"/>
      <c r="B102" s="46"/>
      <c r="C102" s="446" t="s">
        <v>28</v>
      </c>
      <c r="D102" s="447"/>
      <c r="E102" s="447"/>
      <c r="F102" s="447"/>
      <c r="G102" s="447"/>
      <c r="H102" s="447"/>
      <c r="I102" s="447"/>
      <c r="J102" s="447"/>
      <c r="K102" s="447"/>
      <c r="L102" s="447"/>
      <c r="M102" s="447"/>
      <c r="N102" s="447"/>
      <c r="O102" s="447"/>
      <c r="P102" s="447"/>
      <c r="Q102" s="447"/>
      <c r="R102" s="447"/>
      <c r="S102" s="447"/>
      <c r="T102" s="447"/>
      <c r="U102" s="447"/>
      <c r="V102" s="447"/>
      <c r="W102" s="447"/>
      <c r="X102" s="192">
        <f>SUM(W104:W106)</f>
        <v>0</v>
      </c>
    </row>
    <row r="103" spans="1:24" outlineLevel="1" collapsed="1">
      <c r="A103" s="25"/>
      <c r="B103" s="46"/>
      <c r="C103" s="182">
        <f>'Перв. скв '!C113</f>
        <v>0</v>
      </c>
      <c r="D103" s="100" t="s">
        <v>120</v>
      </c>
      <c r="E103" s="50"/>
      <c r="F103" s="50"/>
      <c r="G103" s="38"/>
      <c r="H103" s="51"/>
      <c r="I103" s="51"/>
      <c r="J103" s="51"/>
      <c r="K103" s="51"/>
      <c r="L103" s="51"/>
      <c r="M103" s="51"/>
      <c r="N103" s="51"/>
      <c r="O103" s="52"/>
      <c r="P103" s="52"/>
      <c r="Q103" s="52"/>
      <c r="R103" s="52"/>
      <c r="S103" s="52"/>
      <c r="T103" s="52"/>
      <c r="U103" s="52"/>
      <c r="V103" s="53"/>
      <c r="W103" s="172"/>
      <c r="X103" s="190"/>
    </row>
    <row r="104" spans="1:24" outlineLevel="1">
      <c r="A104" s="22"/>
      <c r="B104" s="43"/>
      <c r="C104" s="183" t="s">
        <v>148</v>
      </c>
      <c r="D104" s="102" t="str">
        <f>'Перв. скв '!D114</f>
        <v>ГТИ на скважине с отходом до 1300 м.</v>
      </c>
      <c r="E104" s="59">
        <f>C$103</f>
        <v>0</v>
      </c>
      <c r="F104" s="59" t="str">
        <f>'Перв. скв '!F114</f>
        <v>скв.</v>
      </c>
      <c r="G104" s="196">
        <f>'Перв. скв '!G114</f>
        <v>24470</v>
      </c>
      <c r="H104" s="84"/>
      <c r="I104" s="84"/>
      <c r="J104" s="84"/>
      <c r="K104" s="84"/>
      <c r="L104" s="84"/>
      <c r="M104" s="84"/>
      <c r="N104" s="84"/>
      <c r="O104" s="99">
        <f>H104*G104</f>
        <v>0</v>
      </c>
      <c r="P104" s="99">
        <f>I104*G104</f>
        <v>0</v>
      </c>
      <c r="Q104" s="99">
        <f>J104*G104</f>
        <v>0</v>
      </c>
      <c r="R104" s="99">
        <f>K104*G104</f>
        <v>0</v>
      </c>
      <c r="S104" s="99">
        <f>L104*G104</f>
        <v>0</v>
      </c>
      <c r="T104" s="99">
        <f>M104*G104</f>
        <v>0</v>
      </c>
      <c r="U104" s="99">
        <f>N104*G104</f>
        <v>0</v>
      </c>
      <c r="V104" s="98">
        <f>SUM(H104:N104)</f>
        <v>0</v>
      </c>
      <c r="W104" s="171">
        <f>SUM(O104:U104)</f>
        <v>0</v>
      </c>
      <c r="X104" s="190"/>
    </row>
    <row r="105" spans="1:24" outlineLevel="1">
      <c r="A105" s="22"/>
      <c r="B105" s="43"/>
      <c r="C105" s="183"/>
      <c r="D105" s="102" t="str">
        <f>'Перв. скв '!D117</f>
        <v>ГТИ на скважине с отходом от 2000 до 2200 м.</v>
      </c>
      <c r="E105" s="59">
        <f>C$103</f>
        <v>0</v>
      </c>
      <c r="F105" s="59" t="str">
        <f>'Перв. скв '!F117</f>
        <v>скв.</v>
      </c>
      <c r="G105" s="196">
        <f>'Перв. скв '!G117</f>
        <v>24470</v>
      </c>
      <c r="H105" s="84"/>
      <c r="I105" s="84"/>
      <c r="J105" s="84"/>
      <c r="K105" s="84"/>
      <c r="L105" s="84"/>
      <c r="M105" s="84"/>
      <c r="N105" s="84"/>
      <c r="O105" s="99">
        <f>H105*G105</f>
        <v>0</v>
      </c>
      <c r="P105" s="99">
        <f>I105*G105</f>
        <v>0</v>
      </c>
      <c r="Q105" s="99">
        <f>J105*G105</f>
        <v>0</v>
      </c>
      <c r="R105" s="99">
        <f>K105*G105</f>
        <v>0</v>
      </c>
      <c r="S105" s="99">
        <f>L105*G105</f>
        <v>0</v>
      </c>
      <c r="T105" s="99">
        <f>M105*G105</f>
        <v>0</v>
      </c>
      <c r="U105" s="99">
        <f>N105*G105</f>
        <v>0</v>
      </c>
      <c r="V105" s="98">
        <f>SUM(H105:N105)</f>
        <v>0</v>
      </c>
      <c r="W105" s="171">
        <f>SUM(O105:U105)</f>
        <v>0</v>
      </c>
      <c r="X105" s="190"/>
    </row>
    <row r="106" spans="1:24" ht="15.75" outlineLevel="1" thickBot="1">
      <c r="A106" s="22"/>
      <c r="B106" s="43"/>
      <c r="C106" s="183"/>
      <c r="D106" s="102" t="str">
        <f>'Перв. скв '!D119</f>
        <v>ГТИ на горизонтальной скважине</v>
      </c>
      <c r="E106" s="59">
        <f>C$103</f>
        <v>0</v>
      </c>
      <c r="F106" s="59" t="str">
        <f>'Перв. скв '!F119</f>
        <v>скв.</v>
      </c>
      <c r="G106" s="196">
        <f>'Перв. скв '!G119</f>
        <v>24470</v>
      </c>
      <c r="H106" s="84"/>
      <c r="I106" s="84"/>
      <c r="J106" s="84"/>
      <c r="K106" s="84"/>
      <c r="L106" s="84"/>
      <c r="M106" s="84"/>
      <c r="N106" s="84"/>
      <c r="O106" s="99">
        <f>H106*G106</f>
        <v>0</v>
      </c>
      <c r="P106" s="99">
        <f>I106*G106</f>
        <v>0</v>
      </c>
      <c r="Q106" s="99">
        <f>J106*G106</f>
        <v>0</v>
      </c>
      <c r="R106" s="99">
        <f>K106*G106</f>
        <v>0</v>
      </c>
      <c r="S106" s="99">
        <f>L106*G106</f>
        <v>0</v>
      </c>
      <c r="T106" s="99">
        <f>M106*G106</f>
        <v>0</v>
      </c>
      <c r="U106" s="99">
        <f>N106*G106</f>
        <v>0</v>
      </c>
      <c r="V106" s="98">
        <f>SUM(H106:N106)</f>
        <v>0</v>
      </c>
      <c r="W106" s="171">
        <f>SUM(O106:U106)</f>
        <v>0</v>
      </c>
      <c r="X106" s="190"/>
    </row>
    <row r="107" spans="1:24" ht="14.25" customHeight="1" thickBot="1">
      <c r="A107" s="32"/>
      <c r="B107" s="47"/>
      <c r="C107" s="446" t="s">
        <v>27</v>
      </c>
      <c r="D107" s="447"/>
      <c r="E107" s="447"/>
      <c r="F107" s="447"/>
      <c r="G107" s="447"/>
      <c r="H107" s="447"/>
      <c r="I107" s="447"/>
      <c r="J107" s="447"/>
      <c r="K107" s="447"/>
      <c r="L107" s="447"/>
      <c r="M107" s="447"/>
      <c r="N107" s="447"/>
      <c r="O107" s="447"/>
      <c r="P107" s="447"/>
      <c r="Q107" s="447"/>
      <c r="R107" s="447"/>
      <c r="S107" s="447"/>
      <c r="T107" s="447"/>
      <c r="U107" s="447"/>
      <c r="V107" s="447"/>
      <c r="W107" s="447"/>
      <c r="X107" s="192">
        <f>SUM(W109:W115)</f>
        <v>0</v>
      </c>
    </row>
    <row r="108" spans="1:24" ht="14.25" customHeight="1" outlineLevel="1">
      <c r="A108" s="27"/>
      <c r="B108" s="43"/>
      <c r="C108" s="182">
        <f>'Перв. скв '!C121</f>
        <v>0</v>
      </c>
      <c r="D108" s="100" t="s">
        <v>120</v>
      </c>
      <c r="E108" s="50"/>
      <c r="F108" s="50"/>
      <c r="G108" s="38"/>
      <c r="H108" s="51"/>
      <c r="I108" s="51"/>
      <c r="J108" s="51"/>
      <c r="K108" s="51"/>
      <c r="L108" s="51"/>
      <c r="M108" s="51"/>
      <c r="N108" s="51"/>
      <c r="O108" s="52"/>
      <c r="P108" s="52"/>
      <c r="Q108" s="52"/>
      <c r="R108" s="52"/>
      <c r="S108" s="52"/>
      <c r="T108" s="52"/>
      <c r="U108" s="52"/>
      <c r="V108" s="53"/>
      <c r="W108" s="172"/>
      <c r="X108" s="190"/>
    </row>
    <row r="109" spans="1:24" ht="27.75" customHeight="1" outlineLevel="1">
      <c r="A109" s="30"/>
      <c r="B109" s="43"/>
      <c r="C109" s="183" t="s">
        <v>148</v>
      </c>
      <c r="D109" s="102" t="str">
        <f>'Перв. скв '!D122</f>
        <v>Стандартный комплекс ГИС на ННС</v>
      </c>
      <c r="E109" s="59">
        <f>C$108</f>
        <v>0</v>
      </c>
      <c r="F109" s="59" t="str">
        <f>'Перв. скв '!F122</f>
        <v>операция</v>
      </c>
      <c r="G109" s="196">
        <f>'Перв. скв '!G122</f>
        <v>430000</v>
      </c>
      <c r="H109" s="84"/>
      <c r="I109" s="197"/>
      <c r="J109" s="84"/>
      <c r="K109" s="84"/>
      <c r="L109" s="84"/>
      <c r="M109" s="84"/>
      <c r="N109" s="84"/>
      <c r="O109" s="99">
        <f t="shared" ref="O109:O115" si="54">H109*G109</f>
        <v>0</v>
      </c>
      <c r="P109" s="99">
        <f t="shared" ref="P109:P115" si="55">I109*G109</f>
        <v>0</v>
      </c>
      <c r="Q109" s="99">
        <f t="shared" ref="Q109:Q115" si="56">J109*G109</f>
        <v>0</v>
      </c>
      <c r="R109" s="99">
        <f t="shared" ref="R109:R115" si="57">K109*G109</f>
        <v>0</v>
      </c>
      <c r="S109" s="99">
        <f t="shared" ref="S109:S115" si="58">L109*G109</f>
        <v>0</v>
      </c>
      <c r="T109" s="99">
        <f t="shared" ref="T109:T115" si="59">M109*G109</f>
        <v>0</v>
      </c>
      <c r="U109" s="99">
        <f t="shared" ref="U109:U115" si="60">N109*G109</f>
        <v>0</v>
      </c>
      <c r="V109" s="98">
        <f t="shared" ref="V109:V115" si="61">SUM(H109:N109)</f>
        <v>0</v>
      </c>
      <c r="W109" s="171">
        <f t="shared" ref="W109:W115" si="62">SUM(O109:U109)</f>
        <v>0</v>
      </c>
      <c r="X109" s="190"/>
    </row>
    <row r="110" spans="1:24" outlineLevel="1">
      <c r="A110" s="30"/>
      <c r="B110" s="43"/>
      <c r="C110" s="183"/>
      <c r="D110" s="102" t="str">
        <f>'Перв. скв '!D123</f>
        <v>Стандартный комплекс ГИС на ГС</v>
      </c>
      <c r="E110" s="59">
        <f t="shared" ref="E110:E115" si="63">C$108</f>
        <v>0</v>
      </c>
      <c r="F110" s="59" t="str">
        <f>'Перв. скв '!F123</f>
        <v>операция</v>
      </c>
      <c r="G110" s="196">
        <f>'Перв. скв '!G123</f>
        <v>300000</v>
      </c>
      <c r="H110" s="84"/>
      <c r="I110" s="84"/>
      <c r="J110" s="197"/>
      <c r="K110" s="84"/>
      <c r="L110" s="84"/>
      <c r="M110" s="84"/>
      <c r="N110" s="84"/>
      <c r="O110" s="99">
        <f t="shared" si="54"/>
        <v>0</v>
      </c>
      <c r="P110" s="99">
        <f t="shared" si="55"/>
        <v>0</v>
      </c>
      <c r="Q110" s="99">
        <f t="shared" si="56"/>
        <v>0</v>
      </c>
      <c r="R110" s="99">
        <f t="shared" si="57"/>
        <v>0</v>
      </c>
      <c r="S110" s="99">
        <f t="shared" si="58"/>
        <v>0</v>
      </c>
      <c r="T110" s="99">
        <f t="shared" si="59"/>
        <v>0</v>
      </c>
      <c r="U110" s="99">
        <f t="shared" si="60"/>
        <v>0</v>
      </c>
      <c r="V110" s="98">
        <f t="shared" si="61"/>
        <v>0</v>
      </c>
      <c r="W110" s="171">
        <f t="shared" si="62"/>
        <v>0</v>
      </c>
      <c r="X110" s="190"/>
    </row>
    <row r="111" spans="1:24" ht="29.25" customHeight="1" outlineLevel="1">
      <c r="A111" s="3"/>
      <c r="B111" s="43"/>
      <c r="C111" s="183"/>
      <c r="D111" s="102" t="str">
        <f>'Перв. скв '!D124</f>
        <v>ГИС под техничкскую колонну 245 мм (Стандартный комплекс, ИК (если несертифицированная телесистема), РК, АКЦ, ЦМ, МЛМ)</v>
      </c>
      <c r="E111" s="59">
        <f t="shared" si="63"/>
        <v>0</v>
      </c>
      <c r="F111" s="59" t="str">
        <f>'Перв. скв '!F124</f>
        <v>операция</v>
      </c>
      <c r="G111" s="196">
        <f>'Перв. скв '!G124</f>
        <v>0</v>
      </c>
      <c r="H111" s="84"/>
      <c r="I111" s="84"/>
      <c r="J111" s="84"/>
      <c r="K111" s="84"/>
      <c r="L111" s="84"/>
      <c r="M111" s="84"/>
      <c r="N111" s="84"/>
      <c r="O111" s="99">
        <f t="shared" si="54"/>
        <v>0</v>
      </c>
      <c r="P111" s="99">
        <f t="shared" si="55"/>
        <v>0</v>
      </c>
      <c r="Q111" s="99">
        <f t="shared" si="56"/>
        <v>0</v>
      </c>
      <c r="R111" s="99">
        <f t="shared" si="57"/>
        <v>0</v>
      </c>
      <c r="S111" s="99">
        <f t="shared" si="58"/>
        <v>0</v>
      </c>
      <c r="T111" s="99">
        <f t="shared" si="59"/>
        <v>0</v>
      </c>
      <c r="U111" s="99">
        <f t="shared" si="60"/>
        <v>0</v>
      </c>
      <c r="V111" s="98">
        <f t="shared" si="61"/>
        <v>0</v>
      </c>
      <c r="W111" s="171">
        <f t="shared" si="62"/>
        <v>0</v>
      </c>
      <c r="X111" s="190"/>
    </row>
    <row r="112" spans="1:24" ht="29.25" customHeight="1" outlineLevel="1">
      <c r="A112" s="27"/>
      <c r="B112" s="43"/>
      <c r="C112" s="183"/>
      <c r="D112" s="102" t="str">
        <f>'Перв. скв '!D125</f>
        <v>ГИС под эксплуатационную колонну 178 мм (Стандартный комплекс, ИК (если несертифицированная телесистема))</v>
      </c>
      <c r="E112" s="59">
        <f t="shared" si="63"/>
        <v>0</v>
      </c>
      <c r="F112" s="59" t="str">
        <f>'Перв. скв '!F125</f>
        <v>операция</v>
      </c>
      <c r="G112" s="196">
        <f>'Перв. скв '!G125</f>
        <v>0</v>
      </c>
      <c r="H112" s="84"/>
      <c r="I112" s="84"/>
      <c r="J112" s="84"/>
      <c r="K112" s="84"/>
      <c r="L112" s="197"/>
      <c r="M112" s="197"/>
      <c r="N112" s="84"/>
      <c r="O112" s="99">
        <f t="shared" si="54"/>
        <v>0</v>
      </c>
      <c r="P112" s="99">
        <f t="shared" si="55"/>
        <v>0</v>
      </c>
      <c r="Q112" s="99">
        <f t="shared" si="56"/>
        <v>0</v>
      </c>
      <c r="R112" s="99">
        <f t="shared" si="57"/>
        <v>0</v>
      </c>
      <c r="S112" s="99">
        <f t="shared" si="58"/>
        <v>0</v>
      </c>
      <c r="T112" s="99">
        <f t="shared" si="59"/>
        <v>0</v>
      </c>
      <c r="U112" s="99">
        <f t="shared" si="60"/>
        <v>0</v>
      </c>
      <c r="V112" s="98">
        <f t="shared" si="61"/>
        <v>0</v>
      </c>
      <c r="W112" s="171">
        <f t="shared" si="62"/>
        <v>0</v>
      </c>
      <c r="X112" s="190"/>
    </row>
    <row r="113" spans="1:24" outlineLevel="1">
      <c r="A113" s="27"/>
      <c r="B113" s="43"/>
      <c r="C113" s="183"/>
      <c r="D113" s="102" t="str">
        <f>'Перв. скв '!D126</f>
        <v>ГИС под хвостовик 114 мм (Стандартный комплекс, ИК (если несертифицированная телесистема))</v>
      </c>
      <c r="E113" s="59">
        <f t="shared" si="63"/>
        <v>0</v>
      </c>
      <c r="F113" s="59" t="str">
        <f>'Перв. скв '!F126</f>
        <v xml:space="preserve">операция </v>
      </c>
      <c r="G113" s="196">
        <f>'Перв. скв '!G126</f>
        <v>0</v>
      </c>
      <c r="H113" s="84"/>
      <c r="I113" s="84"/>
      <c r="J113" s="84"/>
      <c r="K113" s="84"/>
      <c r="L113" s="84"/>
      <c r="M113" s="84"/>
      <c r="N113" s="84"/>
      <c r="O113" s="99">
        <f t="shared" si="54"/>
        <v>0</v>
      </c>
      <c r="P113" s="99">
        <f t="shared" si="55"/>
        <v>0</v>
      </c>
      <c r="Q113" s="99">
        <f t="shared" si="56"/>
        <v>0</v>
      </c>
      <c r="R113" s="99">
        <f t="shared" si="57"/>
        <v>0</v>
      </c>
      <c r="S113" s="99">
        <f t="shared" si="58"/>
        <v>0</v>
      </c>
      <c r="T113" s="99">
        <f t="shared" si="59"/>
        <v>0</v>
      </c>
      <c r="U113" s="99">
        <f t="shared" si="60"/>
        <v>0</v>
      </c>
      <c r="V113" s="98">
        <f t="shared" si="61"/>
        <v>0</v>
      </c>
      <c r="W113" s="171">
        <f t="shared" si="62"/>
        <v>0</v>
      </c>
      <c r="X113" s="190"/>
    </row>
    <row r="114" spans="1:24" outlineLevel="1">
      <c r="A114" s="27"/>
      <c r="B114" s="43"/>
      <c r="C114" s="183"/>
      <c r="D114" s="102" t="str">
        <f>'Перв. скв '!D127</f>
        <v xml:space="preserve">Технологическое дежурство отряда </v>
      </c>
      <c r="E114" s="59">
        <f t="shared" si="63"/>
        <v>0</v>
      </c>
      <c r="F114" s="59" t="str">
        <f>'Перв. скв '!F127</f>
        <v>сут.</v>
      </c>
      <c r="G114" s="196">
        <f>'Перв. скв '!G127</f>
        <v>0</v>
      </c>
      <c r="H114" s="84"/>
      <c r="I114" s="84"/>
      <c r="J114" s="84"/>
      <c r="K114" s="84"/>
      <c r="L114" s="84"/>
      <c r="M114" s="84"/>
      <c r="N114" s="84"/>
      <c r="O114" s="99">
        <f t="shared" si="54"/>
        <v>0</v>
      </c>
      <c r="P114" s="99">
        <f t="shared" si="55"/>
        <v>0</v>
      </c>
      <c r="Q114" s="99">
        <f t="shared" si="56"/>
        <v>0</v>
      </c>
      <c r="R114" s="99">
        <f t="shared" si="57"/>
        <v>0</v>
      </c>
      <c r="S114" s="99">
        <f t="shared" si="58"/>
        <v>0</v>
      </c>
      <c r="T114" s="99">
        <f t="shared" si="59"/>
        <v>0</v>
      </c>
      <c r="U114" s="99">
        <f t="shared" si="60"/>
        <v>0</v>
      </c>
      <c r="V114" s="98">
        <f t="shared" si="61"/>
        <v>0</v>
      </c>
      <c r="W114" s="171">
        <f t="shared" si="62"/>
        <v>0</v>
      </c>
      <c r="X114" s="190"/>
    </row>
    <row r="115" spans="1:24" ht="15.75" outlineLevel="1" thickBot="1">
      <c r="A115" s="34"/>
      <c r="B115" s="44"/>
      <c r="C115" s="183"/>
      <c r="D115" s="102" t="str">
        <f>'Перв. скв '!D128</f>
        <v>Интерпритация данных ГИС в открытом стволе</v>
      </c>
      <c r="E115" s="59">
        <f t="shared" si="63"/>
        <v>0</v>
      </c>
      <c r="F115" s="59" t="str">
        <f>'Перв. скв '!F128</f>
        <v>операция</v>
      </c>
      <c r="G115" s="196">
        <f>'Перв. скв '!G128</f>
        <v>0</v>
      </c>
      <c r="H115" s="197"/>
      <c r="I115" s="84"/>
      <c r="J115" s="84"/>
      <c r="K115" s="84"/>
      <c r="L115" s="84"/>
      <c r="M115" s="84"/>
      <c r="N115" s="84"/>
      <c r="O115" s="99">
        <f t="shared" si="54"/>
        <v>0</v>
      </c>
      <c r="P115" s="99">
        <f t="shared" si="55"/>
        <v>0</v>
      </c>
      <c r="Q115" s="99">
        <f t="shared" si="56"/>
        <v>0</v>
      </c>
      <c r="R115" s="99">
        <f t="shared" si="57"/>
        <v>0</v>
      </c>
      <c r="S115" s="99">
        <f t="shared" si="58"/>
        <v>0</v>
      </c>
      <c r="T115" s="99">
        <f t="shared" si="59"/>
        <v>0</v>
      </c>
      <c r="U115" s="99">
        <f t="shared" si="60"/>
        <v>0</v>
      </c>
      <c r="V115" s="98">
        <f t="shared" si="61"/>
        <v>0</v>
      </c>
      <c r="W115" s="171">
        <f t="shared" si="62"/>
        <v>0</v>
      </c>
      <c r="X115" s="190"/>
    </row>
    <row r="116" spans="1:24" ht="15.75" thickBot="1">
      <c r="A116" s="32"/>
      <c r="B116" s="47"/>
      <c r="C116" s="446" t="s">
        <v>1</v>
      </c>
      <c r="D116" s="447"/>
      <c r="E116" s="447"/>
      <c r="F116" s="447"/>
      <c r="G116" s="447"/>
      <c r="H116" s="447"/>
      <c r="I116" s="447"/>
      <c r="J116" s="447"/>
      <c r="K116" s="447"/>
      <c r="L116" s="447"/>
      <c r="M116" s="447"/>
      <c r="N116" s="447"/>
      <c r="O116" s="447"/>
      <c r="P116" s="447"/>
      <c r="Q116" s="447"/>
      <c r="R116" s="447"/>
      <c r="S116" s="447"/>
      <c r="T116" s="447"/>
      <c r="U116" s="447"/>
      <c r="V116" s="447"/>
      <c r="W116" s="447"/>
      <c r="X116" s="192">
        <f>SUM(W118:W120)</f>
        <v>0</v>
      </c>
    </row>
    <row r="117" spans="1:24" outlineLevel="1">
      <c r="A117" s="30"/>
      <c r="B117" s="43"/>
      <c r="C117" s="182">
        <f>'Перв. скв '!C130</f>
        <v>0</v>
      </c>
      <c r="D117" s="100" t="s">
        <v>120</v>
      </c>
      <c r="E117" s="50"/>
      <c r="F117" s="55"/>
      <c r="G117" s="40"/>
      <c r="H117" s="51"/>
      <c r="I117" s="51"/>
      <c r="J117" s="51"/>
      <c r="K117" s="51"/>
      <c r="L117" s="51"/>
      <c r="M117" s="51"/>
      <c r="N117" s="51"/>
      <c r="O117" s="52"/>
      <c r="P117" s="52"/>
      <c r="Q117" s="52"/>
      <c r="R117" s="52"/>
      <c r="S117" s="52"/>
      <c r="T117" s="52"/>
      <c r="U117" s="52"/>
      <c r="V117" s="53"/>
      <c r="W117" s="172"/>
      <c r="X117" s="190"/>
    </row>
    <row r="118" spans="1:24" outlineLevel="1">
      <c r="A118" s="30"/>
      <c r="B118" s="43"/>
      <c r="C118" s="183" t="s">
        <v>148</v>
      </c>
      <c r="D118" s="102" t="str">
        <f>'Перв. скв '!D131</f>
        <v>Отбор неизолированного керна</v>
      </c>
      <c r="E118" s="59">
        <f>C$117</f>
        <v>0</v>
      </c>
      <c r="F118" s="59" t="str">
        <f>'Перв. скв '!F131</f>
        <v>м</v>
      </c>
      <c r="G118" s="196">
        <f>'Перв. скв '!G131</f>
        <v>0</v>
      </c>
      <c r="H118" s="84"/>
      <c r="I118" s="84"/>
      <c r="J118" s="84"/>
      <c r="K118" s="84"/>
      <c r="L118" s="84"/>
      <c r="M118" s="84"/>
      <c r="N118" s="84"/>
      <c r="O118" s="112">
        <f>H118*G118</f>
        <v>0</v>
      </c>
      <c r="P118" s="112">
        <f>I118*G118</f>
        <v>0</v>
      </c>
      <c r="Q118" s="112">
        <f>J118*G118</f>
        <v>0</v>
      </c>
      <c r="R118" s="112">
        <f>K118*G118</f>
        <v>0</v>
      </c>
      <c r="S118" s="112">
        <f>L118*G118</f>
        <v>0</v>
      </c>
      <c r="T118" s="99">
        <f>M118*G118</f>
        <v>0</v>
      </c>
      <c r="U118" s="112">
        <f>N118*G118</f>
        <v>0</v>
      </c>
      <c r="V118" s="113">
        <f>SUM(H118:N118)</f>
        <v>0</v>
      </c>
      <c r="W118" s="168">
        <f>SUM(O118:U118)</f>
        <v>0</v>
      </c>
      <c r="X118" s="190"/>
    </row>
    <row r="119" spans="1:24" outlineLevel="1">
      <c r="A119" s="30"/>
      <c r="B119" s="43"/>
      <c r="C119" s="183"/>
      <c r="D119" s="102" t="str">
        <f>'Перв. скв '!D132</f>
        <v>Отбор изолированного керна</v>
      </c>
      <c r="E119" s="59">
        <f>C$117</f>
        <v>0</v>
      </c>
      <c r="F119" s="59" t="str">
        <f>'Перв. скв '!F132</f>
        <v>м</v>
      </c>
      <c r="G119" s="196">
        <f>'Перв. скв '!G132</f>
        <v>0</v>
      </c>
      <c r="H119" s="84"/>
      <c r="I119" s="84"/>
      <c r="J119" s="84"/>
      <c r="K119" s="84"/>
      <c r="L119" s="84"/>
      <c r="M119" s="84"/>
      <c r="N119" s="84"/>
      <c r="O119" s="112">
        <f>H119*G119</f>
        <v>0</v>
      </c>
      <c r="P119" s="112">
        <f>I119*G119</f>
        <v>0</v>
      </c>
      <c r="Q119" s="112">
        <f>J119*G119</f>
        <v>0</v>
      </c>
      <c r="R119" s="112">
        <f>K119*G119</f>
        <v>0</v>
      </c>
      <c r="S119" s="112">
        <f>L119*G119</f>
        <v>0</v>
      </c>
      <c r="T119" s="99">
        <f>M119*G119</f>
        <v>0</v>
      </c>
      <c r="U119" s="112">
        <f>N119*G119</f>
        <v>0</v>
      </c>
      <c r="V119" s="113">
        <f>SUM(H119:N119)</f>
        <v>0</v>
      </c>
      <c r="W119" s="168">
        <f>SUM(O119:U119)</f>
        <v>0</v>
      </c>
      <c r="X119" s="190"/>
    </row>
    <row r="120" spans="1:24" ht="15.75" outlineLevel="1" thickBot="1">
      <c r="A120" s="30"/>
      <c r="B120" s="43"/>
      <c r="C120" s="183"/>
      <c r="D120" s="102" t="str">
        <f>'Перв. скв '!D133</f>
        <v>Прочее</v>
      </c>
      <c r="E120" s="59">
        <f>C$117</f>
        <v>0</v>
      </c>
      <c r="F120" s="59" t="str">
        <f>'Перв. скв '!F133</f>
        <v>м</v>
      </c>
      <c r="G120" s="196">
        <f>'Перв. скв '!G133</f>
        <v>0</v>
      </c>
      <c r="H120" s="84"/>
      <c r="I120" s="84"/>
      <c r="J120" s="84"/>
      <c r="K120" s="84"/>
      <c r="L120" s="84"/>
      <c r="M120" s="84"/>
      <c r="N120" s="84"/>
      <c r="O120" s="112">
        <f>H120*G120</f>
        <v>0</v>
      </c>
      <c r="P120" s="112">
        <f>I120*G120</f>
        <v>0</v>
      </c>
      <c r="Q120" s="112">
        <f>J120*G120</f>
        <v>0</v>
      </c>
      <c r="R120" s="112">
        <f>K120*G120</f>
        <v>0</v>
      </c>
      <c r="S120" s="112">
        <f>L120*G120</f>
        <v>0</v>
      </c>
      <c r="T120" s="99">
        <f>M120*G120</f>
        <v>0</v>
      </c>
      <c r="U120" s="112">
        <f>N120*G120</f>
        <v>0</v>
      </c>
      <c r="V120" s="113">
        <f>SUM(H120:N120)</f>
        <v>0</v>
      </c>
      <c r="W120" s="168">
        <f>SUM(O120:U120)</f>
        <v>0</v>
      </c>
      <c r="X120" s="190"/>
    </row>
    <row r="121" spans="1:24" ht="15.75" thickBot="1">
      <c r="A121" s="32"/>
      <c r="B121" s="47"/>
      <c r="C121" s="446" t="s">
        <v>26</v>
      </c>
      <c r="D121" s="447"/>
      <c r="E121" s="447"/>
      <c r="F121" s="447"/>
      <c r="G121" s="447"/>
      <c r="H121" s="447"/>
      <c r="I121" s="447"/>
      <c r="J121" s="447"/>
      <c r="K121" s="447"/>
      <c r="L121" s="447"/>
      <c r="M121" s="447"/>
      <c r="N121" s="447"/>
      <c r="O121" s="447"/>
      <c r="P121" s="447"/>
      <c r="Q121" s="447"/>
      <c r="R121" s="447"/>
      <c r="S121" s="447"/>
      <c r="T121" s="447"/>
      <c r="U121" s="447"/>
      <c r="V121" s="447"/>
      <c r="W121" s="447"/>
      <c r="X121" s="192">
        <f>SUM(W123:W124)</f>
        <v>0</v>
      </c>
    </row>
    <row r="122" spans="1:24" outlineLevel="1" collapsed="1">
      <c r="A122" s="27"/>
      <c r="B122" s="43"/>
      <c r="C122" s="182">
        <f>'Перв. скв '!C135</f>
        <v>0</v>
      </c>
      <c r="D122" s="100" t="s">
        <v>120</v>
      </c>
      <c r="E122" s="50"/>
      <c r="F122" s="50"/>
      <c r="G122" s="38"/>
      <c r="H122" s="51"/>
      <c r="I122" s="51"/>
      <c r="J122" s="51"/>
      <c r="K122" s="51"/>
      <c r="L122" s="51"/>
      <c r="M122" s="51"/>
      <c r="N122" s="51"/>
      <c r="O122" s="52"/>
      <c r="P122" s="52"/>
      <c r="Q122" s="52"/>
      <c r="R122" s="52"/>
      <c r="S122" s="52"/>
      <c r="T122" s="52"/>
      <c r="U122" s="52"/>
      <c r="V122" s="53"/>
      <c r="W122" s="172"/>
      <c r="X122" s="190"/>
    </row>
    <row r="123" spans="1:24" outlineLevel="1">
      <c r="A123" s="27"/>
      <c r="B123" s="43"/>
      <c r="C123" s="183" t="s">
        <v>148</v>
      </c>
      <c r="D123" s="102" t="str">
        <f>'Перв. скв '!D136</f>
        <v>Супервайзер по бурению на скважинах с отходом до 1300 м.</v>
      </c>
      <c r="E123" s="59">
        <f>C$122</f>
        <v>0</v>
      </c>
      <c r="F123" s="59" t="str">
        <f>'Перв. скв '!F136</f>
        <v>скв.</v>
      </c>
      <c r="G123" s="196">
        <f>'Перв. скв '!G136</f>
        <v>18147</v>
      </c>
      <c r="H123" s="198"/>
      <c r="I123" s="198"/>
      <c r="J123" s="198"/>
      <c r="K123" s="198"/>
      <c r="L123" s="198"/>
      <c r="M123" s="198"/>
      <c r="N123" s="198"/>
      <c r="O123" s="99">
        <f>H123*G123</f>
        <v>0</v>
      </c>
      <c r="P123" s="99">
        <f>I123*G123</f>
        <v>0</v>
      </c>
      <c r="Q123" s="99">
        <f>J123*G123</f>
        <v>0</v>
      </c>
      <c r="R123" s="99">
        <f>K123*G123</f>
        <v>0</v>
      </c>
      <c r="S123" s="99">
        <f>L123*G123</f>
        <v>0</v>
      </c>
      <c r="T123" s="99">
        <f>M123*G123</f>
        <v>0</v>
      </c>
      <c r="U123" s="99">
        <f>N123*G123</f>
        <v>0</v>
      </c>
      <c r="V123" s="98">
        <f>SUM(H123:N123)</f>
        <v>0</v>
      </c>
      <c r="W123" s="171">
        <f>SUM(O123:U123)</f>
        <v>0</v>
      </c>
      <c r="X123" s="190"/>
    </row>
    <row r="124" spans="1:24" ht="15.75" outlineLevel="1" thickBot="1">
      <c r="A124" s="27"/>
      <c r="B124" s="43"/>
      <c r="C124" s="183"/>
      <c r="D124" s="102" t="str">
        <f>'Перв. скв '!D141</f>
        <v>Супервайзер по бурению на горизонтальных скважинах</v>
      </c>
      <c r="E124" s="59">
        <f>C$122</f>
        <v>0</v>
      </c>
      <c r="F124" s="59" t="str">
        <f>'Перв. скв '!F141</f>
        <v>скв.</v>
      </c>
      <c r="G124" s="196">
        <f>'Перв. скв '!G141</f>
        <v>18147</v>
      </c>
      <c r="H124" s="115"/>
      <c r="I124" s="115"/>
      <c r="J124" s="115"/>
      <c r="K124" s="115"/>
      <c r="L124" s="115"/>
      <c r="M124" s="115"/>
      <c r="N124" s="115"/>
      <c r="O124" s="99">
        <f>H124*G124</f>
        <v>0</v>
      </c>
      <c r="P124" s="99">
        <f>I124*G124</f>
        <v>0</v>
      </c>
      <c r="Q124" s="99">
        <f>J124*G124</f>
        <v>0</v>
      </c>
      <c r="R124" s="99">
        <f>K124*G124</f>
        <v>0</v>
      </c>
      <c r="S124" s="99">
        <f>L124*G124</f>
        <v>0</v>
      </c>
      <c r="T124" s="99">
        <f>M124*G124</f>
        <v>0</v>
      </c>
      <c r="U124" s="99">
        <f>N124*G124</f>
        <v>0</v>
      </c>
      <c r="V124" s="98">
        <f>SUM(H124:N124)</f>
        <v>0</v>
      </c>
      <c r="W124" s="171">
        <f>SUM(O124:U124)</f>
        <v>0</v>
      </c>
      <c r="X124" s="190"/>
    </row>
    <row r="125" spans="1:24" ht="15.75" thickBot="1">
      <c r="A125" s="32"/>
      <c r="B125" s="47"/>
      <c r="C125" s="446" t="s">
        <v>36</v>
      </c>
      <c r="D125" s="447"/>
      <c r="E125" s="447"/>
      <c r="F125" s="447"/>
      <c r="G125" s="447"/>
      <c r="H125" s="447"/>
      <c r="I125" s="447"/>
      <c r="J125" s="447"/>
      <c r="K125" s="447"/>
      <c r="L125" s="447"/>
      <c r="M125" s="447"/>
      <c r="N125" s="447"/>
      <c r="O125" s="447"/>
      <c r="P125" s="447"/>
      <c r="Q125" s="447"/>
      <c r="R125" s="447"/>
      <c r="S125" s="447"/>
      <c r="T125" s="447"/>
      <c r="U125" s="447"/>
      <c r="V125" s="447"/>
      <c r="W125" s="447"/>
      <c r="X125" s="192">
        <f>SUM(W126:W145)</f>
        <v>0</v>
      </c>
    </row>
    <row r="126" spans="1:24" outlineLevel="1" collapsed="1">
      <c r="A126" s="30"/>
      <c r="B126" s="43"/>
      <c r="C126" s="182">
        <f>'Перв. скв '!C143</f>
        <v>0</v>
      </c>
      <c r="D126" s="100" t="s">
        <v>120</v>
      </c>
      <c r="E126" s="50"/>
      <c r="F126" s="50"/>
      <c r="G126" s="38"/>
      <c r="H126" s="51"/>
      <c r="I126" s="51"/>
      <c r="J126" s="51"/>
      <c r="K126" s="51"/>
      <c r="L126" s="51"/>
      <c r="M126" s="51"/>
      <c r="N126" s="51"/>
      <c r="O126" s="52"/>
      <c r="P126" s="52"/>
      <c r="Q126" s="52"/>
      <c r="R126" s="52"/>
      <c r="S126" s="52"/>
      <c r="T126" s="52"/>
      <c r="U126" s="52"/>
      <c r="V126" s="53"/>
      <c r="W126" s="172"/>
      <c r="X126" s="190"/>
    </row>
    <row r="127" spans="1:24" outlineLevel="1">
      <c r="A127" s="30"/>
      <c r="B127" s="43"/>
      <c r="C127" s="183"/>
      <c r="D127" s="102" t="str">
        <f>'Перв. скв '!D144</f>
        <v>Противофонтанный лифт</v>
      </c>
      <c r="E127" s="59"/>
      <c r="F127" s="59" t="str">
        <f>'Перв. скв '!F144</f>
        <v>операция</v>
      </c>
      <c r="G127" s="196">
        <f>'Перв. скв '!G144</f>
        <v>0</v>
      </c>
      <c r="H127" s="115"/>
      <c r="I127" s="115"/>
      <c r="J127" s="115"/>
      <c r="K127" s="115"/>
      <c r="L127" s="115"/>
      <c r="M127" s="115"/>
      <c r="N127" s="115"/>
      <c r="O127" s="99">
        <f t="shared" ref="O127:O137" si="64">H127*G127</f>
        <v>0</v>
      </c>
      <c r="P127" s="99">
        <f t="shared" ref="P127:P137" si="65">I127*G127</f>
        <v>0</v>
      </c>
      <c r="Q127" s="99">
        <f t="shared" ref="Q127:Q137" si="66">J127*G127</f>
        <v>0</v>
      </c>
      <c r="R127" s="99">
        <f t="shared" ref="R127:R137" si="67">K127*G127</f>
        <v>0</v>
      </c>
      <c r="S127" s="99">
        <f t="shared" ref="S127:S137" si="68">L127*G127</f>
        <v>0</v>
      </c>
      <c r="T127" s="99">
        <f t="shared" ref="T127:T137" si="69">M127*G127</f>
        <v>0</v>
      </c>
      <c r="U127" s="99">
        <f t="shared" ref="U127:U137" si="70">N127*G127</f>
        <v>0</v>
      </c>
      <c r="V127" s="98">
        <f t="shared" ref="V127:V137" si="71">SUM(H127:N127)</f>
        <v>0</v>
      </c>
      <c r="W127" s="171">
        <f t="shared" ref="W127:W137" si="72">SUM(O127:U127)</f>
        <v>0</v>
      </c>
      <c r="X127" s="190"/>
    </row>
    <row r="128" spans="1:24" outlineLevel="1">
      <c r="A128" s="30"/>
      <c r="B128" s="43"/>
      <c r="C128" s="183"/>
      <c r="D128" s="102" t="str">
        <f>'Перв. скв '!D145</f>
        <v>Прочие</v>
      </c>
      <c r="E128" s="59"/>
      <c r="F128" s="59">
        <f>'Перв. скв '!F145</f>
        <v>0</v>
      </c>
      <c r="G128" s="196">
        <f>'Перв. скв '!G145</f>
        <v>0</v>
      </c>
      <c r="H128" s="115"/>
      <c r="I128" s="115"/>
      <c r="J128" s="115"/>
      <c r="K128" s="115"/>
      <c r="L128" s="115"/>
      <c r="M128" s="115"/>
      <c r="N128" s="115"/>
      <c r="O128" s="99">
        <f t="shared" si="64"/>
        <v>0</v>
      </c>
      <c r="P128" s="99">
        <f t="shared" si="65"/>
        <v>0</v>
      </c>
      <c r="Q128" s="99">
        <f t="shared" si="66"/>
        <v>0</v>
      </c>
      <c r="R128" s="99">
        <f t="shared" si="67"/>
        <v>0</v>
      </c>
      <c r="S128" s="99">
        <f t="shared" si="68"/>
        <v>0</v>
      </c>
      <c r="T128" s="99">
        <f t="shared" si="69"/>
        <v>0</v>
      </c>
      <c r="U128" s="99">
        <f t="shared" si="70"/>
        <v>0</v>
      </c>
      <c r="V128" s="98">
        <f t="shared" si="71"/>
        <v>0</v>
      </c>
      <c r="W128" s="171">
        <f t="shared" si="72"/>
        <v>0</v>
      </c>
      <c r="X128" s="190"/>
    </row>
    <row r="129" spans="1:24" outlineLevel="1">
      <c r="A129" s="30"/>
      <c r="B129" s="43"/>
      <c r="C129" s="183"/>
      <c r="D129" s="102" t="str">
        <f>'Перв. скв '!D146</f>
        <v>Прочие</v>
      </c>
      <c r="E129" s="59"/>
      <c r="F129" s="59">
        <f>'Перв. скв '!F146</f>
        <v>0</v>
      </c>
      <c r="G129" s="196">
        <f>'Перв. скв '!G146</f>
        <v>0</v>
      </c>
      <c r="H129" s="115"/>
      <c r="I129" s="115"/>
      <c r="J129" s="115"/>
      <c r="K129" s="115"/>
      <c r="L129" s="115"/>
      <c r="M129" s="115"/>
      <c r="N129" s="115"/>
      <c r="O129" s="99">
        <f t="shared" si="64"/>
        <v>0</v>
      </c>
      <c r="P129" s="99">
        <f t="shared" si="65"/>
        <v>0</v>
      </c>
      <c r="Q129" s="99">
        <f t="shared" si="66"/>
        <v>0</v>
      </c>
      <c r="R129" s="99">
        <f t="shared" si="67"/>
        <v>0</v>
      </c>
      <c r="S129" s="99">
        <f t="shared" si="68"/>
        <v>0</v>
      </c>
      <c r="T129" s="99">
        <f t="shared" si="69"/>
        <v>0</v>
      </c>
      <c r="U129" s="99">
        <f t="shared" si="70"/>
        <v>0</v>
      </c>
      <c r="V129" s="98">
        <f t="shared" si="71"/>
        <v>0</v>
      </c>
      <c r="W129" s="171">
        <f t="shared" si="72"/>
        <v>0</v>
      </c>
      <c r="X129" s="190"/>
    </row>
    <row r="130" spans="1:24" outlineLevel="1">
      <c r="A130" s="30"/>
      <c r="B130" s="43"/>
      <c r="C130" s="183"/>
      <c r="D130" s="102" t="str">
        <f>'Перв. скв '!D147</f>
        <v>Прочие</v>
      </c>
      <c r="E130" s="59"/>
      <c r="F130" s="59">
        <f>'Перв. скв '!F147</f>
        <v>0</v>
      </c>
      <c r="G130" s="196">
        <f>'Перв. скв '!G147</f>
        <v>0</v>
      </c>
      <c r="H130" s="115"/>
      <c r="I130" s="115"/>
      <c r="J130" s="115"/>
      <c r="K130" s="115"/>
      <c r="L130" s="115"/>
      <c r="M130" s="115"/>
      <c r="N130" s="115"/>
      <c r="O130" s="99">
        <f t="shared" si="64"/>
        <v>0</v>
      </c>
      <c r="P130" s="99">
        <f t="shared" si="65"/>
        <v>0</v>
      </c>
      <c r="Q130" s="99">
        <f t="shared" si="66"/>
        <v>0</v>
      </c>
      <c r="R130" s="99">
        <f t="shared" si="67"/>
        <v>0</v>
      </c>
      <c r="S130" s="99">
        <f t="shared" si="68"/>
        <v>0</v>
      </c>
      <c r="T130" s="99">
        <f t="shared" si="69"/>
        <v>0</v>
      </c>
      <c r="U130" s="99">
        <f t="shared" si="70"/>
        <v>0</v>
      </c>
      <c r="V130" s="98">
        <f t="shared" si="71"/>
        <v>0</v>
      </c>
      <c r="W130" s="171">
        <f t="shared" si="72"/>
        <v>0</v>
      </c>
      <c r="X130" s="190"/>
    </row>
    <row r="131" spans="1:24" outlineLevel="1">
      <c r="A131" s="30"/>
      <c r="B131" s="43"/>
      <c r="C131" s="183"/>
      <c r="D131" s="102" t="str">
        <f>'Перв. скв '!D148</f>
        <v>Прочие</v>
      </c>
      <c r="E131" s="59"/>
      <c r="F131" s="59">
        <f>'Перв. скв '!F148</f>
        <v>0</v>
      </c>
      <c r="G131" s="196">
        <f>'Перв. скв '!G148</f>
        <v>0</v>
      </c>
      <c r="H131" s="115"/>
      <c r="I131" s="115"/>
      <c r="J131" s="115"/>
      <c r="K131" s="115"/>
      <c r="L131" s="115"/>
      <c r="M131" s="115"/>
      <c r="N131" s="115"/>
      <c r="O131" s="99">
        <f t="shared" si="64"/>
        <v>0</v>
      </c>
      <c r="P131" s="99">
        <f t="shared" si="65"/>
        <v>0</v>
      </c>
      <c r="Q131" s="99">
        <f t="shared" si="66"/>
        <v>0</v>
      </c>
      <c r="R131" s="99">
        <f t="shared" si="67"/>
        <v>0</v>
      </c>
      <c r="S131" s="99">
        <f t="shared" si="68"/>
        <v>0</v>
      </c>
      <c r="T131" s="99">
        <f t="shared" si="69"/>
        <v>0</v>
      </c>
      <c r="U131" s="99">
        <f t="shared" si="70"/>
        <v>0</v>
      </c>
      <c r="V131" s="98">
        <f t="shared" si="71"/>
        <v>0</v>
      </c>
      <c r="W131" s="171">
        <f t="shared" si="72"/>
        <v>0</v>
      </c>
      <c r="X131" s="190"/>
    </row>
    <row r="132" spans="1:24" outlineLevel="1">
      <c r="A132" s="30"/>
      <c r="B132" s="43"/>
      <c r="C132" s="183"/>
      <c r="D132" s="102" t="str">
        <f>'Перв. скв '!D149</f>
        <v>Прочие</v>
      </c>
      <c r="E132" s="59"/>
      <c r="F132" s="59">
        <f>'Перв. скв '!F149</f>
        <v>0</v>
      </c>
      <c r="G132" s="196">
        <f>'Перв. скв '!G149</f>
        <v>0</v>
      </c>
      <c r="H132" s="115"/>
      <c r="I132" s="115"/>
      <c r="J132" s="115"/>
      <c r="K132" s="115"/>
      <c r="L132" s="115"/>
      <c r="M132" s="115"/>
      <c r="N132" s="115"/>
      <c r="O132" s="99">
        <f t="shared" si="64"/>
        <v>0</v>
      </c>
      <c r="P132" s="99">
        <f t="shared" si="65"/>
        <v>0</v>
      </c>
      <c r="Q132" s="99">
        <f t="shared" si="66"/>
        <v>0</v>
      </c>
      <c r="R132" s="99">
        <f t="shared" si="67"/>
        <v>0</v>
      </c>
      <c r="S132" s="99">
        <f t="shared" si="68"/>
        <v>0</v>
      </c>
      <c r="T132" s="99">
        <f t="shared" si="69"/>
        <v>0</v>
      </c>
      <c r="U132" s="99">
        <f t="shared" si="70"/>
        <v>0</v>
      </c>
      <c r="V132" s="98">
        <f t="shared" si="71"/>
        <v>0</v>
      </c>
      <c r="W132" s="171">
        <f t="shared" si="72"/>
        <v>0</v>
      </c>
      <c r="X132" s="190"/>
    </row>
    <row r="133" spans="1:24" outlineLevel="1">
      <c r="A133" s="30"/>
      <c r="B133" s="43"/>
      <c r="C133" s="183"/>
      <c r="D133" s="102" t="str">
        <f>'Перв. скв '!D150</f>
        <v>Прочие</v>
      </c>
      <c r="E133" s="59"/>
      <c r="F133" s="59">
        <f>'Перв. скв '!F150</f>
        <v>0</v>
      </c>
      <c r="G133" s="196">
        <f>'Перв. скв '!G150</f>
        <v>0</v>
      </c>
      <c r="H133" s="115"/>
      <c r="I133" s="115"/>
      <c r="J133" s="115"/>
      <c r="K133" s="115"/>
      <c r="L133" s="115"/>
      <c r="M133" s="115"/>
      <c r="N133" s="115"/>
      <c r="O133" s="99">
        <f t="shared" si="64"/>
        <v>0</v>
      </c>
      <c r="P133" s="99">
        <f t="shared" si="65"/>
        <v>0</v>
      </c>
      <c r="Q133" s="99">
        <f t="shared" si="66"/>
        <v>0</v>
      </c>
      <c r="R133" s="99">
        <f t="shared" si="67"/>
        <v>0</v>
      </c>
      <c r="S133" s="99">
        <f t="shared" si="68"/>
        <v>0</v>
      </c>
      <c r="T133" s="99">
        <f t="shared" si="69"/>
        <v>0</v>
      </c>
      <c r="U133" s="99">
        <f t="shared" si="70"/>
        <v>0</v>
      </c>
      <c r="V133" s="98">
        <f t="shared" si="71"/>
        <v>0</v>
      </c>
      <c r="W133" s="171">
        <f t="shared" si="72"/>
        <v>0</v>
      </c>
      <c r="X133" s="190"/>
    </row>
    <row r="134" spans="1:24" outlineLevel="1">
      <c r="A134" s="30"/>
      <c r="B134" s="43"/>
      <c r="C134" s="183"/>
      <c r="D134" s="102" t="str">
        <f>'Перв. скв '!D151</f>
        <v>Прочие</v>
      </c>
      <c r="E134" s="59"/>
      <c r="F134" s="59">
        <f>'Перв. скв '!F151</f>
        <v>0</v>
      </c>
      <c r="G134" s="196">
        <f>'Перв. скв '!G151</f>
        <v>0</v>
      </c>
      <c r="H134" s="115"/>
      <c r="I134" s="115"/>
      <c r="J134" s="115"/>
      <c r="K134" s="115"/>
      <c r="L134" s="115"/>
      <c r="M134" s="115"/>
      <c r="N134" s="115"/>
      <c r="O134" s="99">
        <f t="shared" si="64"/>
        <v>0</v>
      </c>
      <c r="P134" s="99">
        <f t="shared" si="65"/>
        <v>0</v>
      </c>
      <c r="Q134" s="99">
        <f t="shared" si="66"/>
        <v>0</v>
      </c>
      <c r="R134" s="99">
        <f t="shared" si="67"/>
        <v>0</v>
      </c>
      <c r="S134" s="99">
        <f t="shared" si="68"/>
        <v>0</v>
      </c>
      <c r="T134" s="99">
        <f t="shared" si="69"/>
        <v>0</v>
      </c>
      <c r="U134" s="99">
        <f t="shared" si="70"/>
        <v>0</v>
      </c>
      <c r="V134" s="98">
        <f t="shared" si="71"/>
        <v>0</v>
      </c>
      <c r="W134" s="171">
        <f t="shared" si="72"/>
        <v>0</v>
      </c>
      <c r="X134" s="190"/>
    </row>
    <row r="135" spans="1:24" outlineLevel="1">
      <c r="A135" s="30"/>
      <c r="B135" s="43"/>
      <c r="C135" s="183"/>
      <c r="D135" s="102" t="str">
        <f>'Перв. скв '!D152</f>
        <v>Прочие</v>
      </c>
      <c r="E135" s="59"/>
      <c r="F135" s="59">
        <f>'Перв. скв '!F152</f>
        <v>0</v>
      </c>
      <c r="G135" s="196">
        <f>'Перв. скв '!G152</f>
        <v>0</v>
      </c>
      <c r="H135" s="115"/>
      <c r="I135" s="115"/>
      <c r="J135" s="115"/>
      <c r="K135" s="115"/>
      <c r="L135" s="115"/>
      <c r="M135" s="115"/>
      <c r="N135" s="115"/>
      <c r="O135" s="99">
        <f t="shared" si="64"/>
        <v>0</v>
      </c>
      <c r="P135" s="99">
        <f t="shared" si="65"/>
        <v>0</v>
      </c>
      <c r="Q135" s="99">
        <f t="shared" si="66"/>
        <v>0</v>
      </c>
      <c r="R135" s="99">
        <f t="shared" si="67"/>
        <v>0</v>
      </c>
      <c r="S135" s="99">
        <f t="shared" si="68"/>
        <v>0</v>
      </c>
      <c r="T135" s="99">
        <f t="shared" si="69"/>
        <v>0</v>
      </c>
      <c r="U135" s="99">
        <f t="shared" si="70"/>
        <v>0</v>
      </c>
      <c r="V135" s="98">
        <f t="shared" si="71"/>
        <v>0</v>
      </c>
      <c r="W135" s="171">
        <f>SUM(O135:U135)</f>
        <v>0</v>
      </c>
      <c r="X135" s="190"/>
    </row>
    <row r="136" spans="1:24" outlineLevel="1">
      <c r="A136" s="30"/>
      <c r="B136" s="43"/>
      <c r="C136" s="183"/>
      <c r="D136" s="102" t="str">
        <f>'Перв. скв '!D153</f>
        <v>Прочие</v>
      </c>
      <c r="E136" s="59"/>
      <c r="F136" s="59">
        <f>'Перв. скв '!F153</f>
        <v>0</v>
      </c>
      <c r="G136" s="196">
        <f>'Перв. скв '!G153</f>
        <v>0</v>
      </c>
      <c r="H136" s="115"/>
      <c r="I136" s="115"/>
      <c r="J136" s="115"/>
      <c r="K136" s="115"/>
      <c r="L136" s="115"/>
      <c r="M136" s="115"/>
      <c r="N136" s="115"/>
      <c r="O136" s="99">
        <f t="shared" si="64"/>
        <v>0</v>
      </c>
      <c r="P136" s="99">
        <f t="shared" si="65"/>
        <v>0</v>
      </c>
      <c r="Q136" s="99">
        <f t="shared" si="66"/>
        <v>0</v>
      </c>
      <c r="R136" s="99">
        <f t="shared" si="67"/>
        <v>0</v>
      </c>
      <c r="S136" s="99">
        <f t="shared" si="68"/>
        <v>0</v>
      </c>
      <c r="T136" s="99">
        <f t="shared" si="69"/>
        <v>0</v>
      </c>
      <c r="U136" s="99">
        <f t="shared" si="70"/>
        <v>0</v>
      </c>
      <c r="V136" s="98">
        <f t="shared" si="71"/>
        <v>0</v>
      </c>
      <c r="W136" s="171">
        <f>SUM(O136:U136)</f>
        <v>0</v>
      </c>
      <c r="X136" s="190"/>
    </row>
    <row r="137" spans="1:24" outlineLevel="1">
      <c r="A137" s="30"/>
      <c r="B137" s="43"/>
      <c r="C137" s="183"/>
      <c r="D137" s="102" t="str">
        <f>'Перв. скв '!D154</f>
        <v>Прочие</v>
      </c>
      <c r="E137" s="59"/>
      <c r="F137" s="59">
        <f>'Перв. скв '!F154</f>
        <v>0</v>
      </c>
      <c r="G137" s="196">
        <f>'Перв. скв '!G154</f>
        <v>0</v>
      </c>
      <c r="H137" s="115"/>
      <c r="I137" s="115"/>
      <c r="J137" s="115"/>
      <c r="K137" s="115"/>
      <c r="L137" s="115"/>
      <c r="M137" s="115"/>
      <c r="N137" s="115"/>
      <c r="O137" s="99">
        <f t="shared" si="64"/>
        <v>0</v>
      </c>
      <c r="P137" s="99">
        <f t="shared" si="65"/>
        <v>0</v>
      </c>
      <c r="Q137" s="99">
        <f t="shared" si="66"/>
        <v>0</v>
      </c>
      <c r="R137" s="99">
        <f t="shared" si="67"/>
        <v>0</v>
      </c>
      <c r="S137" s="99">
        <f t="shared" si="68"/>
        <v>0</v>
      </c>
      <c r="T137" s="99">
        <f t="shared" si="69"/>
        <v>0</v>
      </c>
      <c r="U137" s="99">
        <f t="shared" si="70"/>
        <v>0</v>
      </c>
      <c r="V137" s="98">
        <f t="shared" si="71"/>
        <v>0</v>
      </c>
      <c r="W137" s="171">
        <f t="shared" si="72"/>
        <v>0</v>
      </c>
      <c r="X137" s="190"/>
    </row>
    <row r="138" spans="1:24" outlineLevel="1">
      <c r="A138" s="30"/>
      <c r="B138" s="43"/>
      <c r="C138" s="54" t="s">
        <v>121</v>
      </c>
      <c r="D138" s="100"/>
      <c r="E138" s="50"/>
      <c r="F138" s="50"/>
      <c r="G138" s="38"/>
      <c r="H138" s="120"/>
      <c r="I138" s="120"/>
      <c r="J138" s="120"/>
      <c r="K138" s="120"/>
      <c r="L138" s="120"/>
      <c r="M138" s="120"/>
      <c r="N138" s="120"/>
      <c r="O138" s="121"/>
      <c r="P138" s="121"/>
      <c r="Q138" s="121"/>
      <c r="R138" s="121"/>
      <c r="S138" s="121"/>
      <c r="T138" s="121"/>
      <c r="U138" s="121"/>
      <c r="V138" s="120"/>
      <c r="W138" s="173"/>
      <c r="X138" s="190"/>
    </row>
    <row r="139" spans="1:24" outlineLevel="1" collapsed="1">
      <c r="A139" s="30"/>
      <c r="B139" s="43"/>
      <c r="C139" s="182">
        <f>'Перв. скв '!C156</f>
        <v>0</v>
      </c>
      <c r="D139" s="100" t="s">
        <v>120</v>
      </c>
      <c r="E139" s="50"/>
      <c r="F139" s="50"/>
      <c r="G139" s="38"/>
      <c r="H139" s="120"/>
      <c r="I139" s="120"/>
      <c r="J139" s="120"/>
      <c r="K139" s="120"/>
      <c r="L139" s="120"/>
      <c r="M139" s="120"/>
      <c r="N139" s="120"/>
      <c r="O139" s="121"/>
      <c r="P139" s="121"/>
      <c r="Q139" s="121"/>
      <c r="R139" s="121"/>
      <c r="S139" s="121"/>
      <c r="T139" s="121"/>
      <c r="U139" s="121"/>
      <c r="V139" s="120"/>
      <c r="W139" s="173"/>
      <c r="X139" s="190"/>
    </row>
    <row r="140" spans="1:24" outlineLevel="1">
      <c r="A140" s="30"/>
      <c r="B140" s="43"/>
      <c r="C140" s="183"/>
      <c r="D140" s="102" t="str">
        <f>'Перв. скв '!D157</f>
        <v>нецементируемые хвостовики 114 мм.</v>
      </c>
      <c r="E140" s="59">
        <f>C$139</f>
        <v>0</v>
      </c>
      <c r="F140" s="59" t="str">
        <f>'Перв. скв '!F157</f>
        <v>операция</v>
      </c>
      <c r="G140" s="196">
        <f>'Перв. скв '!G157</f>
        <v>0</v>
      </c>
      <c r="H140" s="115"/>
      <c r="I140" s="115"/>
      <c r="J140" s="115"/>
      <c r="K140" s="115"/>
      <c r="L140" s="115"/>
      <c r="M140" s="115"/>
      <c r="N140" s="115"/>
      <c r="O140" s="99">
        <f>H140*G140</f>
        <v>0</v>
      </c>
      <c r="P140" s="99">
        <f>I140*G140</f>
        <v>0</v>
      </c>
      <c r="Q140" s="99">
        <f>J140*G140</f>
        <v>0</v>
      </c>
      <c r="R140" s="99">
        <f>K140*G140</f>
        <v>0</v>
      </c>
      <c r="S140" s="99">
        <f>L140*G140</f>
        <v>0</v>
      </c>
      <c r="T140" s="99">
        <f>M140*G140</f>
        <v>0</v>
      </c>
      <c r="U140" s="99">
        <f>N140*G140</f>
        <v>0</v>
      </c>
      <c r="V140" s="98">
        <f>SUM(H140:N140)</f>
        <v>0</v>
      </c>
      <c r="W140" s="171">
        <f>SUM(O140:U140)</f>
        <v>0</v>
      </c>
      <c r="X140" s="190"/>
    </row>
    <row r="141" spans="1:24" outlineLevel="1">
      <c r="A141" s="30"/>
      <c r="B141" s="43"/>
      <c r="C141" s="182">
        <f>'Перв. скв '!C158</f>
        <v>0</v>
      </c>
      <c r="D141" s="100" t="s">
        <v>120</v>
      </c>
      <c r="E141" s="93"/>
      <c r="F141" s="57"/>
      <c r="G141" s="57"/>
      <c r="H141" s="120"/>
      <c r="I141" s="120"/>
      <c r="J141" s="120"/>
      <c r="K141" s="120"/>
      <c r="L141" s="120"/>
      <c r="M141" s="120"/>
      <c r="N141" s="120"/>
      <c r="O141" s="121"/>
      <c r="P141" s="121"/>
      <c r="Q141" s="121"/>
      <c r="R141" s="121"/>
      <c r="S141" s="121"/>
      <c r="T141" s="121"/>
      <c r="U141" s="121"/>
      <c r="V141" s="120"/>
      <c r="W141" s="173"/>
      <c r="X141" s="190"/>
    </row>
    <row r="142" spans="1:24" outlineLevel="1">
      <c r="A142" s="30"/>
      <c r="B142" s="43"/>
      <c r="C142" s="183"/>
      <c r="D142" s="102" t="str">
        <f>'Перв. скв '!D159</f>
        <v>хвостовик 102, 114 мм. С прямым цементированием</v>
      </c>
      <c r="E142" s="59">
        <f>C$141</f>
        <v>0</v>
      </c>
      <c r="F142" s="59" t="str">
        <f>'Перв. скв '!F159</f>
        <v>операция</v>
      </c>
      <c r="G142" s="196">
        <f>'Перв. скв '!G159</f>
        <v>0</v>
      </c>
      <c r="H142" s="115"/>
      <c r="I142" s="115"/>
      <c r="J142" s="115"/>
      <c r="K142" s="115"/>
      <c r="L142" s="115"/>
      <c r="M142" s="115"/>
      <c r="N142" s="115"/>
      <c r="O142" s="99">
        <f>H142*G142</f>
        <v>0</v>
      </c>
      <c r="P142" s="99">
        <f>I142*G142</f>
        <v>0</v>
      </c>
      <c r="Q142" s="99">
        <f>J142*G142</f>
        <v>0</v>
      </c>
      <c r="R142" s="99">
        <f>K142*G142</f>
        <v>0</v>
      </c>
      <c r="S142" s="99">
        <f>L142*G142</f>
        <v>0</v>
      </c>
      <c r="T142" s="99">
        <f>M142*G142</f>
        <v>0</v>
      </c>
      <c r="U142" s="99">
        <f>N142*G142</f>
        <v>0</v>
      </c>
      <c r="V142" s="98">
        <f>SUM(H142:N142)</f>
        <v>0</v>
      </c>
      <c r="W142" s="171">
        <f>SUM(O142:U142)</f>
        <v>0</v>
      </c>
      <c r="X142" s="190"/>
    </row>
    <row r="143" spans="1:24" outlineLevel="1">
      <c r="A143" s="30"/>
      <c r="B143" s="43"/>
      <c r="C143" s="183"/>
      <c r="D143" s="102" t="str">
        <f>'Перв. скв '!D160</f>
        <v>хвостовик 127 мм. С прямым цементированием</v>
      </c>
      <c r="E143" s="59">
        <f>C$141</f>
        <v>0</v>
      </c>
      <c r="F143" s="59" t="str">
        <f>'Перв. скв '!F160</f>
        <v>операция</v>
      </c>
      <c r="G143" s="196">
        <f>'Перв. скв '!G160</f>
        <v>0</v>
      </c>
      <c r="H143" s="115"/>
      <c r="I143" s="115"/>
      <c r="J143" s="115"/>
      <c r="K143" s="115"/>
      <c r="L143" s="115"/>
      <c r="M143" s="115"/>
      <c r="N143" s="115"/>
      <c r="O143" s="99">
        <f>H143*G143</f>
        <v>0</v>
      </c>
      <c r="P143" s="99">
        <f>I143*G143</f>
        <v>0</v>
      </c>
      <c r="Q143" s="99">
        <f>J143*G143</f>
        <v>0</v>
      </c>
      <c r="R143" s="99">
        <f>K143*G143</f>
        <v>0</v>
      </c>
      <c r="S143" s="99">
        <f>L143*G143</f>
        <v>0</v>
      </c>
      <c r="T143" s="99">
        <f>M143*G143</f>
        <v>0</v>
      </c>
      <c r="U143" s="99">
        <f>N143*G143</f>
        <v>0</v>
      </c>
      <c r="V143" s="98">
        <f>SUM(H143:N143)</f>
        <v>0</v>
      </c>
      <c r="W143" s="171">
        <f>SUM(O143:U143)</f>
        <v>0</v>
      </c>
      <c r="X143" s="190"/>
    </row>
    <row r="144" spans="1:24" outlineLevel="1">
      <c r="A144" s="30"/>
      <c r="B144" s="43"/>
      <c r="C144" s="183"/>
      <c r="D144" s="102" t="str">
        <f>'Перв. скв '!D161</f>
        <v>хвостовик 114 мм. Не цементируемый</v>
      </c>
      <c r="E144" s="59">
        <f>C$141</f>
        <v>0</v>
      </c>
      <c r="F144" s="59" t="str">
        <f>'Перв. скв '!F161</f>
        <v>операция</v>
      </c>
      <c r="G144" s="196">
        <f>'Перв. скв '!G161</f>
        <v>0</v>
      </c>
      <c r="H144" s="115"/>
      <c r="I144" s="115"/>
      <c r="J144" s="115"/>
      <c r="K144" s="115"/>
      <c r="L144" s="115"/>
      <c r="M144" s="115"/>
      <c r="N144" s="115"/>
      <c r="O144" s="99">
        <f>H144*G144</f>
        <v>0</v>
      </c>
      <c r="P144" s="99">
        <f>I144*G144</f>
        <v>0</v>
      </c>
      <c r="Q144" s="99">
        <f>J144*G144</f>
        <v>0</v>
      </c>
      <c r="R144" s="99">
        <f>K144*G144</f>
        <v>0</v>
      </c>
      <c r="S144" s="99">
        <f>L144*G144</f>
        <v>0</v>
      </c>
      <c r="T144" s="99">
        <f>M144*G144</f>
        <v>0</v>
      </c>
      <c r="U144" s="99">
        <f>N144*G144</f>
        <v>0</v>
      </c>
      <c r="V144" s="98">
        <f>SUM(H144:N144)</f>
        <v>0</v>
      </c>
      <c r="W144" s="171">
        <f>SUM(O144:U144)</f>
        <v>0</v>
      </c>
      <c r="X144" s="190"/>
    </row>
    <row r="145" spans="1:24" ht="15.75" outlineLevel="1" thickBot="1">
      <c r="A145" s="30"/>
      <c r="B145" s="43"/>
      <c r="C145" s="183"/>
      <c r="D145" s="102" t="str">
        <f>'Перв. скв '!D162</f>
        <v>Хвостовик 114, 102 с ступенчатым цементированием</v>
      </c>
      <c r="E145" s="59">
        <f>C$141</f>
        <v>0</v>
      </c>
      <c r="F145" s="59" t="str">
        <f>'Перв. скв '!F162</f>
        <v>операция</v>
      </c>
      <c r="G145" s="196">
        <f>'Перв. скв '!G162</f>
        <v>0</v>
      </c>
      <c r="H145" s="115"/>
      <c r="I145" s="115"/>
      <c r="J145" s="115"/>
      <c r="K145" s="115"/>
      <c r="L145" s="115"/>
      <c r="M145" s="115"/>
      <c r="N145" s="115"/>
      <c r="O145" s="99">
        <f>H145*G145</f>
        <v>0</v>
      </c>
      <c r="P145" s="99">
        <f>I145*G145</f>
        <v>0</v>
      </c>
      <c r="Q145" s="99">
        <f>J145*G145</f>
        <v>0</v>
      </c>
      <c r="R145" s="99">
        <f>K145*G145</f>
        <v>0</v>
      </c>
      <c r="S145" s="99">
        <f>L145*G145</f>
        <v>0</v>
      </c>
      <c r="T145" s="99">
        <f>M145*G145</f>
        <v>0</v>
      </c>
      <c r="U145" s="99">
        <f>N145*G145</f>
        <v>0</v>
      </c>
      <c r="V145" s="98">
        <f>SUM(H145:N145)</f>
        <v>0</v>
      </c>
      <c r="W145" s="171">
        <f>SUM(O145:U145)</f>
        <v>0</v>
      </c>
      <c r="X145" s="190"/>
    </row>
    <row r="146" spans="1:24" ht="15.75" customHeight="1" thickBot="1">
      <c r="A146" s="36"/>
      <c r="B146" s="48"/>
      <c r="C146" s="446" t="s">
        <v>32</v>
      </c>
      <c r="D146" s="447"/>
      <c r="E146" s="447"/>
      <c r="F146" s="447"/>
      <c r="G146" s="447"/>
      <c r="H146" s="447"/>
      <c r="I146" s="447"/>
      <c r="J146" s="447"/>
      <c r="K146" s="447"/>
      <c r="L146" s="447"/>
      <c r="M146" s="447"/>
      <c r="N146" s="447"/>
      <c r="O146" s="447"/>
      <c r="P146" s="447"/>
      <c r="Q146" s="447"/>
      <c r="R146" s="447"/>
      <c r="S146" s="447"/>
      <c r="T146" s="447"/>
      <c r="U146" s="447"/>
      <c r="V146" s="447"/>
      <c r="W146" s="447"/>
      <c r="X146" s="192">
        <f>SUM(W147:W162)</f>
        <v>0</v>
      </c>
    </row>
    <row r="147" spans="1:24" outlineLevel="1">
      <c r="A147" s="30"/>
      <c r="B147" s="43"/>
      <c r="C147" s="183"/>
      <c r="D147" s="102" t="str">
        <f>'Перв. скв '!D164</f>
        <v>Обсадные трубы 426х11 Д НОРМКБ</v>
      </c>
      <c r="E147" s="59"/>
      <c r="F147" s="59" t="str">
        <f>'Перв. скв '!F164</f>
        <v>м</v>
      </c>
      <c r="G147" s="196">
        <f>'Перв. скв '!G164</f>
        <v>0</v>
      </c>
      <c r="H147" s="84"/>
      <c r="I147" s="84"/>
      <c r="J147" s="84"/>
      <c r="K147" s="84"/>
      <c r="L147" s="84"/>
      <c r="M147" s="84"/>
      <c r="N147" s="84"/>
      <c r="O147" s="112">
        <f t="shared" ref="O147:O162" si="73">H147*G147</f>
        <v>0</v>
      </c>
      <c r="P147" s="112">
        <f t="shared" ref="P147:P162" si="74">I147*G147</f>
        <v>0</v>
      </c>
      <c r="Q147" s="112">
        <f t="shared" ref="Q147:Q162" si="75">J147*G147</f>
        <v>0</v>
      </c>
      <c r="R147" s="112">
        <f t="shared" ref="R147:R162" si="76">K147*G147</f>
        <v>0</v>
      </c>
      <c r="S147" s="112">
        <f t="shared" ref="S147:S162" si="77">L147*G147</f>
        <v>0</v>
      </c>
      <c r="T147" s="99">
        <f t="shared" ref="T147:T162" si="78">M147*G147</f>
        <v>0</v>
      </c>
      <c r="U147" s="112">
        <f t="shared" ref="U147:U162" si="79">N147*G147</f>
        <v>0</v>
      </c>
      <c r="V147" s="113">
        <f t="shared" ref="V147:V162" si="80">SUM(H147:N147)</f>
        <v>0</v>
      </c>
      <c r="W147" s="168">
        <f>SUM(O147:U147)</f>
        <v>0</v>
      </c>
      <c r="X147" s="190"/>
    </row>
    <row r="148" spans="1:24" outlineLevel="1">
      <c r="A148" s="30"/>
      <c r="B148" s="43"/>
      <c r="C148" s="183"/>
      <c r="D148" s="102" t="str">
        <f>'Перв. скв '!D165</f>
        <v>Обсадные трубы 324х9,5 Д ОТТМ</v>
      </c>
      <c r="E148" s="59"/>
      <c r="F148" s="59" t="str">
        <f>'Перв. скв '!F165</f>
        <v>м</v>
      </c>
      <c r="G148" s="196">
        <f>'Перв. скв '!G165</f>
        <v>3239</v>
      </c>
      <c r="H148" s="84"/>
      <c r="I148" s="197"/>
      <c r="J148" s="84"/>
      <c r="K148" s="84"/>
      <c r="L148" s="84"/>
      <c r="M148" s="84"/>
      <c r="N148" s="84"/>
      <c r="O148" s="112">
        <f t="shared" si="73"/>
        <v>0</v>
      </c>
      <c r="P148" s="112">
        <f t="shared" si="74"/>
        <v>0</v>
      </c>
      <c r="Q148" s="112">
        <f t="shared" si="75"/>
        <v>0</v>
      </c>
      <c r="R148" s="112">
        <f t="shared" si="76"/>
        <v>0</v>
      </c>
      <c r="S148" s="112">
        <f t="shared" si="77"/>
        <v>0</v>
      </c>
      <c r="T148" s="99">
        <f t="shared" si="78"/>
        <v>0</v>
      </c>
      <c r="U148" s="112">
        <f t="shared" si="79"/>
        <v>0</v>
      </c>
      <c r="V148" s="113">
        <f t="shared" si="80"/>
        <v>0</v>
      </c>
      <c r="W148" s="168">
        <f t="shared" ref="W148:W161" si="81">SUM(O148:U148)</f>
        <v>0</v>
      </c>
      <c r="X148" s="190"/>
    </row>
    <row r="149" spans="1:24" outlineLevel="1">
      <c r="A149" s="30"/>
      <c r="B149" s="43"/>
      <c r="C149" s="183"/>
      <c r="D149" s="102" t="str">
        <f>'Перв. скв '!D166</f>
        <v>Обсадные трубы 245х8,9 Е ОТТГ</v>
      </c>
      <c r="E149" s="59"/>
      <c r="F149" s="59" t="str">
        <f>'Перв. скв '!F166</f>
        <v>м</v>
      </c>
      <c r="G149" s="196">
        <f>'Перв. скв '!G166</f>
        <v>2050</v>
      </c>
      <c r="H149" s="84"/>
      <c r="I149" s="84"/>
      <c r="J149" s="197"/>
      <c r="K149" s="84"/>
      <c r="L149" s="84"/>
      <c r="M149" s="84"/>
      <c r="N149" s="84"/>
      <c r="O149" s="112">
        <f t="shared" si="73"/>
        <v>0</v>
      </c>
      <c r="P149" s="112">
        <f t="shared" si="74"/>
        <v>0</v>
      </c>
      <c r="Q149" s="112">
        <f t="shared" si="75"/>
        <v>0</v>
      </c>
      <c r="R149" s="112">
        <f t="shared" si="76"/>
        <v>0</v>
      </c>
      <c r="S149" s="112">
        <f t="shared" si="77"/>
        <v>0</v>
      </c>
      <c r="T149" s="99">
        <f t="shared" si="78"/>
        <v>0</v>
      </c>
      <c r="U149" s="112">
        <f t="shared" si="79"/>
        <v>0</v>
      </c>
      <c r="V149" s="113">
        <f t="shared" si="80"/>
        <v>0</v>
      </c>
      <c r="W149" s="168">
        <f t="shared" si="81"/>
        <v>0</v>
      </c>
      <c r="X149" s="190"/>
    </row>
    <row r="150" spans="1:24" outlineLevel="1">
      <c r="A150" s="30"/>
      <c r="B150" s="43"/>
      <c r="C150" s="183"/>
      <c r="D150" s="102" t="str">
        <f>'Перв. скв '!D167</f>
        <v>Обсадные трубы 245х7,9 Д ОТТМ</v>
      </c>
      <c r="E150" s="59"/>
      <c r="F150" s="59" t="str">
        <f>'Перв. скв '!F167</f>
        <v>м</v>
      </c>
      <c r="G150" s="196">
        <f>'Перв. скв '!G167</f>
        <v>0</v>
      </c>
      <c r="H150" s="84"/>
      <c r="I150" s="84"/>
      <c r="J150" s="84"/>
      <c r="K150" s="84"/>
      <c r="L150" s="84"/>
      <c r="M150" s="84"/>
      <c r="N150" s="84"/>
      <c r="O150" s="112">
        <f t="shared" si="73"/>
        <v>0</v>
      </c>
      <c r="P150" s="112">
        <f t="shared" si="74"/>
        <v>0</v>
      </c>
      <c r="Q150" s="112">
        <f t="shared" si="75"/>
        <v>0</v>
      </c>
      <c r="R150" s="112">
        <f t="shared" si="76"/>
        <v>0</v>
      </c>
      <c r="S150" s="112">
        <f t="shared" si="77"/>
        <v>0</v>
      </c>
      <c r="T150" s="99">
        <f t="shared" si="78"/>
        <v>0</v>
      </c>
      <c r="U150" s="112">
        <f t="shared" si="79"/>
        <v>0</v>
      </c>
      <c r="V150" s="113">
        <f t="shared" si="80"/>
        <v>0</v>
      </c>
      <c r="W150" s="168">
        <f t="shared" si="81"/>
        <v>0</v>
      </c>
      <c r="X150" s="190"/>
    </row>
    <row r="151" spans="1:24" outlineLevel="1">
      <c r="A151" s="30"/>
      <c r="B151" s="43"/>
      <c r="C151" s="183"/>
      <c r="D151" s="102" t="str">
        <f>'Перв. скв '!D168</f>
        <v>Обсадные трубы 178х9,2 Е ОТТГ</v>
      </c>
      <c r="E151" s="59"/>
      <c r="F151" s="59" t="str">
        <f>'Перв. скв '!F168</f>
        <v>м</v>
      </c>
      <c r="G151" s="196">
        <f>'Перв. скв '!G168</f>
        <v>1870</v>
      </c>
      <c r="H151" s="84"/>
      <c r="I151" s="84"/>
      <c r="J151" s="84"/>
      <c r="K151" s="84"/>
      <c r="L151" s="197"/>
      <c r="M151" s="197"/>
      <c r="N151" s="84"/>
      <c r="O151" s="112">
        <f t="shared" si="73"/>
        <v>0</v>
      </c>
      <c r="P151" s="112">
        <f t="shared" si="74"/>
        <v>0</v>
      </c>
      <c r="Q151" s="112">
        <f t="shared" si="75"/>
        <v>0</v>
      </c>
      <c r="R151" s="112">
        <f t="shared" si="76"/>
        <v>0</v>
      </c>
      <c r="S151" s="112">
        <f t="shared" si="77"/>
        <v>0</v>
      </c>
      <c r="T151" s="99">
        <f t="shared" si="78"/>
        <v>0</v>
      </c>
      <c r="U151" s="112">
        <f t="shared" si="79"/>
        <v>0</v>
      </c>
      <c r="V151" s="113">
        <f t="shared" si="80"/>
        <v>0</v>
      </c>
      <c r="W151" s="168">
        <f t="shared" si="81"/>
        <v>0</v>
      </c>
      <c r="X151" s="190"/>
    </row>
    <row r="152" spans="1:24" outlineLevel="1">
      <c r="A152" s="30"/>
      <c r="B152" s="43"/>
      <c r="C152" s="183"/>
      <c r="D152" s="102" t="str">
        <f>'Перв. скв '!D169</f>
        <v>Обсадные трубы 178х9,2 Д ОТТМ</v>
      </c>
      <c r="E152" s="59"/>
      <c r="F152" s="59" t="str">
        <f>'Перв. скв '!F169</f>
        <v>м</v>
      </c>
      <c r="G152" s="196">
        <f>'Перв. скв '!G169</f>
        <v>1532</v>
      </c>
      <c r="H152" s="84"/>
      <c r="I152" s="84"/>
      <c r="J152" s="84"/>
      <c r="K152" s="84"/>
      <c r="L152" s="84"/>
      <c r="M152" s="84"/>
      <c r="N152" s="84"/>
      <c r="O152" s="112">
        <f t="shared" si="73"/>
        <v>0</v>
      </c>
      <c r="P152" s="112">
        <f t="shared" si="74"/>
        <v>0</v>
      </c>
      <c r="Q152" s="112">
        <f t="shared" si="75"/>
        <v>0</v>
      </c>
      <c r="R152" s="112">
        <f t="shared" si="76"/>
        <v>0</v>
      </c>
      <c r="S152" s="112">
        <f t="shared" si="77"/>
        <v>0</v>
      </c>
      <c r="T152" s="99">
        <f t="shared" si="78"/>
        <v>0</v>
      </c>
      <c r="U152" s="112">
        <f t="shared" si="79"/>
        <v>0</v>
      </c>
      <c r="V152" s="113">
        <f t="shared" si="80"/>
        <v>0</v>
      </c>
      <c r="W152" s="168">
        <f t="shared" si="81"/>
        <v>0</v>
      </c>
      <c r="X152" s="190"/>
    </row>
    <row r="153" spans="1:24" outlineLevel="1">
      <c r="A153" s="30"/>
      <c r="B153" s="43"/>
      <c r="C153" s="183"/>
      <c r="D153" s="102" t="str">
        <f>'Перв. скв '!D170</f>
        <v>Обсадные трубы 178х9,2 Е ОТТМ</v>
      </c>
      <c r="E153" s="59"/>
      <c r="F153" s="59" t="str">
        <f>'Перв. скв '!F170</f>
        <v>м</v>
      </c>
      <c r="G153" s="196">
        <f>'Перв. скв '!G170</f>
        <v>1811</v>
      </c>
      <c r="H153" s="84"/>
      <c r="I153" s="84"/>
      <c r="J153" s="84"/>
      <c r="K153" s="84"/>
      <c r="L153" s="84"/>
      <c r="M153" s="84"/>
      <c r="N153" s="84"/>
      <c r="O153" s="112">
        <f t="shared" si="73"/>
        <v>0</v>
      </c>
      <c r="P153" s="112">
        <f t="shared" si="74"/>
        <v>0</v>
      </c>
      <c r="Q153" s="112">
        <f t="shared" si="75"/>
        <v>0</v>
      </c>
      <c r="R153" s="112">
        <f t="shared" si="76"/>
        <v>0</v>
      </c>
      <c r="S153" s="112">
        <f t="shared" si="77"/>
        <v>0</v>
      </c>
      <c r="T153" s="99">
        <f t="shared" si="78"/>
        <v>0</v>
      </c>
      <c r="U153" s="112">
        <f t="shared" si="79"/>
        <v>0</v>
      </c>
      <c r="V153" s="113">
        <f t="shared" si="80"/>
        <v>0</v>
      </c>
      <c r="W153" s="168">
        <f t="shared" si="81"/>
        <v>0</v>
      </c>
      <c r="X153" s="190"/>
    </row>
    <row r="154" spans="1:24" outlineLevel="1">
      <c r="A154" s="30"/>
      <c r="B154" s="43"/>
      <c r="C154" s="183"/>
      <c r="D154" s="102" t="str">
        <f>'Перв. скв '!D171</f>
        <v>Обсадные трубы 168х8,9 Д ОТТМ</v>
      </c>
      <c r="E154" s="59"/>
      <c r="F154" s="59" t="str">
        <f>'Перв. скв '!F171</f>
        <v>м</v>
      </c>
      <c r="G154" s="196">
        <f>'Перв. скв '!G171</f>
        <v>1480</v>
      </c>
      <c r="H154" s="84"/>
      <c r="I154" s="84"/>
      <c r="J154" s="84"/>
      <c r="K154" s="84"/>
      <c r="L154" s="84"/>
      <c r="M154" s="84"/>
      <c r="N154" s="84"/>
      <c r="O154" s="112">
        <f t="shared" si="73"/>
        <v>0</v>
      </c>
      <c r="P154" s="112">
        <f t="shared" si="74"/>
        <v>0</v>
      </c>
      <c r="Q154" s="112">
        <f t="shared" si="75"/>
        <v>0</v>
      </c>
      <c r="R154" s="112">
        <f t="shared" si="76"/>
        <v>0</v>
      </c>
      <c r="S154" s="112">
        <f t="shared" si="77"/>
        <v>0</v>
      </c>
      <c r="T154" s="99">
        <f t="shared" si="78"/>
        <v>0</v>
      </c>
      <c r="U154" s="112">
        <f t="shared" si="79"/>
        <v>0</v>
      </c>
      <c r="V154" s="113">
        <f t="shared" si="80"/>
        <v>0</v>
      </c>
      <c r="W154" s="168">
        <f t="shared" si="81"/>
        <v>0</v>
      </c>
      <c r="X154" s="190"/>
    </row>
    <row r="155" spans="1:24" outlineLevel="1">
      <c r="A155" s="30"/>
      <c r="B155" s="43"/>
      <c r="C155" s="183"/>
      <c r="D155" s="102" t="str">
        <f>'Перв. скв '!D172</f>
        <v>Обсадные трубы 127х9,2 Е ОТТМ</v>
      </c>
      <c r="E155" s="59"/>
      <c r="F155" s="59" t="str">
        <f>'Перв. скв '!F172</f>
        <v>шт.</v>
      </c>
      <c r="G155" s="196">
        <f>'Перв. скв '!G172</f>
        <v>1383</v>
      </c>
      <c r="H155" s="84"/>
      <c r="I155" s="84"/>
      <c r="J155" s="84"/>
      <c r="K155" s="84"/>
      <c r="L155" s="84"/>
      <c r="M155" s="84"/>
      <c r="N155" s="84"/>
      <c r="O155" s="112">
        <f t="shared" si="73"/>
        <v>0</v>
      </c>
      <c r="P155" s="112">
        <f t="shared" si="74"/>
        <v>0</v>
      </c>
      <c r="Q155" s="112">
        <f t="shared" si="75"/>
        <v>0</v>
      </c>
      <c r="R155" s="112">
        <f t="shared" si="76"/>
        <v>0</v>
      </c>
      <c r="S155" s="112">
        <f t="shared" si="77"/>
        <v>0</v>
      </c>
      <c r="T155" s="99">
        <f t="shared" si="78"/>
        <v>0</v>
      </c>
      <c r="U155" s="112">
        <f t="shared" si="79"/>
        <v>0</v>
      </c>
      <c r="V155" s="113">
        <f t="shared" si="80"/>
        <v>0</v>
      </c>
      <c r="W155" s="168">
        <f t="shared" si="81"/>
        <v>0</v>
      </c>
      <c r="X155" s="190"/>
    </row>
    <row r="156" spans="1:24" outlineLevel="1">
      <c r="A156" s="30"/>
      <c r="B156" s="43"/>
      <c r="C156" s="183"/>
      <c r="D156" s="102" t="str">
        <f>'Перв. скв '!D173</f>
        <v>Труба ОТТМ-114х7,4 Е ОТТМ</v>
      </c>
      <c r="E156" s="59"/>
      <c r="F156" s="59" t="str">
        <f>'Перв. скв '!F173</f>
        <v>шт.</v>
      </c>
      <c r="G156" s="196">
        <f>'Перв. скв '!G173</f>
        <v>903</v>
      </c>
      <c r="H156" s="84"/>
      <c r="I156" s="84"/>
      <c r="J156" s="84"/>
      <c r="K156" s="84"/>
      <c r="L156" s="84"/>
      <c r="M156" s="84"/>
      <c r="N156" s="84"/>
      <c r="O156" s="112">
        <f t="shared" si="73"/>
        <v>0</v>
      </c>
      <c r="P156" s="112">
        <f t="shared" si="74"/>
        <v>0</v>
      </c>
      <c r="Q156" s="112">
        <f t="shared" si="75"/>
        <v>0</v>
      </c>
      <c r="R156" s="112">
        <f t="shared" si="76"/>
        <v>0</v>
      </c>
      <c r="S156" s="112">
        <f t="shared" si="77"/>
        <v>0</v>
      </c>
      <c r="T156" s="99">
        <f t="shared" si="78"/>
        <v>0</v>
      </c>
      <c r="U156" s="112">
        <f t="shared" si="79"/>
        <v>0</v>
      </c>
      <c r="V156" s="113">
        <f t="shared" si="80"/>
        <v>0</v>
      </c>
      <c r="W156" s="168">
        <f t="shared" si="81"/>
        <v>0</v>
      </c>
      <c r="X156" s="190"/>
    </row>
    <row r="157" spans="1:24" outlineLevel="1">
      <c r="A157" s="30"/>
      <c r="B157" s="43"/>
      <c r="C157" s="183"/>
      <c r="D157" s="102" t="str">
        <f>'Перв. скв '!D174</f>
        <v>Обсадные трубы 168х10,6 Д ОТТМ</v>
      </c>
      <c r="E157" s="59"/>
      <c r="F157" s="59" t="str">
        <f>'Перв. скв '!F174</f>
        <v>шт.</v>
      </c>
      <c r="G157" s="196">
        <f>'Перв. скв '!G174</f>
        <v>2245</v>
      </c>
      <c r="H157" s="84"/>
      <c r="I157" s="84"/>
      <c r="J157" s="84"/>
      <c r="K157" s="84"/>
      <c r="L157" s="84"/>
      <c r="M157" s="84"/>
      <c r="N157" s="84"/>
      <c r="O157" s="112">
        <f t="shared" si="73"/>
        <v>0</v>
      </c>
      <c r="P157" s="112">
        <f t="shared" si="74"/>
        <v>0</v>
      </c>
      <c r="Q157" s="112">
        <f t="shared" si="75"/>
        <v>0</v>
      </c>
      <c r="R157" s="112">
        <f t="shared" si="76"/>
        <v>0</v>
      </c>
      <c r="S157" s="112">
        <f t="shared" si="77"/>
        <v>0</v>
      </c>
      <c r="T157" s="99">
        <f t="shared" si="78"/>
        <v>0</v>
      </c>
      <c r="U157" s="112">
        <f t="shared" si="79"/>
        <v>0</v>
      </c>
      <c r="V157" s="113">
        <f t="shared" si="80"/>
        <v>0</v>
      </c>
      <c r="W157" s="168">
        <f t="shared" si="81"/>
        <v>0</v>
      </c>
      <c r="X157" s="190"/>
    </row>
    <row r="158" spans="1:24" outlineLevel="1">
      <c r="A158" s="30"/>
      <c r="B158" s="43"/>
      <c r="C158" s="183"/>
      <c r="D158" s="102" t="str">
        <f>'Перв. скв '!D175</f>
        <v>Цемент G</v>
      </c>
      <c r="E158" s="59"/>
      <c r="F158" s="59" t="str">
        <f>'Перв. скв '!F175</f>
        <v>т</v>
      </c>
      <c r="G158" s="196">
        <f>'Перв. скв '!G175</f>
        <v>5138</v>
      </c>
      <c r="H158" s="84"/>
      <c r="I158" s="84"/>
      <c r="J158" s="84"/>
      <c r="K158" s="84"/>
      <c r="L158" s="84"/>
      <c r="M158" s="84"/>
      <c r="N158" s="84"/>
      <c r="O158" s="112">
        <f t="shared" si="73"/>
        <v>0</v>
      </c>
      <c r="P158" s="112">
        <f t="shared" si="74"/>
        <v>0</v>
      </c>
      <c r="Q158" s="112">
        <f t="shared" si="75"/>
        <v>0</v>
      </c>
      <c r="R158" s="112">
        <f t="shared" si="76"/>
        <v>0</v>
      </c>
      <c r="S158" s="112">
        <f t="shared" si="77"/>
        <v>0</v>
      </c>
      <c r="T158" s="99">
        <f t="shared" si="78"/>
        <v>0</v>
      </c>
      <c r="U158" s="112">
        <f t="shared" si="79"/>
        <v>0</v>
      </c>
      <c r="V158" s="113">
        <f t="shared" si="80"/>
        <v>0</v>
      </c>
      <c r="W158" s="168">
        <f t="shared" si="81"/>
        <v>0</v>
      </c>
      <c r="X158" s="190"/>
    </row>
    <row r="159" spans="1:24" outlineLevel="1">
      <c r="A159" s="30"/>
      <c r="B159" s="43"/>
      <c r="C159" s="183"/>
      <c r="D159" s="102">
        <f>'Перв. скв '!D176</f>
        <v>0</v>
      </c>
      <c r="E159" s="59"/>
      <c r="F159" s="59" t="str">
        <f>'Перв. скв '!F176</f>
        <v>скв.</v>
      </c>
      <c r="G159" s="196">
        <f>'Перв. скв '!G176</f>
        <v>0</v>
      </c>
      <c r="H159" s="84"/>
      <c r="I159" s="84"/>
      <c r="J159" s="84"/>
      <c r="K159" s="84"/>
      <c r="L159" s="84"/>
      <c r="M159" s="84"/>
      <c r="N159" s="84"/>
      <c r="O159" s="112">
        <f t="shared" si="73"/>
        <v>0</v>
      </c>
      <c r="P159" s="112">
        <f t="shared" si="74"/>
        <v>0</v>
      </c>
      <c r="Q159" s="112">
        <f t="shared" si="75"/>
        <v>0</v>
      </c>
      <c r="R159" s="112">
        <f t="shared" si="76"/>
        <v>0</v>
      </c>
      <c r="S159" s="112">
        <f t="shared" si="77"/>
        <v>0</v>
      </c>
      <c r="T159" s="99">
        <f t="shared" si="78"/>
        <v>0</v>
      </c>
      <c r="U159" s="112">
        <f t="shared" si="79"/>
        <v>0</v>
      </c>
      <c r="V159" s="113">
        <f t="shared" si="80"/>
        <v>0</v>
      </c>
      <c r="W159" s="168">
        <f t="shared" si="81"/>
        <v>0</v>
      </c>
      <c r="X159" s="190"/>
    </row>
    <row r="160" spans="1:24" outlineLevel="1">
      <c r="A160" s="30"/>
      <c r="B160" s="43"/>
      <c r="C160" s="183"/>
      <c r="D160" s="102">
        <f>'Перв. скв '!D177</f>
        <v>0</v>
      </c>
      <c r="E160" s="59"/>
      <c r="F160" s="59" t="str">
        <f>'Перв. скв '!F177</f>
        <v>скв.</v>
      </c>
      <c r="G160" s="196">
        <f>'Перв. скв '!G177</f>
        <v>0</v>
      </c>
      <c r="H160" s="84"/>
      <c r="I160" s="84"/>
      <c r="J160" s="84"/>
      <c r="K160" s="84"/>
      <c r="L160" s="197"/>
      <c r="M160" s="197"/>
      <c r="N160" s="84"/>
      <c r="O160" s="112">
        <f t="shared" si="73"/>
        <v>0</v>
      </c>
      <c r="P160" s="112">
        <f t="shared" si="74"/>
        <v>0</v>
      </c>
      <c r="Q160" s="112">
        <f t="shared" si="75"/>
        <v>0</v>
      </c>
      <c r="R160" s="112">
        <f t="shared" si="76"/>
        <v>0</v>
      </c>
      <c r="S160" s="112">
        <f t="shared" si="77"/>
        <v>0</v>
      </c>
      <c r="T160" s="99">
        <f t="shared" si="78"/>
        <v>0</v>
      </c>
      <c r="U160" s="112">
        <f t="shared" si="79"/>
        <v>0</v>
      </c>
      <c r="V160" s="113">
        <f t="shared" si="80"/>
        <v>0</v>
      </c>
      <c r="W160" s="168">
        <f t="shared" si="81"/>
        <v>0</v>
      </c>
      <c r="X160" s="190"/>
    </row>
    <row r="161" spans="1:24" outlineLevel="1">
      <c r="A161" s="30"/>
      <c r="B161" s="43"/>
      <c r="C161" s="183"/>
      <c r="D161" s="102">
        <f>'Перв. скв '!D178</f>
        <v>0</v>
      </c>
      <c r="E161" s="59"/>
      <c r="F161" s="59" t="str">
        <f>'Перв. скв '!F178</f>
        <v>скв.</v>
      </c>
      <c r="G161" s="196">
        <f>'Перв. скв '!G178</f>
        <v>0</v>
      </c>
      <c r="H161" s="84"/>
      <c r="I161" s="84"/>
      <c r="J161" s="84"/>
      <c r="K161" s="84"/>
      <c r="L161" s="84"/>
      <c r="M161" s="84"/>
      <c r="N161" s="84"/>
      <c r="O161" s="112">
        <f t="shared" si="73"/>
        <v>0</v>
      </c>
      <c r="P161" s="112">
        <f t="shared" si="74"/>
        <v>0</v>
      </c>
      <c r="Q161" s="112">
        <f t="shared" si="75"/>
        <v>0</v>
      </c>
      <c r="R161" s="112">
        <f t="shared" si="76"/>
        <v>0</v>
      </c>
      <c r="S161" s="112">
        <f t="shared" si="77"/>
        <v>0</v>
      </c>
      <c r="T161" s="99">
        <f t="shared" si="78"/>
        <v>0</v>
      </c>
      <c r="U161" s="112">
        <f t="shared" si="79"/>
        <v>0</v>
      </c>
      <c r="V161" s="113">
        <f t="shared" si="80"/>
        <v>0</v>
      </c>
      <c r="W161" s="168">
        <f t="shared" si="81"/>
        <v>0</v>
      </c>
      <c r="X161" s="190"/>
    </row>
    <row r="162" spans="1:24" outlineLevel="1">
      <c r="A162" s="30"/>
      <c r="B162" s="43"/>
      <c r="C162" s="183"/>
      <c r="D162" s="102" t="str">
        <f>'Перв. скв '!D179</f>
        <v>Прочие (Наценка УМТС)</v>
      </c>
      <c r="E162" s="59"/>
      <c r="F162" s="59" t="str">
        <f>'Перв. скв '!F179</f>
        <v>опер</v>
      </c>
      <c r="G162" s="196">
        <f>'Перв. скв '!G179</f>
        <v>861997.29989921732</v>
      </c>
      <c r="H162" s="84"/>
      <c r="I162" s="84"/>
      <c r="J162" s="197"/>
      <c r="K162" s="84"/>
      <c r="L162" s="197"/>
      <c r="M162" s="197"/>
      <c r="N162" s="84"/>
      <c r="O162" s="112">
        <f t="shared" si="73"/>
        <v>0</v>
      </c>
      <c r="P162" s="112">
        <f t="shared" si="74"/>
        <v>0</v>
      </c>
      <c r="Q162" s="112">
        <f t="shared" si="75"/>
        <v>0</v>
      </c>
      <c r="R162" s="112">
        <f t="shared" si="76"/>
        <v>0</v>
      </c>
      <c r="S162" s="112">
        <f t="shared" si="77"/>
        <v>0</v>
      </c>
      <c r="T162" s="99">
        <f t="shared" si="78"/>
        <v>0</v>
      </c>
      <c r="U162" s="112">
        <f t="shared" si="79"/>
        <v>0</v>
      </c>
      <c r="V162" s="113">
        <f t="shared" si="80"/>
        <v>0</v>
      </c>
      <c r="W162" s="168">
        <f>SUM(O162:U162)</f>
        <v>0</v>
      </c>
      <c r="X162" s="190"/>
    </row>
    <row r="163" spans="1:24" ht="15.75" outlineLevel="1" thickBot="1">
      <c r="A163" s="30"/>
      <c r="B163" s="43"/>
      <c r="C163" s="122"/>
      <c r="D163" s="123"/>
      <c r="E163" s="124"/>
      <c r="F163" s="124"/>
      <c r="G163" s="125"/>
      <c r="H163" s="126"/>
      <c r="I163" s="126"/>
      <c r="J163" s="126"/>
      <c r="K163" s="126"/>
      <c r="L163" s="126"/>
      <c r="M163" s="126"/>
      <c r="N163" s="126"/>
      <c r="O163" s="127"/>
      <c r="P163" s="127"/>
      <c r="Q163" s="127"/>
      <c r="R163" s="127"/>
      <c r="S163" s="127"/>
      <c r="T163" s="127"/>
      <c r="U163" s="127"/>
      <c r="V163" s="126"/>
      <c r="W163" s="126"/>
      <c r="X163" s="190"/>
    </row>
    <row r="164" spans="1:24" ht="15.75" thickBot="1">
      <c r="A164" s="32"/>
      <c r="B164" s="47"/>
      <c r="C164" s="446" t="s">
        <v>45</v>
      </c>
      <c r="D164" s="447"/>
      <c r="E164" s="447"/>
      <c r="F164" s="447"/>
      <c r="G164" s="447"/>
      <c r="H164" s="447"/>
      <c r="I164" s="447"/>
      <c r="J164" s="447"/>
      <c r="K164" s="447"/>
      <c r="L164" s="447"/>
      <c r="M164" s="447"/>
      <c r="N164" s="447"/>
      <c r="O164" s="447"/>
      <c r="P164" s="447"/>
      <c r="Q164" s="447"/>
      <c r="R164" s="447"/>
      <c r="S164" s="447"/>
      <c r="T164" s="447"/>
      <c r="U164" s="447"/>
      <c r="V164" s="447"/>
      <c r="W164" s="447"/>
      <c r="X164" s="192">
        <f>SUM(W166:W170)</f>
        <v>0</v>
      </c>
    </row>
    <row r="165" spans="1:24" ht="15.75" outlineLevel="1" thickBot="1">
      <c r="A165" s="31"/>
      <c r="B165" s="46"/>
      <c r="C165" s="54"/>
      <c r="D165" s="100" t="s">
        <v>120</v>
      </c>
      <c r="E165" s="50"/>
      <c r="F165" s="50"/>
      <c r="G165" s="38"/>
      <c r="H165" s="51"/>
      <c r="I165" s="51"/>
      <c r="J165" s="51"/>
      <c r="K165" s="51"/>
      <c r="L165" s="51"/>
      <c r="M165" s="51"/>
      <c r="N165" s="51"/>
      <c r="O165" s="51"/>
      <c r="P165" s="51"/>
      <c r="Q165" s="51"/>
      <c r="R165" s="51"/>
      <c r="S165" s="51"/>
      <c r="T165" s="51"/>
      <c r="U165" s="51"/>
      <c r="V165" s="51"/>
      <c r="W165" s="174"/>
      <c r="X165" s="190"/>
    </row>
    <row r="166" spans="1:24" outlineLevel="1">
      <c r="A166" s="31"/>
      <c r="B166" s="46"/>
      <c r="C166" s="183"/>
      <c r="D166" s="102" t="str">
        <f>'Перв. скв '!D183</f>
        <v>Услуги НТЦ (лаб.анализ растворов, авторский надзор и пр.)</v>
      </c>
      <c r="E166" s="59"/>
      <c r="F166" s="59" t="str">
        <f>'Перв. скв '!F183</f>
        <v>скв.</v>
      </c>
      <c r="G166" s="196">
        <f>'Перв. скв '!G183</f>
        <v>379392.394347728</v>
      </c>
      <c r="H166" s="197"/>
      <c r="I166" s="84"/>
      <c r="J166" s="84"/>
      <c r="K166" s="84"/>
      <c r="L166" s="84"/>
      <c r="M166" s="84"/>
      <c r="N166" s="84"/>
      <c r="O166" s="99">
        <f>H166*G166</f>
        <v>0</v>
      </c>
      <c r="P166" s="99">
        <f>I166*G166</f>
        <v>0</v>
      </c>
      <c r="Q166" s="99">
        <f>J166*G166</f>
        <v>0</v>
      </c>
      <c r="R166" s="99">
        <f>K166*G166</f>
        <v>0</v>
      </c>
      <c r="S166" s="99">
        <f>L166*G166</f>
        <v>0</v>
      </c>
      <c r="T166" s="99">
        <f t="shared" ref="T166:T171" si="82">M166*G166</f>
        <v>0</v>
      </c>
      <c r="U166" s="99">
        <f>N166*G166</f>
        <v>0</v>
      </c>
      <c r="V166" s="98">
        <f>SUM(H166:N166)</f>
        <v>0</v>
      </c>
      <c r="W166" s="171">
        <f>SUM(O166:U166)</f>
        <v>0</v>
      </c>
      <c r="X166" s="190"/>
    </row>
    <row r="167" spans="1:24" outlineLevel="1">
      <c r="A167" s="30"/>
      <c r="B167" s="43"/>
      <c r="C167" s="183"/>
      <c r="D167" s="102" t="str">
        <f>'Перв. скв '!D184</f>
        <v>ПИР + гос.экспертиза</v>
      </c>
      <c r="E167" s="59"/>
      <c r="F167" s="59" t="str">
        <f>'Перв. скв '!F184</f>
        <v>К-т</v>
      </c>
      <c r="G167" s="196">
        <f>'Перв. скв '!G184</f>
        <v>0</v>
      </c>
      <c r="H167" s="84"/>
      <c r="I167" s="84"/>
      <c r="J167" s="84"/>
      <c r="K167" s="84"/>
      <c r="L167" s="84"/>
      <c r="M167" s="84"/>
      <c r="N167" s="84"/>
      <c r="O167" s="99">
        <f>H167*G167</f>
        <v>0</v>
      </c>
      <c r="P167" s="99">
        <f>I167*G167</f>
        <v>0</v>
      </c>
      <c r="Q167" s="99">
        <f>J167*G167</f>
        <v>0</v>
      </c>
      <c r="R167" s="99">
        <f>K167*G167</f>
        <v>0</v>
      </c>
      <c r="S167" s="99">
        <f>L167*G167</f>
        <v>0</v>
      </c>
      <c r="T167" s="99">
        <f t="shared" si="82"/>
        <v>0</v>
      </c>
      <c r="U167" s="99">
        <f>N167*G167</f>
        <v>0</v>
      </c>
      <c r="V167" s="98">
        <f>SUM(H167:N167)</f>
        <v>0</v>
      </c>
      <c r="W167" s="171">
        <f>SUM(O167:U167)</f>
        <v>0</v>
      </c>
      <c r="X167" s="190"/>
    </row>
    <row r="168" spans="1:24" outlineLevel="1">
      <c r="A168" s="30"/>
      <c r="B168" s="43"/>
      <c r="C168" s="183"/>
      <c r="D168" s="102" t="str">
        <f>'Перв. скв '!D185</f>
        <v>Услуги УМТС (10,45% от ТМЦ, включая опрессовку труб)</v>
      </c>
      <c r="E168" s="59"/>
      <c r="F168" s="59" t="str">
        <f>'Перв. скв '!F185</f>
        <v>скв.</v>
      </c>
      <c r="G168" s="196">
        <f>'Перв. скв '!G185</f>
        <v>0</v>
      </c>
      <c r="H168" s="197"/>
      <c r="I168" s="84"/>
      <c r="J168" s="84"/>
      <c r="K168" s="84"/>
      <c r="L168" s="84"/>
      <c r="M168" s="84"/>
      <c r="N168" s="84"/>
      <c r="O168" s="99">
        <f>H168*G168</f>
        <v>0</v>
      </c>
      <c r="P168" s="99">
        <f>I168*G168</f>
        <v>0</v>
      </c>
      <c r="Q168" s="99">
        <f>J168*G168</f>
        <v>0</v>
      </c>
      <c r="R168" s="99">
        <f>K168*G168</f>
        <v>0</v>
      </c>
      <c r="S168" s="99">
        <f>L168*G168</f>
        <v>0</v>
      </c>
      <c r="T168" s="99">
        <f t="shared" si="82"/>
        <v>0</v>
      </c>
      <c r="U168" s="99">
        <f>N168*G168</f>
        <v>0</v>
      </c>
      <c r="V168" s="98">
        <f>SUM(H168:N168)</f>
        <v>0</v>
      </c>
      <c r="W168" s="171">
        <f>SUM(O168:U168)</f>
        <v>0</v>
      </c>
      <c r="X168" s="190"/>
    </row>
    <row r="169" spans="1:24" outlineLevel="1">
      <c r="A169" s="30"/>
      <c r="B169" s="43"/>
      <c r="C169" s="183"/>
      <c r="D169" s="102" t="str">
        <f>'Перв. скв '!D186</f>
        <v>Выработка электроэнергии</v>
      </c>
      <c r="E169" s="59"/>
      <c r="F169" s="59" t="str">
        <f>'Перв. скв '!F186</f>
        <v>скв.</v>
      </c>
      <c r="G169" s="196">
        <f>'Перв. скв '!G186</f>
        <v>0</v>
      </c>
      <c r="H169" s="84"/>
      <c r="I169" s="197"/>
      <c r="J169" s="197"/>
      <c r="K169" s="84"/>
      <c r="L169" s="197"/>
      <c r="M169" s="197"/>
      <c r="N169" s="84"/>
      <c r="O169" s="99">
        <f>H169*G169</f>
        <v>0</v>
      </c>
      <c r="P169" s="99">
        <f>I169*G169</f>
        <v>0</v>
      </c>
      <c r="Q169" s="99">
        <f>J169*G169</f>
        <v>0</v>
      </c>
      <c r="R169" s="99">
        <f>K169*G169</f>
        <v>0</v>
      </c>
      <c r="S169" s="99">
        <f>L169*G169</f>
        <v>0</v>
      </c>
      <c r="T169" s="99">
        <f t="shared" si="82"/>
        <v>0</v>
      </c>
      <c r="U169" s="99">
        <f>N169*G169</f>
        <v>0</v>
      </c>
      <c r="V169" s="98">
        <f>SUM(H169:N169)</f>
        <v>0</v>
      </c>
      <c r="W169" s="171">
        <f>SUM(O169:U169)</f>
        <v>0</v>
      </c>
      <c r="X169" s="190"/>
    </row>
    <row r="170" spans="1:24" outlineLevel="1">
      <c r="A170" s="30"/>
      <c r="B170" s="43"/>
      <c r="C170" s="183"/>
      <c r="D170" s="102" t="str">
        <f>'Перв. скв '!D187</f>
        <v>Прочее (Регистрация, инвентаризация, индексация)</v>
      </c>
      <c r="E170" s="59"/>
      <c r="F170" s="59" t="str">
        <f>'Перв. скв '!F187</f>
        <v>скв.</v>
      </c>
      <c r="G170" s="196">
        <f>'Перв. скв '!G187</f>
        <v>0</v>
      </c>
      <c r="H170" s="197"/>
      <c r="I170" s="84"/>
      <c r="J170" s="84"/>
      <c r="K170" s="84"/>
      <c r="L170" s="84"/>
      <c r="M170" s="84"/>
      <c r="N170" s="84"/>
      <c r="O170" s="99">
        <f>H170*G170</f>
        <v>0</v>
      </c>
      <c r="P170" s="99">
        <f>I170*G170</f>
        <v>0</v>
      </c>
      <c r="Q170" s="99">
        <f>J170*G170</f>
        <v>0</v>
      </c>
      <c r="R170" s="99">
        <f>K170*G170</f>
        <v>0</v>
      </c>
      <c r="S170" s="99">
        <f>L170*G170</f>
        <v>0</v>
      </c>
      <c r="T170" s="99">
        <f t="shared" si="82"/>
        <v>0</v>
      </c>
      <c r="U170" s="99">
        <f>N170*G170</f>
        <v>0</v>
      </c>
      <c r="V170" s="98">
        <f>SUM(H170:N170)</f>
        <v>0</v>
      </c>
      <c r="W170" s="171">
        <f>SUM(O170:U170)</f>
        <v>0</v>
      </c>
      <c r="X170" s="190"/>
    </row>
    <row r="171" spans="1:24" outlineLevel="1">
      <c r="A171" s="30"/>
      <c r="B171" s="27"/>
      <c r="C171" s="183"/>
      <c r="D171" s="102" t="str">
        <f>'Перв. скв '!D188</f>
        <v>Прочие (ТЖГ)</v>
      </c>
      <c r="E171" s="59"/>
      <c r="F171" s="59" t="str">
        <f>'Перв. скв '!F188</f>
        <v>скв.</v>
      </c>
      <c r="G171" s="196">
        <f>'Перв. скв '!G188</f>
        <v>0</v>
      </c>
      <c r="H171" s="84"/>
      <c r="I171" s="84"/>
      <c r="J171" s="84"/>
      <c r="K171" s="84"/>
      <c r="L171" s="84"/>
      <c r="M171" s="84"/>
      <c r="N171" s="84"/>
      <c r="O171" s="99"/>
      <c r="P171" s="99"/>
      <c r="Q171" s="99"/>
      <c r="R171" s="99"/>
      <c r="S171" s="99"/>
      <c r="T171" s="99">
        <f t="shared" si="82"/>
        <v>0</v>
      </c>
      <c r="U171" s="99"/>
      <c r="V171" s="98"/>
      <c r="W171" s="171"/>
      <c r="X171" s="190"/>
    </row>
    <row r="172" spans="1:24" s="68" customFormat="1" ht="15.75" outlineLevel="1" thickBot="1">
      <c r="A172" s="105"/>
      <c r="B172" s="106"/>
      <c r="C172" s="97"/>
      <c r="D172" s="86"/>
      <c r="E172" s="87"/>
      <c r="F172" s="87"/>
      <c r="G172" s="88"/>
      <c r="H172" s="77"/>
      <c r="I172" s="77"/>
      <c r="J172" s="77"/>
      <c r="K172" s="77"/>
      <c r="L172" s="77"/>
      <c r="M172" s="77"/>
      <c r="N172" s="77"/>
      <c r="O172" s="118"/>
      <c r="P172" s="118"/>
      <c r="Q172" s="118"/>
      <c r="R172" s="118"/>
      <c r="S172" s="118"/>
      <c r="T172" s="118"/>
      <c r="U172" s="118"/>
      <c r="V172" s="119"/>
      <c r="W172" s="175"/>
      <c r="X172" s="190"/>
    </row>
    <row r="173" spans="1:24" s="109" customFormat="1">
      <c r="A173" s="107"/>
      <c r="B173" s="108"/>
      <c r="C173" s="56" t="s">
        <v>77</v>
      </c>
      <c r="D173" s="69">
        <f>W173</f>
        <v>0</v>
      </c>
      <c r="E173" s="482"/>
      <c r="F173" s="483"/>
      <c r="G173" s="483"/>
      <c r="H173" s="483"/>
      <c r="I173" s="483"/>
      <c r="J173" s="483"/>
      <c r="K173" s="483"/>
      <c r="L173" s="483"/>
      <c r="M173" s="483"/>
      <c r="N173" s="483"/>
      <c r="O173" s="116">
        <f t="shared" ref="O173:U173" si="83">SUM(O47:O170)</f>
        <v>0</v>
      </c>
      <c r="P173" s="116">
        <f t="shared" si="83"/>
        <v>0</v>
      </c>
      <c r="Q173" s="116">
        <f t="shared" si="83"/>
        <v>0</v>
      </c>
      <c r="R173" s="116">
        <f t="shared" si="83"/>
        <v>0</v>
      </c>
      <c r="S173" s="116">
        <f t="shared" si="83"/>
        <v>0</v>
      </c>
      <c r="T173" s="116">
        <f t="shared" si="83"/>
        <v>0</v>
      </c>
      <c r="U173" s="116">
        <f t="shared" si="83"/>
        <v>0</v>
      </c>
      <c r="V173" s="116"/>
      <c r="W173" s="164">
        <f>SUM(W41:W170)</f>
        <v>0</v>
      </c>
      <c r="X173" s="191"/>
    </row>
    <row r="174" spans="1:24" ht="15.75" thickBot="1">
      <c r="A174" s="3"/>
      <c r="B174" s="3"/>
      <c r="O174" s="23"/>
      <c r="P174" s="23"/>
      <c r="Q174" s="23"/>
      <c r="R174" s="23"/>
      <c r="S174" s="23"/>
      <c r="T174" s="23"/>
      <c r="U174" s="23"/>
      <c r="X174" s="191"/>
    </row>
    <row r="175" spans="1:24" ht="15.75" thickBot="1">
      <c r="A175" s="32"/>
      <c r="B175" s="47"/>
      <c r="C175" s="446" t="s">
        <v>124</v>
      </c>
      <c r="D175" s="447"/>
      <c r="E175" s="447"/>
      <c r="F175" s="447"/>
      <c r="G175" s="447"/>
      <c r="H175" s="447"/>
      <c r="I175" s="447"/>
      <c r="J175" s="447"/>
      <c r="K175" s="447"/>
      <c r="L175" s="447"/>
      <c r="M175" s="447"/>
      <c r="N175" s="447"/>
      <c r="O175" s="447"/>
      <c r="P175" s="447"/>
      <c r="Q175" s="447"/>
      <c r="R175" s="447"/>
      <c r="S175" s="447"/>
      <c r="T175" s="447"/>
      <c r="U175" s="447"/>
      <c r="V175" s="447"/>
      <c r="W175" s="447"/>
      <c r="X175" s="192">
        <f>SUM(W177:W187)</f>
        <v>0</v>
      </c>
    </row>
    <row r="176" spans="1:24" ht="15.75" outlineLevel="1" thickBot="1">
      <c r="A176" s="31"/>
      <c r="B176" s="46"/>
      <c r="C176" s="54"/>
      <c r="D176" s="100" t="s">
        <v>120</v>
      </c>
      <c r="E176" s="50"/>
      <c r="F176" s="50"/>
      <c r="G176" s="38"/>
      <c r="H176" s="51"/>
      <c r="I176" s="51"/>
      <c r="J176" s="51"/>
      <c r="K176" s="51"/>
      <c r="L176" s="51"/>
      <c r="M176" s="51"/>
      <c r="N176" s="51"/>
      <c r="O176" s="51"/>
      <c r="P176" s="51"/>
      <c r="Q176" s="51"/>
      <c r="R176" s="51"/>
      <c r="S176" s="51"/>
      <c r="T176" s="51"/>
      <c r="U176" s="51"/>
      <c r="V176" s="51"/>
      <c r="W176" s="174"/>
      <c r="X176" s="190"/>
    </row>
    <row r="177" spans="1:24" outlineLevel="1">
      <c r="A177" s="31"/>
      <c r="B177" s="46"/>
      <c r="C177" s="183"/>
      <c r="D177" s="102" t="str">
        <f>'Перв. скв '!D194</f>
        <v>Услуги по гидроразрыву пластов</v>
      </c>
      <c r="E177" s="59"/>
      <c r="F177" s="59" t="str">
        <f>'Перв. скв '!F194</f>
        <v>опер</v>
      </c>
      <c r="G177" s="196">
        <f>'Перв. скв '!G194</f>
        <v>2694720.9499999997</v>
      </c>
      <c r="H177" s="115"/>
      <c r="I177" s="214"/>
      <c r="J177" s="214"/>
      <c r="K177" s="214"/>
      <c r="L177" s="214"/>
      <c r="M177" s="214"/>
      <c r="N177" s="214"/>
      <c r="O177" s="99">
        <f t="shared" ref="O177:O187" si="84">H177*G177</f>
        <v>0</v>
      </c>
      <c r="P177" s="99"/>
      <c r="Q177" s="99"/>
      <c r="R177" s="99"/>
      <c r="S177" s="99"/>
      <c r="T177" s="99"/>
      <c r="U177" s="99"/>
      <c r="V177" s="98">
        <f t="shared" ref="V177:V187" si="85">SUM(H177:N177)</f>
        <v>0</v>
      </c>
      <c r="W177" s="171">
        <f>SUM(O177:U177)</f>
        <v>0</v>
      </c>
      <c r="X177" s="190"/>
    </row>
    <row r="178" spans="1:24" outlineLevel="1">
      <c r="A178" s="30"/>
      <c r="B178" s="43"/>
      <c r="C178" s="183"/>
      <c r="D178" s="102" t="str">
        <f>'Перв. скв '!D195</f>
        <v>Услуги колтюбинга и азотной установки</v>
      </c>
      <c r="E178" s="59"/>
      <c r="F178" s="59" t="str">
        <f>'Перв. скв '!F195</f>
        <v>опер</v>
      </c>
      <c r="G178" s="196">
        <f>'Перв. скв '!G195</f>
        <v>4225000</v>
      </c>
      <c r="H178" s="115"/>
      <c r="I178" s="214"/>
      <c r="J178" s="214"/>
      <c r="K178" s="214"/>
      <c r="L178" s="214"/>
      <c r="M178" s="214"/>
      <c r="N178" s="214"/>
      <c r="O178" s="99">
        <f t="shared" si="84"/>
        <v>0</v>
      </c>
      <c r="P178" s="99"/>
      <c r="Q178" s="99"/>
      <c r="R178" s="99"/>
      <c r="S178" s="99"/>
      <c r="T178" s="99"/>
      <c r="U178" s="99"/>
      <c r="V178" s="98">
        <f t="shared" si="85"/>
        <v>0</v>
      </c>
      <c r="W178" s="171">
        <f t="shared" ref="W178:W187" si="86">SUM(O178:U178)</f>
        <v>0</v>
      </c>
      <c r="X178" s="190"/>
    </row>
    <row r="179" spans="1:24" outlineLevel="1">
      <c r="A179" s="30"/>
      <c r="B179" s="43"/>
      <c r="C179" s="183"/>
      <c r="D179" s="102" t="str">
        <f>'Перв. скв '!D196</f>
        <v>Услуги бригад по капитальному ремонту скважин</v>
      </c>
      <c r="E179" s="59"/>
      <c r="F179" s="59" t="str">
        <f>'Перв. скв '!F196</f>
        <v>бр.час.</v>
      </c>
      <c r="G179" s="196">
        <f>'Перв. скв '!G196</f>
        <v>5700</v>
      </c>
      <c r="H179" s="198"/>
      <c r="I179" s="214"/>
      <c r="J179" s="214"/>
      <c r="K179" s="214"/>
      <c r="L179" s="214"/>
      <c r="M179" s="214"/>
      <c r="N179" s="214"/>
      <c r="O179" s="99">
        <f t="shared" si="84"/>
        <v>0</v>
      </c>
      <c r="P179" s="99"/>
      <c r="Q179" s="99"/>
      <c r="R179" s="99"/>
      <c r="S179" s="99"/>
      <c r="T179" s="99"/>
      <c r="U179" s="99"/>
      <c r="V179" s="98">
        <f t="shared" si="85"/>
        <v>0</v>
      </c>
      <c r="W179" s="171">
        <f t="shared" si="86"/>
        <v>0</v>
      </c>
      <c r="X179" s="190"/>
    </row>
    <row r="180" spans="1:24" outlineLevel="1">
      <c r="A180" s="30"/>
      <c r="B180" s="43"/>
      <c r="C180" s="183"/>
      <c r="D180" s="102" t="str">
        <f>'Перв. скв '!D197</f>
        <v>Супервайзинг при КРС</v>
      </c>
      <c r="E180" s="59"/>
      <c r="F180" s="59" t="str">
        <f>'Перв. скв '!F197</f>
        <v>опер</v>
      </c>
      <c r="G180" s="196">
        <f>'Перв. скв '!G197</f>
        <v>61808.600000000013</v>
      </c>
      <c r="H180" s="115"/>
      <c r="I180" s="214"/>
      <c r="J180" s="214"/>
      <c r="K180" s="214"/>
      <c r="L180" s="214"/>
      <c r="M180" s="214"/>
      <c r="N180" s="214"/>
      <c r="O180" s="99">
        <f t="shared" si="84"/>
        <v>0</v>
      </c>
      <c r="P180" s="99"/>
      <c r="Q180" s="99"/>
      <c r="R180" s="99"/>
      <c r="S180" s="99"/>
      <c r="T180" s="99"/>
      <c r="U180" s="99"/>
      <c r="V180" s="98">
        <f t="shared" si="85"/>
        <v>0</v>
      </c>
      <c r="W180" s="171">
        <f t="shared" si="86"/>
        <v>0</v>
      </c>
      <c r="X180" s="190"/>
    </row>
    <row r="181" spans="1:24" outlineLevel="1">
      <c r="A181" s="30"/>
      <c r="B181" s="43"/>
      <c r="C181" s="183"/>
      <c r="D181" s="102" t="str">
        <f>'Перв. скв '!D198</f>
        <v>ТЖГ</v>
      </c>
      <c r="E181" s="59"/>
      <c r="F181" s="59" t="str">
        <f>'Перв. скв '!F198</f>
        <v>опер</v>
      </c>
      <c r="G181" s="196">
        <f>'Перв. скв '!G198</f>
        <v>0</v>
      </c>
      <c r="H181" s="115"/>
      <c r="I181" s="214"/>
      <c r="J181" s="214"/>
      <c r="K181" s="214"/>
      <c r="L181" s="214"/>
      <c r="M181" s="214"/>
      <c r="N181" s="214"/>
      <c r="O181" s="99">
        <f t="shared" si="84"/>
        <v>0</v>
      </c>
      <c r="P181" s="99"/>
      <c r="Q181" s="99"/>
      <c r="R181" s="99"/>
      <c r="S181" s="99"/>
      <c r="T181" s="99"/>
      <c r="U181" s="99"/>
      <c r="V181" s="98">
        <f t="shared" si="85"/>
        <v>0</v>
      </c>
      <c r="W181" s="171">
        <f t="shared" si="86"/>
        <v>0</v>
      </c>
      <c r="X181" s="190"/>
    </row>
    <row r="182" spans="1:24" outlineLevel="1">
      <c r="A182" s="30"/>
      <c r="B182" s="43"/>
      <c r="C182" s="183"/>
      <c r="D182" s="102" t="str">
        <f>'Перв. скв '!D199</f>
        <v>Проппант</v>
      </c>
      <c r="E182" s="59"/>
      <c r="F182" s="59" t="str">
        <f>'Перв. скв '!F199</f>
        <v>м3</v>
      </c>
      <c r="G182" s="196">
        <f>'Перв. скв '!G199</f>
        <v>17500</v>
      </c>
      <c r="H182" s="115"/>
      <c r="I182" s="214"/>
      <c r="J182" s="214"/>
      <c r="K182" s="214"/>
      <c r="L182" s="214"/>
      <c r="M182" s="214"/>
      <c r="N182" s="214"/>
      <c r="O182" s="99">
        <f t="shared" si="84"/>
        <v>0</v>
      </c>
      <c r="P182" s="99"/>
      <c r="Q182" s="99"/>
      <c r="R182" s="99"/>
      <c r="S182" s="99"/>
      <c r="T182" s="99"/>
      <c r="U182" s="99"/>
      <c r="V182" s="98">
        <f t="shared" si="85"/>
        <v>0</v>
      </c>
      <c r="W182" s="171">
        <f t="shared" si="86"/>
        <v>0</v>
      </c>
      <c r="X182" s="190"/>
    </row>
    <row r="183" spans="1:24" outlineLevel="1">
      <c r="A183" s="30"/>
      <c r="B183" s="43"/>
      <c r="C183" s="183"/>
      <c r="D183" s="102" t="str">
        <f>'Перв. скв '!D200</f>
        <v>Распределение расходов УМТС</v>
      </c>
      <c r="E183" s="59"/>
      <c r="F183" s="59">
        <f>'Перв. скв '!F200</f>
        <v>0</v>
      </c>
      <c r="G183" s="196">
        <f>'Перв. скв '!G200</f>
        <v>865747.37145562703</v>
      </c>
      <c r="H183" s="115"/>
      <c r="I183" s="214"/>
      <c r="J183" s="214"/>
      <c r="K183" s="214"/>
      <c r="L183" s="214"/>
      <c r="M183" s="214"/>
      <c r="N183" s="214"/>
      <c r="O183" s="99">
        <f t="shared" si="84"/>
        <v>0</v>
      </c>
      <c r="P183" s="99"/>
      <c r="Q183" s="99"/>
      <c r="R183" s="99"/>
      <c r="S183" s="99"/>
      <c r="T183" s="99"/>
      <c r="U183" s="99"/>
      <c r="V183" s="98">
        <f t="shared" si="85"/>
        <v>0</v>
      </c>
      <c r="W183" s="171">
        <f t="shared" si="86"/>
        <v>0</v>
      </c>
      <c r="X183" s="190"/>
    </row>
    <row r="184" spans="1:24" outlineLevel="1">
      <c r="A184" s="30"/>
      <c r="B184" s="43"/>
      <c r="C184" s="183"/>
      <c r="D184" s="102" t="str">
        <f>'Перв. скв '!D201</f>
        <v>ПВР</v>
      </c>
      <c r="E184" s="59"/>
      <c r="F184" s="59" t="str">
        <f>'Перв. скв '!F201</f>
        <v>опер</v>
      </c>
      <c r="G184" s="196">
        <f>'Перв. скв '!G201</f>
        <v>0</v>
      </c>
      <c r="H184" s="115"/>
      <c r="I184" s="214"/>
      <c r="J184" s="214"/>
      <c r="K184" s="214"/>
      <c r="L184" s="214"/>
      <c r="M184" s="214"/>
      <c r="N184" s="214"/>
      <c r="O184" s="99">
        <f t="shared" si="84"/>
        <v>0</v>
      </c>
      <c r="P184" s="99"/>
      <c r="Q184" s="99"/>
      <c r="R184" s="99"/>
      <c r="S184" s="99"/>
      <c r="T184" s="99"/>
      <c r="U184" s="99"/>
      <c r="V184" s="98">
        <f t="shared" si="85"/>
        <v>0</v>
      </c>
      <c r="W184" s="171">
        <f t="shared" si="86"/>
        <v>0</v>
      </c>
      <c r="X184" s="190"/>
    </row>
    <row r="185" spans="1:24" outlineLevel="1">
      <c r="A185" s="30"/>
      <c r="B185" s="43"/>
      <c r="C185" s="183"/>
      <c r="D185" s="102" t="str">
        <f>'Перв. скв '!D202</f>
        <v>МГРП</v>
      </c>
      <c r="E185" s="59"/>
      <c r="F185" s="59" t="str">
        <f>'Перв. скв '!F202</f>
        <v>скв/опер</v>
      </c>
      <c r="G185" s="196">
        <f>'Перв. скв '!G202</f>
        <v>3650000</v>
      </c>
      <c r="H185" s="115"/>
      <c r="I185" s="214"/>
      <c r="J185" s="214"/>
      <c r="K185" s="214"/>
      <c r="L185" s="214"/>
      <c r="M185" s="214"/>
      <c r="N185" s="214"/>
      <c r="O185" s="99">
        <f t="shared" si="84"/>
        <v>0</v>
      </c>
      <c r="P185" s="99"/>
      <c r="Q185" s="99"/>
      <c r="R185" s="99"/>
      <c r="S185" s="99"/>
      <c r="T185" s="99"/>
      <c r="U185" s="99"/>
      <c r="V185" s="98">
        <f t="shared" si="85"/>
        <v>0</v>
      </c>
      <c r="W185" s="171">
        <f t="shared" si="86"/>
        <v>0</v>
      </c>
      <c r="X185" s="190"/>
    </row>
    <row r="186" spans="1:24" outlineLevel="1">
      <c r="A186" s="30"/>
      <c r="B186" s="43"/>
      <c r="C186" s="183"/>
      <c r="D186" s="102" t="str">
        <f>'Перв. скв '!D203</f>
        <v>Супервайзинг при ГРП</v>
      </c>
      <c r="E186" s="59"/>
      <c r="F186" s="59" t="str">
        <f>'Перв. скв '!F203</f>
        <v>бр.час.</v>
      </c>
      <c r="G186" s="196">
        <f>'Перв. скв '!G203</f>
        <v>85680</v>
      </c>
      <c r="H186" s="115"/>
      <c r="I186" s="214"/>
      <c r="J186" s="214"/>
      <c r="K186" s="214"/>
      <c r="L186" s="214"/>
      <c r="M186" s="214"/>
      <c r="N186" s="214"/>
      <c r="O186" s="99">
        <f t="shared" si="84"/>
        <v>0</v>
      </c>
      <c r="P186" s="99"/>
      <c r="Q186" s="99"/>
      <c r="R186" s="99"/>
      <c r="S186" s="99"/>
      <c r="T186" s="99"/>
      <c r="U186" s="99"/>
      <c r="V186" s="98">
        <f t="shared" si="85"/>
        <v>0</v>
      </c>
      <c r="W186" s="171">
        <f t="shared" si="86"/>
        <v>0</v>
      </c>
      <c r="X186" s="190"/>
    </row>
    <row r="187" spans="1:24" outlineLevel="1">
      <c r="A187" s="30"/>
      <c r="B187" s="43"/>
      <c r="C187" s="183"/>
      <c r="D187" s="102">
        <f>'Перв. скв '!D204</f>
        <v>0</v>
      </c>
      <c r="E187" s="59"/>
      <c r="F187" s="59">
        <f>'Перв. скв '!F204</f>
        <v>0</v>
      </c>
      <c r="G187" s="196">
        <f>'Перв. скв '!G204</f>
        <v>0</v>
      </c>
      <c r="H187" s="115"/>
      <c r="I187" s="214"/>
      <c r="J187" s="214"/>
      <c r="K187" s="214"/>
      <c r="L187" s="214"/>
      <c r="M187" s="214"/>
      <c r="N187" s="214"/>
      <c r="O187" s="99">
        <f t="shared" si="84"/>
        <v>0</v>
      </c>
      <c r="P187" s="99"/>
      <c r="Q187" s="99"/>
      <c r="R187" s="99"/>
      <c r="S187" s="99"/>
      <c r="T187" s="99"/>
      <c r="U187" s="99"/>
      <c r="V187" s="98">
        <f t="shared" si="85"/>
        <v>0</v>
      </c>
      <c r="W187" s="171">
        <f t="shared" si="86"/>
        <v>0</v>
      </c>
      <c r="X187" s="190"/>
    </row>
    <row r="188" spans="1:24" s="68" customFormat="1" ht="15.75" outlineLevel="1" thickBot="1">
      <c r="A188" s="105"/>
      <c r="B188" s="106"/>
      <c r="C188" s="97"/>
      <c r="D188" s="97"/>
      <c r="E188" s="75"/>
      <c r="F188" s="75"/>
      <c r="G188" s="65"/>
      <c r="H188" s="77"/>
      <c r="I188" s="77"/>
      <c r="J188" s="77"/>
      <c r="K188" s="77"/>
      <c r="L188" s="77"/>
      <c r="M188" s="77"/>
      <c r="N188" s="77"/>
      <c r="O188" s="78"/>
      <c r="P188" s="78"/>
      <c r="Q188" s="78"/>
      <c r="R188" s="78"/>
      <c r="S188" s="78"/>
      <c r="T188" s="78"/>
      <c r="U188" s="78"/>
      <c r="V188" s="79"/>
      <c r="W188" s="166"/>
      <c r="X188" s="190"/>
    </row>
    <row r="189" spans="1:24" s="109" customFormat="1">
      <c r="A189" s="107"/>
      <c r="B189" s="108"/>
      <c r="C189" s="56" t="s">
        <v>83</v>
      </c>
      <c r="D189" s="69">
        <f>W189</f>
        <v>0</v>
      </c>
      <c r="E189" s="482"/>
      <c r="F189" s="483"/>
      <c r="G189" s="483"/>
      <c r="H189" s="483"/>
      <c r="I189" s="483"/>
      <c r="J189" s="483"/>
      <c r="K189" s="483"/>
      <c r="L189" s="483"/>
      <c r="M189" s="483"/>
      <c r="N189" s="483"/>
      <c r="O189" s="116">
        <f>SUM(O177:O187)</f>
        <v>0</v>
      </c>
      <c r="P189" s="116"/>
      <c r="Q189" s="116"/>
      <c r="R189" s="116"/>
      <c r="S189" s="116"/>
      <c r="T189" s="116"/>
      <c r="U189" s="116"/>
      <c r="V189" s="116"/>
      <c r="W189" s="164">
        <f>SUM(W177:W187)</f>
        <v>0</v>
      </c>
      <c r="X189" s="191"/>
    </row>
    <row r="190" spans="1:24" ht="15.75" thickBot="1">
      <c r="O190" s="117"/>
      <c r="P190" s="117"/>
      <c r="Q190" s="117"/>
      <c r="R190" s="117"/>
      <c r="S190" s="117"/>
      <c r="T190" s="117"/>
      <c r="U190" s="117"/>
      <c r="V190" s="117"/>
      <c r="W190" s="117"/>
      <c r="X190" s="191"/>
    </row>
    <row r="191" spans="1:24" ht="15.75" thickBot="1">
      <c r="A191" s="27"/>
      <c r="B191" s="27"/>
      <c r="C191" s="446" t="s">
        <v>126</v>
      </c>
      <c r="D191" s="447"/>
      <c r="E191" s="447"/>
      <c r="F191" s="447"/>
      <c r="G191" s="447"/>
      <c r="H191" s="447"/>
      <c r="I191" s="447"/>
      <c r="J191" s="447"/>
      <c r="K191" s="447"/>
      <c r="L191" s="447"/>
      <c r="M191" s="447"/>
      <c r="N191" s="447"/>
      <c r="O191" s="447"/>
      <c r="P191" s="447"/>
      <c r="Q191" s="447"/>
      <c r="R191" s="447"/>
      <c r="S191" s="447"/>
      <c r="T191" s="447"/>
      <c r="U191" s="447"/>
      <c r="V191" s="447"/>
      <c r="W191" s="447"/>
      <c r="X191" s="192">
        <f>SUM(W192:W194)</f>
        <v>0</v>
      </c>
    </row>
    <row r="192" spans="1:24" outlineLevel="1">
      <c r="A192" s="27"/>
      <c r="B192" s="27"/>
      <c r="C192" s="183"/>
      <c r="D192" s="102">
        <f>'Перв. скв '!D209</f>
        <v>0</v>
      </c>
      <c r="E192" s="59"/>
      <c r="F192" s="59" t="str">
        <f>'Перв. скв '!F209</f>
        <v>шт</v>
      </c>
      <c r="G192" s="196">
        <f>'Перв. скв '!G209</f>
        <v>0</v>
      </c>
      <c r="H192" s="197"/>
      <c r="I192" s="212"/>
      <c r="J192" s="213"/>
      <c r="K192" s="212"/>
      <c r="L192" s="212"/>
      <c r="M192" s="212"/>
      <c r="N192" s="212"/>
      <c r="O192" s="112">
        <f>H192*G192</f>
        <v>0</v>
      </c>
      <c r="P192" s="112"/>
      <c r="Q192" s="112"/>
      <c r="R192" s="112"/>
      <c r="S192" s="112"/>
      <c r="T192" s="99"/>
      <c r="U192" s="112"/>
      <c r="V192" s="113">
        <f>SUM(H192:N192)</f>
        <v>0</v>
      </c>
      <c r="W192" s="168">
        <f>SUM(O192:U192)</f>
        <v>0</v>
      </c>
      <c r="X192" s="190"/>
    </row>
    <row r="193" spans="1:24" outlineLevel="1">
      <c r="A193" s="27"/>
      <c r="B193" s="27"/>
      <c r="C193" s="183"/>
      <c r="D193" s="102">
        <f>'Перв. скв '!D210</f>
        <v>0</v>
      </c>
      <c r="E193" s="59"/>
      <c r="F193" s="59" t="str">
        <f>'Перв. скв '!F210</f>
        <v>скв.</v>
      </c>
      <c r="G193" s="196">
        <f>'Перв. скв '!G210</f>
        <v>0</v>
      </c>
      <c r="H193" s="197"/>
      <c r="I193" s="212"/>
      <c r="J193" s="212"/>
      <c r="K193" s="212"/>
      <c r="L193" s="212"/>
      <c r="M193" s="212"/>
      <c r="N193" s="212"/>
      <c r="O193" s="112">
        <f>H193*G193</f>
        <v>0</v>
      </c>
      <c r="P193" s="112"/>
      <c r="Q193" s="112"/>
      <c r="R193" s="112"/>
      <c r="S193" s="112"/>
      <c r="T193" s="99"/>
      <c r="U193" s="112"/>
      <c r="V193" s="113">
        <f>SUM(H193:N193)</f>
        <v>0</v>
      </c>
      <c r="W193" s="168">
        <f>SUM(O193:U193)</f>
        <v>0</v>
      </c>
      <c r="X193" s="190"/>
    </row>
    <row r="194" spans="1:24" outlineLevel="1">
      <c r="A194" s="27"/>
      <c r="B194" s="27"/>
      <c r="C194" s="183"/>
      <c r="D194" s="102">
        <f>'Перв. скв '!D211</f>
        <v>0</v>
      </c>
      <c r="E194" s="59"/>
      <c r="F194" s="59" t="str">
        <f>'Перв. скв '!F211</f>
        <v>скв.</v>
      </c>
      <c r="G194" s="196">
        <f>'Перв. скв '!G211</f>
        <v>0</v>
      </c>
      <c r="H194" s="84"/>
      <c r="I194" s="212"/>
      <c r="J194" s="212"/>
      <c r="K194" s="212"/>
      <c r="L194" s="212"/>
      <c r="M194" s="212"/>
      <c r="N194" s="212"/>
      <c r="O194" s="112">
        <f>H194*G194</f>
        <v>0</v>
      </c>
      <c r="P194" s="112"/>
      <c r="Q194" s="112"/>
      <c r="R194" s="112"/>
      <c r="S194" s="112"/>
      <c r="T194" s="99"/>
      <c r="U194" s="112"/>
      <c r="V194" s="113">
        <f>SUM(H194:N194)</f>
        <v>0</v>
      </c>
      <c r="W194" s="168">
        <f>SUM(O194:U194)</f>
        <v>0</v>
      </c>
      <c r="X194" s="190"/>
    </row>
    <row r="195" spans="1:24" s="109" customFormat="1">
      <c r="A195" s="132"/>
      <c r="B195" s="132"/>
      <c r="C195" s="56" t="s">
        <v>127</v>
      </c>
      <c r="D195" s="69">
        <f>W195</f>
        <v>0</v>
      </c>
      <c r="E195" s="482"/>
      <c r="F195" s="483"/>
      <c r="G195" s="483"/>
      <c r="H195" s="483"/>
      <c r="I195" s="483"/>
      <c r="J195" s="483"/>
      <c r="K195" s="483"/>
      <c r="L195" s="483"/>
      <c r="M195" s="483"/>
      <c r="N195" s="483"/>
      <c r="O195" s="116">
        <f>SUM(O192:O194)</f>
        <v>0</v>
      </c>
      <c r="P195" s="116"/>
      <c r="Q195" s="116"/>
      <c r="R195" s="116"/>
      <c r="S195" s="116"/>
      <c r="T195" s="116"/>
      <c r="U195" s="116"/>
      <c r="V195" s="116"/>
      <c r="W195" s="164">
        <f>SUM(W192:W194)</f>
        <v>0</v>
      </c>
      <c r="X195" s="190"/>
    </row>
    <row r="196" spans="1:24" ht="15.75" thickBot="1">
      <c r="O196" s="117"/>
      <c r="P196" s="117"/>
      <c r="Q196" s="117"/>
      <c r="R196" s="117"/>
      <c r="S196" s="117"/>
      <c r="T196" s="117"/>
      <c r="U196" s="117"/>
      <c r="V196" s="117"/>
      <c r="W196" s="117"/>
      <c r="X196" s="191"/>
    </row>
    <row r="197" spans="1:24" s="109" customFormat="1" ht="15.75" thickBot="1">
      <c r="A197" s="107"/>
      <c r="B197" s="108"/>
      <c r="C197" s="56" t="s">
        <v>84</v>
      </c>
      <c r="D197" s="69">
        <f>W197</f>
        <v>0</v>
      </c>
      <c r="E197" s="482"/>
      <c r="F197" s="483"/>
      <c r="G197" s="483"/>
      <c r="H197" s="483"/>
      <c r="I197" s="483"/>
      <c r="J197" s="483"/>
      <c r="K197" s="483"/>
      <c r="L197" s="483"/>
      <c r="M197" s="483"/>
      <c r="N197" s="483"/>
      <c r="O197" s="116">
        <f t="shared" ref="O197:U197" si="87">O173+O189+O37+O195</f>
        <v>0</v>
      </c>
      <c r="P197" s="116">
        <f t="shared" si="87"/>
        <v>0</v>
      </c>
      <c r="Q197" s="116">
        <f t="shared" si="87"/>
        <v>0</v>
      </c>
      <c r="R197" s="116">
        <f t="shared" si="87"/>
        <v>0</v>
      </c>
      <c r="S197" s="116">
        <f t="shared" si="87"/>
        <v>0</v>
      </c>
      <c r="T197" s="116">
        <f t="shared" si="87"/>
        <v>0</v>
      </c>
      <c r="U197" s="116">
        <f t="shared" si="87"/>
        <v>0</v>
      </c>
      <c r="V197" s="116"/>
      <c r="W197" s="164">
        <f>W173+W189+W37+W195</f>
        <v>0</v>
      </c>
      <c r="X197" s="192">
        <f>X18+X39+X46+X55+X76+X84+X102+X107+X116+X121+X125+X146+X164+X175+X191</f>
        <v>0</v>
      </c>
    </row>
  </sheetData>
  <mergeCells count="58">
    <mergeCell ref="A2:W2"/>
    <mergeCell ref="F4:G5"/>
    <mergeCell ref="H4:H5"/>
    <mergeCell ref="I4:I5"/>
    <mergeCell ref="J4:J5"/>
    <mergeCell ref="K4:K5"/>
    <mergeCell ref="L4:L5"/>
    <mergeCell ref="M4:M5"/>
    <mergeCell ref="N4:N5"/>
    <mergeCell ref="O4:O5"/>
    <mergeCell ref="P4:Q5"/>
    <mergeCell ref="R4:R5"/>
    <mergeCell ref="A6:B6"/>
    <mergeCell ref="F6:G6"/>
    <mergeCell ref="P6:Q6"/>
    <mergeCell ref="A7:B7"/>
    <mergeCell ref="F7:G7"/>
    <mergeCell ref="O7:O8"/>
    <mergeCell ref="P7:Q7"/>
    <mergeCell ref="A8:B8"/>
    <mergeCell ref="F8:G8"/>
    <mergeCell ref="P8:Q8"/>
    <mergeCell ref="A9:B9"/>
    <mergeCell ref="F9:G9"/>
    <mergeCell ref="P9:Q9"/>
    <mergeCell ref="F10:G10"/>
    <mergeCell ref="O10:O11"/>
    <mergeCell ref="P10:Q10"/>
    <mergeCell ref="F11:G11"/>
    <mergeCell ref="P11:Q11"/>
    <mergeCell ref="F12:G13"/>
    <mergeCell ref="Q12:R13"/>
    <mergeCell ref="A13:B13"/>
    <mergeCell ref="A15:G15"/>
    <mergeCell ref="H15:N15"/>
    <mergeCell ref="O15:U15"/>
    <mergeCell ref="O12:O13"/>
    <mergeCell ref="P12:P13"/>
    <mergeCell ref="V15:W15"/>
    <mergeCell ref="C18:W18"/>
    <mergeCell ref="C39:W39"/>
    <mergeCell ref="C46:W46"/>
    <mergeCell ref="C55:W55"/>
    <mergeCell ref="C76:W76"/>
    <mergeCell ref="C84:W84"/>
    <mergeCell ref="C102:W102"/>
    <mergeCell ref="C107:W107"/>
    <mergeCell ref="C116:W116"/>
    <mergeCell ref="C121:W121"/>
    <mergeCell ref="C125:W125"/>
    <mergeCell ref="E195:N195"/>
    <mergeCell ref="E197:N197"/>
    <mergeCell ref="C146:W146"/>
    <mergeCell ref="C164:W164"/>
    <mergeCell ref="E173:N173"/>
    <mergeCell ref="C175:W175"/>
    <mergeCell ref="E189:N189"/>
    <mergeCell ref="C191:W191"/>
  </mergeCells>
  <conditionalFormatting sqref="R6 R8:R11 H6:O6 H7:N8 H9:O9">
    <cfRule type="cellIs" dxfId="6" priority="3" stopIfTrue="1" operator="equal">
      <formula>0</formula>
    </cfRule>
  </conditionalFormatting>
  <pageMargins left="0.25" right="0.25" top="0.75" bottom="0.75" header="0.3" footer="0.3"/>
  <pageSetup paperSize="8" scale="35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pageSetUpPr fitToPage="1"/>
  </sheetPr>
  <dimension ref="A1:Y197"/>
  <sheetViews>
    <sheetView topLeftCell="L4" zoomScale="90" zoomScaleNormal="90" workbookViewId="0">
      <selection activeCell="X32" sqref="X32"/>
    </sheetView>
  </sheetViews>
  <sheetFormatPr defaultRowHeight="15" outlineLevelRow="1"/>
  <cols>
    <col min="1" max="1" width="1.5703125" style="1" customWidth="1"/>
    <col min="2" max="2" width="1.7109375" style="1" customWidth="1"/>
    <col min="3" max="3" width="44.85546875" style="1" customWidth="1"/>
    <col min="4" max="4" width="72.5703125" style="1" customWidth="1"/>
    <col min="5" max="5" width="16.42578125" style="89" customWidth="1"/>
    <col min="6" max="6" width="14" style="1" customWidth="1"/>
    <col min="7" max="7" width="13.42578125" style="1" customWidth="1"/>
    <col min="8" max="8" width="9.5703125" style="1" customWidth="1"/>
    <col min="9" max="10" width="11" style="1" customWidth="1"/>
    <col min="11" max="11" width="12.28515625" style="1" customWidth="1"/>
    <col min="12" max="13" width="12" style="1" customWidth="1"/>
    <col min="14" max="14" width="11.85546875" style="1" customWidth="1"/>
    <col min="15" max="15" width="13.42578125" style="1" customWidth="1"/>
    <col min="16" max="16" width="15.42578125" style="1" customWidth="1"/>
    <col min="17" max="17" width="15" style="1" customWidth="1"/>
    <col min="18" max="18" width="15.5703125" style="1" customWidth="1"/>
    <col min="19" max="20" width="15.140625" style="1" customWidth="1"/>
    <col min="21" max="21" width="12.28515625" style="1" customWidth="1"/>
    <col min="22" max="22" width="12.5703125" style="1" customWidth="1"/>
    <col min="23" max="23" width="13.85546875" style="1" customWidth="1"/>
    <col min="24" max="24" width="14.7109375" style="185" customWidth="1"/>
    <col min="25" max="16384" width="9.140625" style="1"/>
  </cols>
  <sheetData>
    <row r="1" spans="1:25" ht="5.25" customHeight="1" thickBot="1"/>
    <row r="2" spans="1:25" ht="50.25" customHeight="1" thickBot="1">
      <c r="A2" s="460" t="s">
        <v>10</v>
      </c>
      <c r="B2" s="461"/>
      <c r="C2" s="461"/>
      <c r="D2" s="461"/>
      <c r="E2" s="461"/>
      <c r="F2" s="461"/>
      <c r="G2" s="461"/>
      <c r="H2" s="461"/>
      <c r="I2" s="461"/>
      <c r="J2" s="461"/>
      <c r="K2" s="461"/>
      <c r="L2" s="461"/>
      <c r="M2" s="461"/>
      <c r="N2" s="461"/>
      <c r="O2" s="461"/>
      <c r="P2" s="461"/>
      <c r="Q2" s="461"/>
      <c r="R2" s="461"/>
      <c r="S2" s="461"/>
      <c r="T2" s="461"/>
      <c r="U2" s="461"/>
      <c r="V2" s="461"/>
      <c r="W2" s="465"/>
    </row>
    <row r="3" spans="1:25" ht="4.5" customHeight="1">
      <c r="A3" s="6"/>
      <c r="B3" s="6"/>
      <c r="C3" s="6"/>
      <c r="D3" s="6"/>
      <c r="E3" s="90"/>
      <c r="F3" s="6"/>
      <c r="G3" s="6"/>
      <c r="H3" s="9"/>
      <c r="I3" s="9"/>
      <c r="J3" s="9"/>
      <c r="K3" s="9"/>
      <c r="L3" s="9"/>
      <c r="M3" s="9"/>
      <c r="N3" s="9"/>
      <c r="O3" s="6"/>
      <c r="P3" s="5"/>
      <c r="Q3" s="7"/>
      <c r="R3" s="7"/>
      <c r="S3" s="7"/>
      <c r="T3" s="7"/>
      <c r="U3" s="7"/>
      <c r="V3" s="7"/>
      <c r="W3" s="7"/>
    </row>
    <row r="4" spans="1:25" ht="14.25" customHeight="1">
      <c r="A4" s="10"/>
      <c r="B4" s="10"/>
      <c r="C4" s="129" t="s">
        <v>144</v>
      </c>
      <c r="D4" s="163" t="str">
        <f>'Титул '!G5</f>
        <v xml:space="preserve">куст №21б Приобского месторождения </v>
      </c>
      <c r="E4" s="161" t="s">
        <v>104</v>
      </c>
      <c r="F4" s="466" t="s">
        <v>42</v>
      </c>
      <c r="G4" s="467"/>
      <c r="H4" s="464" t="s">
        <v>11</v>
      </c>
      <c r="I4" s="464" t="s">
        <v>12</v>
      </c>
      <c r="J4" s="464" t="s">
        <v>4</v>
      </c>
      <c r="K4" s="464" t="s">
        <v>110</v>
      </c>
      <c r="L4" s="464" t="s">
        <v>111</v>
      </c>
      <c r="M4" s="464" t="s">
        <v>150</v>
      </c>
      <c r="N4" s="464" t="s">
        <v>13</v>
      </c>
      <c r="O4" s="503" t="s">
        <v>107</v>
      </c>
      <c r="P4" s="470" t="s">
        <v>42</v>
      </c>
      <c r="Q4" s="470"/>
      <c r="R4" s="503" t="s">
        <v>108</v>
      </c>
    </row>
    <row r="5" spans="1:25">
      <c r="A5" s="10"/>
      <c r="B5" s="10"/>
      <c r="C5" s="129" t="s">
        <v>145</v>
      </c>
      <c r="D5" s="81" t="str">
        <f>'Титул '!C11</f>
        <v>не определен</v>
      </c>
      <c r="E5" s="180">
        <f>D197</f>
        <v>0</v>
      </c>
      <c r="F5" s="501"/>
      <c r="G5" s="502"/>
      <c r="H5" s="464"/>
      <c r="I5" s="464"/>
      <c r="J5" s="464"/>
      <c r="K5" s="464"/>
      <c r="L5" s="464"/>
      <c r="M5" s="464"/>
      <c r="N5" s="464"/>
      <c r="O5" s="503"/>
      <c r="P5" s="504"/>
      <c r="Q5" s="504"/>
      <c r="R5" s="503"/>
    </row>
    <row r="6" spans="1:25" ht="15" customHeight="1">
      <c r="A6" s="455"/>
      <c r="B6" s="456"/>
      <c r="C6" s="129" t="s">
        <v>146</v>
      </c>
      <c r="D6" s="81" t="str">
        <f>'Титул '!C12</f>
        <v>БУ-3000 ЭУК</v>
      </c>
      <c r="E6" s="73" t="s">
        <v>89</v>
      </c>
      <c r="F6" s="462" t="s">
        <v>38</v>
      </c>
      <c r="G6" s="462"/>
      <c r="H6" s="176"/>
      <c r="I6" s="176"/>
      <c r="J6" s="176"/>
      <c r="K6" s="80"/>
      <c r="L6" s="176"/>
      <c r="M6" s="176"/>
      <c r="N6" s="80"/>
      <c r="O6" s="178">
        <f>SUM(I6:N6)</f>
        <v>0</v>
      </c>
      <c r="P6" s="462" t="s">
        <v>87</v>
      </c>
      <c r="Q6" s="462"/>
      <c r="R6" s="176"/>
    </row>
    <row r="7" spans="1:25" ht="15" customHeight="1">
      <c r="A7" s="455"/>
      <c r="B7" s="456"/>
      <c r="C7" s="129" t="s">
        <v>14</v>
      </c>
      <c r="D7" s="176"/>
      <c r="E7" s="179">
        <f>W37</f>
        <v>0</v>
      </c>
      <c r="F7" s="462" t="s">
        <v>105</v>
      </c>
      <c r="G7" s="462"/>
      <c r="H7" s="80"/>
      <c r="I7" s="177"/>
      <c r="J7" s="177"/>
      <c r="K7" s="81"/>
      <c r="L7" s="177"/>
      <c r="M7" s="177"/>
      <c r="N7" s="81"/>
      <c r="O7" s="503" t="s">
        <v>109</v>
      </c>
      <c r="P7" s="462" t="s">
        <v>88</v>
      </c>
      <c r="Q7" s="462"/>
      <c r="R7" s="181"/>
    </row>
    <row r="8" spans="1:25" ht="15" customHeight="1">
      <c r="A8" s="455"/>
      <c r="B8" s="456"/>
      <c r="C8" s="11" t="s">
        <v>98</v>
      </c>
      <c r="D8" s="176"/>
      <c r="E8" s="73" t="s">
        <v>90</v>
      </c>
      <c r="F8" s="462" t="s">
        <v>39</v>
      </c>
      <c r="G8" s="462"/>
      <c r="H8" s="80"/>
      <c r="I8" s="176"/>
      <c r="J8" s="176"/>
      <c r="K8" s="80"/>
      <c r="L8" s="176"/>
      <c r="M8" s="176"/>
      <c r="N8" s="80"/>
      <c r="O8" s="503"/>
      <c r="P8" s="462" t="s">
        <v>113</v>
      </c>
      <c r="Q8" s="462"/>
      <c r="R8" s="80"/>
    </row>
    <row r="9" spans="1:25" ht="15.75" customHeight="1">
      <c r="A9" s="455"/>
      <c r="B9" s="456"/>
      <c r="C9" s="129" t="s">
        <v>95</v>
      </c>
      <c r="D9" s="81" t="str">
        <f>'Титул '!C13</f>
        <v>да</v>
      </c>
      <c r="E9" s="179">
        <f>W173</f>
        <v>0</v>
      </c>
      <c r="F9" s="462" t="s">
        <v>40</v>
      </c>
      <c r="G9" s="462"/>
      <c r="H9" s="80"/>
      <c r="I9" s="176"/>
      <c r="J9" s="176"/>
      <c r="K9" s="80"/>
      <c r="L9" s="176"/>
      <c r="M9" s="176"/>
      <c r="N9" s="80"/>
      <c r="O9" s="178">
        <f>D8</f>
        <v>0</v>
      </c>
      <c r="P9" s="462" t="s">
        <v>114</v>
      </c>
      <c r="Q9" s="462"/>
      <c r="R9" s="80"/>
      <c r="S9" s="3"/>
      <c r="T9" s="3"/>
      <c r="U9" s="3"/>
      <c r="V9" s="3"/>
      <c r="W9" s="3"/>
      <c r="X9" s="186"/>
      <c r="Y9" s="3"/>
    </row>
    <row r="10" spans="1:25" ht="15" customHeight="1">
      <c r="A10" s="60"/>
      <c r="B10" s="61"/>
      <c r="C10" s="129" t="s">
        <v>96</v>
      </c>
      <c r="D10" s="81" t="str">
        <f>'Титул '!C14</f>
        <v>нет</v>
      </c>
      <c r="E10" s="73" t="s">
        <v>91</v>
      </c>
      <c r="F10" s="464" t="s">
        <v>42</v>
      </c>
      <c r="G10" s="464"/>
      <c r="H10" s="130" t="s">
        <v>92</v>
      </c>
      <c r="I10" s="130" t="s">
        <v>151</v>
      </c>
      <c r="J10" s="130" t="s">
        <v>103</v>
      </c>
      <c r="K10" s="130" t="s">
        <v>93</v>
      </c>
      <c r="L10" s="130" t="s">
        <v>94</v>
      </c>
      <c r="M10" s="130" t="s">
        <v>99</v>
      </c>
      <c r="N10" s="130"/>
      <c r="O10" s="503" t="s">
        <v>112</v>
      </c>
      <c r="P10" s="462" t="s">
        <v>115</v>
      </c>
      <c r="Q10" s="462"/>
      <c r="R10" s="80"/>
      <c r="S10" s="3"/>
      <c r="T10" s="3"/>
      <c r="U10" s="3"/>
      <c r="V10" s="3"/>
      <c r="W10" s="3"/>
      <c r="X10" s="186"/>
      <c r="Y10" s="3"/>
    </row>
    <row r="11" spans="1:25" ht="17.25" customHeight="1">
      <c r="A11" s="60"/>
      <c r="B11" s="61"/>
      <c r="C11" s="129" t="s">
        <v>97</v>
      </c>
      <c r="D11" s="81" t="str">
        <f>'Титул '!C15</f>
        <v>нет</v>
      </c>
      <c r="E11" s="179">
        <f>W189</f>
        <v>0</v>
      </c>
      <c r="F11" s="462" t="s">
        <v>106</v>
      </c>
      <c r="G11" s="462"/>
      <c r="H11" s="82"/>
      <c r="I11" s="82"/>
      <c r="J11" s="82"/>
      <c r="K11" s="82"/>
      <c r="L11" s="82"/>
      <c r="M11" s="82"/>
      <c r="N11" s="82"/>
      <c r="O11" s="503"/>
      <c r="P11" s="462" t="s">
        <v>116</v>
      </c>
      <c r="Q11" s="462"/>
      <c r="R11" s="80"/>
      <c r="S11" s="3"/>
      <c r="T11" s="3"/>
      <c r="U11" s="3"/>
      <c r="V11" s="3"/>
      <c r="W11" s="3"/>
      <c r="X11" s="186"/>
      <c r="Y11" s="3"/>
    </row>
    <row r="12" spans="1:25" ht="17.25" customHeight="1">
      <c r="A12" s="60"/>
      <c r="B12" s="61"/>
      <c r="C12" s="129" t="s">
        <v>125</v>
      </c>
      <c r="D12" s="176"/>
      <c r="E12" s="73" t="s">
        <v>129</v>
      </c>
      <c r="F12" s="488" t="s">
        <v>41</v>
      </c>
      <c r="G12" s="489"/>
      <c r="H12" s="223"/>
      <c r="I12" s="224"/>
      <c r="J12" s="224"/>
      <c r="K12" s="224"/>
      <c r="L12" s="224"/>
      <c r="M12" s="224"/>
      <c r="N12" s="224"/>
      <c r="O12" s="505"/>
      <c r="P12" s="480" t="s">
        <v>41</v>
      </c>
      <c r="Q12" s="492"/>
      <c r="R12" s="493"/>
      <c r="S12" s="211"/>
      <c r="T12" s="3"/>
      <c r="U12" s="3"/>
      <c r="V12" s="3"/>
      <c r="W12" s="3"/>
      <c r="X12" s="186"/>
      <c r="Y12" s="3"/>
    </row>
    <row r="13" spans="1:25">
      <c r="A13" s="457"/>
      <c r="B13" s="456"/>
      <c r="C13" s="129" t="s">
        <v>102</v>
      </c>
      <c r="D13" s="131"/>
      <c r="E13" s="179">
        <f>W195</f>
        <v>0</v>
      </c>
      <c r="F13" s="490"/>
      <c r="G13" s="491"/>
      <c r="H13" s="225"/>
      <c r="I13" s="226"/>
      <c r="J13" s="226"/>
      <c r="K13" s="226"/>
      <c r="L13" s="226"/>
      <c r="M13" s="226"/>
      <c r="N13" s="226"/>
      <c r="O13" s="506"/>
      <c r="P13" s="481"/>
      <c r="Q13" s="494"/>
      <c r="R13" s="495"/>
      <c r="S13" s="211"/>
      <c r="T13" s="70"/>
      <c r="U13" s="70"/>
      <c r="V13" s="70"/>
      <c r="W13" s="70"/>
      <c r="X13" s="186"/>
      <c r="Y13" s="70"/>
    </row>
    <row r="14" spans="1:25" ht="3.75" customHeight="1" thickBot="1">
      <c r="A14" s="12"/>
      <c r="B14" s="12"/>
      <c r="C14" s="128"/>
      <c r="D14" s="12"/>
      <c r="E14" s="12"/>
      <c r="F14" s="12"/>
      <c r="G14" s="12"/>
      <c r="H14" s="12"/>
      <c r="I14" s="12"/>
      <c r="J14" s="12"/>
      <c r="K14" s="12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</row>
    <row r="15" spans="1:25">
      <c r="A15" s="458" t="s">
        <v>128</v>
      </c>
      <c r="B15" s="459"/>
      <c r="C15" s="459"/>
      <c r="D15" s="459"/>
      <c r="E15" s="459"/>
      <c r="F15" s="459"/>
      <c r="G15" s="479"/>
      <c r="H15" s="476" t="s">
        <v>15</v>
      </c>
      <c r="I15" s="477"/>
      <c r="J15" s="477"/>
      <c r="K15" s="477"/>
      <c r="L15" s="477"/>
      <c r="M15" s="477"/>
      <c r="N15" s="478"/>
      <c r="O15" s="476" t="s">
        <v>16</v>
      </c>
      <c r="P15" s="477"/>
      <c r="Q15" s="477"/>
      <c r="R15" s="477"/>
      <c r="S15" s="477"/>
      <c r="T15" s="477"/>
      <c r="U15" s="478"/>
      <c r="V15" s="458" t="s">
        <v>17</v>
      </c>
      <c r="W15" s="459"/>
      <c r="X15" s="187"/>
    </row>
    <row r="16" spans="1:25" ht="45.75" customHeight="1" thickBot="1">
      <c r="A16" s="13" t="s">
        <v>18</v>
      </c>
      <c r="B16" s="14" t="s">
        <v>19</v>
      </c>
      <c r="C16" s="15" t="s">
        <v>5</v>
      </c>
      <c r="D16" s="16" t="s">
        <v>20</v>
      </c>
      <c r="E16" s="16" t="s">
        <v>21</v>
      </c>
      <c r="F16" s="16" t="s">
        <v>22</v>
      </c>
      <c r="G16" s="17" t="s">
        <v>23</v>
      </c>
      <c r="H16" s="18" t="s">
        <v>101</v>
      </c>
      <c r="I16" s="19" t="str">
        <f>+I4</f>
        <v xml:space="preserve">Направление </v>
      </c>
      <c r="J16" s="19" t="str">
        <f>+J4</f>
        <v>Кондуктор</v>
      </c>
      <c r="K16" s="19" t="str">
        <f>+K4</f>
        <v>Техническая колонна</v>
      </c>
      <c r="L16" s="19" t="str">
        <f>+L4</f>
        <v>Эксплуат-ая колонна</v>
      </c>
      <c r="M16" s="17" t="s">
        <v>150</v>
      </c>
      <c r="N16" s="49" t="str">
        <f>+N4</f>
        <v>Хвостовик</v>
      </c>
      <c r="O16" s="18" t="s">
        <v>101</v>
      </c>
      <c r="P16" s="20" t="str">
        <f>+I16</f>
        <v xml:space="preserve">Направление </v>
      </c>
      <c r="Q16" s="19" t="str">
        <f>+J16</f>
        <v>Кондуктор</v>
      </c>
      <c r="R16" s="19" t="str">
        <f>+K16</f>
        <v>Техническая колонна</v>
      </c>
      <c r="S16" s="19" t="str">
        <f>+L16</f>
        <v>Эксплуат-ая колонна</v>
      </c>
      <c r="T16" s="17" t="s">
        <v>150</v>
      </c>
      <c r="U16" s="17" t="str">
        <f>+N16</f>
        <v>Хвостовик</v>
      </c>
      <c r="V16" s="21" t="s">
        <v>24</v>
      </c>
      <c r="W16" s="165" t="s">
        <v>25</v>
      </c>
      <c r="X16" s="184" t="s">
        <v>149</v>
      </c>
    </row>
    <row r="17" spans="1:24" ht="15.75" thickBot="1">
      <c r="A17" s="33"/>
      <c r="B17" s="41"/>
      <c r="C17" s="74"/>
      <c r="D17" s="74"/>
      <c r="E17" s="75"/>
      <c r="F17" s="75"/>
      <c r="G17" s="76"/>
      <c r="H17" s="77"/>
      <c r="I17" s="77"/>
      <c r="J17" s="77"/>
      <c r="K17" s="77"/>
      <c r="L17" s="77"/>
      <c r="M17" s="77"/>
      <c r="N17" s="77"/>
      <c r="O17" s="78"/>
      <c r="P17" s="78"/>
      <c r="Q17" s="78"/>
      <c r="R17" s="78"/>
      <c r="S17" s="78"/>
      <c r="T17" s="78"/>
      <c r="U17" s="78"/>
      <c r="V17" s="79"/>
      <c r="W17" s="166"/>
      <c r="X17" s="188"/>
    </row>
    <row r="18" spans="1:24" ht="15.75" thickBot="1">
      <c r="A18" s="33" t="s">
        <v>55</v>
      </c>
      <c r="B18" s="41"/>
      <c r="C18" s="453" t="s">
        <v>122</v>
      </c>
      <c r="D18" s="454"/>
      <c r="E18" s="454"/>
      <c r="F18" s="454"/>
      <c r="G18" s="454"/>
      <c r="H18" s="454"/>
      <c r="I18" s="454"/>
      <c r="J18" s="454"/>
      <c r="K18" s="454"/>
      <c r="L18" s="454"/>
      <c r="M18" s="454"/>
      <c r="N18" s="454"/>
      <c r="O18" s="454"/>
      <c r="P18" s="454"/>
      <c r="Q18" s="454"/>
      <c r="R18" s="454"/>
      <c r="S18" s="454"/>
      <c r="T18" s="454"/>
      <c r="U18" s="454"/>
      <c r="V18" s="454"/>
      <c r="W18" s="487"/>
      <c r="X18" s="189">
        <f>SUM(W20:W36)</f>
        <v>0</v>
      </c>
    </row>
    <row r="19" spans="1:24" outlineLevel="1">
      <c r="A19" s="28"/>
      <c r="B19" s="42"/>
      <c r="C19" s="182" t="str">
        <f>'Перв. скв '!C19</f>
        <v>не определен</v>
      </c>
      <c r="D19" s="100" t="s">
        <v>120</v>
      </c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167"/>
      <c r="X19" s="190"/>
    </row>
    <row r="20" spans="1:24" outlineLevel="1">
      <c r="A20" s="28"/>
      <c r="B20" s="42"/>
      <c r="C20" s="74"/>
      <c r="D20" s="102" t="str">
        <f>'Перв. скв '!D20</f>
        <v>Монтаж</v>
      </c>
      <c r="E20" s="59" t="str">
        <f>D$5</f>
        <v>не определен</v>
      </c>
      <c r="F20" s="59" t="str">
        <f>'Перв. скв '!F20</f>
        <v>опер.</v>
      </c>
      <c r="G20" s="196">
        <f>'Перв. скв '!G20</f>
        <v>9401938</v>
      </c>
      <c r="H20" s="83"/>
      <c r="I20" s="111"/>
      <c r="J20" s="111"/>
      <c r="K20" s="111"/>
      <c r="L20" s="111"/>
      <c r="M20" s="111"/>
      <c r="N20" s="111"/>
      <c r="O20" s="112">
        <f t="shared" ref="O20:O35" si="0">H20*G20</f>
        <v>0</v>
      </c>
      <c r="P20" s="112"/>
      <c r="Q20" s="112"/>
      <c r="R20" s="112"/>
      <c r="S20" s="112"/>
      <c r="T20" s="112"/>
      <c r="U20" s="112"/>
      <c r="V20" s="113">
        <f t="shared" ref="V20:V35" si="1">SUM(H20:N20)</f>
        <v>0</v>
      </c>
      <c r="W20" s="168">
        <f>SUM(O20:U20)</f>
        <v>0</v>
      </c>
      <c r="X20" s="190"/>
    </row>
    <row r="21" spans="1:24" outlineLevel="1">
      <c r="A21" s="28"/>
      <c r="B21" s="42"/>
      <c r="C21" s="97"/>
      <c r="D21" s="102" t="str">
        <f>'Перв. скв '!D21</f>
        <v>Демонтаж</v>
      </c>
      <c r="E21" s="59" t="str">
        <f t="shared" ref="E21:E35" si="2">D$5</f>
        <v>не определен</v>
      </c>
      <c r="F21" s="59" t="str">
        <f>'Перв. скв '!F21</f>
        <v>опер.</v>
      </c>
      <c r="G21" s="196">
        <f>'Перв. скв '!G21</f>
        <v>2344149</v>
      </c>
      <c r="H21" s="83"/>
      <c r="I21" s="111"/>
      <c r="J21" s="111"/>
      <c r="K21" s="111"/>
      <c r="L21" s="111"/>
      <c r="M21" s="111"/>
      <c r="N21" s="111"/>
      <c r="O21" s="112">
        <f t="shared" si="0"/>
        <v>0</v>
      </c>
      <c r="P21" s="112"/>
      <c r="Q21" s="112"/>
      <c r="R21" s="112"/>
      <c r="S21" s="112"/>
      <c r="T21" s="112"/>
      <c r="U21" s="112"/>
      <c r="V21" s="113">
        <f t="shared" si="1"/>
        <v>0</v>
      </c>
      <c r="W21" s="168">
        <f t="shared" ref="W21:W35" si="3">SUM(O21:U21)</f>
        <v>0</v>
      </c>
      <c r="X21" s="190"/>
    </row>
    <row r="22" spans="1:24" outlineLevel="1">
      <c r="A22" s="28"/>
      <c r="B22" s="42"/>
      <c r="C22" s="97"/>
      <c r="D22" s="102" t="str">
        <f>'Перв. скв '!D22</f>
        <v>Эксплуатация АВЭС</v>
      </c>
      <c r="E22" s="59" t="str">
        <f t="shared" si="2"/>
        <v>не определен</v>
      </c>
      <c r="F22" s="59" t="str">
        <f>'Перв. скв '!F22</f>
        <v>опер.</v>
      </c>
      <c r="G22" s="196">
        <f>'Перв. скв '!G22</f>
        <v>0</v>
      </c>
      <c r="H22" s="83"/>
      <c r="I22" s="111"/>
      <c r="J22" s="111"/>
      <c r="K22" s="111"/>
      <c r="L22" s="111"/>
      <c r="M22" s="111"/>
      <c r="N22" s="111"/>
      <c r="O22" s="112">
        <f t="shared" si="0"/>
        <v>0</v>
      </c>
      <c r="P22" s="112"/>
      <c r="Q22" s="112"/>
      <c r="R22" s="112"/>
      <c r="S22" s="112"/>
      <c r="T22" s="112"/>
      <c r="U22" s="112"/>
      <c r="V22" s="113">
        <f t="shared" si="1"/>
        <v>0</v>
      </c>
      <c r="W22" s="168">
        <f t="shared" si="3"/>
        <v>0</v>
      </c>
      <c r="X22" s="190"/>
    </row>
    <row r="23" spans="1:24" outlineLevel="1">
      <c r="A23" s="28"/>
      <c r="B23" s="42"/>
      <c r="C23" s="97"/>
      <c r="D23" s="85" t="str">
        <f>'Перв. скв '!D26</f>
        <v>Передислокация бр. бур 250-500 км.</v>
      </c>
      <c r="E23" s="59" t="str">
        <f t="shared" si="2"/>
        <v>не определен</v>
      </c>
      <c r="F23" s="59" t="str">
        <f>'Перв. скв '!F26</f>
        <v>опер.</v>
      </c>
      <c r="G23" s="196">
        <f>'Перв. скв '!G26</f>
        <v>1788526</v>
      </c>
      <c r="H23" s="83"/>
      <c r="I23" s="111"/>
      <c r="J23" s="111"/>
      <c r="K23" s="111"/>
      <c r="L23" s="111"/>
      <c r="M23" s="111"/>
      <c r="N23" s="111"/>
      <c r="O23" s="112">
        <f t="shared" si="0"/>
        <v>0</v>
      </c>
      <c r="P23" s="112"/>
      <c r="Q23" s="112"/>
      <c r="R23" s="112"/>
      <c r="S23" s="112"/>
      <c r="T23" s="112"/>
      <c r="U23" s="112"/>
      <c r="V23" s="113">
        <f t="shared" si="1"/>
        <v>0</v>
      </c>
      <c r="W23" s="168">
        <f t="shared" si="3"/>
        <v>0</v>
      </c>
      <c r="X23" s="190"/>
    </row>
    <row r="24" spans="1:24" outlineLevel="1">
      <c r="A24" s="28"/>
      <c r="B24" s="42"/>
      <c r="C24" s="97"/>
      <c r="D24" s="85" t="str">
        <f>'Перв. скв '!D27</f>
        <v>Передислокация бригады ВМР в пределах м-я</v>
      </c>
      <c r="E24" s="59" t="str">
        <f t="shared" si="2"/>
        <v>не определен</v>
      </c>
      <c r="F24" s="59" t="str">
        <f>'Перв. скв '!F27</f>
        <v>опер.</v>
      </c>
      <c r="G24" s="196">
        <f>'Перв. скв '!G27</f>
        <v>130867</v>
      </c>
      <c r="H24" s="83"/>
      <c r="I24" s="111"/>
      <c r="J24" s="111"/>
      <c r="K24" s="111"/>
      <c r="L24" s="111"/>
      <c r="M24" s="111"/>
      <c r="N24" s="111"/>
      <c r="O24" s="112">
        <f t="shared" si="0"/>
        <v>0</v>
      </c>
      <c r="P24" s="112"/>
      <c r="Q24" s="112"/>
      <c r="R24" s="112"/>
      <c r="S24" s="112"/>
      <c r="T24" s="112"/>
      <c r="U24" s="112"/>
      <c r="V24" s="113">
        <f t="shared" si="1"/>
        <v>0</v>
      </c>
      <c r="W24" s="168">
        <f t="shared" si="3"/>
        <v>0</v>
      </c>
      <c r="X24" s="190"/>
    </row>
    <row r="25" spans="1:24" outlineLevel="1">
      <c r="A25" s="28"/>
      <c r="B25" s="42"/>
      <c r="C25" s="97"/>
      <c r="D25" s="85" t="str">
        <f>'Перв. скв '!D28</f>
        <v>Передислокация бригады ВМР 250-500 км.</v>
      </c>
      <c r="E25" s="59" t="str">
        <f t="shared" si="2"/>
        <v>не определен</v>
      </c>
      <c r="F25" s="59" t="str">
        <f>'Перв. скв '!F28</f>
        <v>опер.</v>
      </c>
      <c r="G25" s="196">
        <f>'Перв. скв '!G28</f>
        <v>1788526</v>
      </c>
      <c r="H25" s="83"/>
      <c r="I25" s="111"/>
      <c r="J25" s="111"/>
      <c r="K25" s="111"/>
      <c r="L25" s="111"/>
      <c r="M25" s="111"/>
      <c r="N25" s="111"/>
      <c r="O25" s="112">
        <f t="shared" si="0"/>
        <v>0</v>
      </c>
      <c r="P25" s="112"/>
      <c r="Q25" s="112"/>
      <c r="R25" s="112"/>
      <c r="S25" s="112"/>
      <c r="T25" s="112"/>
      <c r="U25" s="112"/>
      <c r="V25" s="113">
        <f t="shared" si="1"/>
        <v>0</v>
      </c>
      <c r="W25" s="168">
        <f t="shared" si="3"/>
        <v>0</v>
      </c>
      <c r="X25" s="190"/>
    </row>
    <row r="26" spans="1:24" outlineLevel="1">
      <c r="A26" s="28"/>
      <c r="B26" s="42"/>
      <c r="C26" s="97"/>
      <c r="D26" s="85" t="str">
        <f>'Перв. скв '!D29</f>
        <v>Передвижка 5 м.</v>
      </c>
      <c r="E26" s="59" t="str">
        <f t="shared" si="2"/>
        <v>не определен</v>
      </c>
      <c r="F26" s="59" t="str">
        <f>'Перв. скв '!F29</f>
        <v>опер.</v>
      </c>
      <c r="G26" s="196">
        <f>'Перв. скв '!G29</f>
        <v>244497</v>
      </c>
      <c r="H26" s="83"/>
      <c r="I26" s="111"/>
      <c r="J26" s="111"/>
      <c r="K26" s="111"/>
      <c r="L26" s="111"/>
      <c r="M26" s="111"/>
      <c r="N26" s="111"/>
      <c r="O26" s="112">
        <f t="shared" si="0"/>
        <v>0</v>
      </c>
      <c r="P26" s="112"/>
      <c r="Q26" s="112"/>
      <c r="R26" s="112"/>
      <c r="S26" s="112"/>
      <c r="T26" s="112"/>
      <c r="U26" s="112"/>
      <c r="V26" s="113">
        <f t="shared" si="1"/>
        <v>0</v>
      </c>
      <c r="W26" s="168">
        <f t="shared" si="3"/>
        <v>0</v>
      </c>
      <c r="X26" s="190"/>
    </row>
    <row r="27" spans="1:24" outlineLevel="1">
      <c r="A27" s="28"/>
      <c r="B27" s="42"/>
      <c r="C27" s="97"/>
      <c r="D27" s="103" t="str">
        <f>'Перв. скв '!D30</f>
        <v>Передвижка 9 м.</v>
      </c>
      <c r="E27" s="59" t="str">
        <f t="shared" si="2"/>
        <v>не определен</v>
      </c>
      <c r="F27" s="59" t="str">
        <f>'Перв. скв '!F30</f>
        <v>опер.</v>
      </c>
      <c r="G27" s="196">
        <f>'Перв. скв '!G30</f>
        <v>265365</v>
      </c>
      <c r="H27" s="83"/>
      <c r="I27" s="111"/>
      <c r="J27" s="111"/>
      <c r="K27" s="111"/>
      <c r="L27" s="111"/>
      <c r="M27" s="111"/>
      <c r="N27" s="111"/>
      <c r="O27" s="112">
        <f t="shared" si="0"/>
        <v>0</v>
      </c>
      <c r="P27" s="112"/>
      <c r="Q27" s="112"/>
      <c r="R27" s="112"/>
      <c r="S27" s="112"/>
      <c r="T27" s="112"/>
      <c r="U27" s="112"/>
      <c r="V27" s="113">
        <f t="shared" si="1"/>
        <v>0</v>
      </c>
      <c r="W27" s="168">
        <f t="shared" si="3"/>
        <v>0</v>
      </c>
      <c r="X27" s="190"/>
    </row>
    <row r="28" spans="1:24" outlineLevel="1">
      <c r="A28" s="28"/>
      <c r="B28" s="42"/>
      <c r="C28" s="97"/>
      <c r="D28" s="103" t="str">
        <f>'Перв. скв '!D31</f>
        <v>Передвижка 18 м.</v>
      </c>
      <c r="E28" s="59" t="str">
        <f t="shared" si="2"/>
        <v>не определен</v>
      </c>
      <c r="F28" s="59" t="str">
        <f>'Перв. скв '!F31</f>
        <v>опер.</v>
      </c>
      <c r="G28" s="196">
        <f>'Перв. скв '!G31</f>
        <v>406328</v>
      </c>
      <c r="H28" s="83"/>
      <c r="I28" s="111"/>
      <c r="J28" s="111"/>
      <c r="K28" s="111"/>
      <c r="L28" s="111"/>
      <c r="M28" s="111"/>
      <c r="N28" s="111"/>
      <c r="O28" s="112">
        <f t="shared" si="0"/>
        <v>0</v>
      </c>
      <c r="P28" s="112"/>
      <c r="Q28" s="112"/>
      <c r="R28" s="112"/>
      <c r="S28" s="112"/>
      <c r="T28" s="112"/>
      <c r="U28" s="112"/>
      <c r="V28" s="113">
        <f t="shared" si="1"/>
        <v>0</v>
      </c>
      <c r="W28" s="168">
        <f t="shared" si="3"/>
        <v>0</v>
      </c>
      <c r="X28" s="190"/>
    </row>
    <row r="29" spans="1:24" outlineLevel="1">
      <c r="A29" s="28"/>
      <c r="B29" s="42"/>
      <c r="C29" s="97"/>
      <c r="D29" s="103" t="str">
        <f>'Перв. скв '!D32</f>
        <v>Передвижка 25 м.</v>
      </c>
      <c r="E29" s="59" t="str">
        <f t="shared" si="2"/>
        <v>не определен</v>
      </c>
      <c r="F29" s="59" t="str">
        <f>'Перв. скв '!F32</f>
        <v>опер.</v>
      </c>
      <c r="G29" s="196">
        <f>'Перв. скв '!G32</f>
        <v>462462</v>
      </c>
      <c r="H29" s="200"/>
      <c r="I29" s="111"/>
      <c r="J29" s="111"/>
      <c r="K29" s="111"/>
      <c r="L29" s="111"/>
      <c r="M29" s="111"/>
      <c r="N29" s="111"/>
      <c r="O29" s="112">
        <f t="shared" si="0"/>
        <v>0</v>
      </c>
      <c r="P29" s="112"/>
      <c r="Q29" s="112"/>
      <c r="R29" s="112"/>
      <c r="S29" s="112"/>
      <c r="T29" s="112"/>
      <c r="U29" s="112"/>
      <c r="V29" s="113">
        <f t="shared" si="1"/>
        <v>0</v>
      </c>
      <c r="W29" s="168">
        <f t="shared" si="3"/>
        <v>0</v>
      </c>
      <c r="X29" s="190"/>
    </row>
    <row r="30" spans="1:24" outlineLevel="1">
      <c r="A30" s="28"/>
      <c r="B30" s="42"/>
      <c r="C30" s="97"/>
      <c r="D30" s="85" t="str">
        <f>'Перв. скв '!D33</f>
        <v>Передвижка 50 м.</v>
      </c>
      <c r="E30" s="59" t="str">
        <f t="shared" si="2"/>
        <v>не определен</v>
      </c>
      <c r="F30" s="59" t="str">
        <f>'Перв. скв '!F33</f>
        <v>опер.</v>
      </c>
      <c r="G30" s="196">
        <f>'Перв. скв '!G33</f>
        <v>889289</v>
      </c>
      <c r="H30" s="83"/>
      <c r="I30" s="111"/>
      <c r="J30" s="111"/>
      <c r="K30" s="111"/>
      <c r="L30" s="111"/>
      <c r="M30" s="111"/>
      <c r="N30" s="111"/>
      <c r="O30" s="112">
        <f t="shared" si="0"/>
        <v>0</v>
      </c>
      <c r="P30" s="112"/>
      <c r="Q30" s="112"/>
      <c r="R30" s="112"/>
      <c r="S30" s="112"/>
      <c r="T30" s="112"/>
      <c r="U30" s="112"/>
      <c r="V30" s="113">
        <f t="shared" si="1"/>
        <v>0</v>
      </c>
      <c r="W30" s="168">
        <f t="shared" si="3"/>
        <v>0</v>
      </c>
      <c r="X30" s="190"/>
    </row>
    <row r="31" spans="1:24" outlineLevel="1">
      <c r="A31" s="28"/>
      <c r="B31" s="42"/>
      <c r="C31" s="97"/>
      <c r="D31" s="103" t="str">
        <f>'Перв. скв '!D34</f>
        <v>Сдвижка 25 м.</v>
      </c>
      <c r="E31" s="59" t="str">
        <f t="shared" si="2"/>
        <v>не определен</v>
      </c>
      <c r="F31" s="59" t="str">
        <f>'Перв. скв '!F34</f>
        <v>опер.</v>
      </c>
      <c r="G31" s="196">
        <f>'Перв. скв '!G34</f>
        <v>291019</v>
      </c>
      <c r="H31" s="83"/>
      <c r="I31" s="111"/>
      <c r="J31" s="111"/>
      <c r="K31" s="111"/>
      <c r="L31" s="111"/>
      <c r="M31" s="111"/>
      <c r="N31" s="111"/>
      <c r="O31" s="112">
        <f t="shared" si="0"/>
        <v>0</v>
      </c>
      <c r="P31" s="112"/>
      <c r="Q31" s="112"/>
      <c r="R31" s="112"/>
      <c r="S31" s="112"/>
      <c r="T31" s="112"/>
      <c r="U31" s="112"/>
      <c r="V31" s="113">
        <f t="shared" si="1"/>
        <v>0</v>
      </c>
      <c r="W31" s="168">
        <f t="shared" si="3"/>
        <v>0</v>
      </c>
      <c r="X31" s="190"/>
    </row>
    <row r="32" spans="1:24" outlineLevel="1">
      <c r="A32" s="28"/>
      <c r="B32" s="42"/>
      <c r="C32" s="97"/>
      <c r="D32" s="103" t="str">
        <f>'Перв. скв '!D35</f>
        <v>Пуско-наладочные работы</v>
      </c>
      <c r="E32" s="59" t="str">
        <f t="shared" si="2"/>
        <v>не определен</v>
      </c>
      <c r="F32" s="59" t="str">
        <f>'Перв. скв '!F35</f>
        <v>опер.</v>
      </c>
      <c r="G32" s="196">
        <f>'Перв. скв '!G35</f>
        <v>633406</v>
      </c>
      <c r="H32" s="83"/>
      <c r="I32" s="111"/>
      <c r="J32" s="111"/>
      <c r="K32" s="111"/>
      <c r="L32" s="111"/>
      <c r="M32" s="111"/>
      <c r="N32" s="111"/>
      <c r="O32" s="112">
        <f t="shared" si="0"/>
        <v>0</v>
      </c>
      <c r="P32" s="112"/>
      <c r="Q32" s="112"/>
      <c r="R32" s="112"/>
      <c r="S32" s="112"/>
      <c r="T32" s="112"/>
      <c r="U32" s="112"/>
      <c r="V32" s="113">
        <f t="shared" si="1"/>
        <v>0</v>
      </c>
      <c r="W32" s="168">
        <f t="shared" si="3"/>
        <v>0</v>
      </c>
      <c r="X32" s="190"/>
    </row>
    <row r="33" spans="1:24" outlineLevel="1">
      <c r="A33" s="28"/>
      <c r="B33" s="42"/>
      <c r="C33" s="97"/>
      <c r="D33" s="85" t="str">
        <f>'Перв. скв '!D37</f>
        <v>Авиапревозки</v>
      </c>
      <c r="E33" s="59" t="str">
        <f t="shared" si="2"/>
        <v>не определен</v>
      </c>
      <c r="F33" s="59" t="str">
        <f>'Перв. скв '!F37</f>
        <v>опер.</v>
      </c>
      <c r="G33" s="196">
        <f>'Перв. скв '!G37</f>
        <v>205937.125</v>
      </c>
      <c r="H33" s="83"/>
      <c r="I33" s="111"/>
      <c r="J33" s="111"/>
      <c r="K33" s="111"/>
      <c r="L33" s="111"/>
      <c r="M33" s="111"/>
      <c r="N33" s="111"/>
      <c r="O33" s="112">
        <f t="shared" si="0"/>
        <v>0</v>
      </c>
      <c r="P33" s="112"/>
      <c r="Q33" s="112"/>
      <c r="R33" s="112"/>
      <c r="S33" s="112"/>
      <c r="T33" s="112"/>
      <c r="U33" s="112"/>
      <c r="V33" s="113">
        <f t="shared" si="1"/>
        <v>0</v>
      </c>
      <c r="W33" s="168">
        <f t="shared" si="3"/>
        <v>0</v>
      </c>
      <c r="X33" s="190"/>
    </row>
    <row r="34" spans="1:24" outlineLevel="1">
      <c r="A34" s="28"/>
      <c r="B34" s="42"/>
      <c r="C34" s="97"/>
      <c r="D34" s="85" t="str">
        <f>'Перв. скв '!D38</f>
        <v>Мобилизация и монтаж энергокомплекса</v>
      </c>
      <c r="E34" s="59" t="str">
        <f t="shared" si="2"/>
        <v>не определен</v>
      </c>
      <c r="F34" s="59" t="str">
        <f>'Перв. скв '!F38</f>
        <v>опер.</v>
      </c>
      <c r="G34" s="196">
        <f>'Перв. скв '!G38</f>
        <v>0</v>
      </c>
      <c r="H34" s="83"/>
      <c r="I34" s="111"/>
      <c r="J34" s="111"/>
      <c r="K34" s="111"/>
      <c r="L34" s="111"/>
      <c r="M34" s="111"/>
      <c r="N34" s="111"/>
      <c r="O34" s="112">
        <f t="shared" si="0"/>
        <v>0</v>
      </c>
      <c r="P34" s="112"/>
      <c r="Q34" s="112"/>
      <c r="R34" s="112"/>
      <c r="S34" s="112"/>
      <c r="T34" s="112"/>
      <c r="U34" s="112"/>
      <c r="V34" s="113">
        <f t="shared" si="1"/>
        <v>0</v>
      </c>
      <c r="W34" s="168">
        <f t="shared" si="3"/>
        <v>0</v>
      </c>
      <c r="X34" s="190"/>
    </row>
    <row r="35" spans="1:24" ht="14.25" customHeight="1" outlineLevel="1">
      <c r="A35" s="22"/>
      <c r="B35" s="43"/>
      <c r="C35" s="97"/>
      <c r="D35" s="103" t="str">
        <f>'Перв. скв '!D39</f>
        <v>Завоз и монтаж верхнего силового привода</v>
      </c>
      <c r="E35" s="59" t="str">
        <f t="shared" si="2"/>
        <v>не определен</v>
      </c>
      <c r="F35" s="59" t="str">
        <f>'Перв. скв '!F39</f>
        <v>опер.</v>
      </c>
      <c r="G35" s="196">
        <f>'Перв. скв '!G39</f>
        <v>2078246</v>
      </c>
      <c r="H35" s="83"/>
      <c r="I35" s="111"/>
      <c r="J35" s="111"/>
      <c r="K35" s="111"/>
      <c r="L35" s="111"/>
      <c r="M35" s="111"/>
      <c r="N35" s="111"/>
      <c r="O35" s="112">
        <f t="shared" si="0"/>
        <v>0</v>
      </c>
      <c r="P35" s="112"/>
      <c r="Q35" s="112"/>
      <c r="R35" s="112"/>
      <c r="S35" s="112"/>
      <c r="T35" s="112"/>
      <c r="U35" s="112"/>
      <c r="V35" s="113">
        <f t="shared" si="1"/>
        <v>0</v>
      </c>
      <c r="W35" s="168">
        <f t="shared" si="3"/>
        <v>0</v>
      </c>
      <c r="X35" s="190"/>
    </row>
    <row r="36" spans="1:24" ht="15.75" outlineLevel="1" thickBot="1">
      <c r="A36" s="29"/>
      <c r="B36" s="44"/>
      <c r="C36" s="97"/>
      <c r="D36" s="103" t="str">
        <f>'Перв. скв '!D40</f>
        <v>Завоз и монтаж новой насосной группы</v>
      </c>
      <c r="E36" s="59" t="str">
        <f>D$5</f>
        <v>не определен</v>
      </c>
      <c r="F36" s="59" t="str">
        <f>'Перв. скв '!F40</f>
        <v>опер.</v>
      </c>
      <c r="G36" s="196">
        <f>'Перв. скв '!G40</f>
        <v>899742</v>
      </c>
      <c r="H36" s="83"/>
      <c r="I36" s="111"/>
      <c r="J36" s="111"/>
      <c r="K36" s="111"/>
      <c r="L36" s="111"/>
      <c r="M36" s="111"/>
      <c r="N36" s="111"/>
      <c r="O36" s="112">
        <f>H36*G36</f>
        <v>0</v>
      </c>
      <c r="P36" s="112"/>
      <c r="Q36" s="112"/>
      <c r="R36" s="112"/>
      <c r="S36" s="112"/>
      <c r="T36" s="112"/>
      <c r="U36" s="112"/>
      <c r="V36" s="113">
        <f>SUM(H36:N36)</f>
        <v>0</v>
      </c>
      <c r="W36" s="168">
        <f>SUM(O36:U36)</f>
        <v>0</v>
      </c>
      <c r="X36" s="190"/>
    </row>
    <row r="37" spans="1:24" ht="15.75" thickBot="1">
      <c r="A37" s="8"/>
      <c r="B37" s="4"/>
      <c r="C37" s="56" t="s">
        <v>82</v>
      </c>
      <c r="D37" s="69">
        <f>W37</f>
        <v>0</v>
      </c>
      <c r="E37" s="110"/>
      <c r="F37" s="110"/>
      <c r="G37" s="110"/>
      <c r="H37" s="114"/>
      <c r="I37" s="114"/>
      <c r="J37" s="114"/>
      <c r="K37" s="114"/>
      <c r="L37" s="114"/>
      <c r="M37" s="114"/>
      <c r="N37" s="114"/>
      <c r="O37" s="116">
        <f>SUM(O20:O36)</f>
        <v>0</v>
      </c>
      <c r="P37" s="116"/>
      <c r="Q37" s="116"/>
      <c r="R37" s="116"/>
      <c r="S37" s="116"/>
      <c r="T37" s="116"/>
      <c r="U37" s="116"/>
      <c r="V37" s="116"/>
      <c r="W37" s="164">
        <f>SUM(W20:W36)</f>
        <v>0</v>
      </c>
      <c r="X37" s="191"/>
    </row>
    <row r="38" spans="1:24" s="68" customFormat="1" ht="15.75" thickBot="1">
      <c r="A38" s="62"/>
      <c r="B38" s="63"/>
      <c r="C38" s="64"/>
      <c r="D38" s="65"/>
      <c r="E38" s="91"/>
      <c r="F38" s="66"/>
      <c r="G38" s="66"/>
      <c r="H38" s="66"/>
      <c r="I38" s="66"/>
      <c r="J38" s="66"/>
      <c r="K38" s="66"/>
      <c r="L38" s="66"/>
      <c r="M38" s="66"/>
      <c r="N38" s="66"/>
      <c r="O38" s="67"/>
      <c r="P38" s="67"/>
      <c r="Q38" s="67"/>
      <c r="R38" s="67"/>
      <c r="S38" s="67"/>
      <c r="T38" s="67"/>
      <c r="U38" s="67"/>
      <c r="V38" s="67"/>
      <c r="W38" s="169"/>
      <c r="X38" s="191"/>
    </row>
    <row r="39" spans="1:24" ht="15" customHeight="1" thickBot="1">
      <c r="A39" s="24"/>
      <c r="B39" s="45"/>
      <c r="C39" s="446" t="s">
        <v>123</v>
      </c>
      <c r="D39" s="447"/>
      <c r="E39" s="447"/>
      <c r="F39" s="447"/>
      <c r="G39" s="447"/>
      <c r="H39" s="447"/>
      <c r="I39" s="447"/>
      <c r="J39" s="447"/>
      <c r="K39" s="447"/>
      <c r="L39" s="447"/>
      <c r="M39" s="447"/>
      <c r="N39" s="447"/>
      <c r="O39" s="447"/>
      <c r="P39" s="447"/>
      <c r="Q39" s="447"/>
      <c r="R39" s="447"/>
      <c r="S39" s="447"/>
      <c r="T39" s="447"/>
      <c r="U39" s="447"/>
      <c r="V39" s="447"/>
      <c r="W39" s="447"/>
      <c r="X39" s="192">
        <f>SUM(W41:W45)</f>
        <v>0</v>
      </c>
    </row>
    <row r="40" spans="1:24" ht="15" customHeight="1" outlineLevel="1">
      <c r="A40" s="71"/>
      <c r="B40" s="94"/>
      <c r="C40" s="182" t="str">
        <f>'Перв. скв '!C44</f>
        <v>не определен</v>
      </c>
      <c r="D40" s="100" t="s">
        <v>120</v>
      </c>
      <c r="E40" s="101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170"/>
      <c r="X40" s="191"/>
    </row>
    <row r="41" spans="1:24" ht="14.25" customHeight="1" outlineLevel="1">
      <c r="A41" s="30"/>
      <c r="B41" s="95"/>
      <c r="C41" s="85" t="s">
        <v>148</v>
      </c>
      <c r="D41" s="102" t="str">
        <f>'Перв. скв '!D45</f>
        <v>Фиксированная ставка за скважину с отходом до 1300 м.</v>
      </c>
      <c r="E41" s="59" t="str">
        <f>D$5</f>
        <v>не определен</v>
      </c>
      <c r="F41" s="59" t="str">
        <f>'Перв. скв '!F45</f>
        <v>скв.</v>
      </c>
      <c r="G41" s="196">
        <f>'Перв. скв '!G45</f>
        <v>6559232</v>
      </c>
      <c r="H41" s="58"/>
      <c r="I41" s="199"/>
      <c r="J41" s="199"/>
      <c r="K41" s="199"/>
      <c r="L41" s="199"/>
      <c r="M41" s="199"/>
      <c r="N41" s="35"/>
      <c r="O41" s="99">
        <f>H41*G41</f>
        <v>0</v>
      </c>
      <c r="P41" s="99">
        <f>I41*G41</f>
        <v>0</v>
      </c>
      <c r="Q41" s="99">
        <f>J41*G41</f>
        <v>0</v>
      </c>
      <c r="R41" s="99">
        <f>K41*G41</f>
        <v>0</v>
      </c>
      <c r="S41" s="99">
        <f>L41*G41</f>
        <v>0</v>
      </c>
      <c r="T41" s="99">
        <f>M41*G41</f>
        <v>0</v>
      </c>
      <c r="U41" s="99">
        <f>N41*G41</f>
        <v>0</v>
      </c>
      <c r="V41" s="98">
        <f>SUM(H41:N41)</f>
        <v>0</v>
      </c>
      <c r="W41" s="171">
        <f>SUM(O41:U41)</f>
        <v>0</v>
      </c>
      <c r="X41" s="190"/>
    </row>
    <row r="42" spans="1:24" ht="14.25" customHeight="1" outlineLevel="1">
      <c r="A42" s="30"/>
      <c r="B42" s="95"/>
      <c r="C42" s="97"/>
      <c r="D42" s="102" t="str">
        <f>'Перв. скв '!D50</f>
        <v>Расчет объема капитальных вложений по ГС</v>
      </c>
      <c r="E42" s="59" t="str">
        <f>D$5</f>
        <v>не определен</v>
      </c>
      <c r="F42" s="59" t="str">
        <f>'Перв. скв '!F50</f>
        <v>сут.</v>
      </c>
      <c r="G42" s="196">
        <f>'Перв. скв '!G50</f>
        <v>31646673.313999999</v>
      </c>
      <c r="H42" s="58"/>
      <c r="I42" s="35"/>
      <c r="J42" s="35"/>
      <c r="K42" s="35"/>
      <c r="L42" s="35"/>
      <c r="M42" s="35"/>
      <c r="N42" s="35"/>
      <c r="O42" s="99">
        <f>H42*G42</f>
        <v>0</v>
      </c>
      <c r="P42" s="99">
        <f>I42*G42</f>
        <v>0</v>
      </c>
      <c r="Q42" s="99">
        <f>J42*G42</f>
        <v>0</v>
      </c>
      <c r="R42" s="99">
        <f>K42*G42</f>
        <v>0</v>
      </c>
      <c r="S42" s="99">
        <f>L42*G42</f>
        <v>0</v>
      </c>
      <c r="T42" s="99">
        <f>M42*G42</f>
        <v>0</v>
      </c>
      <c r="U42" s="99">
        <f>N42*G42</f>
        <v>0</v>
      </c>
      <c r="V42" s="98">
        <f>SUM(H42:N42)</f>
        <v>0</v>
      </c>
      <c r="W42" s="171">
        <f>SUM(O42:U42)</f>
        <v>0</v>
      </c>
      <c r="X42" s="190"/>
    </row>
    <row r="43" spans="1:24" ht="13.5" customHeight="1" outlineLevel="1">
      <c r="A43" s="30"/>
      <c r="B43" s="95"/>
      <c r="C43" s="72"/>
      <c r="D43" s="102" t="str">
        <f>'Перв. скв '!D51</f>
        <v>Переработка бурового шлама</v>
      </c>
      <c r="E43" s="59" t="str">
        <f>D$5</f>
        <v>не определен</v>
      </c>
      <c r="F43" s="59" t="str">
        <f>'Перв. скв '!F51</f>
        <v>скв.</v>
      </c>
      <c r="G43" s="196">
        <f>'Перв. скв '!G51</f>
        <v>2869</v>
      </c>
      <c r="H43" s="58"/>
      <c r="I43" s="35"/>
      <c r="J43" s="35"/>
      <c r="K43" s="35"/>
      <c r="L43" s="35"/>
      <c r="M43" s="35"/>
      <c r="N43" s="35"/>
      <c r="O43" s="99">
        <f>H43*G43</f>
        <v>0</v>
      </c>
      <c r="P43" s="99">
        <f>I43*G43</f>
        <v>0</v>
      </c>
      <c r="Q43" s="99">
        <f>J43*G43</f>
        <v>0</v>
      </c>
      <c r="R43" s="99">
        <f>K43*G43</f>
        <v>0</v>
      </c>
      <c r="S43" s="99">
        <f>L43*G43</f>
        <v>0</v>
      </c>
      <c r="T43" s="99">
        <f>M43*G43</f>
        <v>0</v>
      </c>
      <c r="U43" s="99">
        <f>N43*G43</f>
        <v>0</v>
      </c>
      <c r="V43" s="98">
        <f>SUM(H43:N43)</f>
        <v>0</v>
      </c>
      <c r="W43" s="171">
        <f>SUM(O43:U43)</f>
        <v>0</v>
      </c>
      <c r="X43" s="190"/>
    </row>
    <row r="44" spans="1:24" ht="13.5" customHeight="1" outlineLevel="1">
      <c r="A44" s="30"/>
      <c r="B44" s="95"/>
      <c r="C44" s="72"/>
      <c r="D44" s="102" t="str">
        <f>'Перв. скв '!D52</f>
        <v>Нефть</v>
      </c>
      <c r="E44" s="59" t="str">
        <f>D$5</f>
        <v>не определен</v>
      </c>
      <c r="F44" s="59" t="str">
        <f>'Перв. скв '!F52</f>
        <v>шт.</v>
      </c>
      <c r="G44" s="196">
        <f>'Перв. скв '!G52</f>
        <v>166946</v>
      </c>
      <c r="H44" s="58"/>
      <c r="I44" s="58"/>
      <c r="J44" s="58"/>
      <c r="K44" s="58"/>
      <c r="L44" s="58"/>
      <c r="M44" s="58"/>
      <c r="N44" s="58"/>
      <c r="O44" s="99">
        <f>H44*G44</f>
        <v>0</v>
      </c>
      <c r="P44" s="99">
        <f>I44*G44</f>
        <v>0</v>
      </c>
      <c r="Q44" s="99">
        <f>J44*G44</f>
        <v>0</v>
      </c>
      <c r="R44" s="99">
        <f>K44*G44</f>
        <v>0</v>
      </c>
      <c r="S44" s="99">
        <f>L44*G44</f>
        <v>0</v>
      </c>
      <c r="T44" s="99">
        <f>M44*G44</f>
        <v>0</v>
      </c>
      <c r="U44" s="99">
        <f>N44*G44</f>
        <v>0</v>
      </c>
      <c r="V44" s="98">
        <f>SUM(H44:N44)</f>
        <v>0</v>
      </c>
      <c r="W44" s="171">
        <f>SUM(O44:U44)</f>
        <v>0</v>
      </c>
      <c r="X44" s="190"/>
    </row>
    <row r="45" spans="1:24" ht="15" customHeight="1" outlineLevel="1" thickBot="1">
      <c r="A45" s="30"/>
      <c r="B45" s="96"/>
      <c r="C45" s="72"/>
      <c r="D45" s="102" t="str">
        <f>'Перв. скв '!D55</f>
        <v>Бурение по суточной ставке (геологическая нагрузка)</v>
      </c>
      <c r="E45" s="59" t="str">
        <f>D$5</f>
        <v>не определен</v>
      </c>
      <c r="F45" s="59" t="str">
        <f>'Перв. скв '!F55</f>
        <v>опер.</v>
      </c>
      <c r="G45" s="196">
        <f>'Перв. скв '!G55</f>
        <v>703259.4</v>
      </c>
      <c r="H45" s="35"/>
      <c r="I45" s="58"/>
      <c r="J45" s="58"/>
      <c r="K45" s="58"/>
      <c r="L45" s="58"/>
      <c r="M45" s="58"/>
      <c r="N45" s="58"/>
      <c r="O45" s="99">
        <f>H45*G45</f>
        <v>0</v>
      </c>
      <c r="P45" s="99">
        <f>I45*G45</f>
        <v>0</v>
      </c>
      <c r="Q45" s="99">
        <f>J45*G45</f>
        <v>0</v>
      </c>
      <c r="R45" s="99">
        <f>K45*G45</f>
        <v>0</v>
      </c>
      <c r="S45" s="99">
        <f>L45*G45</f>
        <v>0</v>
      </c>
      <c r="T45" s="99">
        <f>M45*G45</f>
        <v>0</v>
      </c>
      <c r="U45" s="99">
        <f>N45*G45</f>
        <v>0</v>
      </c>
      <c r="V45" s="98">
        <f>SUM(H45:N45)</f>
        <v>0</v>
      </c>
      <c r="W45" s="171">
        <f>SUM(O45:U45)</f>
        <v>0</v>
      </c>
      <c r="X45" s="190"/>
    </row>
    <row r="46" spans="1:24" ht="14.25" customHeight="1" thickBot="1">
      <c r="A46" s="25"/>
      <c r="B46" s="46"/>
      <c r="C46" s="446" t="s">
        <v>31</v>
      </c>
      <c r="D46" s="447"/>
      <c r="E46" s="447"/>
      <c r="F46" s="447"/>
      <c r="G46" s="447"/>
      <c r="H46" s="447"/>
      <c r="I46" s="447"/>
      <c r="J46" s="447"/>
      <c r="K46" s="447"/>
      <c r="L46" s="447"/>
      <c r="M46" s="447"/>
      <c r="N46" s="447"/>
      <c r="O46" s="447"/>
      <c r="P46" s="447"/>
      <c r="Q46" s="447"/>
      <c r="R46" s="447"/>
      <c r="S46" s="447"/>
      <c r="T46" s="447"/>
      <c r="U46" s="447"/>
      <c r="V46" s="447"/>
      <c r="W46" s="447"/>
      <c r="X46" s="192">
        <f>SUM(W48:W54)</f>
        <v>0</v>
      </c>
    </row>
    <row r="47" spans="1:24" ht="13.5" customHeight="1" outlineLevel="1">
      <c r="A47" s="25"/>
      <c r="B47" s="46"/>
      <c r="C47" s="182">
        <f>'Перв. скв '!C57</f>
        <v>0</v>
      </c>
      <c r="D47" s="100" t="s">
        <v>120</v>
      </c>
      <c r="E47" s="92"/>
      <c r="F47" s="50"/>
      <c r="G47" s="39"/>
      <c r="H47" s="51"/>
      <c r="I47" s="51"/>
      <c r="J47" s="51"/>
      <c r="K47" s="51"/>
      <c r="L47" s="51"/>
      <c r="M47" s="51"/>
      <c r="N47" s="51"/>
      <c r="O47" s="52"/>
      <c r="P47" s="52"/>
      <c r="Q47" s="52"/>
      <c r="R47" s="52"/>
      <c r="S47" s="52"/>
      <c r="T47" s="52"/>
      <c r="U47" s="52"/>
      <c r="V47" s="53"/>
      <c r="W47" s="172"/>
      <c r="X47" s="191"/>
    </row>
    <row r="48" spans="1:24" ht="13.5" customHeight="1" outlineLevel="1">
      <c r="A48" s="22"/>
      <c r="B48" s="43"/>
      <c r="C48" s="59" t="s">
        <v>148</v>
      </c>
      <c r="D48" s="102" t="str">
        <f>'Перв. скв '!D58</f>
        <v>550 мм долото для бурения под направление (долото+сервис)</v>
      </c>
      <c r="E48" s="59">
        <f>C$47</f>
        <v>0</v>
      </c>
      <c r="F48" s="59" t="str">
        <f>'Перв. скв '!F58</f>
        <v xml:space="preserve">м </v>
      </c>
      <c r="G48" s="196">
        <f>'Перв. скв '!G58</f>
        <v>90</v>
      </c>
      <c r="H48" s="84"/>
      <c r="I48" s="84"/>
      <c r="J48" s="84"/>
      <c r="K48" s="84"/>
      <c r="L48" s="84"/>
      <c r="M48" s="84"/>
      <c r="N48" s="84"/>
      <c r="O48" s="112">
        <f t="shared" ref="O48:O54" si="4">H48*G48</f>
        <v>0</v>
      </c>
      <c r="P48" s="112">
        <f t="shared" ref="P48:P54" si="5">I48*G48</f>
        <v>0</v>
      </c>
      <c r="Q48" s="112">
        <f t="shared" ref="Q48:Q54" si="6">J48*G48</f>
        <v>0</v>
      </c>
      <c r="R48" s="112">
        <f t="shared" ref="R48:R54" si="7">K48*G48</f>
        <v>0</v>
      </c>
      <c r="S48" s="112">
        <f t="shared" ref="S48:S54" si="8">L48*G48</f>
        <v>0</v>
      </c>
      <c r="T48" s="99">
        <f>M48*G48</f>
        <v>0</v>
      </c>
      <c r="U48" s="112">
        <f t="shared" ref="U48:U54" si="9">N48*G48</f>
        <v>0</v>
      </c>
      <c r="V48" s="113">
        <f t="shared" ref="V48:V54" si="10">SUM(H48:N48)</f>
        <v>0</v>
      </c>
      <c r="W48" s="168">
        <f t="shared" ref="W48:W54" si="11">SUM(O48:U48)</f>
        <v>0</v>
      </c>
      <c r="X48" s="190"/>
    </row>
    <row r="49" spans="1:24" ht="13.5" customHeight="1" outlineLevel="1">
      <c r="A49" s="22"/>
      <c r="B49" s="43"/>
      <c r="C49" s="59"/>
      <c r="D49" s="102" t="str">
        <f>'Перв. скв '!D59</f>
        <v>393,7 мм долото для бурения под направление (долото+сервис)</v>
      </c>
      <c r="E49" s="59">
        <f t="shared" ref="E49:E54" si="12">C$47</f>
        <v>0</v>
      </c>
      <c r="F49" s="59" t="str">
        <f>'Перв. скв '!F59</f>
        <v xml:space="preserve">м </v>
      </c>
      <c r="G49" s="196">
        <f>'Перв. скв '!G59</f>
        <v>90</v>
      </c>
      <c r="H49" s="84"/>
      <c r="I49" s="197"/>
      <c r="J49" s="84"/>
      <c r="K49" s="84"/>
      <c r="L49" s="84"/>
      <c r="M49" s="84"/>
      <c r="N49" s="84"/>
      <c r="O49" s="112">
        <f t="shared" si="4"/>
        <v>0</v>
      </c>
      <c r="P49" s="112">
        <f t="shared" si="5"/>
        <v>0</v>
      </c>
      <c r="Q49" s="112">
        <f t="shared" si="6"/>
        <v>0</v>
      </c>
      <c r="R49" s="112">
        <f t="shared" si="7"/>
        <v>0</v>
      </c>
      <c r="S49" s="112">
        <f t="shared" si="8"/>
        <v>0</v>
      </c>
      <c r="T49" s="99">
        <f t="shared" ref="T49:T54" si="13">M49*G49</f>
        <v>0</v>
      </c>
      <c r="U49" s="112">
        <f t="shared" si="9"/>
        <v>0</v>
      </c>
      <c r="V49" s="113">
        <f t="shared" si="10"/>
        <v>0</v>
      </c>
      <c r="W49" s="168">
        <f>SUM(O49:U49)</f>
        <v>0</v>
      </c>
      <c r="X49" s="190"/>
    </row>
    <row r="50" spans="1:24" ht="13.5" customHeight="1" outlineLevel="1">
      <c r="A50" s="22"/>
      <c r="B50" s="43"/>
      <c r="C50" s="59"/>
      <c r="D50" s="102" t="str">
        <f>'Перв. скв '!D60</f>
        <v>295,3 мм долото для бурения под кондуктор (долото+сервис)</v>
      </c>
      <c r="E50" s="59">
        <f t="shared" si="12"/>
        <v>0</v>
      </c>
      <c r="F50" s="59" t="str">
        <f>'Перв. скв '!F60</f>
        <v xml:space="preserve">м </v>
      </c>
      <c r="G50" s="196">
        <f>'Перв. скв '!G60</f>
        <v>90</v>
      </c>
      <c r="H50" s="84"/>
      <c r="I50" s="84"/>
      <c r="J50" s="197"/>
      <c r="K50" s="84"/>
      <c r="L50" s="84"/>
      <c r="M50" s="84"/>
      <c r="N50" s="84"/>
      <c r="O50" s="112">
        <f t="shared" si="4"/>
        <v>0</v>
      </c>
      <c r="P50" s="112">
        <f t="shared" si="5"/>
        <v>0</v>
      </c>
      <c r="Q50" s="112">
        <f t="shared" si="6"/>
        <v>0</v>
      </c>
      <c r="R50" s="112">
        <f t="shared" si="7"/>
        <v>0</v>
      </c>
      <c r="S50" s="112">
        <f t="shared" si="8"/>
        <v>0</v>
      </c>
      <c r="T50" s="99">
        <f t="shared" si="13"/>
        <v>0</v>
      </c>
      <c r="U50" s="112">
        <f t="shared" si="9"/>
        <v>0</v>
      </c>
      <c r="V50" s="113">
        <f t="shared" si="10"/>
        <v>0</v>
      </c>
      <c r="W50" s="168">
        <f t="shared" si="11"/>
        <v>0</v>
      </c>
      <c r="X50" s="190"/>
    </row>
    <row r="51" spans="1:24" ht="13.5" customHeight="1" outlineLevel="1">
      <c r="A51" s="22"/>
      <c r="B51" s="43"/>
      <c r="C51" s="59"/>
      <c r="D51" s="102" t="str">
        <f>'Перв. скв '!D61</f>
        <v>220,7 мм долото для бурения эксплуатационную колонну (долото+сервис)</v>
      </c>
      <c r="E51" s="59">
        <f t="shared" si="12"/>
        <v>0</v>
      </c>
      <c r="F51" s="59" t="str">
        <f>'Перв. скв '!F61</f>
        <v xml:space="preserve">м </v>
      </c>
      <c r="G51" s="196">
        <f>'Перв. скв '!G61</f>
        <v>90</v>
      </c>
      <c r="H51" s="84"/>
      <c r="I51" s="84"/>
      <c r="J51" s="84"/>
      <c r="K51" s="84"/>
      <c r="L51" s="197"/>
      <c r="M51" s="197"/>
      <c r="N51" s="84"/>
      <c r="O51" s="112">
        <f t="shared" si="4"/>
        <v>0</v>
      </c>
      <c r="P51" s="112">
        <f t="shared" si="5"/>
        <v>0</v>
      </c>
      <c r="Q51" s="112">
        <f t="shared" si="6"/>
        <v>0</v>
      </c>
      <c r="R51" s="112">
        <f t="shared" si="7"/>
        <v>0</v>
      </c>
      <c r="S51" s="112">
        <f t="shared" si="8"/>
        <v>0</v>
      </c>
      <c r="T51" s="99">
        <f t="shared" si="13"/>
        <v>0</v>
      </c>
      <c r="U51" s="112">
        <f t="shared" si="9"/>
        <v>0</v>
      </c>
      <c r="V51" s="113">
        <f t="shared" si="10"/>
        <v>0</v>
      </c>
      <c r="W51" s="168">
        <f t="shared" si="11"/>
        <v>0</v>
      </c>
      <c r="X51" s="190"/>
    </row>
    <row r="52" spans="1:24" ht="13.5" customHeight="1" outlineLevel="1">
      <c r="A52" s="22"/>
      <c r="B52" s="43"/>
      <c r="C52" s="59"/>
      <c r="D52" s="102" t="str">
        <f>'Перв. скв '!D62</f>
        <v>155,6 мм долото для бурения под хвостовик (долото+сервис)</v>
      </c>
      <c r="E52" s="59">
        <f t="shared" si="12"/>
        <v>0</v>
      </c>
      <c r="F52" s="59" t="str">
        <f>'Перв. скв '!F62</f>
        <v xml:space="preserve">м </v>
      </c>
      <c r="G52" s="196">
        <f>'Перв. скв '!G62</f>
        <v>90</v>
      </c>
      <c r="H52" s="84"/>
      <c r="I52" s="84"/>
      <c r="J52" s="84"/>
      <c r="K52" s="84"/>
      <c r="L52" s="84"/>
      <c r="M52" s="84"/>
      <c r="N52" s="84"/>
      <c r="O52" s="112">
        <f t="shared" si="4"/>
        <v>0</v>
      </c>
      <c r="P52" s="112">
        <f t="shared" si="5"/>
        <v>0</v>
      </c>
      <c r="Q52" s="112">
        <f t="shared" si="6"/>
        <v>0</v>
      </c>
      <c r="R52" s="112">
        <f t="shared" si="7"/>
        <v>0</v>
      </c>
      <c r="S52" s="112">
        <f t="shared" si="8"/>
        <v>0</v>
      </c>
      <c r="T52" s="99">
        <f t="shared" si="13"/>
        <v>0</v>
      </c>
      <c r="U52" s="112">
        <f t="shared" si="9"/>
        <v>0</v>
      </c>
      <c r="V52" s="113">
        <f t="shared" si="10"/>
        <v>0</v>
      </c>
      <c r="W52" s="168">
        <f t="shared" si="11"/>
        <v>0</v>
      </c>
      <c r="X52" s="190"/>
    </row>
    <row r="53" spans="1:24" ht="13.5" customHeight="1" outlineLevel="1">
      <c r="A53" s="22"/>
      <c r="B53" s="43"/>
      <c r="C53" s="59"/>
      <c r="D53" s="102" t="str">
        <f>'Перв. скв '!D63</f>
        <v>_________  мм долото для бурения (долото+сервис)</v>
      </c>
      <c r="E53" s="59">
        <f t="shared" si="12"/>
        <v>0</v>
      </c>
      <c r="F53" s="59" t="str">
        <f>'Перв. скв '!F63</f>
        <v xml:space="preserve">м </v>
      </c>
      <c r="G53" s="196">
        <f>'Перв. скв '!G63</f>
        <v>0</v>
      </c>
      <c r="H53" s="84"/>
      <c r="I53" s="84"/>
      <c r="J53" s="84"/>
      <c r="K53" s="84"/>
      <c r="L53" s="84"/>
      <c r="M53" s="84"/>
      <c r="N53" s="84"/>
      <c r="O53" s="112">
        <f t="shared" si="4"/>
        <v>0</v>
      </c>
      <c r="P53" s="112">
        <f t="shared" si="5"/>
        <v>0</v>
      </c>
      <c r="Q53" s="112">
        <f t="shared" si="6"/>
        <v>0</v>
      </c>
      <c r="R53" s="112">
        <f t="shared" si="7"/>
        <v>0</v>
      </c>
      <c r="S53" s="112">
        <f t="shared" si="8"/>
        <v>0</v>
      </c>
      <c r="T53" s="99">
        <f t="shared" si="13"/>
        <v>0</v>
      </c>
      <c r="U53" s="112">
        <f t="shared" si="9"/>
        <v>0</v>
      </c>
      <c r="V53" s="113">
        <f t="shared" si="10"/>
        <v>0</v>
      </c>
      <c r="W53" s="168">
        <f t="shared" si="11"/>
        <v>0</v>
      </c>
      <c r="X53" s="190"/>
    </row>
    <row r="54" spans="1:24" ht="13.5" customHeight="1" outlineLevel="1" thickBot="1">
      <c r="A54" s="26"/>
      <c r="B54" s="44"/>
      <c r="C54" s="59"/>
      <c r="D54" s="102" t="str">
        <f>'Перв. скв '!D64</f>
        <v>Расширитель раздвижной</v>
      </c>
      <c r="E54" s="59">
        <f t="shared" si="12"/>
        <v>0</v>
      </c>
      <c r="F54" s="59" t="str">
        <f>'Перв. скв '!F64</f>
        <v xml:space="preserve">м </v>
      </c>
      <c r="G54" s="196">
        <f>'Перв. скв '!G64</f>
        <v>0</v>
      </c>
      <c r="H54" s="84"/>
      <c r="I54" s="84"/>
      <c r="J54" s="84"/>
      <c r="K54" s="84"/>
      <c r="L54" s="84"/>
      <c r="M54" s="84"/>
      <c r="N54" s="84"/>
      <c r="O54" s="112">
        <f t="shared" si="4"/>
        <v>0</v>
      </c>
      <c r="P54" s="112">
        <f t="shared" si="5"/>
        <v>0</v>
      </c>
      <c r="Q54" s="112">
        <f t="shared" si="6"/>
        <v>0</v>
      </c>
      <c r="R54" s="112">
        <f t="shared" si="7"/>
        <v>0</v>
      </c>
      <c r="S54" s="112">
        <f t="shared" si="8"/>
        <v>0</v>
      </c>
      <c r="T54" s="99">
        <f t="shared" si="13"/>
        <v>0</v>
      </c>
      <c r="U54" s="112">
        <f t="shared" si="9"/>
        <v>0</v>
      </c>
      <c r="V54" s="113">
        <f t="shared" si="10"/>
        <v>0</v>
      </c>
      <c r="W54" s="168">
        <f t="shared" si="11"/>
        <v>0</v>
      </c>
      <c r="X54" s="190"/>
    </row>
    <row r="55" spans="1:24" ht="15.75" customHeight="1" thickBot="1">
      <c r="A55" s="32"/>
      <c r="B55" s="47"/>
      <c r="C55" s="446" t="s">
        <v>147</v>
      </c>
      <c r="D55" s="447"/>
      <c r="E55" s="447"/>
      <c r="F55" s="447"/>
      <c r="G55" s="447"/>
      <c r="H55" s="447"/>
      <c r="I55" s="447"/>
      <c r="J55" s="447"/>
      <c r="K55" s="447"/>
      <c r="L55" s="447"/>
      <c r="M55" s="447"/>
      <c r="N55" s="447"/>
      <c r="O55" s="447"/>
      <c r="P55" s="447"/>
      <c r="Q55" s="447"/>
      <c r="R55" s="447"/>
      <c r="S55" s="447"/>
      <c r="T55" s="447"/>
      <c r="U55" s="447"/>
      <c r="V55" s="447"/>
      <c r="W55" s="473"/>
      <c r="X55" s="192">
        <f>SUM(W57:W75)</f>
        <v>0</v>
      </c>
    </row>
    <row r="56" spans="1:24" outlineLevel="1">
      <c r="A56" s="31"/>
      <c r="B56" s="46"/>
      <c r="C56" s="182">
        <f>'Перв. скв '!C66</f>
        <v>0</v>
      </c>
      <c r="D56" s="100" t="s">
        <v>120</v>
      </c>
      <c r="E56" s="50"/>
      <c r="F56" s="50"/>
      <c r="G56" s="38"/>
      <c r="H56" s="51"/>
      <c r="I56" s="51"/>
      <c r="J56" s="51"/>
      <c r="K56" s="51"/>
      <c r="L56" s="51"/>
      <c r="M56" s="51"/>
      <c r="N56" s="51"/>
      <c r="O56" s="52"/>
      <c r="P56" s="52"/>
      <c r="Q56" s="52"/>
      <c r="R56" s="52"/>
      <c r="S56" s="52"/>
      <c r="T56" s="52"/>
      <c r="U56" s="52"/>
      <c r="V56" s="53"/>
      <c r="W56" s="172"/>
      <c r="X56" s="190"/>
    </row>
    <row r="57" spans="1:24" outlineLevel="1">
      <c r="A57" s="30"/>
      <c r="B57" s="43"/>
      <c r="C57" s="183" t="s">
        <v>148</v>
      </c>
      <c r="D57" s="102" t="str">
        <f>'Перв. скв '!D67</f>
        <v>Фиксированная ставка за скважину с отходом до 1300 м.</v>
      </c>
      <c r="E57" s="59">
        <f>C$56</f>
        <v>0</v>
      </c>
      <c r="F57" s="59" t="str">
        <f>'Перв. скв '!F67</f>
        <v>скв.</v>
      </c>
      <c r="G57" s="196">
        <f>'Перв. скв '!G67</f>
        <v>1974979.56</v>
      </c>
      <c r="H57" s="35"/>
      <c r="I57" s="199"/>
      <c r="J57" s="35"/>
      <c r="K57" s="35"/>
      <c r="L57" s="35"/>
      <c r="M57" s="35"/>
      <c r="N57" s="35"/>
      <c r="O57" s="99">
        <f t="shared" ref="O57:O67" si="14">H57*G57</f>
        <v>0</v>
      </c>
      <c r="P57" s="99">
        <f t="shared" ref="P57:P67" si="15">I57*G57</f>
        <v>0</v>
      </c>
      <c r="Q57" s="99">
        <f t="shared" ref="Q57:Q67" si="16">J57*G57</f>
        <v>0</v>
      </c>
      <c r="R57" s="99">
        <f t="shared" ref="R57:R67" si="17">K57*G57</f>
        <v>0</v>
      </c>
      <c r="S57" s="99">
        <f t="shared" ref="S57:S67" si="18">L57*G57</f>
        <v>0</v>
      </c>
      <c r="T57" s="99">
        <f t="shared" ref="T57:T67" si="19">M57*G57</f>
        <v>0</v>
      </c>
      <c r="U57" s="99">
        <f t="shared" ref="U57:U67" si="20">N57*G57</f>
        <v>0</v>
      </c>
      <c r="V57" s="98">
        <f t="shared" ref="V57:V67" si="21">SUM(H57:N57)</f>
        <v>0</v>
      </c>
      <c r="W57" s="171">
        <f>SUM(O57:U57)</f>
        <v>0</v>
      </c>
      <c r="X57" s="190"/>
    </row>
    <row r="58" spans="1:24" outlineLevel="1">
      <c r="A58" s="30"/>
      <c r="B58" s="43"/>
      <c r="C58" s="183"/>
      <c r="D58" s="102" t="str">
        <f>'Перв. скв '!D68</f>
        <v>Фиксированная ставка за скважину с отходом от 1300 до 1500 м.</v>
      </c>
      <c r="E58" s="59">
        <f t="shared" ref="E58:E67" si="22">C$56</f>
        <v>0</v>
      </c>
      <c r="F58" s="59" t="str">
        <f>'Перв. скв '!F68</f>
        <v>скв.</v>
      </c>
      <c r="G58" s="196">
        <f>'Перв. скв '!G68</f>
        <v>2121689.52</v>
      </c>
      <c r="H58" s="35"/>
      <c r="I58" s="35"/>
      <c r="J58" s="35"/>
      <c r="K58" s="35"/>
      <c r="L58" s="35"/>
      <c r="M58" s="35"/>
      <c r="N58" s="35"/>
      <c r="O58" s="99">
        <f t="shared" si="14"/>
        <v>0</v>
      </c>
      <c r="P58" s="99">
        <f t="shared" si="15"/>
        <v>0</v>
      </c>
      <c r="Q58" s="99">
        <f t="shared" si="16"/>
        <v>0</v>
      </c>
      <c r="R58" s="99">
        <f t="shared" si="17"/>
        <v>0</v>
      </c>
      <c r="S58" s="99">
        <f t="shared" si="18"/>
        <v>0</v>
      </c>
      <c r="T58" s="99">
        <f t="shared" si="19"/>
        <v>0</v>
      </c>
      <c r="U58" s="99">
        <f t="shared" si="20"/>
        <v>0</v>
      </c>
      <c r="V58" s="98">
        <f t="shared" si="21"/>
        <v>0</v>
      </c>
      <c r="W58" s="171">
        <f t="shared" ref="W58:W67" si="23">SUM(O58:U58)</f>
        <v>0</v>
      </c>
      <c r="X58" s="190"/>
    </row>
    <row r="59" spans="1:24" outlineLevel="1">
      <c r="A59" s="30"/>
      <c r="B59" s="43"/>
      <c r="C59" s="183"/>
      <c r="D59" s="102" t="str">
        <f>'Перв. скв '!D69</f>
        <v>Фиксированная ставка за скважину с отходом от 1500 до 2000 м.</v>
      </c>
      <c r="E59" s="59">
        <f t="shared" si="22"/>
        <v>0</v>
      </c>
      <c r="F59" s="59" t="str">
        <f>'Перв. скв '!F69</f>
        <v>скв.</v>
      </c>
      <c r="G59" s="196">
        <f>'Перв. скв '!G69</f>
        <v>2436096.73</v>
      </c>
      <c r="H59" s="35"/>
      <c r="I59" s="35"/>
      <c r="J59" s="199"/>
      <c r="K59" s="35"/>
      <c r="L59" s="35"/>
      <c r="M59" s="35"/>
      <c r="N59" s="35"/>
      <c r="O59" s="99">
        <f t="shared" si="14"/>
        <v>0</v>
      </c>
      <c r="P59" s="99">
        <f t="shared" si="15"/>
        <v>0</v>
      </c>
      <c r="Q59" s="99">
        <f t="shared" si="16"/>
        <v>0</v>
      </c>
      <c r="R59" s="99">
        <f t="shared" si="17"/>
        <v>0</v>
      </c>
      <c r="S59" s="99">
        <f t="shared" si="18"/>
        <v>0</v>
      </c>
      <c r="T59" s="99">
        <f t="shared" si="19"/>
        <v>0</v>
      </c>
      <c r="U59" s="99">
        <f t="shared" si="20"/>
        <v>0</v>
      </c>
      <c r="V59" s="98">
        <f t="shared" si="21"/>
        <v>0</v>
      </c>
      <c r="W59" s="171">
        <f t="shared" si="23"/>
        <v>0</v>
      </c>
      <c r="X59" s="190"/>
    </row>
    <row r="60" spans="1:24" outlineLevel="1">
      <c r="A60" s="30"/>
      <c r="B60" s="43"/>
      <c r="C60" s="183"/>
      <c r="D60" s="102" t="str">
        <f>'Перв. скв '!D70</f>
        <v>Фиксированная ставка за скважину с отходом от 2000 до 2200 м.</v>
      </c>
      <c r="E60" s="59">
        <f t="shared" si="22"/>
        <v>0</v>
      </c>
      <c r="F60" s="59" t="str">
        <f>'Перв. скв '!F70</f>
        <v>скв.</v>
      </c>
      <c r="G60" s="196">
        <f>'Перв. скв '!G70</f>
        <v>2743673.15</v>
      </c>
      <c r="H60" s="35"/>
      <c r="I60" s="35"/>
      <c r="J60" s="35"/>
      <c r="K60" s="35"/>
      <c r="L60" s="35"/>
      <c r="M60" s="35"/>
      <c r="N60" s="35"/>
      <c r="O60" s="99">
        <f t="shared" si="14"/>
        <v>0</v>
      </c>
      <c r="P60" s="99">
        <f t="shared" si="15"/>
        <v>0</v>
      </c>
      <c r="Q60" s="99">
        <f t="shared" si="16"/>
        <v>0</v>
      </c>
      <c r="R60" s="99">
        <f t="shared" si="17"/>
        <v>0</v>
      </c>
      <c r="S60" s="99">
        <f t="shared" si="18"/>
        <v>0</v>
      </c>
      <c r="T60" s="99">
        <f t="shared" si="19"/>
        <v>0</v>
      </c>
      <c r="U60" s="99">
        <f t="shared" si="20"/>
        <v>0</v>
      </c>
      <c r="V60" s="98">
        <f t="shared" si="21"/>
        <v>0</v>
      </c>
      <c r="W60" s="171">
        <f t="shared" si="23"/>
        <v>0</v>
      </c>
      <c r="X60" s="190"/>
    </row>
    <row r="61" spans="1:24" outlineLevel="1">
      <c r="A61" s="30"/>
      <c r="B61" s="43"/>
      <c r="C61" s="183"/>
      <c r="D61" s="102" t="str">
        <f>'Перв. скв '!D71</f>
        <v>Фиксированная ставка за скважину с отходом более 2200 м.</v>
      </c>
      <c r="E61" s="59">
        <f t="shared" si="22"/>
        <v>0</v>
      </c>
      <c r="F61" s="59" t="str">
        <f>'Перв. скв '!F71</f>
        <v>скв.</v>
      </c>
      <c r="G61" s="196">
        <f>'Перв. скв '!G71</f>
        <v>2903714.73</v>
      </c>
      <c r="H61" s="35"/>
      <c r="I61" s="35"/>
      <c r="J61" s="35"/>
      <c r="K61" s="35"/>
      <c r="L61" s="199"/>
      <c r="M61" s="199"/>
      <c r="N61" s="35"/>
      <c r="O61" s="99">
        <f t="shared" si="14"/>
        <v>0</v>
      </c>
      <c r="P61" s="99">
        <f t="shared" si="15"/>
        <v>0</v>
      </c>
      <c r="Q61" s="99">
        <f t="shared" si="16"/>
        <v>0</v>
      </c>
      <c r="R61" s="99">
        <f t="shared" si="17"/>
        <v>0</v>
      </c>
      <c r="S61" s="99">
        <f t="shared" si="18"/>
        <v>0</v>
      </c>
      <c r="T61" s="99">
        <f t="shared" si="19"/>
        <v>0</v>
      </c>
      <c r="U61" s="99">
        <f t="shared" si="20"/>
        <v>0</v>
      </c>
      <c r="V61" s="98">
        <f t="shared" si="21"/>
        <v>0</v>
      </c>
      <c r="W61" s="171">
        <f t="shared" si="23"/>
        <v>0</v>
      </c>
      <c r="X61" s="190"/>
    </row>
    <row r="62" spans="1:24" outlineLevel="1">
      <c r="A62" s="30"/>
      <c r="B62" s="43"/>
      <c r="C62" s="183"/>
      <c r="D62" s="102" t="str">
        <f>'Перв. скв '!D72</f>
        <v>Фиксированная ставка за горизонтальную скважину</v>
      </c>
      <c r="E62" s="59">
        <f t="shared" si="22"/>
        <v>0</v>
      </c>
      <c r="F62" s="59" t="str">
        <f>'Перв. скв '!F72</f>
        <v>скв.</v>
      </c>
      <c r="G62" s="196">
        <f>'Перв. скв '!G72</f>
        <v>8986126</v>
      </c>
      <c r="H62" s="35"/>
      <c r="I62" s="35"/>
      <c r="J62" s="35"/>
      <c r="K62" s="35"/>
      <c r="L62" s="35"/>
      <c r="M62" s="35"/>
      <c r="N62" s="35"/>
      <c r="O62" s="99">
        <f t="shared" si="14"/>
        <v>0</v>
      </c>
      <c r="P62" s="99">
        <f t="shared" si="15"/>
        <v>0</v>
      </c>
      <c r="Q62" s="99">
        <f t="shared" si="16"/>
        <v>0</v>
      </c>
      <c r="R62" s="99">
        <f t="shared" si="17"/>
        <v>0</v>
      </c>
      <c r="S62" s="99">
        <f t="shared" si="18"/>
        <v>0</v>
      </c>
      <c r="T62" s="99">
        <f t="shared" si="19"/>
        <v>0</v>
      </c>
      <c r="U62" s="99">
        <f t="shared" si="20"/>
        <v>0</v>
      </c>
      <c r="V62" s="98">
        <f t="shared" si="21"/>
        <v>0</v>
      </c>
      <c r="W62" s="171">
        <f t="shared" si="23"/>
        <v>0</v>
      </c>
      <c r="X62" s="190"/>
    </row>
    <row r="63" spans="1:24" outlineLevel="1">
      <c r="A63" s="30"/>
      <c r="B63" s="43"/>
      <c r="C63" s="183"/>
      <c r="D63" s="102">
        <f>'Перв. скв '!D73</f>
        <v>0</v>
      </c>
      <c r="E63" s="59">
        <f t="shared" si="22"/>
        <v>0</v>
      </c>
      <c r="F63" s="59" t="str">
        <f>'Перв. скв '!F73</f>
        <v>сут</v>
      </c>
      <c r="G63" s="196">
        <f>'Перв. скв '!G73</f>
        <v>0</v>
      </c>
      <c r="H63" s="35"/>
      <c r="I63" s="35"/>
      <c r="J63" s="35"/>
      <c r="K63" s="35"/>
      <c r="L63" s="35"/>
      <c r="M63" s="35"/>
      <c r="N63" s="35"/>
      <c r="O63" s="99">
        <f t="shared" si="14"/>
        <v>0</v>
      </c>
      <c r="P63" s="99">
        <f t="shared" si="15"/>
        <v>0</v>
      </c>
      <c r="Q63" s="99">
        <f t="shared" si="16"/>
        <v>0</v>
      </c>
      <c r="R63" s="99">
        <f t="shared" si="17"/>
        <v>0</v>
      </c>
      <c r="S63" s="99">
        <f t="shared" si="18"/>
        <v>0</v>
      </c>
      <c r="T63" s="99">
        <f t="shared" si="19"/>
        <v>0</v>
      </c>
      <c r="U63" s="99">
        <f t="shared" si="20"/>
        <v>0</v>
      </c>
      <c r="V63" s="98">
        <f t="shared" si="21"/>
        <v>0</v>
      </c>
      <c r="W63" s="171">
        <f t="shared" si="23"/>
        <v>0</v>
      </c>
      <c r="X63" s="190"/>
    </row>
    <row r="64" spans="1:24" outlineLevel="1">
      <c r="A64" s="30"/>
      <c r="B64" s="43"/>
      <c r="C64" s="183"/>
      <c r="D64" s="102">
        <f>'Перв. скв '!D74</f>
        <v>0</v>
      </c>
      <c r="E64" s="59">
        <f t="shared" si="22"/>
        <v>0</v>
      </c>
      <c r="F64" s="59" t="str">
        <f>'Перв. скв '!F74</f>
        <v>сут</v>
      </c>
      <c r="G64" s="196">
        <f>'Перв. скв '!G74</f>
        <v>0</v>
      </c>
      <c r="H64" s="35"/>
      <c r="I64" s="35"/>
      <c r="J64" s="35"/>
      <c r="K64" s="35"/>
      <c r="L64" s="35"/>
      <c r="M64" s="35"/>
      <c r="N64" s="35"/>
      <c r="O64" s="99">
        <f t="shared" si="14"/>
        <v>0</v>
      </c>
      <c r="P64" s="99">
        <f t="shared" si="15"/>
        <v>0</v>
      </c>
      <c r="Q64" s="99">
        <f t="shared" si="16"/>
        <v>0</v>
      </c>
      <c r="R64" s="99">
        <f t="shared" si="17"/>
        <v>0</v>
      </c>
      <c r="S64" s="99">
        <f t="shared" si="18"/>
        <v>0</v>
      </c>
      <c r="T64" s="99">
        <f t="shared" si="19"/>
        <v>0</v>
      </c>
      <c r="U64" s="99">
        <f t="shared" si="20"/>
        <v>0</v>
      </c>
      <c r="V64" s="98">
        <f t="shared" si="21"/>
        <v>0</v>
      </c>
      <c r="W64" s="171">
        <f t="shared" si="23"/>
        <v>0</v>
      </c>
      <c r="X64" s="190"/>
    </row>
    <row r="65" spans="1:24" outlineLevel="1">
      <c r="A65" s="30"/>
      <c r="B65" s="43"/>
      <c r="C65" s="183"/>
      <c r="D65" s="102">
        <f>'Перв. скв '!D75</f>
        <v>0</v>
      </c>
      <c r="E65" s="59">
        <f t="shared" si="22"/>
        <v>0</v>
      </c>
      <c r="F65" s="59" t="str">
        <f>'Перв. скв '!F75</f>
        <v>сут</v>
      </c>
      <c r="G65" s="196">
        <f>'Перв. скв '!G75</f>
        <v>0</v>
      </c>
      <c r="H65" s="35"/>
      <c r="I65" s="35"/>
      <c r="J65" s="35"/>
      <c r="K65" s="35"/>
      <c r="L65" s="35"/>
      <c r="M65" s="35"/>
      <c r="N65" s="35"/>
      <c r="O65" s="99">
        <f t="shared" si="14"/>
        <v>0</v>
      </c>
      <c r="P65" s="99">
        <f t="shared" si="15"/>
        <v>0</v>
      </c>
      <c r="Q65" s="99">
        <f t="shared" si="16"/>
        <v>0</v>
      </c>
      <c r="R65" s="99">
        <f t="shared" si="17"/>
        <v>0</v>
      </c>
      <c r="S65" s="99">
        <f t="shared" si="18"/>
        <v>0</v>
      </c>
      <c r="T65" s="99">
        <f t="shared" si="19"/>
        <v>0</v>
      </c>
      <c r="U65" s="99">
        <f t="shared" si="20"/>
        <v>0</v>
      </c>
      <c r="V65" s="98">
        <f t="shared" si="21"/>
        <v>0</v>
      </c>
      <c r="W65" s="171">
        <f t="shared" si="23"/>
        <v>0</v>
      </c>
      <c r="X65" s="190"/>
    </row>
    <row r="66" spans="1:24" outlineLevel="1">
      <c r="A66" s="30"/>
      <c r="B66" s="43"/>
      <c r="C66" s="183"/>
      <c r="D66" s="102" t="str">
        <f>'Перв. скв '!D76</f>
        <v xml:space="preserve">Мобилизация на объект работ </v>
      </c>
      <c r="E66" s="59">
        <f t="shared" si="22"/>
        <v>0</v>
      </c>
      <c r="F66" s="59" t="str">
        <f>'Перв. скв '!F76</f>
        <v>опер.</v>
      </c>
      <c r="G66" s="196">
        <f>'Перв. скв '!G76</f>
        <v>0</v>
      </c>
      <c r="H66" s="35"/>
      <c r="I66" s="35"/>
      <c r="J66" s="35"/>
      <c r="K66" s="35"/>
      <c r="L66" s="35"/>
      <c r="M66" s="35"/>
      <c r="N66" s="35"/>
      <c r="O66" s="99">
        <f t="shared" si="14"/>
        <v>0</v>
      </c>
      <c r="P66" s="99">
        <f t="shared" si="15"/>
        <v>0</v>
      </c>
      <c r="Q66" s="99">
        <f t="shared" si="16"/>
        <v>0</v>
      </c>
      <c r="R66" s="99">
        <f t="shared" si="17"/>
        <v>0</v>
      </c>
      <c r="S66" s="99">
        <f t="shared" si="18"/>
        <v>0</v>
      </c>
      <c r="T66" s="99">
        <f t="shared" si="19"/>
        <v>0</v>
      </c>
      <c r="U66" s="99">
        <f t="shared" si="20"/>
        <v>0</v>
      </c>
      <c r="V66" s="98">
        <f t="shared" si="21"/>
        <v>0</v>
      </c>
      <c r="W66" s="171">
        <f t="shared" si="23"/>
        <v>0</v>
      </c>
      <c r="X66" s="190"/>
    </row>
    <row r="67" spans="1:24" ht="15.75" outlineLevel="1" thickBot="1">
      <c r="A67" s="30"/>
      <c r="B67" s="43"/>
      <c r="C67" s="183"/>
      <c r="D67" s="102" t="str">
        <f>'Перв. скв '!D77</f>
        <v xml:space="preserve">Демобилизация </v>
      </c>
      <c r="E67" s="59">
        <f t="shared" si="22"/>
        <v>0</v>
      </c>
      <c r="F67" s="59" t="str">
        <f>'Перв. скв '!F77</f>
        <v>опер.</v>
      </c>
      <c r="G67" s="196">
        <f>'Перв. скв '!G77</f>
        <v>0</v>
      </c>
      <c r="H67" s="35"/>
      <c r="I67" s="35"/>
      <c r="J67" s="35"/>
      <c r="K67" s="35"/>
      <c r="L67" s="35"/>
      <c r="M67" s="35"/>
      <c r="N67" s="35"/>
      <c r="O67" s="99">
        <f t="shared" si="14"/>
        <v>0</v>
      </c>
      <c r="P67" s="99">
        <f t="shared" si="15"/>
        <v>0</v>
      </c>
      <c r="Q67" s="99">
        <f t="shared" si="16"/>
        <v>0</v>
      </c>
      <c r="R67" s="99">
        <f t="shared" si="17"/>
        <v>0</v>
      </c>
      <c r="S67" s="99">
        <f t="shared" si="18"/>
        <v>0</v>
      </c>
      <c r="T67" s="99">
        <f t="shared" si="19"/>
        <v>0</v>
      </c>
      <c r="U67" s="99">
        <f t="shared" si="20"/>
        <v>0</v>
      </c>
      <c r="V67" s="98">
        <f t="shared" si="21"/>
        <v>0</v>
      </c>
      <c r="W67" s="171">
        <f t="shared" si="23"/>
        <v>0</v>
      </c>
      <c r="X67" s="190"/>
    </row>
    <row r="68" spans="1:24" outlineLevel="1">
      <c r="A68" s="31"/>
      <c r="B68" s="46"/>
      <c r="C68" s="182">
        <f>'Перв. скв '!C78</f>
        <v>0</v>
      </c>
      <c r="D68" s="100" t="s">
        <v>120</v>
      </c>
      <c r="E68" s="50"/>
      <c r="F68" s="50"/>
      <c r="G68" s="38"/>
      <c r="H68" s="51"/>
      <c r="I68" s="51"/>
      <c r="J68" s="51"/>
      <c r="K68" s="51"/>
      <c r="L68" s="51"/>
      <c r="M68" s="51"/>
      <c r="N68" s="51"/>
      <c r="O68" s="52"/>
      <c r="P68" s="52"/>
      <c r="Q68" s="52"/>
      <c r="R68" s="52"/>
      <c r="S68" s="52"/>
      <c r="T68" s="52"/>
      <c r="U68" s="52"/>
      <c r="V68" s="53"/>
      <c r="W68" s="172"/>
      <c r="X68" s="190"/>
    </row>
    <row r="69" spans="1:24" outlineLevel="1">
      <c r="A69" s="30"/>
      <c r="B69" s="43"/>
      <c r="C69" s="183" t="s">
        <v>148</v>
      </c>
      <c r="D69" s="102" t="str">
        <f>'Перв. скв '!D79</f>
        <v>Операционная ставка в режиме работы</v>
      </c>
      <c r="E69" s="59">
        <f>C$68</f>
        <v>0</v>
      </c>
      <c r="F69" s="59" t="str">
        <f>'Перв. скв '!F79</f>
        <v>сут</v>
      </c>
      <c r="G69" s="196">
        <f>'Перв. скв '!G79</f>
        <v>0</v>
      </c>
      <c r="H69" s="35"/>
      <c r="I69" s="35"/>
      <c r="J69" s="35"/>
      <c r="K69" s="35"/>
      <c r="L69" s="35"/>
      <c r="M69" s="35"/>
      <c r="N69" s="35"/>
      <c r="O69" s="99">
        <f t="shared" ref="O69:O75" si="24">H69*G69</f>
        <v>0</v>
      </c>
      <c r="P69" s="99">
        <f t="shared" ref="P69:P75" si="25">I69*G69</f>
        <v>0</v>
      </c>
      <c r="Q69" s="99">
        <f t="shared" ref="Q69:Q75" si="26">J69*G69</f>
        <v>0</v>
      </c>
      <c r="R69" s="99">
        <f t="shared" ref="R69:R75" si="27">K69*G69</f>
        <v>0</v>
      </c>
      <c r="S69" s="99">
        <f t="shared" ref="S69:S75" si="28">L69*G69</f>
        <v>0</v>
      </c>
      <c r="T69" s="99">
        <f t="shared" ref="T69:T75" si="29">M69*G69</f>
        <v>0</v>
      </c>
      <c r="U69" s="99">
        <f t="shared" ref="U69:U75" si="30">N69*G69</f>
        <v>0</v>
      </c>
      <c r="V69" s="98">
        <f t="shared" ref="V69:V75" si="31">SUM(H69:N69)</f>
        <v>0</v>
      </c>
      <c r="W69" s="171">
        <f t="shared" ref="W69:W75" si="32">SUM(O69:U69)</f>
        <v>0</v>
      </c>
      <c r="X69" s="190"/>
    </row>
    <row r="70" spans="1:24" outlineLevel="1">
      <c r="A70" s="30"/>
      <c r="B70" s="43"/>
      <c r="C70" s="59"/>
      <c r="D70" s="102" t="str">
        <f>'Перв. скв '!D80</f>
        <v>Операционная ставка в режиме ожидания</v>
      </c>
      <c r="E70" s="59">
        <f t="shared" ref="E70:E75" si="33">C$68</f>
        <v>0</v>
      </c>
      <c r="F70" s="59" t="str">
        <f>'Перв. скв '!F80</f>
        <v>сут</v>
      </c>
      <c r="G70" s="196">
        <f>'Перв. скв '!G80</f>
        <v>0</v>
      </c>
      <c r="H70" s="35"/>
      <c r="I70" s="35"/>
      <c r="J70" s="35"/>
      <c r="K70" s="35"/>
      <c r="L70" s="35"/>
      <c r="M70" s="35"/>
      <c r="N70" s="35"/>
      <c r="O70" s="99">
        <f t="shared" si="24"/>
        <v>0</v>
      </c>
      <c r="P70" s="99">
        <f t="shared" si="25"/>
        <v>0</v>
      </c>
      <c r="Q70" s="99">
        <f t="shared" si="26"/>
        <v>0</v>
      </c>
      <c r="R70" s="99">
        <f t="shared" si="27"/>
        <v>0</v>
      </c>
      <c r="S70" s="99">
        <f t="shared" si="28"/>
        <v>0</v>
      </c>
      <c r="T70" s="99">
        <f t="shared" si="29"/>
        <v>0</v>
      </c>
      <c r="U70" s="99">
        <f t="shared" si="30"/>
        <v>0</v>
      </c>
      <c r="V70" s="98">
        <f t="shared" si="31"/>
        <v>0</v>
      </c>
      <c r="W70" s="171">
        <f t="shared" si="32"/>
        <v>0</v>
      </c>
      <c r="X70" s="190"/>
    </row>
    <row r="71" spans="1:24" outlineLevel="1">
      <c r="A71" s="30"/>
      <c r="B71" s="43"/>
      <c r="C71" s="59"/>
      <c r="D71" s="102" t="str">
        <f>'Перв. скв '!D81</f>
        <v>Гамма -каротаж и сопротивление в режиме записи</v>
      </c>
      <c r="E71" s="59">
        <f t="shared" si="33"/>
        <v>0</v>
      </c>
      <c r="F71" s="59" t="str">
        <f>'Перв. скв '!F81</f>
        <v>сут</v>
      </c>
      <c r="G71" s="196">
        <f>'Перв. скв '!G81</f>
        <v>0</v>
      </c>
      <c r="H71" s="35"/>
      <c r="I71" s="35"/>
      <c r="J71" s="35"/>
      <c r="K71" s="35"/>
      <c r="L71" s="35"/>
      <c r="M71" s="35"/>
      <c r="N71" s="35"/>
      <c r="O71" s="99">
        <f t="shared" si="24"/>
        <v>0</v>
      </c>
      <c r="P71" s="99">
        <f t="shared" si="25"/>
        <v>0</v>
      </c>
      <c r="Q71" s="99">
        <f t="shared" si="26"/>
        <v>0</v>
      </c>
      <c r="R71" s="99">
        <f t="shared" si="27"/>
        <v>0</v>
      </c>
      <c r="S71" s="99">
        <f t="shared" si="28"/>
        <v>0</v>
      </c>
      <c r="T71" s="99">
        <f t="shared" si="29"/>
        <v>0</v>
      </c>
      <c r="U71" s="99">
        <f t="shared" si="30"/>
        <v>0</v>
      </c>
      <c r="V71" s="98">
        <f t="shared" si="31"/>
        <v>0</v>
      </c>
      <c r="W71" s="171">
        <f t="shared" si="32"/>
        <v>0</v>
      </c>
      <c r="X71" s="190"/>
    </row>
    <row r="72" spans="1:24" outlineLevel="1">
      <c r="A72" s="30"/>
      <c r="B72" s="43"/>
      <c r="C72" s="59"/>
      <c r="D72" s="102" t="str">
        <f>'Перв. скв '!D82</f>
        <v>Гамма -каротаж и сопротивление в режиме реального времени</v>
      </c>
      <c r="E72" s="59">
        <f t="shared" si="33"/>
        <v>0</v>
      </c>
      <c r="F72" s="59" t="str">
        <f>'Перв. скв '!F82</f>
        <v>сут</v>
      </c>
      <c r="G72" s="196">
        <f>'Перв. скв '!G82</f>
        <v>0</v>
      </c>
      <c r="H72" s="35"/>
      <c r="I72" s="35"/>
      <c r="J72" s="35"/>
      <c r="K72" s="35"/>
      <c r="L72" s="35"/>
      <c r="M72" s="35"/>
      <c r="N72" s="35"/>
      <c r="O72" s="99">
        <f t="shared" si="24"/>
        <v>0</v>
      </c>
      <c r="P72" s="99">
        <f t="shared" si="25"/>
        <v>0</v>
      </c>
      <c r="Q72" s="99">
        <f t="shared" si="26"/>
        <v>0</v>
      </c>
      <c r="R72" s="99">
        <f t="shared" si="27"/>
        <v>0</v>
      </c>
      <c r="S72" s="99">
        <f t="shared" si="28"/>
        <v>0</v>
      </c>
      <c r="T72" s="99">
        <f t="shared" si="29"/>
        <v>0</v>
      </c>
      <c r="U72" s="99">
        <f t="shared" si="30"/>
        <v>0</v>
      </c>
      <c r="V72" s="98">
        <f t="shared" si="31"/>
        <v>0</v>
      </c>
      <c r="W72" s="171">
        <f t="shared" si="32"/>
        <v>0</v>
      </c>
      <c r="X72" s="190"/>
    </row>
    <row r="73" spans="1:24" outlineLevel="1">
      <c r="A73" s="30"/>
      <c r="B73" s="43"/>
      <c r="C73" s="59"/>
      <c r="D73" s="102" t="str">
        <f>'Перв. скв '!D83</f>
        <v>Гамма -каротаж в режиме записи</v>
      </c>
      <c r="E73" s="59">
        <f t="shared" si="33"/>
        <v>0</v>
      </c>
      <c r="F73" s="59" t="str">
        <f>'Перв. скв '!F83</f>
        <v>сут</v>
      </c>
      <c r="G73" s="196">
        <f>'Перв. скв '!G83</f>
        <v>0</v>
      </c>
      <c r="H73" s="35"/>
      <c r="I73" s="35"/>
      <c r="J73" s="35"/>
      <c r="K73" s="35"/>
      <c r="L73" s="35"/>
      <c r="M73" s="35"/>
      <c r="N73" s="35"/>
      <c r="O73" s="99">
        <f t="shared" si="24"/>
        <v>0</v>
      </c>
      <c r="P73" s="99">
        <f t="shared" si="25"/>
        <v>0</v>
      </c>
      <c r="Q73" s="99">
        <f t="shared" si="26"/>
        <v>0</v>
      </c>
      <c r="R73" s="99">
        <f t="shared" si="27"/>
        <v>0</v>
      </c>
      <c r="S73" s="99">
        <f t="shared" si="28"/>
        <v>0</v>
      </c>
      <c r="T73" s="99">
        <f t="shared" si="29"/>
        <v>0</v>
      </c>
      <c r="U73" s="99">
        <f t="shared" si="30"/>
        <v>0</v>
      </c>
      <c r="V73" s="98">
        <f t="shared" si="31"/>
        <v>0</v>
      </c>
      <c r="W73" s="171">
        <f t="shared" si="32"/>
        <v>0</v>
      </c>
      <c r="X73" s="190"/>
    </row>
    <row r="74" spans="1:24" outlineLevel="1">
      <c r="A74" s="30"/>
      <c r="B74" s="43"/>
      <c r="C74" s="59"/>
      <c r="D74" s="102" t="str">
        <f>'Перв. скв '!D84</f>
        <v>Гамма -каротаж в режиме реального времени</v>
      </c>
      <c r="E74" s="59">
        <f t="shared" si="33"/>
        <v>0</v>
      </c>
      <c r="F74" s="59" t="str">
        <f>'Перв. скв '!F84</f>
        <v>сут</v>
      </c>
      <c r="G74" s="196">
        <f>'Перв. скв '!G84</f>
        <v>0</v>
      </c>
      <c r="H74" s="35"/>
      <c r="I74" s="35"/>
      <c r="J74" s="35"/>
      <c r="K74" s="35"/>
      <c r="L74" s="35"/>
      <c r="M74" s="35"/>
      <c r="N74" s="35"/>
      <c r="O74" s="99">
        <f t="shared" si="24"/>
        <v>0</v>
      </c>
      <c r="P74" s="99">
        <f t="shared" si="25"/>
        <v>0</v>
      </c>
      <c r="Q74" s="99">
        <f t="shared" si="26"/>
        <v>0</v>
      </c>
      <c r="R74" s="99">
        <f t="shared" si="27"/>
        <v>0</v>
      </c>
      <c r="S74" s="99">
        <f t="shared" si="28"/>
        <v>0</v>
      </c>
      <c r="T74" s="99">
        <f t="shared" si="29"/>
        <v>0</v>
      </c>
      <c r="U74" s="99">
        <f t="shared" si="30"/>
        <v>0</v>
      </c>
      <c r="V74" s="98">
        <f t="shared" si="31"/>
        <v>0</v>
      </c>
      <c r="W74" s="171">
        <f t="shared" si="32"/>
        <v>0</v>
      </c>
      <c r="X74" s="190"/>
    </row>
    <row r="75" spans="1:24" ht="15.75" outlineLevel="1" thickBot="1">
      <c r="A75" s="30"/>
      <c r="B75" s="43"/>
      <c r="C75" s="59"/>
      <c r="D75" s="102" t="str">
        <f>'Перв. скв '!D85</f>
        <v>Услуги персонала телеметрического и технологического сопровождения</v>
      </c>
      <c r="E75" s="59">
        <f t="shared" si="33"/>
        <v>0</v>
      </c>
      <c r="F75" s="59" t="str">
        <f>'Перв. скв '!F85</f>
        <v>сут</v>
      </c>
      <c r="G75" s="196">
        <f>'Перв. скв '!G85</f>
        <v>0</v>
      </c>
      <c r="H75" s="35"/>
      <c r="I75" s="35"/>
      <c r="J75" s="35"/>
      <c r="K75" s="35"/>
      <c r="L75" s="35"/>
      <c r="M75" s="35"/>
      <c r="N75" s="35"/>
      <c r="O75" s="99">
        <f t="shared" si="24"/>
        <v>0</v>
      </c>
      <c r="P75" s="99">
        <f t="shared" si="25"/>
        <v>0</v>
      </c>
      <c r="Q75" s="99">
        <f t="shared" si="26"/>
        <v>0</v>
      </c>
      <c r="R75" s="99">
        <f t="shared" si="27"/>
        <v>0</v>
      </c>
      <c r="S75" s="99">
        <f t="shared" si="28"/>
        <v>0</v>
      </c>
      <c r="T75" s="99">
        <f t="shared" si="29"/>
        <v>0</v>
      </c>
      <c r="U75" s="99">
        <f t="shared" si="30"/>
        <v>0</v>
      </c>
      <c r="V75" s="98">
        <f t="shared" si="31"/>
        <v>0</v>
      </c>
      <c r="W75" s="171">
        <f t="shared" si="32"/>
        <v>0</v>
      </c>
      <c r="X75" s="190"/>
    </row>
    <row r="76" spans="1:24" ht="15.75" thickBot="1">
      <c r="A76" s="26"/>
      <c r="B76" s="44"/>
      <c r="C76" s="446" t="s">
        <v>30</v>
      </c>
      <c r="D76" s="447"/>
      <c r="E76" s="447"/>
      <c r="F76" s="447"/>
      <c r="G76" s="447"/>
      <c r="H76" s="447"/>
      <c r="I76" s="447"/>
      <c r="J76" s="447"/>
      <c r="K76" s="447"/>
      <c r="L76" s="447"/>
      <c r="M76" s="447"/>
      <c r="N76" s="447"/>
      <c r="O76" s="447"/>
      <c r="P76" s="447"/>
      <c r="Q76" s="447"/>
      <c r="R76" s="447"/>
      <c r="S76" s="447"/>
      <c r="T76" s="447"/>
      <c r="U76" s="447"/>
      <c r="V76" s="447"/>
      <c r="W76" s="447"/>
      <c r="X76" s="192">
        <f>SUM(W78:W83)</f>
        <v>0</v>
      </c>
    </row>
    <row r="77" spans="1:24" outlineLevel="1">
      <c r="A77" s="25"/>
      <c r="B77" s="46"/>
      <c r="C77" s="182">
        <f>'Перв. скв '!C87</f>
        <v>0</v>
      </c>
      <c r="D77" s="100" t="s">
        <v>120</v>
      </c>
      <c r="E77" s="50"/>
      <c r="F77" s="50"/>
      <c r="G77" s="38"/>
      <c r="H77" s="51"/>
      <c r="I77" s="51"/>
      <c r="J77" s="51"/>
      <c r="K77" s="51"/>
      <c r="L77" s="51"/>
      <c r="M77" s="51"/>
      <c r="N77" s="51"/>
      <c r="O77" s="52"/>
      <c r="P77" s="52"/>
      <c r="Q77" s="52"/>
      <c r="R77" s="52"/>
      <c r="S77" s="52"/>
      <c r="T77" s="52"/>
      <c r="U77" s="52"/>
      <c r="V77" s="53"/>
      <c r="W77" s="172"/>
      <c r="X77" s="190"/>
    </row>
    <row r="78" spans="1:24" outlineLevel="1">
      <c r="A78" s="22"/>
      <c r="B78" s="43"/>
      <c r="C78" s="183" t="s">
        <v>148</v>
      </c>
      <c r="D78" s="102" t="str">
        <f>'Перв. скв '!D88</f>
        <v>Фиксированная ставка за скважину с отходом до 1300 м.</v>
      </c>
      <c r="E78" s="59">
        <f t="shared" ref="E78:E83" si="34">C$77</f>
        <v>0</v>
      </c>
      <c r="F78" s="59" t="str">
        <f>'Перв. скв '!F88</f>
        <v>скв.</v>
      </c>
      <c r="G78" s="196">
        <f>'Перв. скв '!G88</f>
        <v>807557.8</v>
      </c>
      <c r="H78" s="84"/>
      <c r="I78" s="84"/>
      <c r="J78" s="84"/>
      <c r="K78" s="84"/>
      <c r="L78" s="197"/>
      <c r="M78" s="197"/>
      <c r="N78" s="84"/>
      <c r="O78" s="99">
        <f t="shared" ref="O78:O83" si="35">H78*G78</f>
        <v>0</v>
      </c>
      <c r="P78" s="99">
        <f t="shared" ref="P78:P83" si="36">I78*G78</f>
        <v>0</v>
      </c>
      <c r="Q78" s="99">
        <f t="shared" ref="Q78:Q83" si="37">J78*G78</f>
        <v>0</v>
      </c>
      <c r="R78" s="99">
        <f t="shared" ref="R78:R83" si="38">K78*G78</f>
        <v>0</v>
      </c>
      <c r="S78" s="99">
        <f t="shared" ref="S78:S83" si="39">L78*G78</f>
        <v>0</v>
      </c>
      <c r="T78" s="99">
        <f t="shared" ref="T78:T83" si="40">M78*G78</f>
        <v>0</v>
      </c>
      <c r="U78" s="99">
        <f t="shared" ref="U78:U83" si="41">N78*G78</f>
        <v>0</v>
      </c>
      <c r="V78" s="98">
        <f t="shared" ref="V78:V83" si="42">SUM(H78:N78)</f>
        <v>0</v>
      </c>
      <c r="W78" s="171">
        <f t="shared" ref="W78:W83" si="43">SUM(O78:U78)</f>
        <v>0</v>
      </c>
      <c r="X78" s="190"/>
    </row>
    <row r="79" spans="1:24" outlineLevel="1">
      <c r="A79" s="22"/>
      <c r="B79" s="43"/>
      <c r="C79" s="183"/>
      <c r="D79" s="102" t="str">
        <f>'Перв. скв '!D89</f>
        <v>Фиксированная ставка за скважину с отходом от 1300 до 1500 м.</v>
      </c>
      <c r="E79" s="59">
        <f t="shared" si="34"/>
        <v>0</v>
      </c>
      <c r="F79" s="59" t="str">
        <f>'Перв. скв '!F89</f>
        <v>скв.</v>
      </c>
      <c r="G79" s="196">
        <f>'Перв. скв '!G89</f>
        <v>883911</v>
      </c>
      <c r="H79" s="84"/>
      <c r="I79" s="84"/>
      <c r="J79" s="84"/>
      <c r="K79" s="84"/>
      <c r="L79" s="84"/>
      <c r="M79" s="84"/>
      <c r="N79" s="84"/>
      <c r="O79" s="99">
        <f t="shared" si="35"/>
        <v>0</v>
      </c>
      <c r="P79" s="99">
        <f t="shared" si="36"/>
        <v>0</v>
      </c>
      <c r="Q79" s="99">
        <f t="shared" si="37"/>
        <v>0</v>
      </c>
      <c r="R79" s="99">
        <f t="shared" si="38"/>
        <v>0</v>
      </c>
      <c r="S79" s="99">
        <f t="shared" si="39"/>
        <v>0</v>
      </c>
      <c r="T79" s="99">
        <f t="shared" si="40"/>
        <v>0</v>
      </c>
      <c r="U79" s="99">
        <f t="shared" si="41"/>
        <v>0</v>
      </c>
      <c r="V79" s="98">
        <f t="shared" si="42"/>
        <v>0</v>
      </c>
      <c r="W79" s="171">
        <f t="shared" si="43"/>
        <v>0</v>
      </c>
      <c r="X79" s="190"/>
    </row>
    <row r="80" spans="1:24" outlineLevel="1">
      <c r="A80" s="22"/>
      <c r="B80" s="43"/>
      <c r="C80" s="183"/>
      <c r="D80" s="102" t="str">
        <f>'Перв. скв '!D90</f>
        <v>Фиксированная ставка за скважину с отходом от 1500 до 2000 м.</v>
      </c>
      <c r="E80" s="59">
        <f t="shared" si="34"/>
        <v>0</v>
      </c>
      <c r="F80" s="59" t="str">
        <f>'Перв. скв '!F90</f>
        <v>скв.</v>
      </c>
      <c r="G80" s="196">
        <f>'Перв. скв '!G90</f>
        <v>883911</v>
      </c>
      <c r="H80" s="84"/>
      <c r="I80" s="84"/>
      <c r="J80" s="84"/>
      <c r="K80" s="84"/>
      <c r="L80" s="197"/>
      <c r="M80" s="197"/>
      <c r="N80" s="84"/>
      <c r="O80" s="99">
        <f t="shared" si="35"/>
        <v>0</v>
      </c>
      <c r="P80" s="99">
        <f t="shared" si="36"/>
        <v>0</v>
      </c>
      <c r="Q80" s="99">
        <f t="shared" si="37"/>
        <v>0</v>
      </c>
      <c r="R80" s="99">
        <f t="shared" si="38"/>
        <v>0</v>
      </c>
      <c r="S80" s="99">
        <f t="shared" si="39"/>
        <v>0</v>
      </c>
      <c r="T80" s="99">
        <f t="shared" si="40"/>
        <v>0</v>
      </c>
      <c r="U80" s="99">
        <f t="shared" si="41"/>
        <v>0</v>
      </c>
      <c r="V80" s="98">
        <f t="shared" si="42"/>
        <v>0</v>
      </c>
      <c r="W80" s="171">
        <f t="shared" si="43"/>
        <v>0</v>
      </c>
      <c r="X80" s="190"/>
    </row>
    <row r="81" spans="1:24" outlineLevel="1">
      <c r="A81" s="22"/>
      <c r="B81" s="43"/>
      <c r="C81" s="183"/>
      <c r="D81" s="102" t="str">
        <f>'Перв. скв '!D91</f>
        <v>Фиксированная ставка за скважину с отходом от 2000 до 2200 м.</v>
      </c>
      <c r="E81" s="59">
        <f t="shared" si="34"/>
        <v>0</v>
      </c>
      <c r="F81" s="59" t="str">
        <f>'Перв. скв '!F91</f>
        <v>скв.</v>
      </c>
      <c r="G81" s="196">
        <f>'Перв. скв '!G91</f>
        <v>1125552.98</v>
      </c>
      <c r="H81" s="84"/>
      <c r="I81" s="84"/>
      <c r="J81" s="84"/>
      <c r="K81" s="84"/>
      <c r="L81" s="84"/>
      <c r="M81" s="84"/>
      <c r="N81" s="84"/>
      <c r="O81" s="99">
        <f t="shared" si="35"/>
        <v>0</v>
      </c>
      <c r="P81" s="99">
        <f t="shared" si="36"/>
        <v>0</v>
      </c>
      <c r="Q81" s="99">
        <f t="shared" si="37"/>
        <v>0</v>
      </c>
      <c r="R81" s="99">
        <f t="shared" si="38"/>
        <v>0</v>
      </c>
      <c r="S81" s="99">
        <f t="shared" si="39"/>
        <v>0</v>
      </c>
      <c r="T81" s="99">
        <f t="shared" si="40"/>
        <v>0</v>
      </c>
      <c r="U81" s="99">
        <f t="shared" si="41"/>
        <v>0</v>
      </c>
      <c r="V81" s="98">
        <f t="shared" si="42"/>
        <v>0</v>
      </c>
      <c r="W81" s="171">
        <f t="shared" si="43"/>
        <v>0</v>
      </c>
      <c r="X81" s="190"/>
    </row>
    <row r="82" spans="1:24" outlineLevel="1">
      <c r="A82" s="22"/>
      <c r="B82" s="43"/>
      <c r="C82" s="183"/>
      <c r="D82" s="102" t="str">
        <f>'Перв. скв '!D92</f>
        <v>Фиксированная ставка за скважину с отходом более 2200 м.</v>
      </c>
      <c r="E82" s="59">
        <f t="shared" si="34"/>
        <v>0</v>
      </c>
      <c r="F82" s="59" t="str">
        <f>'Перв. скв '!F92</f>
        <v>сут.</v>
      </c>
      <c r="G82" s="196">
        <f>'Перв. скв '!G92</f>
        <v>1381613.2</v>
      </c>
      <c r="H82" s="84"/>
      <c r="I82" s="84"/>
      <c r="J82" s="84"/>
      <c r="K82" s="84"/>
      <c r="L82" s="84"/>
      <c r="M82" s="84"/>
      <c r="N82" s="84"/>
      <c r="O82" s="99">
        <f t="shared" si="35"/>
        <v>0</v>
      </c>
      <c r="P82" s="99">
        <f t="shared" si="36"/>
        <v>0</v>
      </c>
      <c r="Q82" s="99">
        <f t="shared" si="37"/>
        <v>0</v>
      </c>
      <c r="R82" s="99">
        <f t="shared" si="38"/>
        <v>0</v>
      </c>
      <c r="S82" s="99">
        <f t="shared" si="39"/>
        <v>0</v>
      </c>
      <c r="T82" s="99">
        <f t="shared" si="40"/>
        <v>0</v>
      </c>
      <c r="U82" s="99">
        <f t="shared" si="41"/>
        <v>0</v>
      </c>
      <c r="V82" s="98">
        <f t="shared" si="42"/>
        <v>0</v>
      </c>
      <c r="W82" s="171">
        <f t="shared" si="43"/>
        <v>0</v>
      </c>
      <c r="X82" s="190"/>
    </row>
    <row r="83" spans="1:24" ht="15.75" outlineLevel="1" thickBot="1">
      <c r="A83" s="22"/>
      <c r="B83" s="43"/>
      <c r="C83" s="183"/>
      <c r="D83" s="102" t="str">
        <f>'Перв. скв '!D93</f>
        <v>Фиксированная ставка за горизонтальную скважину</v>
      </c>
      <c r="E83" s="59">
        <f t="shared" si="34"/>
        <v>0</v>
      </c>
      <c r="F83" s="59" t="str">
        <f>'Перв. скв '!F93</f>
        <v>скв.</v>
      </c>
      <c r="G83" s="196">
        <f>'Перв. скв '!G93</f>
        <v>5521715.7225000001</v>
      </c>
      <c r="H83" s="84"/>
      <c r="I83" s="84"/>
      <c r="J83" s="84"/>
      <c r="K83" s="84"/>
      <c r="L83" s="84"/>
      <c r="M83" s="84"/>
      <c r="N83" s="84"/>
      <c r="O83" s="99">
        <f t="shared" si="35"/>
        <v>0</v>
      </c>
      <c r="P83" s="99">
        <f t="shared" si="36"/>
        <v>0</v>
      </c>
      <c r="Q83" s="99">
        <f t="shared" si="37"/>
        <v>0</v>
      </c>
      <c r="R83" s="99">
        <f t="shared" si="38"/>
        <v>0</v>
      </c>
      <c r="S83" s="99">
        <f t="shared" si="39"/>
        <v>0</v>
      </c>
      <c r="T83" s="99">
        <f t="shared" si="40"/>
        <v>0</v>
      </c>
      <c r="U83" s="99">
        <f t="shared" si="41"/>
        <v>0</v>
      </c>
      <c r="V83" s="98">
        <f t="shared" si="42"/>
        <v>0</v>
      </c>
      <c r="W83" s="171">
        <f t="shared" si="43"/>
        <v>0</v>
      </c>
      <c r="X83" s="190"/>
    </row>
    <row r="84" spans="1:24" ht="15.75" thickBot="1">
      <c r="A84" s="31"/>
      <c r="B84" s="46"/>
      <c r="C84" s="446" t="s">
        <v>29</v>
      </c>
      <c r="D84" s="447"/>
      <c r="E84" s="447"/>
      <c r="F84" s="447"/>
      <c r="G84" s="447"/>
      <c r="H84" s="447"/>
      <c r="I84" s="447"/>
      <c r="J84" s="447"/>
      <c r="K84" s="447"/>
      <c r="L84" s="447"/>
      <c r="M84" s="447"/>
      <c r="N84" s="447"/>
      <c r="O84" s="447"/>
      <c r="P84" s="447"/>
      <c r="Q84" s="447"/>
      <c r="R84" s="447"/>
      <c r="S84" s="447"/>
      <c r="T84" s="447"/>
      <c r="U84" s="447"/>
      <c r="V84" s="447"/>
      <c r="W84" s="447"/>
      <c r="X84" s="192">
        <f>SUM(W86:W101)</f>
        <v>0</v>
      </c>
    </row>
    <row r="85" spans="1:24" outlineLevel="1" collapsed="1">
      <c r="A85" s="31"/>
      <c r="B85" s="46"/>
      <c r="C85" s="182">
        <f>'Перв. скв '!C95</f>
        <v>0</v>
      </c>
      <c r="D85" s="100" t="s">
        <v>120</v>
      </c>
      <c r="E85" s="50"/>
      <c r="F85" s="50"/>
      <c r="G85" s="38"/>
      <c r="H85" s="51"/>
      <c r="I85" s="51"/>
      <c r="J85" s="51"/>
      <c r="K85" s="51"/>
      <c r="L85" s="51"/>
      <c r="M85" s="51"/>
      <c r="N85" s="51"/>
      <c r="O85" s="52"/>
      <c r="P85" s="52"/>
      <c r="Q85" s="52"/>
      <c r="R85" s="52"/>
      <c r="S85" s="52"/>
      <c r="T85" s="52"/>
      <c r="U85" s="52"/>
      <c r="V85" s="53"/>
      <c r="W85" s="172"/>
      <c r="X85" s="190"/>
    </row>
    <row r="86" spans="1:24" outlineLevel="1">
      <c r="A86" s="30"/>
      <c r="B86" s="43"/>
      <c r="C86" s="183">
        <v>324</v>
      </c>
      <c r="D86" s="102" t="str">
        <f>'Перв. скв '!D96</f>
        <v>Цементирование направления НН 426 мм (услуги, цемент, материалы)</v>
      </c>
      <c r="E86" s="59">
        <f>C$85</f>
        <v>0</v>
      </c>
      <c r="F86" s="59" t="str">
        <f>'Перв. скв '!F96</f>
        <v>опер</v>
      </c>
      <c r="G86" s="196">
        <f>'Перв. скв '!G96</f>
        <v>261088.00000000003</v>
      </c>
      <c r="H86" s="84"/>
      <c r="I86" s="84"/>
      <c r="J86" s="84"/>
      <c r="K86" s="84"/>
      <c r="L86" s="84"/>
      <c r="M86" s="84"/>
      <c r="N86" s="84"/>
      <c r="O86" s="99">
        <f t="shared" ref="O86:O101" si="44">H86*G86</f>
        <v>0</v>
      </c>
      <c r="P86" s="99">
        <f t="shared" ref="P86:P101" si="45">I86*G86</f>
        <v>0</v>
      </c>
      <c r="Q86" s="99">
        <f t="shared" ref="Q86:Q101" si="46">J86*G86</f>
        <v>0</v>
      </c>
      <c r="R86" s="99">
        <f t="shared" ref="R86:R101" si="47">K86*G86</f>
        <v>0</v>
      </c>
      <c r="S86" s="99">
        <f t="shared" ref="S86:S101" si="48">L86*G86</f>
        <v>0</v>
      </c>
      <c r="T86" s="99">
        <f t="shared" ref="T86:T101" si="49">M86*G86</f>
        <v>0</v>
      </c>
      <c r="U86" s="99">
        <f t="shared" ref="U86:U101" si="50">N86*G86</f>
        <v>0</v>
      </c>
      <c r="V86" s="98">
        <f t="shared" ref="V86:V101" si="51">SUM(H86:N86)</f>
        <v>0</v>
      </c>
      <c r="W86" s="171">
        <f t="shared" ref="W86:W101" si="52">SUM(O86:U86)</f>
        <v>0</v>
      </c>
      <c r="X86" s="190"/>
    </row>
    <row r="87" spans="1:24" outlineLevel="1">
      <c r="A87" s="30"/>
      <c r="B87" s="43"/>
      <c r="C87" s="183">
        <v>245</v>
      </c>
      <c r="D87" s="102" t="str">
        <f>'Перв. скв '!D97</f>
        <v>Цементирование кондуктора НН 324 мм (услуги, цемент, материалы)</v>
      </c>
      <c r="E87" s="59">
        <f t="shared" ref="E87:E101" si="53">C$85</f>
        <v>0</v>
      </c>
      <c r="F87" s="59" t="str">
        <f>'Перв. скв '!F97</f>
        <v>опер</v>
      </c>
      <c r="G87" s="196">
        <f>'Перв. скв '!G97</f>
        <v>450018</v>
      </c>
      <c r="H87" s="84"/>
      <c r="I87" s="84"/>
      <c r="J87" s="84"/>
      <c r="K87" s="84"/>
      <c r="L87" s="84"/>
      <c r="M87" s="84"/>
      <c r="N87" s="84"/>
      <c r="O87" s="99">
        <f t="shared" si="44"/>
        <v>0</v>
      </c>
      <c r="P87" s="99">
        <f t="shared" si="45"/>
        <v>0</v>
      </c>
      <c r="Q87" s="99">
        <f t="shared" si="46"/>
        <v>0</v>
      </c>
      <c r="R87" s="99">
        <f t="shared" si="47"/>
        <v>0</v>
      </c>
      <c r="S87" s="99">
        <f t="shared" si="48"/>
        <v>0</v>
      </c>
      <c r="T87" s="99">
        <f t="shared" si="49"/>
        <v>0</v>
      </c>
      <c r="U87" s="99">
        <f t="shared" si="50"/>
        <v>0</v>
      </c>
      <c r="V87" s="98">
        <f t="shared" si="51"/>
        <v>0</v>
      </c>
      <c r="W87" s="171">
        <f t="shared" si="52"/>
        <v>0</v>
      </c>
      <c r="X87" s="190"/>
    </row>
    <row r="88" spans="1:24" outlineLevel="1">
      <c r="A88" s="30"/>
      <c r="B88" s="43"/>
      <c r="C88" s="183">
        <v>178</v>
      </c>
      <c r="D88" s="102" t="str">
        <f>'Перв. скв '!D98</f>
        <v>Цементирование технической колонны Гор 245 мм (услуги, цемент, материалы)</v>
      </c>
      <c r="E88" s="59">
        <f t="shared" si="53"/>
        <v>0</v>
      </c>
      <c r="F88" s="59" t="str">
        <f>'Перв. скв '!F98</f>
        <v>опер</v>
      </c>
      <c r="G88" s="196">
        <f>'Перв. скв '!G98</f>
        <v>0</v>
      </c>
      <c r="H88" s="84"/>
      <c r="I88" s="84"/>
      <c r="J88" s="84"/>
      <c r="K88" s="84"/>
      <c r="L88" s="84"/>
      <c r="M88" s="84"/>
      <c r="N88" s="84"/>
      <c r="O88" s="99">
        <f t="shared" si="44"/>
        <v>0</v>
      </c>
      <c r="P88" s="99">
        <f t="shared" si="45"/>
        <v>0</v>
      </c>
      <c r="Q88" s="99">
        <f t="shared" si="46"/>
        <v>0</v>
      </c>
      <c r="R88" s="99">
        <f t="shared" si="47"/>
        <v>0</v>
      </c>
      <c r="S88" s="99">
        <f t="shared" si="48"/>
        <v>0</v>
      </c>
      <c r="T88" s="99">
        <f t="shared" si="49"/>
        <v>0</v>
      </c>
      <c r="U88" s="99">
        <f t="shared" si="50"/>
        <v>0</v>
      </c>
      <c r="V88" s="98">
        <f t="shared" si="51"/>
        <v>0</v>
      </c>
      <c r="W88" s="171">
        <f t="shared" si="52"/>
        <v>0</v>
      </c>
      <c r="X88" s="190"/>
    </row>
    <row r="89" spans="1:24" outlineLevel="1">
      <c r="A89" s="30"/>
      <c r="B89" s="43"/>
      <c r="C89" s="183">
        <v>324</v>
      </c>
      <c r="D89" s="102" t="str">
        <f>'Перв. скв '!D99</f>
        <v>Цементирование эксплуатационной колонны 178мм (услуги, цемент, материалы)</v>
      </c>
      <c r="E89" s="59">
        <f t="shared" si="53"/>
        <v>0</v>
      </c>
      <c r="F89" s="59" t="str">
        <f>'Перв. скв '!F99</f>
        <v>опер</v>
      </c>
      <c r="G89" s="196">
        <f>'Перв. скв '!G99</f>
        <v>1433230</v>
      </c>
      <c r="H89" s="84"/>
      <c r="I89" s="84"/>
      <c r="J89" s="84"/>
      <c r="K89" s="84"/>
      <c r="L89" s="84"/>
      <c r="M89" s="84"/>
      <c r="N89" s="84"/>
      <c r="O89" s="99">
        <f t="shared" si="44"/>
        <v>0</v>
      </c>
      <c r="P89" s="99">
        <f t="shared" si="45"/>
        <v>0</v>
      </c>
      <c r="Q89" s="99">
        <f t="shared" si="46"/>
        <v>0</v>
      </c>
      <c r="R89" s="99">
        <f t="shared" si="47"/>
        <v>0</v>
      </c>
      <c r="S89" s="99">
        <f t="shared" si="48"/>
        <v>0</v>
      </c>
      <c r="T89" s="99">
        <f t="shared" si="49"/>
        <v>0</v>
      </c>
      <c r="U89" s="99">
        <f t="shared" si="50"/>
        <v>0</v>
      </c>
      <c r="V89" s="98">
        <f t="shared" si="51"/>
        <v>0</v>
      </c>
      <c r="W89" s="171">
        <f t="shared" si="52"/>
        <v>0</v>
      </c>
      <c r="X89" s="190"/>
    </row>
    <row r="90" spans="1:24" outlineLevel="1">
      <c r="A90" s="30"/>
      <c r="B90" s="43"/>
      <c r="C90" s="183">
        <v>245</v>
      </c>
      <c r="D90" s="102" t="str">
        <f>'Перв. скв '!D100</f>
        <v>Цементирование направления НН 324 мм (услуги, цемент, материалы)</v>
      </c>
      <c r="E90" s="59">
        <f t="shared" si="53"/>
        <v>0</v>
      </c>
      <c r="F90" s="59" t="str">
        <f>'Перв. скв '!F100</f>
        <v>опер</v>
      </c>
      <c r="G90" s="196">
        <f>'Перв. скв '!G100</f>
        <v>0</v>
      </c>
      <c r="H90" s="84"/>
      <c r="I90" s="84"/>
      <c r="J90" s="84"/>
      <c r="K90" s="84"/>
      <c r="L90" s="84"/>
      <c r="M90" s="84"/>
      <c r="N90" s="84"/>
      <c r="O90" s="99">
        <f t="shared" si="44"/>
        <v>0</v>
      </c>
      <c r="P90" s="99">
        <f t="shared" si="45"/>
        <v>0</v>
      </c>
      <c r="Q90" s="99">
        <f t="shared" si="46"/>
        <v>0</v>
      </c>
      <c r="R90" s="99">
        <f t="shared" si="47"/>
        <v>0</v>
      </c>
      <c r="S90" s="99">
        <f t="shared" si="48"/>
        <v>0</v>
      </c>
      <c r="T90" s="99">
        <f t="shared" si="49"/>
        <v>0</v>
      </c>
      <c r="U90" s="99">
        <f t="shared" si="50"/>
        <v>0</v>
      </c>
      <c r="V90" s="98">
        <f t="shared" si="51"/>
        <v>0</v>
      </c>
      <c r="W90" s="171">
        <f t="shared" si="52"/>
        <v>0</v>
      </c>
      <c r="X90" s="190"/>
    </row>
    <row r="91" spans="1:24" outlineLevel="1">
      <c r="A91" s="30"/>
      <c r="B91" s="43"/>
      <c r="C91" s="183">
        <v>178</v>
      </c>
      <c r="D91" s="102" t="str">
        <f>'Перв. скв '!D101</f>
        <v>Цементирование кондуктора НН 245 мм (услуги, цемент, материалы)</v>
      </c>
      <c r="E91" s="59">
        <f t="shared" si="53"/>
        <v>0</v>
      </c>
      <c r="F91" s="59" t="str">
        <f>'Перв. скв '!F101</f>
        <v>опер</v>
      </c>
      <c r="G91" s="196">
        <f>'Перв. скв '!G101</f>
        <v>0</v>
      </c>
      <c r="H91" s="84"/>
      <c r="I91" s="84"/>
      <c r="J91" s="84"/>
      <c r="K91" s="84"/>
      <c r="L91" s="84"/>
      <c r="M91" s="84"/>
      <c r="N91" s="84"/>
      <c r="O91" s="99">
        <f t="shared" si="44"/>
        <v>0</v>
      </c>
      <c r="P91" s="99">
        <f t="shared" si="45"/>
        <v>0</v>
      </c>
      <c r="Q91" s="99">
        <f t="shared" si="46"/>
        <v>0</v>
      </c>
      <c r="R91" s="99">
        <f t="shared" si="47"/>
        <v>0</v>
      </c>
      <c r="S91" s="99">
        <f t="shared" si="48"/>
        <v>0</v>
      </c>
      <c r="T91" s="99">
        <f t="shared" si="49"/>
        <v>0</v>
      </c>
      <c r="U91" s="99">
        <f t="shared" si="50"/>
        <v>0</v>
      </c>
      <c r="V91" s="98">
        <f t="shared" si="51"/>
        <v>0</v>
      </c>
      <c r="W91" s="171">
        <f t="shared" si="52"/>
        <v>0</v>
      </c>
      <c r="X91" s="190"/>
    </row>
    <row r="92" spans="1:24" outlineLevel="1">
      <c r="A92" s="30"/>
      <c r="B92" s="43"/>
      <c r="C92" s="183">
        <v>324</v>
      </c>
      <c r="D92" s="102" t="str">
        <f>'Перв. скв '!D102</f>
        <v>Цементирование эксплуатационной колонны НН 178мм (услуги, цемент, материалы)</v>
      </c>
      <c r="E92" s="59">
        <f t="shared" si="53"/>
        <v>0</v>
      </c>
      <c r="F92" s="59" t="str">
        <f>'Перв. скв '!F102</f>
        <v>опер</v>
      </c>
      <c r="G92" s="196">
        <f>'Перв. скв '!G102</f>
        <v>0</v>
      </c>
      <c r="H92" s="84"/>
      <c r="I92" s="84"/>
      <c r="J92" s="84"/>
      <c r="K92" s="84"/>
      <c r="L92" s="84"/>
      <c r="M92" s="84"/>
      <c r="N92" s="84"/>
      <c r="O92" s="99">
        <f t="shared" si="44"/>
        <v>0</v>
      </c>
      <c r="P92" s="99">
        <f t="shared" si="45"/>
        <v>0</v>
      </c>
      <c r="Q92" s="99">
        <f t="shared" si="46"/>
        <v>0</v>
      </c>
      <c r="R92" s="99">
        <f t="shared" si="47"/>
        <v>0</v>
      </c>
      <c r="S92" s="99">
        <f t="shared" si="48"/>
        <v>0</v>
      </c>
      <c r="T92" s="99">
        <f t="shared" si="49"/>
        <v>0</v>
      </c>
      <c r="U92" s="99">
        <f t="shared" si="50"/>
        <v>0</v>
      </c>
      <c r="V92" s="98">
        <f t="shared" si="51"/>
        <v>0</v>
      </c>
      <c r="W92" s="171">
        <f t="shared" si="52"/>
        <v>0</v>
      </c>
      <c r="X92" s="190"/>
    </row>
    <row r="93" spans="1:24" outlineLevel="1">
      <c r="A93" s="30"/>
      <c r="B93" s="43"/>
      <c r="C93" s="183"/>
      <c r="D93" s="102" t="str">
        <f>'Перв. скв '!D103</f>
        <v>Цементирование хвостовика НН 127мм (услуги, цемент, материалы)</v>
      </c>
      <c r="E93" s="59">
        <f t="shared" si="53"/>
        <v>0</v>
      </c>
      <c r="F93" s="59" t="str">
        <f>'Перв. скв '!F103</f>
        <v>опер</v>
      </c>
      <c r="G93" s="196">
        <f>'Перв. скв '!G103</f>
        <v>0</v>
      </c>
      <c r="H93" s="84"/>
      <c r="I93" s="84"/>
      <c r="J93" s="84"/>
      <c r="K93" s="84"/>
      <c r="L93" s="84"/>
      <c r="M93" s="84"/>
      <c r="N93" s="84"/>
      <c r="O93" s="99">
        <f t="shared" si="44"/>
        <v>0</v>
      </c>
      <c r="P93" s="99">
        <f t="shared" si="45"/>
        <v>0</v>
      </c>
      <c r="Q93" s="99">
        <f t="shared" si="46"/>
        <v>0</v>
      </c>
      <c r="R93" s="99">
        <f t="shared" si="47"/>
        <v>0</v>
      </c>
      <c r="S93" s="99">
        <f t="shared" si="48"/>
        <v>0</v>
      </c>
      <c r="T93" s="99">
        <f t="shared" si="49"/>
        <v>0</v>
      </c>
      <c r="U93" s="99">
        <f t="shared" si="50"/>
        <v>0</v>
      </c>
      <c r="V93" s="98">
        <f t="shared" si="51"/>
        <v>0</v>
      </c>
      <c r="W93" s="171">
        <f t="shared" si="52"/>
        <v>0</v>
      </c>
      <c r="X93" s="190"/>
    </row>
    <row r="94" spans="1:24" outlineLevel="1">
      <c r="A94" s="30"/>
      <c r="B94" s="43"/>
      <c r="C94" s="183"/>
      <c r="D94" s="102" t="str">
        <f>'Перв. скв '!D104</f>
        <v>Цементирование технической колонны НН 245 мм (услуги, цемент, материалы)</v>
      </c>
      <c r="E94" s="59">
        <f t="shared" si="53"/>
        <v>0</v>
      </c>
      <c r="F94" s="59" t="str">
        <f>'Перв. скв '!F104</f>
        <v>опер</v>
      </c>
      <c r="G94" s="196">
        <f>'Перв. скв '!G104</f>
        <v>0</v>
      </c>
      <c r="H94" s="84"/>
      <c r="I94" s="84"/>
      <c r="J94" s="84"/>
      <c r="K94" s="84"/>
      <c r="L94" s="84"/>
      <c r="M94" s="84"/>
      <c r="N94" s="84"/>
      <c r="O94" s="99">
        <f t="shared" si="44"/>
        <v>0</v>
      </c>
      <c r="P94" s="99">
        <f t="shared" si="45"/>
        <v>0</v>
      </c>
      <c r="Q94" s="99">
        <f t="shared" si="46"/>
        <v>0</v>
      </c>
      <c r="R94" s="99">
        <f t="shared" si="47"/>
        <v>0</v>
      </c>
      <c r="S94" s="99">
        <f t="shared" si="48"/>
        <v>0</v>
      </c>
      <c r="T94" s="99">
        <f t="shared" si="49"/>
        <v>0</v>
      </c>
      <c r="U94" s="99">
        <f t="shared" si="50"/>
        <v>0</v>
      </c>
      <c r="V94" s="98">
        <f t="shared" si="51"/>
        <v>0</v>
      </c>
      <c r="W94" s="171">
        <f t="shared" si="52"/>
        <v>0</v>
      </c>
      <c r="X94" s="190"/>
    </row>
    <row r="95" spans="1:24" outlineLevel="1">
      <c r="A95" s="30"/>
      <c r="B95" s="43"/>
      <c r="C95" s="183">
        <v>245</v>
      </c>
      <c r="D95" s="102" t="str">
        <f>'Перв. скв '!D105</f>
        <v>Транспортировка цемента</v>
      </c>
      <c r="E95" s="59">
        <f t="shared" si="53"/>
        <v>0</v>
      </c>
      <c r="F95" s="59" t="str">
        <f>'Перв. скв '!F105</f>
        <v>опер</v>
      </c>
      <c r="G95" s="196">
        <f>'Перв. скв '!G105</f>
        <v>0</v>
      </c>
      <c r="H95" s="84"/>
      <c r="I95" s="84"/>
      <c r="J95" s="84"/>
      <c r="K95" s="84"/>
      <c r="L95" s="84"/>
      <c r="M95" s="84"/>
      <c r="N95" s="84"/>
      <c r="O95" s="99">
        <f t="shared" si="44"/>
        <v>0</v>
      </c>
      <c r="P95" s="99">
        <f t="shared" si="45"/>
        <v>0</v>
      </c>
      <c r="Q95" s="99">
        <f t="shared" si="46"/>
        <v>0</v>
      </c>
      <c r="R95" s="99">
        <f t="shared" si="47"/>
        <v>0</v>
      </c>
      <c r="S95" s="99">
        <f t="shared" si="48"/>
        <v>0</v>
      </c>
      <c r="T95" s="99">
        <f t="shared" si="49"/>
        <v>0</v>
      </c>
      <c r="U95" s="99">
        <f t="shared" si="50"/>
        <v>0</v>
      </c>
      <c r="V95" s="98">
        <f t="shared" si="51"/>
        <v>0</v>
      </c>
      <c r="W95" s="171">
        <f t="shared" si="52"/>
        <v>0</v>
      </c>
      <c r="X95" s="190"/>
    </row>
    <row r="96" spans="1:24" outlineLevel="1">
      <c r="A96" s="30"/>
      <c r="B96" s="43"/>
      <c r="C96" s="183"/>
      <c r="D96" s="102" t="str">
        <f>'Перв. скв '!D106</f>
        <v>Стоимость услуг цементировочного флота</v>
      </c>
      <c r="E96" s="59">
        <f t="shared" si="53"/>
        <v>0</v>
      </c>
      <c r="F96" s="59" t="str">
        <f>'Перв. скв '!F106</f>
        <v>опер</v>
      </c>
      <c r="G96" s="196">
        <f>'Перв. скв '!G106</f>
        <v>0</v>
      </c>
      <c r="H96" s="84"/>
      <c r="I96" s="84"/>
      <c r="J96" s="84"/>
      <c r="K96" s="84"/>
      <c r="L96" s="84"/>
      <c r="M96" s="84"/>
      <c r="N96" s="84"/>
      <c r="O96" s="99">
        <f t="shared" si="44"/>
        <v>0</v>
      </c>
      <c r="P96" s="99">
        <f t="shared" si="45"/>
        <v>0</v>
      </c>
      <c r="Q96" s="99">
        <f t="shared" si="46"/>
        <v>0</v>
      </c>
      <c r="R96" s="99">
        <f t="shared" si="47"/>
        <v>0</v>
      </c>
      <c r="S96" s="99">
        <f t="shared" si="48"/>
        <v>0</v>
      </c>
      <c r="T96" s="99">
        <f t="shared" si="49"/>
        <v>0</v>
      </c>
      <c r="U96" s="99">
        <f t="shared" si="50"/>
        <v>0</v>
      </c>
      <c r="V96" s="98">
        <f t="shared" si="51"/>
        <v>0</v>
      </c>
      <c r="W96" s="171">
        <f t="shared" si="52"/>
        <v>0</v>
      </c>
      <c r="X96" s="190"/>
    </row>
    <row r="97" spans="1:24" outlineLevel="1">
      <c r="A97" s="30"/>
      <c r="B97" s="43"/>
      <c r="C97" s="183"/>
      <c r="D97" s="102" t="str">
        <f>'Перв. скв '!D107</f>
        <v>Стоимость оснастки</v>
      </c>
      <c r="E97" s="59">
        <f t="shared" si="53"/>
        <v>0</v>
      </c>
      <c r="F97" s="59" t="str">
        <f>'Перв. скв '!F107</f>
        <v>опер</v>
      </c>
      <c r="G97" s="196">
        <f>'Перв. скв '!G107</f>
        <v>0</v>
      </c>
      <c r="H97" s="84"/>
      <c r="I97" s="84"/>
      <c r="J97" s="84"/>
      <c r="K97" s="84"/>
      <c r="L97" s="84"/>
      <c r="M97" s="84"/>
      <c r="N97" s="84"/>
      <c r="O97" s="99">
        <f t="shared" si="44"/>
        <v>0</v>
      </c>
      <c r="P97" s="99">
        <f t="shared" si="45"/>
        <v>0</v>
      </c>
      <c r="Q97" s="99">
        <f t="shared" si="46"/>
        <v>0</v>
      </c>
      <c r="R97" s="99">
        <f t="shared" si="47"/>
        <v>0</v>
      </c>
      <c r="S97" s="99">
        <f t="shared" si="48"/>
        <v>0</v>
      </c>
      <c r="T97" s="99">
        <f t="shared" si="49"/>
        <v>0</v>
      </c>
      <c r="U97" s="99">
        <f t="shared" si="50"/>
        <v>0</v>
      </c>
      <c r="V97" s="98">
        <f t="shared" si="51"/>
        <v>0</v>
      </c>
      <c r="W97" s="171">
        <f t="shared" si="52"/>
        <v>0</v>
      </c>
      <c r="X97" s="190"/>
    </row>
    <row r="98" spans="1:24" outlineLevel="1">
      <c r="A98" s="30"/>
      <c r="B98" s="43"/>
      <c r="C98" s="183">
        <v>178</v>
      </c>
      <c r="D98" s="102" t="str">
        <f>'Перв. скв '!D108</f>
        <v>Стоимость услуг инженерного сопровождения</v>
      </c>
      <c r="E98" s="59">
        <f t="shared" si="53"/>
        <v>0</v>
      </c>
      <c r="F98" s="59" t="str">
        <f>'Перв. скв '!F108</f>
        <v>опер</v>
      </c>
      <c r="G98" s="196">
        <f>'Перв. скв '!G108</f>
        <v>0</v>
      </c>
      <c r="H98" s="84"/>
      <c r="I98" s="84"/>
      <c r="J98" s="84"/>
      <c r="K98" s="84"/>
      <c r="L98" s="84"/>
      <c r="M98" s="84"/>
      <c r="N98" s="84"/>
      <c r="O98" s="99">
        <f t="shared" si="44"/>
        <v>0</v>
      </c>
      <c r="P98" s="99">
        <f t="shared" si="45"/>
        <v>0</v>
      </c>
      <c r="Q98" s="99">
        <f t="shared" si="46"/>
        <v>0</v>
      </c>
      <c r="R98" s="99">
        <f t="shared" si="47"/>
        <v>0</v>
      </c>
      <c r="S98" s="99">
        <f t="shared" si="48"/>
        <v>0</v>
      </c>
      <c r="T98" s="99">
        <f t="shared" si="49"/>
        <v>0</v>
      </c>
      <c r="U98" s="99">
        <f t="shared" si="50"/>
        <v>0</v>
      </c>
      <c r="V98" s="98">
        <f t="shared" si="51"/>
        <v>0</v>
      </c>
      <c r="W98" s="171">
        <f t="shared" si="52"/>
        <v>0</v>
      </c>
      <c r="X98" s="190"/>
    </row>
    <row r="99" spans="1:24" outlineLevel="1">
      <c r="A99" s="30"/>
      <c r="B99" s="43"/>
      <c r="C99" s="183"/>
      <c r="D99" s="102" t="str">
        <f>'Перв. скв '!D109</f>
        <v>Стоимость услуг цементировочного флота</v>
      </c>
      <c r="E99" s="59">
        <f t="shared" si="53"/>
        <v>0</v>
      </c>
      <c r="F99" s="59" t="str">
        <f>'Перв. скв '!F109</f>
        <v>опер</v>
      </c>
      <c r="G99" s="196">
        <f>'Перв. скв '!G109</f>
        <v>0</v>
      </c>
      <c r="H99" s="84"/>
      <c r="I99" s="84"/>
      <c r="J99" s="84"/>
      <c r="K99" s="84"/>
      <c r="L99" s="84"/>
      <c r="M99" s="84"/>
      <c r="N99" s="84"/>
      <c r="O99" s="99">
        <f t="shared" si="44"/>
        <v>0</v>
      </c>
      <c r="P99" s="99">
        <f t="shared" si="45"/>
        <v>0</v>
      </c>
      <c r="Q99" s="99">
        <f t="shared" si="46"/>
        <v>0</v>
      </c>
      <c r="R99" s="99">
        <f t="shared" si="47"/>
        <v>0</v>
      </c>
      <c r="S99" s="99">
        <f t="shared" si="48"/>
        <v>0</v>
      </c>
      <c r="T99" s="99">
        <f t="shared" si="49"/>
        <v>0</v>
      </c>
      <c r="U99" s="99">
        <f t="shared" si="50"/>
        <v>0</v>
      </c>
      <c r="V99" s="98">
        <f t="shared" si="51"/>
        <v>0</v>
      </c>
      <c r="W99" s="171">
        <f t="shared" si="52"/>
        <v>0</v>
      </c>
      <c r="X99" s="190"/>
    </row>
    <row r="100" spans="1:24" outlineLevel="1">
      <c r="A100" s="30"/>
      <c r="B100" s="2"/>
      <c r="C100" s="183"/>
      <c r="D100" s="102" t="str">
        <f>'Перв. скв '!D110</f>
        <v>Стоимость оснастки</v>
      </c>
      <c r="E100" s="59">
        <f t="shared" si="53"/>
        <v>0</v>
      </c>
      <c r="F100" s="59" t="str">
        <f>'Перв. скв '!F110</f>
        <v>опер</v>
      </c>
      <c r="G100" s="196">
        <f>'Перв. скв '!G110</f>
        <v>0</v>
      </c>
      <c r="H100" s="84"/>
      <c r="I100" s="84"/>
      <c r="J100" s="84"/>
      <c r="K100" s="84"/>
      <c r="L100" s="84"/>
      <c r="M100" s="84"/>
      <c r="N100" s="84"/>
      <c r="O100" s="99">
        <f t="shared" si="44"/>
        <v>0</v>
      </c>
      <c r="P100" s="99">
        <f t="shared" si="45"/>
        <v>0</v>
      </c>
      <c r="Q100" s="99">
        <f t="shared" si="46"/>
        <v>0</v>
      </c>
      <c r="R100" s="99">
        <f t="shared" si="47"/>
        <v>0</v>
      </c>
      <c r="S100" s="99">
        <f t="shared" si="48"/>
        <v>0</v>
      </c>
      <c r="T100" s="99">
        <f t="shared" si="49"/>
        <v>0</v>
      </c>
      <c r="U100" s="99">
        <f t="shared" si="50"/>
        <v>0</v>
      </c>
      <c r="V100" s="98">
        <f t="shared" si="51"/>
        <v>0</v>
      </c>
      <c r="W100" s="171">
        <f t="shared" si="52"/>
        <v>0</v>
      </c>
      <c r="X100" s="190"/>
    </row>
    <row r="101" spans="1:24" ht="15.75" outlineLevel="1" thickBot="1">
      <c r="A101" s="30"/>
      <c r="B101" s="2"/>
      <c r="C101" s="183" t="s">
        <v>76</v>
      </c>
      <c r="D101" s="102" t="str">
        <f>'Перв. скв '!D111</f>
        <v>Установка цем моста</v>
      </c>
      <c r="E101" s="59">
        <f t="shared" si="53"/>
        <v>0</v>
      </c>
      <c r="F101" s="59" t="str">
        <f>'Перв. скв '!F111</f>
        <v>опер</v>
      </c>
      <c r="G101" s="196">
        <f>'Перв. скв '!G111</f>
        <v>444610</v>
      </c>
      <c r="H101" s="84"/>
      <c r="I101" s="84"/>
      <c r="J101" s="84"/>
      <c r="K101" s="84"/>
      <c r="L101" s="84"/>
      <c r="M101" s="84"/>
      <c r="N101" s="84"/>
      <c r="O101" s="99">
        <f t="shared" si="44"/>
        <v>0</v>
      </c>
      <c r="P101" s="99">
        <f t="shared" si="45"/>
        <v>0</v>
      </c>
      <c r="Q101" s="99">
        <f t="shared" si="46"/>
        <v>0</v>
      </c>
      <c r="R101" s="99">
        <f t="shared" si="47"/>
        <v>0</v>
      </c>
      <c r="S101" s="99">
        <f t="shared" si="48"/>
        <v>0</v>
      </c>
      <c r="T101" s="99">
        <f t="shared" si="49"/>
        <v>0</v>
      </c>
      <c r="U101" s="99">
        <f t="shared" si="50"/>
        <v>0</v>
      </c>
      <c r="V101" s="98">
        <f t="shared" si="51"/>
        <v>0</v>
      </c>
      <c r="W101" s="171">
        <f t="shared" si="52"/>
        <v>0</v>
      </c>
      <c r="X101" s="190"/>
    </row>
    <row r="102" spans="1:24" ht="15.75" thickBot="1">
      <c r="A102" s="25"/>
      <c r="B102" s="46"/>
      <c r="C102" s="446" t="s">
        <v>28</v>
      </c>
      <c r="D102" s="447"/>
      <c r="E102" s="447"/>
      <c r="F102" s="447"/>
      <c r="G102" s="447"/>
      <c r="H102" s="447"/>
      <c r="I102" s="447"/>
      <c r="J102" s="447"/>
      <c r="K102" s="447"/>
      <c r="L102" s="447"/>
      <c r="M102" s="447"/>
      <c r="N102" s="447"/>
      <c r="O102" s="447"/>
      <c r="P102" s="447"/>
      <c r="Q102" s="447"/>
      <c r="R102" s="447"/>
      <c r="S102" s="447"/>
      <c r="T102" s="447"/>
      <c r="U102" s="447"/>
      <c r="V102" s="447"/>
      <c r="W102" s="447"/>
      <c r="X102" s="192">
        <f>SUM(W104:W106)</f>
        <v>0</v>
      </c>
    </row>
    <row r="103" spans="1:24" outlineLevel="1" collapsed="1">
      <c r="A103" s="25"/>
      <c r="B103" s="46"/>
      <c r="C103" s="182">
        <f>'Перв. скв '!C113</f>
        <v>0</v>
      </c>
      <c r="D103" s="100" t="s">
        <v>120</v>
      </c>
      <c r="E103" s="50"/>
      <c r="F103" s="50"/>
      <c r="G103" s="38"/>
      <c r="H103" s="51"/>
      <c r="I103" s="51"/>
      <c r="J103" s="51"/>
      <c r="K103" s="51"/>
      <c r="L103" s="51"/>
      <c r="M103" s="51"/>
      <c r="N103" s="51"/>
      <c r="O103" s="52"/>
      <c r="P103" s="52"/>
      <c r="Q103" s="52"/>
      <c r="R103" s="52"/>
      <c r="S103" s="52"/>
      <c r="T103" s="52"/>
      <c r="U103" s="52"/>
      <c r="V103" s="53"/>
      <c r="W103" s="172"/>
      <c r="X103" s="190"/>
    </row>
    <row r="104" spans="1:24" outlineLevel="1">
      <c r="A104" s="22"/>
      <c r="B104" s="43"/>
      <c r="C104" s="183" t="s">
        <v>148</v>
      </c>
      <c r="D104" s="102" t="str">
        <f>'Перв. скв '!D114</f>
        <v>ГТИ на скважине с отходом до 1300 м.</v>
      </c>
      <c r="E104" s="59">
        <f>C$103</f>
        <v>0</v>
      </c>
      <c r="F104" s="59" t="str">
        <f>'Перв. скв '!F114</f>
        <v>скв.</v>
      </c>
      <c r="G104" s="196">
        <f>'Перв. скв '!G114</f>
        <v>24470</v>
      </c>
      <c r="H104" s="84"/>
      <c r="I104" s="84"/>
      <c r="J104" s="84"/>
      <c r="K104" s="84"/>
      <c r="L104" s="84"/>
      <c r="M104" s="84"/>
      <c r="N104" s="84"/>
      <c r="O104" s="99">
        <f>H104*G104</f>
        <v>0</v>
      </c>
      <c r="P104" s="99">
        <f>I104*G104</f>
        <v>0</v>
      </c>
      <c r="Q104" s="99">
        <f>J104*G104</f>
        <v>0</v>
      </c>
      <c r="R104" s="99">
        <f>K104*G104</f>
        <v>0</v>
      </c>
      <c r="S104" s="99">
        <f>L104*G104</f>
        <v>0</v>
      </c>
      <c r="T104" s="99">
        <f>M104*G104</f>
        <v>0</v>
      </c>
      <c r="U104" s="99">
        <f>N104*G104</f>
        <v>0</v>
      </c>
      <c r="V104" s="98">
        <f>SUM(H104:N104)</f>
        <v>0</v>
      </c>
      <c r="W104" s="171">
        <f>SUM(O104:U104)</f>
        <v>0</v>
      </c>
      <c r="X104" s="190"/>
    </row>
    <row r="105" spans="1:24" outlineLevel="1">
      <c r="A105" s="22"/>
      <c r="B105" s="43"/>
      <c r="C105" s="183"/>
      <c r="D105" s="102" t="str">
        <f>'Перв. скв '!D117</f>
        <v>ГТИ на скважине с отходом от 2000 до 2200 м.</v>
      </c>
      <c r="E105" s="59">
        <f>C$103</f>
        <v>0</v>
      </c>
      <c r="F105" s="59" t="str">
        <f>'Перв. скв '!F117</f>
        <v>скв.</v>
      </c>
      <c r="G105" s="196">
        <f>'Перв. скв '!G117</f>
        <v>24470</v>
      </c>
      <c r="H105" s="84"/>
      <c r="I105" s="84"/>
      <c r="J105" s="84"/>
      <c r="K105" s="84"/>
      <c r="L105" s="84"/>
      <c r="M105" s="84"/>
      <c r="N105" s="84"/>
      <c r="O105" s="99">
        <f>H105*G105</f>
        <v>0</v>
      </c>
      <c r="P105" s="99">
        <f>I105*G105</f>
        <v>0</v>
      </c>
      <c r="Q105" s="99">
        <f>J105*G105</f>
        <v>0</v>
      </c>
      <c r="R105" s="99">
        <f>K105*G105</f>
        <v>0</v>
      </c>
      <c r="S105" s="99">
        <f>L105*G105</f>
        <v>0</v>
      </c>
      <c r="T105" s="99">
        <f>M105*G105</f>
        <v>0</v>
      </c>
      <c r="U105" s="99">
        <f>N105*G105</f>
        <v>0</v>
      </c>
      <c r="V105" s="98">
        <f>SUM(H105:N105)</f>
        <v>0</v>
      </c>
      <c r="W105" s="171">
        <f>SUM(O105:U105)</f>
        <v>0</v>
      </c>
      <c r="X105" s="190"/>
    </row>
    <row r="106" spans="1:24" ht="15.75" outlineLevel="1" thickBot="1">
      <c r="A106" s="22"/>
      <c r="B106" s="43"/>
      <c r="C106" s="183"/>
      <c r="D106" s="102" t="str">
        <f>'Перв. скв '!D119</f>
        <v>ГТИ на горизонтальной скважине</v>
      </c>
      <c r="E106" s="59">
        <f>C$103</f>
        <v>0</v>
      </c>
      <c r="F106" s="59" t="str">
        <f>'Перв. скв '!F119</f>
        <v>скв.</v>
      </c>
      <c r="G106" s="196">
        <f>'Перв. скв '!G119</f>
        <v>24470</v>
      </c>
      <c r="H106" s="84"/>
      <c r="I106" s="84"/>
      <c r="J106" s="84"/>
      <c r="K106" s="84"/>
      <c r="L106" s="84"/>
      <c r="M106" s="84"/>
      <c r="N106" s="84"/>
      <c r="O106" s="99">
        <f>H106*G106</f>
        <v>0</v>
      </c>
      <c r="P106" s="99">
        <f>I106*G106</f>
        <v>0</v>
      </c>
      <c r="Q106" s="99">
        <f>J106*G106</f>
        <v>0</v>
      </c>
      <c r="R106" s="99">
        <f>K106*G106</f>
        <v>0</v>
      </c>
      <c r="S106" s="99">
        <f>L106*G106</f>
        <v>0</v>
      </c>
      <c r="T106" s="99">
        <f>M106*G106</f>
        <v>0</v>
      </c>
      <c r="U106" s="99">
        <f>N106*G106</f>
        <v>0</v>
      </c>
      <c r="V106" s="98">
        <f>SUM(H106:N106)</f>
        <v>0</v>
      </c>
      <c r="W106" s="171">
        <f>SUM(O106:U106)</f>
        <v>0</v>
      </c>
      <c r="X106" s="190"/>
    </row>
    <row r="107" spans="1:24" ht="14.25" customHeight="1" thickBot="1">
      <c r="A107" s="32"/>
      <c r="B107" s="47"/>
      <c r="C107" s="446" t="s">
        <v>27</v>
      </c>
      <c r="D107" s="447"/>
      <c r="E107" s="447"/>
      <c r="F107" s="447"/>
      <c r="G107" s="447"/>
      <c r="H107" s="447"/>
      <c r="I107" s="447"/>
      <c r="J107" s="447"/>
      <c r="K107" s="447"/>
      <c r="L107" s="447"/>
      <c r="M107" s="447"/>
      <c r="N107" s="447"/>
      <c r="O107" s="447"/>
      <c r="P107" s="447"/>
      <c r="Q107" s="447"/>
      <c r="R107" s="447"/>
      <c r="S107" s="447"/>
      <c r="T107" s="447"/>
      <c r="U107" s="447"/>
      <c r="V107" s="447"/>
      <c r="W107" s="447"/>
      <c r="X107" s="192">
        <f>SUM(W109:W115)</f>
        <v>0</v>
      </c>
    </row>
    <row r="108" spans="1:24" ht="14.25" customHeight="1" outlineLevel="1">
      <c r="A108" s="27"/>
      <c r="B108" s="43"/>
      <c r="C108" s="182">
        <f>'Перв. скв '!C121</f>
        <v>0</v>
      </c>
      <c r="D108" s="100" t="s">
        <v>120</v>
      </c>
      <c r="E108" s="50"/>
      <c r="F108" s="50"/>
      <c r="G108" s="38"/>
      <c r="H108" s="51"/>
      <c r="I108" s="51"/>
      <c r="J108" s="51"/>
      <c r="K108" s="51"/>
      <c r="L108" s="51"/>
      <c r="M108" s="51"/>
      <c r="N108" s="51"/>
      <c r="O108" s="52"/>
      <c r="P108" s="52"/>
      <c r="Q108" s="52"/>
      <c r="R108" s="52"/>
      <c r="S108" s="52"/>
      <c r="T108" s="52"/>
      <c r="U108" s="52"/>
      <c r="V108" s="53"/>
      <c r="W108" s="172"/>
      <c r="X108" s="190"/>
    </row>
    <row r="109" spans="1:24" ht="27.75" customHeight="1" outlineLevel="1">
      <c r="A109" s="30"/>
      <c r="B109" s="43"/>
      <c r="C109" s="183" t="s">
        <v>148</v>
      </c>
      <c r="D109" s="102" t="str">
        <f>'Перв. скв '!D122</f>
        <v>Стандартный комплекс ГИС на ННС</v>
      </c>
      <c r="E109" s="59">
        <f>C$108</f>
        <v>0</v>
      </c>
      <c r="F109" s="59" t="str">
        <f>'Перв. скв '!F122</f>
        <v>операция</v>
      </c>
      <c r="G109" s="196">
        <f>'Перв. скв '!G122</f>
        <v>430000</v>
      </c>
      <c r="H109" s="84"/>
      <c r="I109" s="197"/>
      <c r="J109" s="84"/>
      <c r="K109" s="84"/>
      <c r="L109" s="84"/>
      <c r="M109" s="84"/>
      <c r="N109" s="84"/>
      <c r="O109" s="99">
        <f t="shared" ref="O109:O115" si="54">H109*G109</f>
        <v>0</v>
      </c>
      <c r="P109" s="99">
        <f t="shared" ref="P109:P115" si="55">I109*G109</f>
        <v>0</v>
      </c>
      <c r="Q109" s="99">
        <f t="shared" ref="Q109:Q115" si="56">J109*G109</f>
        <v>0</v>
      </c>
      <c r="R109" s="99">
        <f t="shared" ref="R109:R115" si="57">K109*G109</f>
        <v>0</v>
      </c>
      <c r="S109" s="99">
        <f t="shared" ref="S109:S115" si="58">L109*G109</f>
        <v>0</v>
      </c>
      <c r="T109" s="99">
        <f t="shared" ref="T109:T115" si="59">M109*G109</f>
        <v>0</v>
      </c>
      <c r="U109" s="99">
        <f t="shared" ref="U109:U115" si="60">N109*G109</f>
        <v>0</v>
      </c>
      <c r="V109" s="98">
        <f t="shared" ref="V109:V115" si="61">SUM(H109:N109)</f>
        <v>0</v>
      </c>
      <c r="W109" s="171">
        <f t="shared" ref="W109:W115" si="62">SUM(O109:U109)</f>
        <v>0</v>
      </c>
      <c r="X109" s="190"/>
    </row>
    <row r="110" spans="1:24" outlineLevel="1">
      <c r="A110" s="30"/>
      <c r="B110" s="43"/>
      <c r="C110" s="183"/>
      <c r="D110" s="102" t="str">
        <f>'Перв. скв '!D123</f>
        <v>Стандартный комплекс ГИС на ГС</v>
      </c>
      <c r="E110" s="59">
        <f t="shared" ref="E110:E115" si="63">C$108</f>
        <v>0</v>
      </c>
      <c r="F110" s="59" t="str">
        <f>'Перв. скв '!F123</f>
        <v>операция</v>
      </c>
      <c r="G110" s="196">
        <f>'Перв. скв '!G123</f>
        <v>300000</v>
      </c>
      <c r="H110" s="84"/>
      <c r="I110" s="84"/>
      <c r="J110" s="197"/>
      <c r="K110" s="84"/>
      <c r="L110" s="84"/>
      <c r="M110" s="84"/>
      <c r="N110" s="84"/>
      <c r="O110" s="99">
        <f t="shared" si="54"/>
        <v>0</v>
      </c>
      <c r="P110" s="99">
        <f t="shared" si="55"/>
        <v>0</v>
      </c>
      <c r="Q110" s="99">
        <f t="shared" si="56"/>
        <v>0</v>
      </c>
      <c r="R110" s="99">
        <f t="shared" si="57"/>
        <v>0</v>
      </c>
      <c r="S110" s="99">
        <f t="shared" si="58"/>
        <v>0</v>
      </c>
      <c r="T110" s="99">
        <f t="shared" si="59"/>
        <v>0</v>
      </c>
      <c r="U110" s="99">
        <f t="shared" si="60"/>
        <v>0</v>
      </c>
      <c r="V110" s="98">
        <f t="shared" si="61"/>
        <v>0</v>
      </c>
      <c r="W110" s="171">
        <f t="shared" si="62"/>
        <v>0</v>
      </c>
      <c r="X110" s="190"/>
    </row>
    <row r="111" spans="1:24" ht="29.25" customHeight="1" outlineLevel="1">
      <c r="A111" s="3"/>
      <c r="B111" s="43"/>
      <c r="C111" s="183"/>
      <c r="D111" s="102" t="str">
        <f>'Перв. скв '!D124</f>
        <v>ГИС под техничкскую колонну 245 мм (Стандартный комплекс, ИК (если несертифицированная телесистема), РК, АКЦ, ЦМ, МЛМ)</v>
      </c>
      <c r="E111" s="59">
        <f t="shared" si="63"/>
        <v>0</v>
      </c>
      <c r="F111" s="59" t="str">
        <f>'Перв. скв '!F124</f>
        <v>операция</v>
      </c>
      <c r="G111" s="196">
        <f>'Перв. скв '!G124</f>
        <v>0</v>
      </c>
      <c r="H111" s="84"/>
      <c r="I111" s="84"/>
      <c r="J111" s="84"/>
      <c r="K111" s="84"/>
      <c r="L111" s="84"/>
      <c r="M111" s="84"/>
      <c r="N111" s="84"/>
      <c r="O111" s="99">
        <f t="shared" si="54"/>
        <v>0</v>
      </c>
      <c r="P111" s="99">
        <f t="shared" si="55"/>
        <v>0</v>
      </c>
      <c r="Q111" s="99">
        <f t="shared" si="56"/>
        <v>0</v>
      </c>
      <c r="R111" s="99">
        <f t="shared" si="57"/>
        <v>0</v>
      </c>
      <c r="S111" s="99">
        <f t="shared" si="58"/>
        <v>0</v>
      </c>
      <c r="T111" s="99">
        <f t="shared" si="59"/>
        <v>0</v>
      </c>
      <c r="U111" s="99">
        <f t="shared" si="60"/>
        <v>0</v>
      </c>
      <c r="V111" s="98">
        <f t="shared" si="61"/>
        <v>0</v>
      </c>
      <c r="W111" s="171">
        <f t="shared" si="62"/>
        <v>0</v>
      </c>
      <c r="X111" s="190"/>
    </row>
    <row r="112" spans="1:24" ht="29.25" customHeight="1" outlineLevel="1">
      <c r="A112" s="27"/>
      <c r="B112" s="43"/>
      <c r="C112" s="183"/>
      <c r="D112" s="102" t="str">
        <f>'Перв. скв '!D125</f>
        <v>ГИС под эксплуатационную колонну 178 мм (Стандартный комплекс, ИК (если несертифицированная телесистема))</v>
      </c>
      <c r="E112" s="59">
        <f t="shared" si="63"/>
        <v>0</v>
      </c>
      <c r="F112" s="59" t="str">
        <f>'Перв. скв '!F125</f>
        <v>операция</v>
      </c>
      <c r="G112" s="196">
        <f>'Перв. скв '!G125</f>
        <v>0</v>
      </c>
      <c r="H112" s="84"/>
      <c r="I112" s="84"/>
      <c r="J112" s="84"/>
      <c r="K112" s="84"/>
      <c r="L112" s="197"/>
      <c r="M112" s="197"/>
      <c r="N112" s="84"/>
      <c r="O112" s="99">
        <f t="shared" si="54"/>
        <v>0</v>
      </c>
      <c r="P112" s="99">
        <f t="shared" si="55"/>
        <v>0</v>
      </c>
      <c r="Q112" s="99">
        <f t="shared" si="56"/>
        <v>0</v>
      </c>
      <c r="R112" s="99">
        <f t="shared" si="57"/>
        <v>0</v>
      </c>
      <c r="S112" s="99">
        <f t="shared" si="58"/>
        <v>0</v>
      </c>
      <c r="T112" s="99">
        <f t="shared" si="59"/>
        <v>0</v>
      </c>
      <c r="U112" s="99">
        <f t="shared" si="60"/>
        <v>0</v>
      </c>
      <c r="V112" s="98">
        <f t="shared" si="61"/>
        <v>0</v>
      </c>
      <c r="W112" s="171">
        <f t="shared" si="62"/>
        <v>0</v>
      </c>
      <c r="X112" s="190"/>
    </row>
    <row r="113" spans="1:24" outlineLevel="1">
      <c r="A113" s="27"/>
      <c r="B113" s="43"/>
      <c r="C113" s="183"/>
      <c r="D113" s="102" t="str">
        <f>'Перв. скв '!D126</f>
        <v>ГИС под хвостовик 114 мм (Стандартный комплекс, ИК (если несертифицированная телесистема))</v>
      </c>
      <c r="E113" s="59">
        <f t="shared" si="63"/>
        <v>0</v>
      </c>
      <c r="F113" s="59" t="str">
        <f>'Перв. скв '!F126</f>
        <v xml:space="preserve">операция </v>
      </c>
      <c r="G113" s="196">
        <f>'Перв. скв '!G126</f>
        <v>0</v>
      </c>
      <c r="H113" s="84"/>
      <c r="I113" s="84"/>
      <c r="J113" s="84"/>
      <c r="K113" s="84"/>
      <c r="L113" s="84"/>
      <c r="M113" s="84"/>
      <c r="N113" s="84"/>
      <c r="O113" s="99">
        <f t="shared" si="54"/>
        <v>0</v>
      </c>
      <c r="P113" s="99">
        <f t="shared" si="55"/>
        <v>0</v>
      </c>
      <c r="Q113" s="99">
        <f t="shared" si="56"/>
        <v>0</v>
      </c>
      <c r="R113" s="99">
        <f t="shared" si="57"/>
        <v>0</v>
      </c>
      <c r="S113" s="99">
        <f t="shared" si="58"/>
        <v>0</v>
      </c>
      <c r="T113" s="99">
        <f t="shared" si="59"/>
        <v>0</v>
      </c>
      <c r="U113" s="99">
        <f t="shared" si="60"/>
        <v>0</v>
      </c>
      <c r="V113" s="98">
        <f t="shared" si="61"/>
        <v>0</v>
      </c>
      <c r="W113" s="171">
        <f t="shared" si="62"/>
        <v>0</v>
      </c>
      <c r="X113" s="190"/>
    </row>
    <row r="114" spans="1:24" outlineLevel="1">
      <c r="A114" s="27"/>
      <c r="B114" s="43"/>
      <c r="C114" s="183"/>
      <c r="D114" s="102" t="str">
        <f>'Перв. скв '!D127</f>
        <v xml:space="preserve">Технологическое дежурство отряда </v>
      </c>
      <c r="E114" s="59">
        <f t="shared" si="63"/>
        <v>0</v>
      </c>
      <c r="F114" s="59" t="str">
        <f>'Перв. скв '!F127</f>
        <v>сут.</v>
      </c>
      <c r="G114" s="196">
        <f>'Перв. скв '!G127</f>
        <v>0</v>
      </c>
      <c r="H114" s="84"/>
      <c r="I114" s="84"/>
      <c r="J114" s="84"/>
      <c r="K114" s="84"/>
      <c r="L114" s="84"/>
      <c r="M114" s="84"/>
      <c r="N114" s="84"/>
      <c r="O114" s="99">
        <f t="shared" si="54"/>
        <v>0</v>
      </c>
      <c r="P114" s="99">
        <f t="shared" si="55"/>
        <v>0</v>
      </c>
      <c r="Q114" s="99">
        <f t="shared" si="56"/>
        <v>0</v>
      </c>
      <c r="R114" s="99">
        <f t="shared" si="57"/>
        <v>0</v>
      </c>
      <c r="S114" s="99">
        <f t="shared" si="58"/>
        <v>0</v>
      </c>
      <c r="T114" s="99">
        <f t="shared" si="59"/>
        <v>0</v>
      </c>
      <c r="U114" s="99">
        <f t="shared" si="60"/>
        <v>0</v>
      </c>
      <c r="V114" s="98">
        <f t="shared" si="61"/>
        <v>0</v>
      </c>
      <c r="W114" s="171">
        <f t="shared" si="62"/>
        <v>0</v>
      </c>
      <c r="X114" s="190"/>
    </row>
    <row r="115" spans="1:24" ht="15.75" outlineLevel="1" thickBot="1">
      <c r="A115" s="34"/>
      <c r="B115" s="44"/>
      <c r="C115" s="183"/>
      <c r="D115" s="102" t="str">
        <f>'Перв. скв '!D128</f>
        <v>Интерпритация данных ГИС в открытом стволе</v>
      </c>
      <c r="E115" s="59">
        <f t="shared" si="63"/>
        <v>0</v>
      </c>
      <c r="F115" s="59" t="str">
        <f>'Перв. скв '!F128</f>
        <v>операция</v>
      </c>
      <c r="G115" s="196">
        <f>'Перв. скв '!G128</f>
        <v>0</v>
      </c>
      <c r="H115" s="197"/>
      <c r="I115" s="84"/>
      <c r="J115" s="84"/>
      <c r="K115" s="84"/>
      <c r="L115" s="84"/>
      <c r="M115" s="84"/>
      <c r="N115" s="84"/>
      <c r="O115" s="99">
        <f t="shared" si="54"/>
        <v>0</v>
      </c>
      <c r="P115" s="99">
        <f t="shared" si="55"/>
        <v>0</v>
      </c>
      <c r="Q115" s="99">
        <f t="shared" si="56"/>
        <v>0</v>
      </c>
      <c r="R115" s="99">
        <f t="shared" si="57"/>
        <v>0</v>
      </c>
      <c r="S115" s="99">
        <f t="shared" si="58"/>
        <v>0</v>
      </c>
      <c r="T115" s="99">
        <f t="shared" si="59"/>
        <v>0</v>
      </c>
      <c r="U115" s="99">
        <f t="shared" si="60"/>
        <v>0</v>
      </c>
      <c r="V115" s="98">
        <f t="shared" si="61"/>
        <v>0</v>
      </c>
      <c r="W115" s="171">
        <f t="shared" si="62"/>
        <v>0</v>
      </c>
      <c r="X115" s="190"/>
    </row>
    <row r="116" spans="1:24" ht="15.75" thickBot="1">
      <c r="A116" s="32"/>
      <c r="B116" s="47"/>
      <c r="C116" s="446" t="s">
        <v>1</v>
      </c>
      <c r="D116" s="447"/>
      <c r="E116" s="447"/>
      <c r="F116" s="447"/>
      <c r="G116" s="447"/>
      <c r="H116" s="447"/>
      <c r="I116" s="447"/>
      <c r="J116" s="447"/>
      <c r="K116" s="447"/>
      <c r="L116" s="447"/>
      <c r="M116" s="447"/>
      <c r="N116" s="447"/>
      <c r="O116" s="447"/>
      <c r="P116" s="447"/>
      <c r="Q116" s="447"/>
      <c r="R116" s="447"/>
      <c r="S116" s="447"/>
      <c r="T116" s="447"/>
      <c r="U116" s="447"/>
      <c r="V116" s="447"/>
      <c r="W116" s="447"/>
      <c r="X116" s="192">
        <f>SUM(W118:W120)</f>
        <v>0</v>
      </c>
    </row>
    <row r="117" spans="1:24" outlineLevel="1">
      <c r="A117" s="30"/>
      <c r="B117" s="43"/>
      <c r="C117" s="182">
        <f>'Перв. скв '!C130</f>
        <v>0</v>
      </c>
      <c r="D117" s="100" t="s">
        <v>120</v>
      </c>
      <c r="E117" s="50"/>
      <c r="F117" s="55"/>
      <c r="G117" s="40"/>
      <c r="H117" s="51"/>
      <c r="I117" s="51"/>
      <c r="J117" s="51"/>
      <c r="K117" s="51"/>
      <c r="L117" s="51"/>
      <c r="M117" s="51"/>
      <c r="N117" s="51"/>
      <c r="O117" s="52"/>
      <c r="P117" s="52"/>
      <c r="Q117" s="52"/>
      <c r="R117" s="52"/>
      <c r="S117" s="52"/>
      <c r="T117" s="52"/>
      <c r="U117" s="52"/>
      <c r="V117" s="53"/>
      <c r="W117" s="172"/>
      <c r="X117" s="190"/>
    </row>
    <row r="118" spans="1:24" outlineLevel="1">
      <c r="A118" s="30"/>
      <c r="B118" s="43"/>
      <c r="C118" s="183" t="s">
        <v>148</v>
      </c>
      <c r="D118" s="102" t="str">
        <f>'Перв. скв '!D131</f>
        <v>Отбор неизолированного керна</v>
      </c>
      <c r="E118" s="59">
        <f>C$117</f>
        <v>0</v>
      </c>
      <c r="F118" s="59" t="str">
        <f>'Перв. скв '!F131</f>
        <v>м</v>
      </c>
      <c r="G118" s="196">
        <f>'Перв. скв '!G131</f>
        <v>0</v>
      </c>
      <c r="H118" s="84"/>
      <c r="I118" s="84"/>
      <c r="J118" s="84"/>
      <c r="K118" s="84"/>
      <c r="L118" s="84"/>
      <c r="M118" s="84"/>
      <c r="N118" s="84"/>
      <c r="O118" s="112">
        <f>H118*G118</f>
        <v>0</v>
      </c>
      <c r="P118" s="112">
        <f>I118*G118</f>
        <v>0</v>
      </c>
      <c r="Q118" s="112">
        <f>J118*G118</f>
        <v>0</v>
      </c>
      <c r="R118" s="112">
        <f>K118*G118</f>
        <v>0</v>
      </c>
      <c r="S118" s="112">
        <f>L118*G118</f>
        <v>0</v>
      </c>
      <c r="T118" s="99">
        <f>M118*G118</f>
        <v>0</v>
      </c>
      <c r="U118" s="112">
        <f>N118*G118</f>
        <v>0</v>
      </c>
      <c r="V118" s="113">
        <f>SUM(H118:N118)</f>
        <v>0</v>
      </c>
      <c r="W118" s="168">
        <f>SUM(O118:U118)</f>
        <v>0</v>
      </c>
      <c r="X118" s="190"/>
    </row>
    <row r="119" spans="1:24" outlineLevel="1">
      <c r="A119" s="30"/>
      <c r="B119" s="43"/>
      <c r="C119" s="183"/>
      <c r="D119" s="102" t="str">
        <f>'Перв. скв '!D132</f>
        <v>Отбор изолированного керна</v>
      </c>
      <c r="E119" s="59">
        <f>C$117</f>
        <v>0</v>
      </c>
      <c r="F119" s="59" t="str">
        <f>'Перв. скв '!F132</f>
        <v>м</v>
      </c>
      <c r="G119" s="196">
        <f>'Перв. скв '!G132</f>
        <v>0</v>
      </c>
      <c r="H119" s="84"/>
      <c r="I119" s="84"/>
      <c r="J119" s="84"/>
      <c r="K119" s="84"/>
      <c r="L119" s="84"/>
      <c r="M119" s="84"/>
      <c r="N119" s="84"/>
      <c r="O119" s="112">
        <f>H119*G119</f>
        <v>0</v>
      </c>
      <c r="P119" s="112">
        <f>I119*G119</f>
        <v>0</v>
      </c>
      <c r="Q119" s="112">
        <f>J119*G119</f>
        <v>0</v>
      </c>
      <c r="R119" s="112">
        <f>K119*G119</f>
        <v>0</v>
      </c>
      <c r="S119" s="112">
        <f>L119*G119</f>
        <v>0</v>
      </c>
      <c r="T119" s="99">
        <f>M119*G119</f>
        <v>0</v>
      </c>
      <c r="U119" s="112">
        <f>N119*G119</f>
        <v>0</v>
      </c>
      <c r="V119" s="113">
        <f>SUM(H119:N119)</f>
        <v>0</v>
      </c>
      <c r="W119" s="168">
        <f>SUM(O119:U119)</f>
        <v>0</v>
      </c>
      <c r="X119" s="190"/>
    </row>
    <row r="120" spans="1:24" ht="15.75" outlineLevel="1" thickBot="1">
      <c r="A120" s="30"/>
      <c r="B120" s="43"/>
      <c r="C120" s="183"/>
      <c r="D120" s="102" t="str">
        <f>'Перв. скв '!D133</f>
        <v>Прочее</v>
      </c>
      <c r="E120" s="59">
        <f>C$117</f>
        <v>0</v>
      </c>
      <c r="F120" s="59" t="str">
        <f>'Перв. скв '!F133</f>
        <v>м</v>
      </c>
      <c r="G120" s="196">
        <f>'Перв. скв '!G133</f>
        <v>0</v>
      </c>
      <c r="H120" s="84"/>
      <c r="I120" s="84"/>
      <c r="J120" s="84"/>
      <c r="K120" s="84"/>
      <c r="L120" s="84"/>
      <c r="M120" s="84"/>
      <c r="N120" s="84"/>
      <c r="O120" s="112">
        <f>H120*G120</f>
        <v>0</v>
      </c>
      <c r="P120" s="112">
        <f>I120*G120</f>
        <v>0</v>
      </c>
      <c r="Q120" s="112">
        <f>J120*G120</f>
        <v>0</v>
      </c>
      <c r="R120" s="112">
        <f>K120*G120</f>
        <v>0</v>
      </c>
      <c r="S120" s="112">
        <f>L120*G120</f>
        <v>0</v>
      </c>
      <c r="T120" s="99">
        <f>M120*G120</f>
        <v>0</v>
      </c>
      <c r="U120" s="112">
        <f>N120*G120</f>
        <v>0</v>
      </c>
      <c r="V120" s="113">
        <f>SUM(H120:N120)</f>
        <v>0</v>
      </c>
      <c r="W120" s="168">
        <f>SUM(O120:U120)</f>
        <v>0</v>
      </c>
      <c r="X120" s="190"/>
    </row>
    <row r="121" spans="1:24" ht="15.75" thickBot="1">
      <c r="A121" s="32"/>
      <c r="B121" s="47"/>
      <c r="C121" s="446" t="s">
        <v>26</v>
      </c>
      <c r="D121" s="447"/>
      <c r="E121" s="447"/>
      <c r="F121" s="447"/>
      <c r="G121" s="447"/>
      <c r="H121" s="447"/>
      <c r="I121" s="447"/>
      <c r="J121" s="447"/>
      <c r="K121" s="447"/>
      <c r="L121" s="447"/>
      <c r="M121" s="447"/>
      <c r="N121" s="447"/>
      <c r="O121" s="447"/>
      <c r="P121" s="447"/>
      <c r="Q121" s="447"/>
      <c r="R121" s="447"/>
      <c r="S121" s="447"/>
      <c r="T121" s="447"/>
      <c r="U121" s="447"/>
      <c r="V121" s="447"/>
      <c r="W121" s="447"/>
      <c r="X121" s="192">
        <f>SUM(W123:W124)</f>
        <v>0</v>
      </c>
    </row>
    <row r="122" spans="1:24" outlineLevel="1" collapsed="1">
      <c r="A122" s="27"/>
      <c r="B122" s="43"/>
      <c r="C122" s="182">
        <f>'Перв. скв '!C135</f>
        <v>0</v>
      </c>
      <c r="D122" s="100" t="s">
        <v>120</v>
      </c>
      <c r="E122" s="50"/>
      <c r="F122" s="50"/>
      <c r="G122" s="38"/>
      <c r="H122" s="51"/>
      <c r="I122" s="51"/>
      <c r="J122" s="51"/>
      <c r="K122" s="51"/>
      <c r="L122" s="51"/>
      <c r="M122" s="51"/>
      <c r="N122" s="51"/>
      <c r="O122" s="52"/>
      <c r="P122" s="52"/>
      <c r="Q122" s="52"/>
      <c r="R122" s="52"/>
      <c r="S122" s="52"/>
      <c r="T122" s="52"/>
      <c r="U122" s="52"/>
      <c r="V122" s="53"/>
      <c r="W122" s="172"/>
      <c r="X122" s="190"/>
    </row>
    <row r="123" spans="1:24" outlineLevel="1">
      <c r="A123" s="27"/>
      <c r="B123" s="43"/>
      <c r="C123" s="183" t="s">
        <v>148</v>
      </c>
      <c r="D123" s="102" t="str">
        <f>'Перв. скв '!D136</f>
        <v>Супервайзер по бурению на скважинах с отходом до 1300 м.</v>
      </c>
      <c r="E123" s="59">
        <f>C$122</f>
        <v>0</v>
      </c>
      <c r="F123" s="59" t="str">
        <f>'Перв. скв '!F136</f>
        <v>скв.</v>
      </c>
      <c r="G123" s="196">
        <f>'Перв. скв '!G136</f>
        <v>18147</v>
      </c>
      <c r="H123" s="198"/>
      <c r="I123" s="198"/>
      <c r="J123" s="198"/>
      <c r="K123" s="198"/>
      <c r="L123" s="198"/>
      <c r="M123" s="198"/>
      <c r="N123" s="198"/>
      <c r="O123" s="99">
        <f>H123*G123</f>
        <v>0</v>
      </c>
      <c r="P123" s="99">
        <f>I123*G123</f>
        <v>0</v>
      </c>
      <c r="Q123" s="99">
        <f>J123*G123</f>
        <v>0</v>
      </c>
      <c r="R123" s="99">
        <f>K123*G123</f>
        <v>0</v>
      </c>
      <c r="S123" s="99">
        <f>L123*G123</f>
        <v>0</v>
      </c>
      <c r="T123" s="99">
        <f>M123*G123</f>
        <v>0</v>
      </c>
      <c r="U123" s="99">
        <f>N123*G123</f>
        <v>0</v>
      </c>
      <c r="V123" s="98">
        <f>SUM(H123:N123)</f>
        <v>0</v>
      </c>
      <c r="W123" s="171">
        <f>SUM(O123:U123)</f>
        <v>0</v>
      </c>
      <c r="X123" s="190"/>
    </row>
    <row r="124" spans="1:24" ht="15.75" outlineLevel="1" thickBot="1">
      <c r="A124" s="27"/>
      <c r="B124" s="43"/>
      <c r="C124" s="183"/>
      <c r="D124" s="102" t="str">
        <f>'Перв. скв '!D141</f>
        <v>Супервайзер по бурению на горизонтальных скважинах</v>
      </c>
      <c r="E124" s="59">
        <f>C$122</f>
        <v>0</v>
      </c>
      <c r="F124" s="59" t="str">
        <f>'Перв. скв '!F141</f>
        <v>скв.</v>
      </c>
      <c r="G124" s="196">
        <f>'Перв. скв '!G141</f>
        <v>18147</v>
      </c>
      <c r="H124" s="115"/>
      <c r="I124" s="115"/>
      <c r="J124" s="115"/>
      <c r="K124" s="115"/>
      <c r="L124" s="115"/>
      <c r="M124" s="115"/>
      <c r="N124" s="115"/>
      <c r="O124" s="99">
        <f>H124*G124</f>
        <v>0</v>
      </c>
      <c r="P124" s="99">
        <f>I124*G124</f>
        <v>0</v>
      </c>
      <c r="Q124" s="99">
        <f>J124*G124</f>
        <v>0</v>
      </c>
      <c r="R124" s="99">
        <f>K124*G124</f>
        <v>0</v>
      </c>
      <c r="S124" s="99">
        <f>L124*G124</f>
        <v>0</v>
      </c>
      <c r="T124" s="99">
        <f>M124*G124</f>
        <v>0</v>
      </c>
      <c r="U124" s="99">
        <f>N124*G124</f>
        <v>0</v>
      </c>
      <c r="V124" s="98">
        <f>SUM(H124:N124)</f>
        <v>0</v>
      </c>
      <c r="W124" s="171">
        <f>SUM(O124:U124)</f>
        <v>0</v>
      </c>
      <c r="X124" s="190"/>
    </row>
    <row r="125" spans="1:24" ht="15.75" thickBot="1">
      <c r="A125" s="32"/>
      <c r="B125" s="47"/>
      <c r="C125" s="446" t="s">
        <v>36</v>
      </c>
      <c r="D125" s="447"/>
      <c r="E125" s="447"/>
      <c r="F125" s="447"/>
      <c r="G125" s="447"/>
      <c r="H125" s="447"/>
      <c r="I125" s="447"/>
      <c r="J125" s="447"/>
      <c r="K125" s="447"/>
      <c r="L125" s="447"/>
      <c r="M125" s="447"/>
      <c r="N125" s="447"/>
      <c r="O125" s="447"/>
      <c r="P125" s="447"/>
      <c r="Q125" s="447"/>
      <c r="R125" s="447"/>
      <c r="S125" s="447"/>
      <c r="T125" s="447"/>
      <c r="U125" s="447"/>
      <c r="V125" s="447"/>
      <c r="W125" s="447"/>
      <c r="X125" s="192">
        <f>SUM(W126:W145)</f>
        <v>0</v>
      </c>
    </row>
    <row r="126" spans="1:24" outlineLevel="1" collapsed="1">
      <c r="A126" s="30"/>
      <c r="B126" s="43"/>
      <c r="C126" s="182">
        <f>'Перв. скв '!C143</f>
        <v>0</v>
      </c>
      <c r="D126" s="100" t="s">
        <v>120</v>
      </c>
      <c r="E126" s="50"/>
      <c r="F126" s="50"/>
      <c r="G126" s="38"/>
      <c r="H126" s="51"/>
      <c r="I126" s="51"/>
      <c r="J126" s="51"/>
      <c r="K126" s="51"/>
      <c r="L126" s="51"/>
      <c r="M126" s="51"/>
      <c r="N126" s="51"/>
      <c r="O126" s="52"/>
      <c r="P126" s="52"/>
      <c r="Q126" s="52"/>
      <c r="R126" s="52"/>
      <c r="S126" s="52"/>
      <c r="T126" s="52"/>
      <c r="U126" s="52"/>
      <c r="V126" s="53"/>
      <c r="W126" s="172"/>
      <c r="X126" s="190"/>
    </row>
    <row r="127" spans="1:24" outlineLevel="1">
      <c r="A127" s="30"/>
      <c r="B127" s="43"/>
      <c r="C127" s="183"/>
      <c r="D127" s="102" t="str">
        <f>'Перв. скв '!D144</f>
        <v>Противофонтанный лифт</v>
      </c>
      <c r="E127" s="59"/>
      <c r="F127" s="59" t="str">
        <f>'Перв. скв '!F144</f>
        <v>операция</v>
      </c>
      <c r="G127" s="196">
        <f>'Перв. скв '!G144</f>
        <v>0</v>
      </c>
      <c r="H127" s="115"/>
      <c r="I127" s="115"/>
      <c r="J127" s="115"/>
      <c r="K127" s="115"/>
      <c r="L127" s="115"/>
      <c r="M127" s="115"/>
      <c r="N127" s="115"/>
      <c r="O127" s="99">
        <f t="shared" ref="O127:O137" si="64">H127*G127</f>
        <v>0</v>
      </c>
      <c r="P127" s="99">
        <f t="shared" ref="P127:P137" si="65">I127*G127</f>
        <v>0</v>
      </c>
      <c r="Q127" s="99">
        <f t="shared" ref="Q127:Q137" si="66">J127*G127</f>
        <v>0</v>
      </c>
      <c r="R127" s="99">
        <f t="shared" ref="R127:R137" si="67">K127*G127</f>
        <v>0</v>
      </c>
      <c r="S127" s="99">
        <f t="shared" ref="S127:S137" si="68">L127*G127</f>
        <v>0</v>
      </c>
      <c r="T127" s="99">
        <f t="shared" ref="T127:T137" si="69">M127*G127</f>
        <v>0</v>
      </c>
      <c r="U127" s="99">
        <f t="shared" ref="U127:U137" si="70">N127*G127</f>
        <v>0</v>
      </c>
      <c r="V127" s="98">
        <f t="shared" ref="V127:V137" si="71">SUM(H127:N127)</f>
        <v>0</v>
      </c>
      <c r="W127" s="171">
        <f t="shared" ref="W127:W137" si="72">SUM(O127:U127)</f>
        <v>0</v>
      </c>
      <c r="X127" s="190"/>
    </row>
    <row r="128" spans="1:24" outlineLevel="1">
      <c r="A128" s="30"/>
      <c r="B128" s="43"/>
      <c r="C128" s="183"/>
      <c r="D128" s="102" t="str">
        <f>'Перв. скв '!D145</f>
        <v>Прочие</v>
      </c>
      <c r="E128" s="59"/>
      <c r="F128" s="59">
        <f>'Перв. скв '!F145</f>
        <v>0</v>
      </c>
      <c r="G128" s="196">
        <f>'Перв. скв '!G145</f>
        <v>0</v>
      </c>
      <c r="H128" s="115"/>
      <c r="I128" s="115"/>
      <c r="J128" s="115"/>
      <c r="K128" s="115"/>
      <c r="L128" s="115"/>
      <c r="M128" s="115"/>
      <c r="N128" s="115"/>
      <c r="O128" s="99">
        <f t="shared" si="64"/>
        <v>0</v>
      </c>
      <c r="P128" s="99">
        <f t="shared" si="65"/>
        <v>0</v>
      </c>
      <c r="Q128" s="99">
        <f t="shared" si="66"/>
        <v>0</v>
      </c>
      <c r="R128" s="99">
        <f t="shared" si="67"/>
        <v>0</v>
      </c>
      <c r="S128" s="99">
        <f t="shared" si="68"/>
        <v>0</v>
      </c>
      <c r="T128" s="99">
        <f t="shared" si="69"/>
        <v>0</v>
      </c>
      <c r="U128" s="99">
        <f t="shared" si="70"/>
        <v>0</v>
      </c>
      <c r="V128" s="98">
        <f t="shared" si="71"/>
        <v>0</v>
      </c>
      <c r="W128" s="171">
        <f t="shared" si="72"/>
        <v>0</v>
      </c>
      <c r="X128" s="190"/>
    </row>
    <row r="129" spans="1:24" outlineLevel="1">
      <c r="A129" s="30"/>
      <c r="B129" s="43"/>
      <c r="C129" s="183"/>
      <c r="D129" s="102" t="str">
        <f>'Перв. скв '!D146</f>
        <v>Прочие</v>
      </c>
      <c r="E129" s="59"/>
      <c r="F129" s="59">
        <f>'Перв. скв '!F146</f>
        <v>0</v>
      </c>
      <c r="G129" s="196">
        <f>'Перв. скв '!G146</f>
        <v>0</v>
      </c>
      <c r="H129" s="115"/>
      <c r="I129" s="115"/>
      <c r="J129" s="115"/>
      <c r="K129" s="115"/>
      <c r="L129" s="115"/>
      <c r="M129" s="115"/>
      <c r="N129" s="115"/>
      <c r="O129" s="99">
        <f t="shared" si="64"/>
        <v>0</v>
      </c>
      <c r="P129" s="99">
        <f t="shared" si="65"/>
        <v>0</v>
      </c>
      <c r="Q129" s="99">
        <f t="shared" si="66"/>
        <v>0</v>
      </c>
      <c r="R129" s="99">
        <f t="shared" si="67"/>
        <v>0</v>
      </c>
      <c r="S129" s="99">
        <f t="shared" si="68"/>
        <v>0</v>
      </c>
      <c r="T129" s="99">
        <f t="shared" si="69"/>
        <v>0</v>
      </c>
      <c r="U129" s="99">
        <f t="shared" si="70"/>
        <v>0</v>
      </c>
      <c r="V129" s="98">
        <f t="shared" si="71"/>
        <v>0</v>
      </c>
      <c r="W129" s="171">
        <f t="shared" si="72"/>
        <v>0</v>
      </c>
      <c r="X129" s="190"/>
    </row>
    <row r="130" spans="1:24" outlineLevel="1">
      <c r="A130" s="30"/>
      <c r="B130" s="43"/>
      <c r="C130" s="183"/>
      <c r="D130" s="102" t="str">
        <f>'Перв. скв '!D147</f>
        <v>Прочие</v>
      </c>
      <c r="E130" s="59"/>
      <c r="F130" s="59">
        <f>'Перв. скв '!F147</f>
        <v>0</v>
      </c>
      <c r="G130" s="196">
        <f>'Перв. скв '!G147</f>
        <v>0</v>
      </c>
      <c r="H130" s="115"/>
      <c r="I130" s="115"/>
      <c r="J130" s="115"/>
      <c r="K130" s="115"/>
      <c r="L130" s="115"/>
      <c r="M130" s="115"/>
      <c r="N130" s="115"/>
      <c r="O130" s="99">
        <f t="shared" si="64"/>
        <v>0</v>
      </c>
      <c r="P130" s="99">
        <f t="shared" si="65"/>
        <v>0</v>
      </c>
      <c r="Q130" s="99">
        <f t="shared" si="66"/>
        <v>0</v>
      </c>
      <c r="R130" s="99">
        <f t="shared" si="67"/>
        <v>0</v>
      </c>
      <c r="S130" s="99">
        <f t="shared" si="68"/>
        <v>0</v>
      </c>
      <c r="T130" s="99">
        <f t="shared" si="69"/>
        <v>0</v>
      </c>
      <c r="U130" s="99">
        <f t="shared" si="70"/>
        <v>0</v>
      </c>
      <c r="V130" s="98">
        <f t="shared" si="71"/>
        <v>0</v>
      </c>
      <c r="W130" s="171">
        <f t="shared" si="72"/>
        <v>0</v>
      </c>
      <c r="X130" s="190"/>
    </row>
    <row r="131" spans="1:24" outlineLevel="1">
      <c r="A131" s="30"/>
      <c r="B131" s="43"/>
      <c r="C131" s="183"/>
      <c r="D131" s="102" t="str">
        <f>'Перв. скв '!D148</f>
        <v>Прочие</v>
      </c>
      <c r="E131" s="59"/>
      <c r="F131" s="59">
        <f>'Перв. скв '!F148</f>
        <v>0</v>
      </c>
      <c r="G131" s="196">
        <f>'Перв. скв '!G148</f>
        <v>0</v>
      </c>
      <c r="H131" s="115"/>
      <c r="I131" s="115"/>
      <c r="J131" s="115"/>
      <c r="K131" s="115"/>
      <c r="L131" s="115"/>
      <c r="M131" s="115"/>
      <c r="N131" s="115"/>
      <c r="O131" s="99">
        <f t="shared" si="64"/>
        <v>0</v>
      </c>
      <c r="P131" s="99">
        <f t="shared" si="65"/>
        <v>0</v>
      </c>
      <c r="Q131" s="99">
        <f t="shared" si="66"/>
        <v>0</v>
      </c>
      <c r="R131" s="99">
        <f t="shared" si="67"/>
        <v>0</v>
      </c>
      <c r="S131" s="99">
        <f t="shared" si="68"/>
        <v>0</v>
      </c>
      <c r="T131" s="99">
        <f t="shared" si="69"/>
        <v>0</v>
      </c>
      <c r="U131" s="99">
        <f t="shared" si="70"/>
        <v>0</v>
      </c>
      <c r="V131" s="98">
        <f t="shared" si="71"/>
        <v>0</v>
      </c>
      <c r="W131" s="171">
        <f t="shared" si="72"/>
        <v>0</v>
      </c>
      <c r="X131" s="190"/>
    </row>
    <row r="132" spans="1:24" outlineLevel="1">
      <c r="A132" s="30"/>
      <c r="B132" s="43"/>
      <c r="C132" s="183"/>
      <c r="D132" s="102" t="str">
        <f>'Перв. скв '!D149</f>
        <v>Прочие</v>
      </c>
      <c r="E132" s="59"/>
      <c r="F132" s="59">
        <f>'Перв. скв '!F149</f>
        <v>0</v>
      </c>
      <c r="G132" s="196">
        <f>'Перв. скв '!G149</f>
        <v>0</v>
      </c>
      <c r="H132" s="115"/>
      <c r="I132" s="115"/>
      <c r="J132" s="115"/>
      <c r="K132" s="115"/>
      <c r="L132" s="115"/>
      <c r="M132" s="115"/>
      <c r="N132" s="115"/>
      <c r="O132" s="99">
        <f t="shared" si="64"/>
        <v>0</v>
      </c>
      <c r="P132" s="99">
        <f t="shared" si="65"/>
        <v>0</v>
      </c>
      <c r="Q132" s="99">
        <f t="shared" si="66"/>
        <v>0</v>
      </c>
      <c r="R132" s="99">
        <f t="shared" si="67"/>
        <v>0</v>
      </c>
      <c r="S132" s="99">
        <f t="shared" si="68"/>
        <v>0</v>
      </c>
      <c r="T132" s="99">
        <f t="shared" si="69"/>
        <v>0</v>
      </c>
      <c r="U132" s="99">
        <f t="shared" si="70"/>
        <v>0</v>
      </c>
      <c r="V132" s="98">
        <f t="shared" si="71"/>
        <v>0</v>
      </c>
      <c r="W132" s="171">
        <f t="shared" si="72"/>
        <v>0</v>
      </c>
      <c r="X132" s="190"/>
    </row>
    <row r="133" spans="1:24" outlineLevel="1">
      <c r="A133" s="30"/>
      <c r="B133" s="43"/>
      <c r="C133" s="183"/>
      <c r="D133" s="102" t="str">
        <f>'Перв. скв '!D150</f>
        <v>Прочие</v>
      </c>
      <c r="E133" s="59"/>
      <c r="F133" s="59">
        <f>'Перв. скв '!F150</f>
        <v>0</v>
      </c>
      <c r="G133" s="196">
        <f>'Перв. скв '!G150</f>
        <v>0</v>
      </c>
      <c r="H133" s="115"/>
      <c r="I133" s="115"/>
      <c r="J133" s="115"/>
      <c r="K133" s="115"/>
      <c r="L133" s="115"/>
      <c r="M133" s="115"/>
      <c r="N133" s="115"/>
      <c r="O133" s="99">
        <f t="shared" si="64"/>
        <v>0</v>
      </c>
      <c r="P133" s="99">
        <f t="shared" si="65"/>
        <v>0</v>
      </c>
      <c r="Q133" s="99">
        <f t="shared" si="66"/>
        <v>0</v>
      </c>
      <c r="R133" s="99">
        <f t="shared" si="67"/>
        <v>0</v>
      </c>
      <c r="S133" s="99">
        <f t="shared" si="68"/>
        <v>0</v>
      </c>
      <c r="T133" s="99">
        <f t="shared" si="69"/>
        <v>0</v>
      </c>
      <c r="U133" s="99">
        <f t="shared" si="70"/>
        <v>0</v>
      </c>
      <c r="V133" s="98">
        <f t="shared" si="71"/>
        <v>0</v>
      </c>
      <c r="W133" s="171">
        <f t="shared" si="72"/>
        <v>0</v>
      </c>
      <c r="X133" s="190"/>
    </row>
    <row r="134" spans="1:24" outlineLevel="1">
      <c r="A134" s="30"/>
      <c r="B134" s="43"/>
      <c r="C134" s="183"/>
      <c r="D134" s="102" t="str">
        <f>'Перв. скв '!D151</f>
        <v>Прочие</v>
      </c>
      <c r="E134" s="59"/>
      <c r="F134" s="59">
        <f>'Перв. скв '!F151</f>
        <v>0</v>
      </c>
      <c r="G134" s="196">
        <f>'Перв. скв '!G151</f>
        <v>0</v>
      </c>
      <c r="H134" s="115"/>
      <c r="I134" s="115"/>
      <c r="J134" s="115"/>
      <c r="K134" s="115"/>
      <c r="L134" s="115"/>
      <c r="M134" s="115"/>
      <c r="N134" s="115"/>
      <c r="O134" s="99">
        <f t="shared" si="64"/>
        <v>0</v>
      </c>
      <c r="P134" s="99">
        <f t="shared" si="65"/>
        <v>0</v>
      </c>
      <c r="Q134" s="99">
        <f t="shared" si="66"/>
        <v>0</v>
      </c>
      <c r="R134" s="99">
        <f t="shared" si="67"/>
        <v>0</v>
      </c>
      <c r="S134" s="99">
        <f t="shared" si="68"/>
        <v>0</v>
      </c>
      <c r="T134" s="99">
        <f t="shared" si="69"/>
        <v>0</v>
      </c>
      <c r="U134" s="99">
        <f t="shared" si="70"/>
        <v>0</v>
      </c>
      <c r="V134" s="98">
        <f t="shared" si="71"/>
        <v>0</v>
      </c>
      <c r="W134" s="171">
        <f t="shared" si="72"/>
        <v>0</v>
      </c>
      <c r="X134" s="190"/>
    </row>
    <row r="135" spans="1:24" outlineLevel="1">
      <c r="A135" s="30"/>
      <c r="B135" s="43"/>
      <c r="C135" s="183"/>
      <c r="D135" s="102" t="str">
        <f>'Перв. скв '!D152</f>
        <v>Прочие</v>
      </c>
      <c r="E135" s="59"/>
      <c r="F135" s="59">
        <f>'Перв. скв '!F152</f>
        <v>0</v>
      </c>
      <c r="G135" s="196">
        <f>'Перв. скв '!G152</f>
        <v>0</v>
      </c>
      <c r="H135" s="115"/>
      <c r="I135" s="115"/>
      <c r="J135" s="115"/>
      <c r="K135" s="115"/>
      <c r="L135" s="115"/>
      <c r="M135" s="115"/>
      <c r="N135" s="115"/>
      <c r="O135" s="99">
        <f t="shared" si="64"/>
        <v>0</v>
      </c>
      <c r="P135" s="99">
        <f t="shared" si="65"/>
        <v>0</v>
      </c>
      <c r="Q135" s="99">
        <f t="shared" si="66"/>
        <v>0</v>
      </c>
      <c r="R135" s="99">
        <f t="shared" si="67"/>
        <v>0</v>
      </c>
      <c r="S135" s="99">
        <f t="shared" si="68"/>
        <v>0</v>
      </c>
      <c r="T135" s="99">
        <f t="shared" si="69"/>
        <v>0</v>
      </c>
      <c r="U135" s="99">
        <f t="shared" si="70"/>
        <v>0</v>
      </c>
      <c r="V135" s="98">
        <f t="shared" si="71"/>
        <v>0</v>
      </c>
      <c r="W135" s="171">
        <f>SUM(O135:U135)</f>
        <v>0</v>
      </c>
      <c r="X135" s="190"/>
    </row>
    <row r="136" spans="1:24" outlineLevel="1">
      <c r="A136" s="30"/>
      <c r="B136" s="43"/>
      <c r="C136" s="183"/>
      <c r="D136" s="102" t="str">
        <f>'Перв. скв '!D153</f>
        <v>Прочие</v>
      </c>
      <c r="E136" s="59"/>
      <c r="F136" s="59">
        <f>'Перв. скв '!F153</f>
        <v>0</v>
      </c>
      <c r="G136" s="196">
        <f>'Перв. скв '!G153</f>
        <v>0</v>
      </c>
      <c r="H136" s="115"/>
      <c r="I136" s="115"/>
      <c r="J136" s="115"/>
      <c r="K136" s="115"/>
      <c r="L136" s="115"/>
      <c r="M136" s="115"/>
      <c r="N136" s="115"/>
      <c r="O136" s="99">
        <f t="shared" si="64"/>
        <v>0</v>
      </c>
      <c r="P136" s="99">
        <f t="shared" si="65"/>
        <v>0</v>
      </c>
      <c r="Q136" s="99">
        <f t="shared" si="66"/>
        <v>0</v>
      </c>
      <c r="R136" s="99">
        <f t="shared" si="67"/>
        <v>0</v>
      </c>
      <c r="S136" s="99">
        <f t="shared" si="68"/>
        <v>0</v>
      </c>
      <c r="T136" s="99">
        <f t="shared" si="69"/>
        <v>0</v>
      </c>
      <c r="U136" s="99">
        <f t="shared" si="70"/>
        <v>0</v>
      </c>
      <c r="V136" s="98">
        <f t="shared" si="71"/>
        <v>0</v>
      </c>
      <c r="W136" s="171">
        <f>SUM(O136:U136)</f>
        <v>0</v>
      </c>
      <c r="X136" s="190"/>
    </row>
    <row r="137" spans="1:24" outlineLevel="1">
      <c r="A137" s="30"/>
      <c r="B137" s="43"/>
      <c r="C137" s="183"/>
      <c r="D137" s="102" t="str">
        <f>'Перв. скв '!D154</f>
        <v>Прочие</v>
      </c>
      <c r="E137" s="59"/>
      <c r="F137" s="59">
        <f>'Перв. скв '!F154</f>
        <v>0</v>
      </c>
      <c r="G137" s="196">
        <f>'Перв. скв '!G154</f>
        <v>0</v>
      </c>
      <c r="H137" s="115"/>
      <c r="I137" s="115"/>
      <c r="J137" s="115"/>
      <c r="K137" s="115"/>
      <c r="L137" s="115"/>
      <c r="M137" s="115"/>
      <c r="N137" s="115"/>
      <c r="O137" s="99">
        <f t="shared" si="64"/>
        <v>0</v>
      </c>
      <c r="P137" s="99">
        <f t="shared" si="65"/>
        <v>0</v>
      </c>
      <c r="Q137" s="99">
        <f t="shared" si="66"/>
        <v>0</v>
      </c>
      <c r="R137" s="99">
        <f t="shared" si="67"/>
        <v>0</v>
      </c>
      <c r="S137" s="99">
        <f t="shared" si="68"/>
        <v>0</v>
      </c>
      <c r="T137" s="99">
        <f t="shared" si="69"/>
        <v>0</v>
      </c>
      <c r="U137" s="99">
        <f t="shared" si="70"/>
        <v>0</v>
      </c>
      <c r="V137" s="98">
        <f t="shared" si="71"/>
        <v>0</v>
      </c>
      <c r="W137" s="171">
        <f t="shared" si="72"/>
        <v>0</v>
      </c>
      <c r="X137" s="190"/>
    </row>
    <row r="138" spans="1:24" outlineLevel="1">
      <c r="A138" s="30"/>
      <c r="B138" s="43"/>
      <c r="C138" s="54" t="s">
        <v>121</v>
      </c>
      <c r="D138" s="100"/>
      <c r="E138" s="50"/>
      <c r="F138" s="50"/>
      <c r="G138" s="38"/>
      <c r="H138" s="120"/>
      <c r="I138" s="120"/>
      <c r="J138" s="120"/>
      <c r="K138" s="120"/>
      <c r="L138" s="120"/>
      <c r="M138" s="120"/>
      <c r="N138" s="120"/>
      <c r="O138" s="121"/>
      <c r="P138" s="121"/>
      <c r="Q138" s="121"/>
      <c r="R138" s="121"/>
      <c r="S138" s="121"/>
      <c r="T138" s="121"/>
      <c r="U138" s="121"/>
      <c r="V138" s="120"/>
      <c r="W138" s="173"/>
      <c r="X138" s="190"/>
    </row>
    <row r="139" spans="1:24" outlineLevel="1" collapsed="1">
      <c r="A139" s="30"/>
      <c r="B139" s="43"/>
      <c r="C139" s="182">
        <f>'Перв. скв '!C156</f>
        <v>0</v>
      </c>
      <c r="D139" s="100" t="s">
        <v>120</v>
      </c>
      <c r="E139" s="50"/>
      <c r="F139" s="50"/>
      <c r="G139" s="38"/>
      <c r="H139" s="120"/>
      <c r="I139" s="120"/>
      <c r="J139" s="120"/>
      <c r="K139" s="120"/>
      <c r="L139" s="120"/>
      <c r="M139" s="120"/>
      <c r="N139" s="120"/>
      <c r="O139" s="121"/>
      <c r="P139" s="121"/>
      <c r="Q139" s="121"/>
      <c r="R139" s="121"/>
      <c r="S139" s="121"/>
      <c r="T139" s="121"/>
      <c r="U139" s="121"/>
      <c r="V139" s="120"/>
      <c r="W139" s="173"/>
      <c r="X139" s="190"/>
    </row>
    <row r="140" spans="1:24" outlineLevel="1">
      <c r="A140" s="30"/>
      <c r="B140" s="43"/>
      <c r="C140" s="183"/>
      <c r="D140" s="102" t="str">
        <f>'Перв. скв '!D157</f>
        <v>нецементируемые хвостовики 114 мм.</v>
      </c>
      <c r="E140" s="59">
        <f>C$139</f>
        <v>0</v>
      </c>
      <c r="F140" s="59" t="str">
        <f>'Перв. скв '!F157</f>
        <v>операция</v>
      </c>
      <c r="G140" s="196">
        <f>'Перв. скв '!G157</f>
        <v>0</v>
      </c>
      <c r="H140" s="115"/>
      <c r="I140" s="115"/>
      <c r="J140" s="115"/>
      <c r="K140" s="115"/>
      <c r="L140" s="115"/>
      <c r="M140" s="115"/>
      <c r="N140" s="115"/>
      <c r="O140" s="99">
        <f>H140*G140</f>
        <v>0</v>
      </c>
      <c r="P140" s="99">
        <f>I140*G140</f>
        <v>0</v>
      </c>
      <c r="Q140" s="99">
        <f>J140*G140</f>
        <v>0</v>
      </c>
      <c r="R140" s="99">
        <f>K140*G140</f>
        <v>0</v>
      </c>
      <c r="S140" s="99">
        <f>L140*G140</f>
        <v>0</v>
      </c>
      <c r="T140" s="99">
        <f>M140*G140</f>
        <v>0</v>
      </c>
      <c r="U140" s="99">
        <f>N140*G140</f>
        <v>0</v>
      </c>
      <c r="V140" s="98">
        <f>SUM(H140:N140)</f>
        <v>0</v>
      </c>
      <c r="W140" s="171">
        <f>SUM(O140:U140)</f>
        <v>0</v>
      </c>
      <c r="X140" s="190"/>
    </row>
    <row r="141" spans="1:24" outlineLevel="1">
      <c r="A141" s="30"/>
      <c r="B141" s="43"/>
      <c r="C141" s="182">
        <f>'Перв. скв '!C158</f>
        <v>0</v>
      </c>
      <c r="D141" s="100" t="s">
        <v>120</v>
      </c>
      <c r="E141" s="93"/>
      <c r="F141" s="57"/>
      <c r="G141" s="57"/>
      <c r="H141" s="120"/>
      <c r="I141" s="120"/>
      <c r="J141" s="120"/>
      <c r="K141" s="120"/>
      <c r="L141" s="120"/>
      <c r="M141" s="120"/>
      <c r="N141" s="120"/>
      <c r="O141" s="121"/>
      <c r="P141" s="121"/>
      <c r="Q141" s="121"/>
      <c r="R141" s="121"/>
      <c r="S141" s="121"/>
      <c r="T141" s="121"/>
      <c r="U141" s="121"/>
      <c r="V141" s="120"/>
      <c r="W141" s="173"/>
      <c r="X141" s="190"/>
    </row>
    <row r="142" spans="1:24" outlineLevel="1">
      <c r="A142" s="30"/>
      <c r="B142" s="43"/>
      <c r="C142" s="183"/>
      <c r="D142" s="102" t="str">
        <f>'Перв. скв '!D159</f>
        <v>хвостовик 102, 114 мм. С прямым цементированием</v>
      </c>
      <c r="E142" s="59">
        <f>C$141</f>
        <v>0</v>
      </c>
      <c r="F142" s="59" t="str">
        <f>'Перв. скв '!F159</f>
        <v>операция</v>
      </c>
      <c r="G142" s="196">
        <f>'Перв. скв '!G159</f>
        <v>0</v>
      </c>
      <c r="H142" s="115"/>
      <c r="I142" s="115"/>
      <c r="J142" s="115"/>
      <c r="K142" s="115"/>
      <c r="L142" s="115"/>
      <c r="M142" s="115"/>
      <c r="N142" s="115"/>
      <c r="O142" s="99">
        <f>H142*G142</f>
        <v>0</v>
      </c>
      <c r="P142" s="99">
        <f>I142*G142</f>
        <v>0</v>
      </c>
      <c r="Q142" s="99">
        <f>J142*G142</f>
        <v>0</v>
      </c>
      <c r="R142" s="99">
        <f>K142*G142</f>
        <v>0</v>
      </c>
      <c r="S142" s="99">
        <f>L142*G142</f>
        <v>0</v>
      </c>
      <c r="T142" s="99">
        <f>M142*G142</f>
        <v>0</v>
      </c>
      <c r="U142" s="99">
        <f>N142*G142</f>
        <v>0</v>
      </c>
      <c r="V142" s="98">
        <f>SUM(H142:N142)</f>
        <v>0</v>
      </c>
      <c r="W142" s="171">
        <f>SUM(O142:U142)</f>
        <v>0</v>
      </c>
      <c r="X142" s="190"/>
    </row>
    <row r="143" spans="1:24" outlineLevel="1">
      <c r="A143" s="30"/>
      <c r="B143" s="43"/>
      <c r="C143" s="183"/>
      <c r="D143" s="102" t="str">
        <f>'Перв. скв '!D160</f>
        <v>хвостовик 127 мм. С прямым цементированием</v>
      </c>
      <c r="E143" s="59">
        <f>C$141</f>
        <v>0</v>
      </c>
      <c r="F143" s="59" t="str">
        <f>'Перв. скв '!F160</f>
        <v>операция</v>
      </c>
      <c r="G143" s="196">
        <f>'Перв. скв '!G160</f>
        <v>0</v>
      </c>
      <c r="H143" s="115"/>
      <c r="I143" s="115"/>
      <c r="J143" s="115"/>
      <c r="K143" s="115"/>
      <c r="L143" s="115"/>
      <c r="M143" s="115"/>
      <c r="N143" s="115"/>
      <c r="O143" s="99">
        <f>H143*G143</f>
        <v>0</v>
      </c>
      <c r="P143" s="99">
        <f>I143*G143</f>
        <v>0</v>
      </c>
      <c r="Q143" s="99">
        <f>J143*G143</f>
        <v>0</v>
      </c>
      <c r="R143" s="99">
        <f>K143*G143</f>
        <v>0</v>
      </c>
      <c r="S143" s="99">
        <f>L143*G143</f>
        <v>0</v>
      </c>
      <c r="T143" s="99">
        <f>M143*G143</f>
        <v>0</v>
      </c>
      <c r="U143" s="99">
        <f>N143*G143</f>
        <v>0</v>
      </c>
      <c r="V143" s="98">
        <f>SUM(H143:N143)</f>
        <v>0</v>
      </c>
      <c r="W143" s="171">
        <f>SUM(O143:U143)</f>
        <v>0</v>
      </c>
      <c r="X143" s="190"/>
    </row>
    <row r="144" spans="1:24" outlineLevel="1">
      <c r="A144" s="30"/>
      <c r="B144" s="43"/>
      <c r="C144" s="183"/>
      <c r="D144" s="102" t="str">
        <f>'Перв. скв '!D161</f>
        <v>хвостовик 114 мм. Не цементируемый</v>
      </c>
      <c r="E144" s="59">
        <f>C$141</f>
        <v>0</v>
      </c>
      <c r="F144" s="59" t="str">
        <f>'Перв. скв '!F161</f>
        <v>операция</v>
      </c>
      <c r="G144" s="196">
        <f>'Перв. скв '!G161</f>
        <v>0</v>
      </c>
      <c r="H144" s="115"/>
      <c r="I144" s="115"/>
      <c r="J144" s="115"/>
      <c r="K144" s="115"/>
      <c r="L144" s="115"/>
      <c r="M144" s="115"/>
      <c r="N144" s="115"/>
      <c r="O144" s="99">
        <f>H144*G144</f>
        <v>0</v>
      </c>
      <c r="P144" s="99">
        <f>I144*G144</f>
        <v>0</v>
      </c>
      <c r="Q144" s="99">
        <f>J144*G144</f>
        <v>0</v>
      </c>
      <c r="R144" s="99">
        <f>K144*G144</f>
        <v>0</v>
      </c>
      <c r="S144" s="99">
        <f>L144*G144</f>
        <v>0</v>
      </c>
      <c r="T144" s="99">
        <f>M144*G144</f>
        <v>0</v>
      </c>
      <c r="U144" s="99">
        <f>N144*G144</f>
        <v>0</v>
      </c>
      <c r="V144" s="98">
        <f>SUM(H144:N144)</f>
        <v>0</v>
      </c>
      <c r="W144" s="171">
        <f>SUM(O144:U144)</f>
        <v>0</v>
      </c>
      <c r="X144" s="190"/>
    </row>
    <row r="145" spans="1:24" ht="15.75" outlineLevel="1" thickBot="1">
      <c r="A145" s="30"/>
      <c r="B145" s="43"/>
      <c r="C145" s="183"/>
      <c r="D145" s="102" t="str">
        <f>'Перв. скв '!D162</f>
        <v>Хвостовик 114, 102 с ступенчатым цементированием</v>
      </c>
      <c r="E145" s="59">
        <f>C$141</f>
        <v>0</v>
      </c>
      <c r="F145" s="59" t="str">
        <f>'Перв. скв '!F162</f>
        <v>операция</v>
      </c>
      <c r="G145" s="196">
        <f>'Перв. скв '!G162</f>
        <v>0</v>
      </c>
      <c r="H145" s="115"/>
      <c r="I145" s="115"/>
      <c r="J145" s="115"/>
      <c r="K145" s="115"/>
      <c r="L145" s="115"/>
      <c r="M145" s="115"/>
      <c r="N145" s="115"/>
      <c r="O145" s="99">
        <f>H145*G145</f>
        <v>0</v>
      </c>
      <c r="P145" s="99">
        <f>I145*G145</f>
        <v>0</v>
      </c>
      <c r="Q145" s="99">
        <f>J145*G145</f>
        <v>0</v>
      </c>
      <c r="R145" s="99">
        <f>K145*G145</f>
        <v>0</v>
      </c>
      <c r="S145" s="99">
        <f>L145*G145</f>
        <v>0</v>
      </c>
      <c r="T145" s="99">
        <f>M145*G145</f>
        <v>0</v>
      </c>
      <c r="U145" s="99">
        <f>N145*G145</f>
        <v>0</v>
      </c>
      <c r="V145" s="98">
        <f>SUM(H145:N145)</f>
        <v>0</v>
      </c>
      <c r="W145" s="171">
        <f>SUM(O145:U145)</f>
        <v>0</v>
      </c>
      <c r="X145" s="190"/>
    </row>
    <row r="146" spans="1:24" ht="15.75" customHeight="1" thickBot="1">
      <c r="A146" s="36"/>
      <c r="B146" s="48"/>
      <c r="C146" s="446" t="s">
        <v>32</v>
      </c>
      <c r="D146" s="447"/>
      <c r="E146" s="447"/>
      <c r="F146" s="447"/>
      <c r="G146" s="447"/>
      <c r="H146" s="447"/>
      <c r="I146" s="447"/>
      <c r="J146" s="447"/>
      <c r="K146" s="447"/>
      <c r="L146" s="447"/>
      <c r="M146" s="447"/>
      <c r="N146" s="447"/>
      <c r="O146" s="447"/>
      <c r="P146" s="447"/>
      <c r="Q146" s="447"/>
      <c r="R146" s="447"/>
      <c r="S146" s="447"/>
      <c r="T146" s="447"/>
      <c r="U146" s="447"/>
      <c r="V146" s="447"/>
      <c r="W146" s="447"/>
      <c r="X146" s="192">
        <f>SUM(W147:W162)</f>
        <v>0</v>
      </c>
    </row>
    <row r="147" spans="1:24" outlineLevel="1">
      <c r="A147" s="30"/>
      <c r="B147" s="43"/>
      <c r="C147" s="183"/>
      <c r="D147" s="102" t="str">
        <f>'Перв. скв '!D164</f>
        <v>Обсадные трубы 426х11 Д НОРМКБ</v>
      </c>
      <c r="E147" s="59"/>
      <c r="F147" s="59" t="str">
        <f>'Перв. скв '!F164</f>
        <v>м</v>
      </c>
      <c r="G147" s="196">
        <f>'Перв. скв '!G164</f>
        <v>0</v>
      </c>
      <c r="H147" s="84"/>
      <c r="I147" s="84"/>
      <c r="J147" s="84"/>
      <c r="K147" s="84"/>
      <c r="L147" s="84"/>
      <c r="M147" s="84"/>
      <c r="N147" s="84"/>
      <c r="O147" s="112">
        <f t="shared" ref="O147:O162" si="73">H147*G147</f>
        <v>0</v>
      </c>
      <c r="P147" s="112">
        <f t="shared" ref="P147:P162" si="74">I147*G147</f>
        <v>0</v>
      </c>
      <c r="Q147" s="112">
        <f t="shared" ref="Q147:Q162" si="75">J147*G147</f>
        <v>0</v>
      </c>
      <c r="R147" s="112">
        <f t="shared" ref="R147:R162" si="76">K147*G147</f>
        <v>0</v>
      </c>
      <c r="S147" s="112">
        <f t="shared" ref="S147:S162" si="77">L147*G147</f>
        <v>0</v>
      </c>
      <c r="T147" s="99">
        <f t="shared" ref="T147:T162" si="78">M147*G147</f>
        <v>0</v>
      </c>
      <c r="U147" s="112">
        <f t="shared" ref="U147:U162" si="79">N147*G147</f>
        <v>0</v>
      </c>
      <c r="V147" s="113">
        <f t="shared" ref="V147:V162" si="80">SUM(H147:N147)</f>
        <v>0</v>
      </c>
      <c r="W147" s="168">
        <f>SUM(O147:U147)</f>
        <v>0</v>
      </c>
      <c r="X147" s="190"/>
    </row>
    <row r="148" spans="1:24" outlineLevel="1">
      <c r="A148" s="30"/>
      <c r="B148" s="43"/>
      <c r="C148" s="183"/>
      <c r="D148" s="102" t="str">
        <f>'Перв. скв '!D165</f>
        <v>Обсадные трубы 324х9,5 Д ОТТМ</v>
      </c>
      <c r="E148" s="59"/>
      <c r="F148" s="59" t="str">
        <f>'Перв. скв '!F165</f>
        <v>м</v>
      </c>
      <c r="G148" s="196">
        <f>'Перв. скв '!G165</f>
        <v>3239</v>
      </c>
      <c r="H148" s="84"/>
      <c r="I148" s="197"/>
      <c r="J148" s="84"/>
      <c r="K148" s="84"/>
      <c r="L148" s="84"/>
      <c r="M148" s="84"/>
      <c r="N148" s="84"/>
      <c r="O148" s="112">
        <f t="shared" si="73"/>
        <v>0</v>
      </c>
      <c r="P148" s="112">
        <f t="shared" si="74"/>
        <v>0</v>
      </c>
      <c r="Q148" s="112">
        <f t="shared" si="75"/>
        <v>0</v>
      </c>
      <c r="R148" s="112">
        <f t="shared" si="76"/>
        <v>0</v>
      </c>
      <c r="S148" s="112">
        <f t="shared" si="77"/>
        <v>0</v>
      </c>
      <c r="T148" s="99">
        <f t="shared" si="78"/>
        <v>0</v>
      </c>
      <c r="U148" s="112">
        <f t="shared" si="79"/>
        <v>0</v>
      </c>
      <c r="V148" s="113">
        <f t="shared" si="80"/>
        <v>0</v>
      </c>
      <c r="W148" s="168">
        <f t="shared" ref="W148:W161" si="81">SUM(O148:U148)</f>
        <v>0</v>
      </c>
      <c r="X148" s="190"/>
    </row>
    <row r="149" spans="1:24" outlineLevel="1">
      <c r="A149" s="30"/>
      <c r="B149" s="43"/>
      <c r="C149" s="183"/>
      <c r="D149" s="102" t="str">
        <f>'Перв. скв '!D166</f>
        <v>Обсадные трубы 245х8,9 Е ОТТГ</v>
      </c>
      <c r="E149" s="59"/>
      <c r="F149" s="59" t="str">
        <f>'Перв. скв '!F166</f>
        <v>м</v>
      </c>
      <c r="G149" s="196">
        <f>'Перв. скв '!G166</f>
        <v>2050</v>
      </c>
      <c r="H149" s="84"/>
      <c r="I149" s="84"/>
      <c r="J149" s="197"/>
      <c r="K149" s="84"/>
      <c r="L149" s="84"/>
      <c r="M149" s="84"/>
      <c r="N149" s="84"/>
      <c r="O149" s="112">
        <f t="shared" si="73"/>
        <v>0</v>
      </c>
      <c r="P149" s="112">
        <f t="shared" si="74"/>
        <v>0</v>
      </c>
      <c r="Q149" s="112">
        <f t="shared" si="75"/>
        <v>0</v>
      </c>
      <c r="R149" s="112">
        <f t="shared" si="76"/>
        <v>0</v>
      </c>
      <c r="S149" s="112">
        <f t="shared" si="77"/>
        <v>0</v>
      </c>
      <c r="T149" s="99">
        <f t="shared" si="78"/>
        <v>0</v>
      </c>
      <c r="U149" s="112">
        <f t="shared" si="79"/>
        <v>0</v>
      </c>
      <c r="V149" s="113">
        <f t="shared" si="80"/>
        <v>0</v>
      </c>
      <c r="W149" s="168">
        <f t="shared" si="81"/>
        <v>0</v>
      </c>
      <c r="X149" s="190"/>
    </row>
    <row r="150" spans="1:24" outlineLevel="1">
      <c r="A150" s="30"/>
      <c r="B150" s="43"/>
      <c r="C150" s="183"/>
      <c r="D150" s="102" t="str">
        <f>'Перв. скв '!D167</f>
        <v>Обсадные трубы 245х7,9 Д ОТТМ</v>
      </c>
      <c r="E150" s="59"/>
      <c r="F150" s="59" t="str">
        <f>'Перв. скв '!F167</f>
        <v>м</v>
      </c>
      <c r="G150" s="196">
        <f>'Перв. скв '!G167</f>
        <v>0</v>
      </c>
      <c r="H150" s="84"/>
      <c r="I150" s="84"/>
      <c r="J150" s="84"/>
      <c r="K150" s="84"/>
      <c r="L150" s="84"/>
      <c r="M150" s="84"/>
      <c r="N150" s="84"/>
      <c r="O150" s="112">
        <f t="shared" si="73"/>
        <v>0</v>
      </c>
      <c r="P150" s="112">
        <f t="shared" si="74"/>
        <v>0</v>
      </c>
      <c r="Q150" s="112">
        <f t="shared" si="75"/>
        <v>0</v>
      </c>
      <c r="R150" s="112">
        <f t="shared" si="76"/>
        <v>0</v>
      </c>
      <c r="S150" s="112">
        <f t="shared" si="77"/>
        <v>0</v>
      </c>
      <c r="T150" s="99">
        <f t="shared" si="78"/>
        <v>0</v>
      </c>
      <c r="U150" s="112">
        <f t="shared" si="79"/>
        <v>0</v>
      </c>
      <c r="V150" s="113">
        <f t="shared" si="80"/>
        <v>0</v>
      </c>
      <c r="W150" s="168">
        <f t="shared" si="81"/>
        <v>0</v>
      </c>
      <c r="X150" s="190"/>
    </row>
    <row r="151" spans="1:24" outlineLevel="1">
      <c r="A151" s="30"/>
      <c r="B151" s="43"/>
      <c r="C151" s="183"/>
      <c r="D151" s="102" t="str">
        <f>'Перв. скв '!D168</f>
        <v>Обсадные трубы 178х9,2 Е ОТТГ</v>
      </c>
      <c r="E151" s="59"/>
      <c r="F151" s="59" t="str">
        <f>'Перв. скв '!F168</f>
        <v>м</v>
      </c>
      <c r="G151" s="196">
        <f>'Перв. скв '!G168</f>
        <v>1870</v>
      </c>
      <c r="H151" s="84"/>
      <c r="I151" s="84"/>
      <c r="J151" s="84"/>
      <c r="K151" s="84"/>
      <c r="L151" s="197"/>
      <c r="M151" s="197"/>
      <c r="N151" s="84"/>
      <c r="O151" s="112">
        <f t="shared" si="73"/>
        <v>0</v>
      </c>
      <c r="P151" s="112">
        <f t="shared" si="74"/>
        <v>0</v>
      </c>
      <c r="Q151" s="112">
        <f t="shared" si="75"/>
        <v>0</v>
      </c>
      <c r="R151" s="112">
        <f t="shared" si="76"/>
        <v>0</v>
      </c>
      <c r="S151" s="112">
        <f t="shared" si="77"/>
        <v>0</v>
      </c>
      <c r="T151" s="99">
        <f t="shared" si="78"/>
        <v>0</v>
      </c>
      <c r="U151" s="112">
        <f t="shared" si="79"/>
        <v>0</v>
      </c>
      <c r="V151" s="113">
        <f t="shared" si="80"/>
        <v>0</v>
      </c>
      <c r="W151" s="168">
        <f t="shared" si="81"/>
        <v>0</v>
      </c>
      <c r="X151" s="190"/>
    </row>
    <row r="152" spans="1:24" outlineLevel="1">
      <c r="A152" s="30"/>
      <c r="B152" s="43"/>
      <c r="C152" s="183"/>
      <c r="D152" s="102" t="str">
        <f>'Перв. скв '!D169</f>
        <v>Обсадные трубы 178х9,2 Д ОТТМ</v>
      </c>
      <c r="E152" s="59"/>
      <c r="F152" s="59" t="str">
        <f>'Перв. скв '!F169</f>
        <v>м</v>
      </c>
      <c r="G152" s="196">
        <f>'Перв. скв '!G169</f>
        <v>1532</v>
      </c>
      <c r="H152" s="84"/>
      <c r="I152" s="84"/>
      <c r="J152" s="84"/>
      <c r="K152" s="84"/>
      <c r="L152" s="84"/>
      <c r="M152" s="84"/>
      <c r="N152" s="84"/>
      <c r="O152" s="112">
        <f t="shared" si="73"/>
        <v>0</v>
      </c>
      <c r="P152" s="112">
        <f t="shared" si="74"/>
        <v>0</v>
      </c>
      <c r="Q152" s="112">
        <f t="shared" si="75"/>
        <v>0</v>
      </c>
      <c r="R152" s="112">
        <f t="shared" si="76"/>
        <v>0</v>
      </c>
      <c r="S152" s="112">
        <f t="shared" si="77"/>
        <v>0</v>
      </c>
      <c r="T152" s="99">
        <f t="shared" si="78"/>
        <v>0</v>
      </c>
      <c r="U152" s="112">
        <f t="shared" si="79"/>
        <v>0</v>
      </c>
      <c r="V152" s="113">
        <f t="shared" si="80"/>
        <v>0</v>
      </c>
      <c r="W152" s="168">
        <f t="shared" si="81"/>
        <v>0</v>
      </c>
      <c r="X152" s="190"/>
    </row>
    <row r="153" spans="1:24" outlineLevel="1">
      <c r="A153" s="30"/>
      <c r="B153" s="43"/>
      <c r="C153" s="183"/>
      <c r="D153" s="102" t="str">
        <f>'Перв. скв '!D170</f>
        <v>Обсадные трубы 178х9,2 Е ОТТМ</v>
      </c>
      <c r="E153" s="59"/>
      <c r="F153" s="59" t="str">
        <f>'Перв. скв '!F170</f>
        <v>м</v>
      </c>
      <c r="G153" s="196">
        <f>'Перв. скв '!G170</f>
        <v>1811</v>
      </c>
      <c r="H153" s="84"/>
      <c r="I153" s="84"/>
      <c r="J153" s="84"/>
      <c r="K153" s="84"/>
      <c r="L153" s="84"/>
      <c r="M153" s="84"/>
      <c r="N153" s="84"/>
      <c r="O153" s="112">
        <f t="shared" si="73"/>
        <v>0</v>
      </c>
      <c r="P153" s="112">
        <f t="shared" si="74"/>
        <v>0</v>
      </c>
      <c r="Q153" s="112">
        <f t="shared" si="75"/>
        <v>0</v>
      </c>
      <c r="R153" s="112">
        <f t="shared" si="76"/>
        <v>0</v>
      </c>
      <c r="S153" s="112">
        <f t="shared" si="77"/>
        <v>0</v>
      </c>
      <c r="T153" s="99">
        <f t="shared" si="78"/>
        <v>0</v>
      </c>
      <c r="U153" s="112">
        <f t="shared" si="79"/>
        <v>0</v>
      </c>
      <c r="V153" s="113">
        <f t="shared" si="80"/>
        <v>0</v>
      </c>
      <c r="W153" s="168">
        <f t="shared" si="81"/>
        <v>0</v>
      </c>
      <c r="X153" s="190"/>
    </row>
    <row r="154" spans="1:24" outlineLevel="1">
      <c r="A154" s="30"/>
      <c r="B154" s="43"/>
      <c r="C154" s="183"/>
      <c r="D154" s="102" t="str">
        <f>'Перв. скв '!D171</f>
        <v>Обсадные трубы 168х8,9 Д ОТТМ</v>
      </c>
      <c r="E154" s="59"/>
      <c r="F154" s="59" t="str">
        <f>'Перв. скв '!F171</f>
        <v>м</v>
      </c>
      <c r="G154" s="196">
        <f>'Перв. скв '!G171</f>
        <v>1480</v>
      </c>
      <c r="H154" s="84"/>
      <c r="I154" s="84"/>
      <c r="J154" s="84"/>
      <c r="K154" s="84"/>
      <c r="L154" s="84"/>
      <c r="M154" s="84"/>
      <c r="N154" s="84"/>
      <c r="O154" s="112">
        <f t="shared" si="73"/>
        <v>0</v>
      </c>
      <c r="P154" s="112">
        <f t="shared" si="74"/>
        <v>0</v>
      </c>
      <c r="Q154" s="112">
        <f t="shared" si="75"/>
        <v>0</v>
      </c>
      <c r="R154" s="112">
        <f t="shared" si="76"/>
        <v>0</v>
      </c>
      <c r="S154" s="112">
        <f t="shared" si="77"/>
        <v>0</v>
      </c>
      <c r="T154" s="99">
        <f t="shared" si="78"/>
        <v>0</v>
      </c>
      <c r="U154" s="112">
        <f t="shared" si="79"/>
        <v>0</v>
      </c>
      <c r="V154" s="113">
        <f t="shared" si="80"/>
        <v>0</v>
      </c>
      <c r="W154" s="168">
        <f t="shared" si="81"/>
        <v>0</v>
      </c>
      <c r="X154" s="190"/>
    </row>
    <row r="155" spans="1:24" outlineLevel="1">
      <c r="A155" s="30"/>
      <c r="B155" s="43"/>
      <c r="C155" s="183"/>
      <c r="D155" s="102" t="str">
        <f>'Перв. скв '!D172</f>
        <v>Обсадные трубы 127х9,2 Е ОТТМ</v>
      </c>
      <c r="E155" s="59"/>
      <c r="F155" s="59" t="str">
        <f>'Перв. скв '!F172</f>
        <v>шт.</v>
      </c>
      <c r="G155" s="196">
        <f>'Перв. скв '!G172</f>
        <v>1383</v>
      </c>
      <c r="H155" s="84"/>
      <c r="I155" s="84"/>
      <c r="J155" s="84"/>
      <c r="K155" s="84"/>
      <c r="L155" s="84"/>
      <c r="M155" s="84"/>
      <c r="N155" s="84"/>
      <c r="O155" s="112">
        <f t="shared" si="73"/>
        <v>0</v>
      </c>
      <c r="P155" s="112">
        <f t="shared" si="74"/>
        <v>0</v>
      </c>
      <c r="Q155" s="112">
        <f t="shared" si="75"/>
        <v>0</v>
      </c>
      <c r="R155" s="112">
        <f t="shared" si="76"/>
        <v>0</v>
      </c>
      <c r="S155" s="112">
        <f t="shared" si="77"/>
        <v>0</v>
      </c>
      <c r="T155" s="99">
        <f t="shared" si="78"/>
        <v>0</v>
      </c>
      <c r="U155" s="112">
        <f t="shared" si="79"/>
        <v>0</v>
      </c>
      <c r="V155" s="113">
        <f t="shared" si="80"/>
        <v>0</v>
      </c>
      <c r="W155" s="168">
        <f t="shared" si="81"/>
        <v>0</v>
      </c>
      <c r="X155" s="190"/>
    </row>
    <row r="156" spans="1:24" outlineLevel="1">
      <c r="A156" s="30"/>
      <c r="B156" s="43"/>
      <c r="C156" s="183"/>
      <c r="D156" s="102" t="str">
        <f>'Перв. скв '!D173</f>
        <v>Труба ОТТМ-114х7,4 Е ОТТМ</v>
      </c>
      <c r="E156" s="59"/>
      <c r="F156" s="59" t="str">
        <f>'Перв. скв '!F173</f>
        <v>шт.</v>
      </c>
      <c r="G156" s="196">
        <f>'Перв. скв '!G173</f>
        <v>903</v>
      </c>
      <c r="H156" s="84"/>
      <c r="I156" s="84"/>
      <c r="J156" s="84"/>
      <c r="K156" s="84"/>
      <c r="L156" s="84"/>
      <c r="M156" s="84"/>
      <c r="N156" s="84"/>
      <c r="O156" s="112">
        <f t="shared" si="73"/>
        <v>0</v>
      </c>
      <c r="P156" s="112">
        <f t="shared" si="74"/>
        <v>0</v>
      </c>
      <c r="Q156" s="112">
        <f t="shared" si="75"/>
        <v>0</v>
      </c>
      <c r="R156" s="112">
        <f t="shared" si="76"/>
        <v>0</v>
      </c>
      <c r="S156" s="112">
        <f t="shared" si="77"/>
        <v>0</v>
      </c>
      <c r="T156" s="99">
        <f t="shared" si="78"/>
        <v>0</v>
      </c>
      <c r="U156" s="112">
        <f t="shared" si="79"/>
        <v>0</v>
      </c>
      <c r="V156" s="113">
        <f t="shared" si="80"/>
        <v>0</v>
      </c>
      <c r="W156" s="168">
        <f t="shared" si="81"/>
        <v>0</v>
      </c>
      <c r="X156" s="190"/>
    </row>
    <row r="157" spans="1:24" outlineLevel="1">
      <c r="A157" s="30"/>
      <c r="B157" s="43"/>
      <c r="C157" s="183"/>
      <c r="D157" s="102" t="str">
        <f>'Перв. скв '!D174</f>
        <v>Обсадные трубы 168х10,6 Д ОТТМ</v>
      </c>
      <c r="E157" s="59"/>
      <c r="F157" s="59" t="str">
        <f>'Перв. скв '!F174</f>
        <v>шт.</v>
      </c>
      <c r="G157" s="196">
        <f>'Перв. скв '!G174</f>
        <v>2245</v>
      </c>
      <c r="H157" s="84"/>
      <c r="I157" s="84"/>
      <c r="J157" s="84"/>
      <c r="K157" s="84"/>
      <c r="L157" s="84"/>
      <c r="M157" s="84"/>
      <c r="N157" s="84"/>
      <c r="O157" s="112">
        <f t="shared" si="73"/>
        <v>0</v>
      </c>
      <c r="P157" s="112">
        <f t="shared" si="74"/>
        <v>0</v>
      </c>
      <c r="Q157" s="112">
        <f t="shared" si="75"/>
        <v>0</v>
      </c>
      <c r="R157" s="112">
        <f t="shared" si="76"/>
        <v>0</v>
      </c>
      <c r="S157" s="112">
        <f t="shared" si="77"/>
        <v>0</v>
      </c>
      <c r="T157" s="99">
        <f t="shared" si="78"/>
        <v>0</v>
      </c>
      <c r="U157" s="112">
        <f t="shared" si="79"/>
        <v>0</v>
      </c>
      <c r="V157" s="113">
        <f t="shared" si="80"/>
        <v>0</v>
      </c>
      <c r="W157" s="168">
        <f t="shared" si="81"/>
        <v>0</v>
      </c>
      <c r="X157" s="190"/>
    </row>
    <row r="158" spans="1:24" outlineLevel="1">
      <c r="A158" s="30"/>
      <c r="B158" s="43"/>
      <c r="C158" s="183"/>
      <c r="D158" s="102" t="str">
        <f>'Перв. скв '!D175</f>
        <v>Цемент G</v>
      </c>
      <c r="E158" s="59"/>
      <c r="F158" s="59" t="str">
        <f>'Перв. скв '!F175</f>
        <v>т</v>
      </c>
      <c r="G158" s="196">
        <f>'Перв. скв '!G175</f>
        <v>5138</v>
      </c>
      <c r="H158" s="84"/>
      <c r="I158" s="84"/>
      <c r="J158" s="84"/>
      <c r="K158" s="84"/>
      <c r="L158" s="84"/>
      <c r="M158" s="84"/>
      <c r="N158" s="84"/>
      <c r="O158" s="112">
        <f t="shared" si="73"/>
        <v>0</v>
      </c>
      <c r="P158" s="112">
        <f t="shared" si="74"/>
        <v>0</v>
      </c>
      <c r="Q158" s="112">
        <f t="shared" si="75"/>
        <v>0</v>
      </c>
      <c r="R158" s="112">
        <f t="shared" si="76"/>
        <v>0</v>
      </c>
      <c r="S158" s="112">
        <f t="shared" si="77"/>
        <v>0</v>
      </c>
      <c r="T158" s="99">
        <f t="shared" si="78"/>
        <v>0</v>
      </c>
      <c r="U158" s="112">
        <f t="shared" si="79"/>
        <v>0</v>
      </c>
      <c r="V158" s="113">
        <f t="shared" si="80"/>
        <v>0</v>
      </c>
      <c r="W158" s="168">
        <f t="shared" si="81"/>
        <v>0</v>
      </c>
      <c r="X158" s="190"/>
    </row>
    <row r="159" spans="1:24" outlineLevel="1">
      <c r="A159" s="30"/>
      <c r="B159" s="43"/>
      <c r="C159" s="183"/>
      <c r="D159" s="102">
        <f>'Перв. скв '!D176</f>
        <v>0</v>
      </c>
      <c r="E159" s="59"/>
      <c r="F159" s="59" t="str">
        <f>'Перв. скв '!F176</f>
        <v>скв.</v>
      </c>
      <c r="G159" s="196">
        <f>'Перв. скв '!G176</f>
        <v>0</v>
      </c>
      <c r="H159" s="84"/>
      <c r="I159" s="84"/>
      <c r="J159" s="84"/>
      <c r="K159" s="84"/>
      <c r="L159" s="84"/>
      <c r="M159" s="84"/>
      <c r="N159" s="84"/>
      <c r="O159" s="112">
        <f t="shared" si="73"/>
        <v>0</v>
      </c>
      <c r="P159" s="112">
        <f t="shared" si="74"/>
        <v>0</v>
      </c>
      <c r="Q159" s="112">
        <f t="shared" si="75"/>
        <v>0</v>
      </c>
      <c r="R159" s="112">
        <f t="shared" si="76"/>
        <v>0</v>
      </c>
      <c r="S159" s="112">
        <f t="shared" si="77"/>
        <v>0</v>
      </c>
      <c r="T159" s="99">
        <f t="shared" si="78"/>
        <v>0</v>
      </c>
      <c r="U159" s="112">
        <f t="shared" si="79"/>
        <v>0</v>
      </c>
      <c r="V159" s="113">
        <f t="shared" si="80"/>
        <v>0</v>
      </c>
      <c r="W159" s="168">
        <f t="shared" si="81"/>
        <v>0</v>
      </c>
      <c r="X159" s="190"/>
    </row>
    <row r="160" spans="1:24" outlineLevel="1">
      <c r="A160" s="30"/>
      <c r="B160" s="43"/>
      <c r="C160" s="183"/>
      <c r="D160" s="102">
        <f>'Перв. скв '!D177</f>
        <v>0</v>
      </c>
      <c r="E160" s="59"/>
      <c r="F160" s="59" t="str">
        <f>'Перв. скв '!F177</f>
        <v>скв.</v>
      </c>
      <c r="G160" s="196">
        <f>'Перв. скв '!G177</f>
        <v>0</v>
      </c>
      <c r="H160" s="84"/>
      <c r="I160" s="84"/>
      <c r="J160" s="84"/>
      <c r="K160" s="84"/>
      <c r="L160" s="197"/>
      <c r="M160" s="197"/>
      <c r="N160" s="84"/>
      <c r="O160" s="112">
        <f t="shared" si="73"/>
        <v>0</v>
      </c>
      <c r="P160" s="112">
        <f t="shared" si="74"/>
        <v>0</v>
      </c>
      <c r="Q160" s="112">
        <f t="shared" si="75"/>
        <v>0</v>
      </c>
      <c r="R160" s="112">
        <f t="shared" si="76"/>
        <v>0</v>
      </c>
      <c r="S160" s="112">
        <f t="shared" si="77"/>
        <v>0</v>
      </c>
      <c r="T160" s="99">
        <f t="shared" si="78"/>
        <v>0</v>
      </c>
      <c r="U160" s="112">
        <f t="shared" si="79"/>
        <v>0</v>
      </c>
      <c r="V160" s="113">
        <f t="shared" si="80"/>
        <v>0</v>
      </c>
      <c r="W160" s="168">
        <f t="shared" si="81"/>
        <v>0</v>
      </c>
      <c r="X160" s="190"/>
    </row>
    <row r="161" spans="1:24" outlineLevel="1">
      <c r="A161" s="30"/>
      <c r="B161" s="43"/>
      <c r="C161" s="183"/>
      <c r="D161" s="102">
        <f>'Перв. скв '!D178</f>
        <v>0</v>
      </c>
      <c r="E161" s="59"/>
      <c r="F161" s="59" t="str">
        <f>'Перв. скв '!F178</f>
        <v>скв.</v>
      </c>
      <c r="G161" s="196">
        <f>'Перв. скв '!G178</f>
        <v>0</v>
      </c>
      <c r="H161" s="84"/>
      <c r="I161" s="84"/>
      <c r="J161" s="84"/>
      <c r="K161" s="84"/>
      <c r="L161" s="84"/>
      <c r="M161" s="84"/>
      <c r="N161" s="84"/>
      <c r="O161" s="112">
        <f t="shared" si="73"/>
        <v>0</v>
      </c>
      <c r="P161" s="112">
        <f t="shared" si="74"/>
        <v>0</v>
      </c>
      <c r="Q161" s="112">
        <f t="shared" si="75"/>
        <v>0</v>
      </c>
      <c r="R161" s="112">
        <f t="shared" si="76"/>
        <v>0</v>
      </c>
      <c r="S161" s="112">
        <f t="shared" si="77"/>
        <v>0</v>
      </c>
      <c r="T161" s="99">
        <f t="shared" si="78"/>
        <v>0</v>
      </c>
      <c r="U161" s="112">
        <f t="shared" si="79"/>
        <v>0</v>
      </c>
      <c r="V161" s="113">
        <f t="shared" si="80"/>
        <v>0</v>
      </c>
      <c r="W161" s="168">
        <f t="shared" si="81"/>
        <v>0</v>
      </c>
      <c r="X161" s="190"/>
    </row>
    <row r="162" spans="1:24" outlineLevel="1">
      <c r="A162" s="30"/>
      <c r="B162" s="43"/>
      <c r="C162" s="183"/>
      <c r="D162" s="102" t="str">
        <f>'Перв. скв '!D179</f>
        <v>Прочие (Наценка УМТС)</v>
      </c>
      <c r="E162" s="59"/>
      <c r="F162" s="59" t="str">
        <f>'Перв. скв '!F179</f>
        <v>опер</v>
      </c>
      <c r="G162" s="196">
        <f>'Перв. скв '!G179</f>
        <v>861997.29989921732</v>
      </c>
      <c r="H162" s="84"/>
      <c r="I162" s="84"/>
      <c r="J162" s="197"/>
      <c r="K162" s="84"/>
      <c r="L162" s="197"/>
      <c r="M162" s="197"/>
      <c r="N162" s="84"/>
      <c r="O162" s="112">
        <f t="shared" si="73"/>
        <v>0</v>
      </c>
      <c r="P162" s="112">
        <f t="shared" si="74"/>
        <v>0</v>
      </c>
      <c r="Q162" s="112">
        <f t="shared" si="75"/>
        <v>0</v>
      </c>
      <c r="R162" s="112">
        <f t="shared" si="76"/>
        <v>0</v>
      </c>
      <c r="S162" s="112">
        <f t="shared" si="77"/>
        <v>0</v>
      </c>
      <c r="T162" s="99">
        <f t="shared" si="78"/>
        <v>0</v>
      </c>
      <c r="U162" s="112">
        <f t="shared" si="79"/>
        <v>0</v>
      </c>
      <c r="V162" s="113">
        <f t="shared" si="80"/>
        <v>0</v>
      </c>
      <c r="W162" s="168">
        <f>SUM(O162:U162)</f>
        <v>0</v>
      </c>
      <c r="X162" s="190"/>
    </row>
    <row r="163" spans="1:24" ht="15.75" outlineLevel="1" thickBot="1">
      <c r="A163" s="30"/>
      <c r="B163" s="43"/>
      <c r="C163" s="122"/>
      <c r="D163" s="123"/>
      <c r="E163" s="124"/>
      <c r="F163" s="124"/>
      <c r="G163" s="125"/>
      <c r="H163" s="126"/>
      <c r="I163" s="126"/>
      <c r="J163" s="126"/>
      <c r="K163" s="126"/>
      <c r="L163" s="126"/>
      <c r="M163" s="126"/>
      <c r="N163" s="126"/>
      <c r="O163" s="127"/>
      <c r="P163" s="127"/>
      <c r="Q163" s="127"/>
      <c r="R163" s="127"/>
      <c r="S163" s="127"/>
      <c r="T163" s="127"/>
      <c r="U163" s="127"/>
      <c r="V163" s="126"/>
      <c r="W163" s="126"/>
      <c r="X163" s="190"/>
    </row>
    <row r="164" spans="1:24" ht="15.75" thickBot="1">
      <c r="A164" s="32"/>
      <c r="B164" s="47"/>
      <c r="C164" s="446" t="s">
        <v>45</v>
      </c>
      <c r="D164" s="447"/>
      <c r="E164" s="447"/>
      <c r="F164" s="447"/>
      <c r="G164" s="447"/>
      <c r="H164" s="447"/>
      <c r="I164" s="447"/>
      <c r="J164" s="447"/>
      <c r="K164" s="447"/>
      <c r="L164" s="447"/>
      <c r="M164" s="447"/>
      <c r="N164" s="447"/>
      <c r="O164" s="447"/>
      <c r="P164" s="447"/>
      <c r="Q164" s="447"/>
      <c r="R164" s="447"/>
      <c r="S164" s="447"/>
      <c r="T164" s="447"/>
      <c r="U164" s="447"/>
      <c r="V164" s="447"/>
      <c r="W164" s="447"/>
      <c r="X164" s="192">
        <f>SUM(W166:W170)</f>
        <v>0</v>
      </c>
    </row>
    <row r="165" spans="1:24" ht="15.75" outlineLevel="1" thickBot="1">
      <c r="A165" s="31"/>
      <c r="B165" s="46"/>
      <c r="C165" s="54"/>
      <c r="D165" s="100" t="s">
        <v>120</v>
      </c>
      <c r="E165" s="50"/>
      <c r="F165" s="50"/>
      <c r="G165" s="38"/>
      <c r="H165" s="51"/>
      <c r="I165" s="51"/>
      <c r="J165" s="51"/>
      <c r="K165" s="51"/>
      <c r="L165" s="51"/>
      <c r="M165" s="51"/>
      <c r="N165" s="51"/>
      <c r="O165" s="51"/>
      <c r="P165" s="51"/>
      <c r="Q165" s="51"/>
      <c r="R165" s="51"/>
      <c r="S165" s="51"/>
      <c r="T165" s="51"/>
      <c r="U165" s="51"/>
      <c r="V165" s="51"/>
      <c r="W165" s="174"/>
      <c r="X165" s="190"/>
    </row>
    <row r="166" spans="1:24" outlineLevel="1">
      <c r="A166" s="31"/>
      <c r="B166" s="46"/>
      <c r="C166" s="183"/>
      <c r="D166" s="102" t="str">
        <f>'Перв. скв '!D183</f>
        <v>Услуги НТЦ (лаб.анализ растворов, авторский надзор и пр.)</v>
      </c>
      <c r="E166" s="59"/>
      <c r="F166" s="59" t="str">
        <f>'Перв. скв '!F183</f>
        <v>скв.</v>
      </c>
      <c r="G166" s="196">
        <f>'Перв. скв '!G183</f>
        <v>379392.394347728</v>
      </c>
      <c r="H166" s="197"/>
      <c r="I166" s="84"/>
      <c r="J166" s="84"/>
      <c r="K166" s="84"/>
      <c r="L166" s="84"/>
      <c r="M166" s="84"/>
      <c r="N166" s="84"/>
      <c r="O166" s="99">
        <f>H166*G166</f>
        <v>0</v>
      </c>
      <c r="P166" s="99">
        <f>I166*G166</f>
        <v>0</v>
      </c>
      <c r="Q166" s="99">
        <f>J166*G166</f>
        <v>0</v>
      </c>
      <c r="R166" s="99">
        <f>K166*G166</f>
        <v>0</v>
      </c>
      <c r="S166" s="99">
        <f>L166*G166</f>
        <v>0</v>
      </c>
      <c r="T166" s="99">
        <f t="shared" ref="T166:T171" si="82">M166*G166</f>
        <v>0</v>
      </c>
      <c r="U166" s="99">
        <f>N166*G166</f>
        <v>0</v>
      </c>
      <c r="V166" s="98">
        <f>SUM(H166:N166)</f>
        <v>0</v>
      </c>
      <c r="W166" s="171">
        <f>SUM(O166:U166)</f>
        <v>0</v>
      </c>
      <c r="X166" s="190"/>
    </row>
    <row r="167" spans="1:24" outlineLevel="1">
      <c r="A167" s="30"/>
      <c r="B167" s="43"/>
      <c r="C167" s="183"/>
      <c r="D167" s="102" t="str">
        <f>'Перв. скв '!D184</f>
        <v>ПИР + гос.экспертиза</v>
      </c>
      <c r="E167" s="59"/>
      <c r="F167" s="59" t="str">
        <f>'Перв. скв '!F184</f>
        <v>К-т</v>
      </c>
      <c r="G167" s="196">
        <f>'Перв. скв '!G184</f>
        <v>0</v>
      </c>
      <c r="H167" s="84"/>
      <c r="I167" s="84"/>
      <c r="J167" s="84"/>
      <c r="K167" s="84"/>
      <c r="L167" s="84"/>
      <c r="M167" s="84"/>
      <c r="N167" s="84"/>
      <c r="O167" s="99">
        <f>H167*G167</f>
        <v>0</v>
      </c>
      <c r="P167" s="99">
        <f>I167*G167</f>
        <v>0</v>
      </c>
      <c r="Q167" s="99">
        <f>J167*G167</f>
        <v>0</v>
      </c>
      <c r="R167" s="99">
        <f>K167*G167</f>
        <v>0</v>
      </c>
      <c r="S167" s="99">
        <f>L167*G167</f>
        <v>0</v>
      </c>
      <c r="T167" s="99">
        <f t="shared" si="82"/>
        <v>0</v>
      </c>
      <c r="U167" s="99">
        <f>N167*G167</f>
        <v>0</v>
      </c>
      <c r="V167" s="98">
        <f>SUM(H167:N167)</f>
        <v>0</v>
      </c>
      <c r="W167" s="171">
        <f>SUM(O167:U167)</f>
        <v>0</v>
      </c>
      <c r="X167" s="190"/>
    </row>
    <row r="168" spans="1:24" outlineLevel="1">
      <c r="A168" s="30"/>
      <c r="B168" s="43"/>
      <c r="C168" s="183"/>
      <c r="D168" s="102" t="str">
        <f>'Перв. скв '!D185</f>
        <v>Услуги УМТС (10,45% от ТМЦ, включая опрессовку труб)</v>
      </c>
      <c r="E168" s="59"/>
      <c r="F168" s="59" t="str">
        <f>'Перв. скв '!F185</f>
        <v>скв.</v>
      </c>
      <c r="G168" s="196">
        <f>'Перв. скв '!G185</f>
        <v>0</v>
      </c>
      <c r="H168" s="197"/>
      <c r="I168" s="84"/>
      <c r="J168" s="84"/>
      <c r="K168" s="84"/>
      <c r="L168" s="84"/>
      <c r="M168" s="84"/>
      <c r="N168" s="84"/>
      <c r="O168" s="99">
        <f>H168*G168</f>
        <v>0</v>
      </c>
      <c r="P168" s="99">
        <f>I168*G168</f>
        <v>0</v>
      </c>
      <c r="Q168" s="99">
        <f>J168*G168</f>
        <v>0</v>
      </c>
      <c r="R168" s="99">
        <f>K168*G168</f>
        <v>0</v>
      </c>
      <c r="S168" s="99">
        <f>L168*G168</f>
        <v>0</v>
      </c>
      <c r="T168" s="99">
        <f t="shared" si="82"/>
        <v>0</v>
      </c>
      <c r="U168" s="99">
        <f>N168*G168</f>
        <v>0</v>
      </c>
      <c r="V168" s="98">
        <f>SUM(H168:N168)</f>
        <v>0</v>
      </c>
      <c r="W168" s="171">
        <f>SUM(O168:U168)</f>
        <v>0</v>
      </c>
      <c r="X168" s="190"/>
    </row>
    <row r="169" spans="1:24" outlineLevel="1">
      <c r="A169" s="30"/>
      <c r="B169" s="43"/>
      <c r="C169" s="183"/>
      <c r="D169" s="102" t="str">
        <f>'Перв. скв '!D186</f>
        <v>Выработка электроэнергии</v>
      </c>
      <c r="E169" s="59"/>
      <c r="F169" s="59" t="str">
        <f>'Перв. скв '!F186</f>
        <v>скв.</v>
      </c>
      <c r="G169" s="196">
        <f>'Перв. скв '!G186</f>
        <v>0</v>
      </c>
      <c r="H169" s="84"/>
      <c r="I169" s="197"/>
      <c r="J169" s="197"/>
      <c r="K169" s="84"/>
      <c r="L169" s="197"/>
      <c r="M169" s="197"/>
      <c r="N169" s="84"/>
      <c r="O169" s="99">
        <f>H169*G169</f>
        <v>0</v>
      </c>
      <c r="P169" s="99">
        <f>I169*G169</f>
        <v>0</v>
      </c>
      <c r="Q169" s="99">
        <f>J169*G169</f>
        <v>0</v>
      </c>
      <c r="R169" s="99">
        <f>K169*G169</f>
        <v>0</v>
      </c>
      <c r="S169" s="99">
        <f>L169*G169</f>
        <v>0</v>
      </c>
      <c r="T169" s="99">
        <f t="shared" si="82"/>
        <v>0</v>
      </c>
      <c r="U169" s="99">
        <f>N169*G169</f>
        <v>0</v>
      </c>
      <c r="V169" s="98">
        <f>SUM(H169:N169)</f>
        <v>0</v>
      </c>
      <c r="W169" s="171">
        <f>SUM(O169:U169)</f>
        <v>0</v>
      </c>
      <c r="X169" s="190"/>
    </row>
    <row r="170" spans="1:24" outlineLevel="1">
      <c r="A170" s="30"/>
      <c r="B170" s="43"/>
      <c r="C170" s="183"/>
      <c r="D170" s="102" t="str">
        <f>'Перв. скв '!D187</f>
        <v>Прочее (Регистрация, инвентаризация, индексация)</v>
      </c>
      <c r="E170" s="59"/>
      <c r="F170" s="59" t="str">
        <f>'Перв. скв '!F187</f>
        <v>скв.</v>
      </c>
      <c r="G170" s="196">
        <f>'Перв. скв '!G187</f>
        <v>0</v>
      </c>
      <c r="H170" s="197"/>
      <c r="I170" s="84"/>
      <c r="J170" s="84"/>
      <c r="K170" s="84"/>
      <c r="L170" s="84"/>
      <c r="M170" s="84"/>
      <c r="N170" s="84"/>
      <c r="O170" s="99">
        <f>H170*G170</f>
        <v>0</v>
      </c>
      <c r="P170" s="99">
        <f>I170*G170</f>
        <v>0</v>
      </c>
      <c r="Q170" s="99">
        <f>J170*G170</f>
        <v>0</v>
      </c>
      <c r="R170" s="99">
        <f>K170*G170</f>
        <v>0</v>
      </c>
      <c r="S170" s="99">
        <f>L170*G170</f>
        <v>0</v>
      </c>
      <c r="T170" s="99">
        <f t="shared" si="82"/>
        <v>0</v>
      </c>
      <c r="U170" s="99">
        <f>N170*G170</f>
        <v>0</v>
      </c>
      <c r="V170" s="98">
        <f>SUM(H170:N170)</f>
        <v>0</v>
      </c>
      <c r="W170" s="171">
        <f>SUM(O170:U170)</f>
        <v>0</v>
      </c>
      <c r="X170" s="190"/>
    </row>
    <row r="171" spans="1:24" outlineLevel="1">
      <c r="A171" s="30"/>
      <c r="B171" s="27"/>
      <c r="C171" s="183"/>
      <c r="D171" s="102" t="str">
        <f>'Перв. скв '!D188</f>
        <v>Прочие (ТЖГ)</v>
      </c>
      <c r="E171" s="59"/>
      <c r="F171" s="59" t="str">
        <f>'Перв. скв '!F188</f>
        <v>скв.</v>
      </c>
      <c r="G171" s="196">
        <f>'Перв. скв '!G188</f>
        <v>0</v>
      </c>
      <c r="H171" s="84"/>
      <c r="I171" s="84"/>
      <c r="J171" s="84"/>
      <c r="K171" s="84"/>
      <c r="L171" s="84"/>
      <c r="M171" s="84"/>
      <c r="N171" s="84"/>
      <c r="O171" s="99"/>
      <c r="P171" s="99"/>
      <c r="Q171" s="99"/>
      <c r="R171" s="99"/>
      <c r="S171" s="99"/>
      <c r="T171" s="99">
        <f t="shared" si="82"/>
        <v>0</v>
      </c>
      <c r="U171" s="99"/>
      <c r="V171" s="98"/>
      <c r="W171" s="171"/>
      <c r="X171" s="190"/>
    </row>
    <row r="172" spans="1:24" s="68" customFormat="1" ht="15.75" outlineLevel="1" thickBot="1">
      <c r="A172" s="105"/>
      <c r="B172" s="106"/>
      <c r="C172" s="97"/>
      <c r="D172" s="86"/>
      <c r="E172" s="87"/>
      <c r="F172" s="87"/>
      <c r="G172" s="88"/>
      <c r="H172" s="77"/>
      <c r="I172" s="77"/>
      <c r="J172" s="77"/>
      <c r="K172" s="77"/>
      <c r="L172" s="77"/>
      <c r="M172" s="77"/>
      <c r="N172" s="77"/>
      <c r="O172" s="118"/>
      <c r="P172" s="118"/>
      <c r="Q172" s="118"/>
      <c r="R172" s="118"/>
      <c r="S172" s="118"/>
      <c r="T172" s="118"/>
      <c r="U172" s="118"/>
      <c r="V172" s="119"/>
      <c r="W172" s="175"/>
      <c r="X172" s="190"/>
    </row>
    <row r="173" spans="1:24" s="109" customFormat="1">
      <c r="A173" s="107"/>
      <c r="B173" s="108"/>
      <c r="C173" s="56" t="s">
        <v>77</v>
      </c>
      <c r="D173" s="69">
        <f>W173</f>
        <v>0</v>
      </c>
      <c r="E173" s="482"/>
      <c r="F173" s="483"/>
      <c r="G173" s="483"/>
      <c r="H173" s="483"/>
      <c r="I173" s="483"/>
      <c r="J173" s="483"/>
      <c r="K173" s="483"/>
      <c r="L173" s="483"/>
      <c r="M173" s="483"/>
      <c r="N173" s="483"/>
      <c r="O173" s="116">
        <f t="shared" ref="O173:U173" si="83">SUM(O47:O170)</f>
        <v>0</v>
      </c>
      <c r="P173" s="116">
        <f t="shared" si="83"/>
        <v>0</v>
      </c>
      <c r="Q173" s="116">
        <f t="shared" si="83"/>
        <v>0</v>
      </c>
      <c r="R173" s="116">
        <f t="shared" si="83"/>
        <v>0</v>
      </c>
      <c r="S173" s="116">
        <f t="shared" si="83"/>
        <v>0</v>
      </c>
      <c r="T173" s="116">
        <f t="shared" si="83"/>
        <v>0</v>
      </c>
      <c r="U173" s="116">
        <f t="shared" si="83"/>
        <v>0</v>
      </c>
      <c r="V173" s="116"/>
      <c r="W173" s="164">
        <f>SUM(W41:W170)</f>
        <v>0</v>
      </c>
      <c r="X173" s="191"/>
    </row>
    <row r="174" spans="1:24" ht="15.75" thickBot="1">
      <c r="A174" s="3"/>
      <c r="B174" s="3"/>
      <c r="O174" s="23"/>
      <c r="P174" s="23"/>
      <c r="Q174" s="23"/>
      <c r="R174" s="23"/>
      <c r="S174" s="23"/>
      <c r="T174" s="23"/>
      <c r="U174" s="23"/>
      <c r="X174" s="191"/>
    </row>
    <row r="175" spans="1:24" ht="15.75" thickBot="1">
      <c r="A175" s="32"/>
      <c r="B175" s="47"/>
      <c r="C175" s="446" t="s">
        <v>124</v>
      </c>
      <c r="D175" s="447"/>
      <c r="E175" s="447"/>
      <c r="F175" s="447"/>
      <c r="G175" s="447"/>
      <c r="H175" s="447"/>
      <c r="I175" s="447"/>
      <c r="J175" s="447"/>
      <c r="K175" s="447"/>
      <c r="L175" s="447"/>
      <c r="M175" s="447"/>
      <c r="N175" s="447"/>
      <c r="O175" s="447"/>
      <c r="P175" s="447"/>
      <c r="Q175" s="447"/>
      <c r="R175" s="447"/>
      <c r="S175" s="447"/>
      <c r="T175" s="447"/>
      <c r="U175" s="447"/>
      <c r="V175" s="447"/>
      <c r="W175" s="447"/>
      <c r="X175" s="192">
        <f>SUM(W177:W187)</f>
        <v>0</v>
      </c>
    </row>
    <row r="176" spans="1:24" ht="15.75" outlineLevel="1" thickBot="1">
      <c r="A176" s="31"/>
      <c r="B176" s="46"/>
      <c r="C176" s="54"/>
      <c r="D176" s="100" t="s">
        <v>120</v>
      </c>
      <c r="E176" s="50"/>
      <c r="F176" s="50"/>
      <c r="G176" s="38"/>
      <c r="H176" s="51"/>
      <c r="I176" s="51"/>
      <c r="J176" s="51"/>
      <c r="K176" s="51"/>
      <c r="L176" s="51"/>
      <c r="M176" s="51"/>
      <c r="N176" s="51"/>
      <c r="O176" s="51"/>
      <c r="P176" s="51"/>
      <c r="Q176" s="51"/>
      <c r="R176" s="51"/>
      <c r="S176" s="51"/>
      <c r="T176" s="51"/>
      <c r="U176" s="51"/>
      <c r="V176" s="51"/>
      <c r="W176" s="174"/>
      <c r="X176" s="190"/>
    </row>
    <row r="177" spans="1:24" outlineLevel="1">
      <c r="A177" s="31"/>
      <c r="B177" s="46"/>
      <c r="C177" s="183"/>
      <c r="D177" s="102" t="str">
        <f>'Перв. скв '!D194</f>
        <v>Услуги по гидроразрыву пластов</v>
      </c>
      <c r="E177" s="59"/>
      <c r="F177" s="59" t="str">
        <f>'Перв. скв '!F194</f>
        <v>опер</v>
      </c>
      <c r="G177" s="196">
        <f>'Перв. скв '!G194</f>
        <v>2694720.9499999997</v>
      </c>
      <c r="H177" s="115"/>
      <c r="I177" s="214"/>
      <c r="J177" s="214"/>
      <c r="K177" s="214"/>
      <c r="L177" s="214"/>
      <c r="M177" s="214"/>
      <c r="N177" s="214"/>
      <c r="O177" s="99">
        <f t="shared" ref="O177:O187" si="84">H177*G177</f>
        <v>0</v>
      </c>
      <c r="P177" s="99"/>
      <c r="Q177" s="99"/>
      <c r="R177" s="99"/>
      <c r="S177" s="99"/>
      <c r="T177" s="99"/>
      <c r="U177" s="99"/>
      <c r="V177" s="98">
        <f t="shared" ref="V177:V187" si="85">SUM(H177:N177)</f>
        <v>0</v>
      </c>
      <c r="W177" s="171">
        <f>SUM(O177:U177)</f>
        <v>0</v>
      </c>
      <c r="X177" s="190"/>
    </row>
    <row r="178" spans="1:24" outlineLevel="1">
      <c r="A178" s="30"/>
      <c r="B178" s="43"/>
      <c r="C178" s="183"/>
      <c r="D178" s="102" t="str">
        <f>'Перв. скв '!D195</f>
        <v>Услуги колтюбинга и азотной установки</v>
      </c>
      <c r="E178" s="59"/>
      <c r="F178" s="59" t="str">
        <f>'Перв. скв '!F195</f>
        <v>опер</v>
      </c>
      <c r="G178" s="196">
        <f>'Перв. скв '!G195</f>
        <v>4225000</v>
      </c>
      <c r="H178" s="115"/>
      <c r="I178" s="214"/>
      <c r="J178" s="214"/>
      <c r="K178" s="214"/>
      <c r="L178" s="214"/>
      <c r="M178" s="214"/>
      <c r="N178" s="214"/>
      <c r="O178" s="99">
        <f t="shared" si="84"/>
        <v>0</v>
      </c>
      <c r="P178" s="99"/>
      <c r="Q178" s="99"/>
      <c r="R178" s="99"/>
      <c r="S178" s="99"/>
      <c r="T178" s="99"/>
      <c r="U178" s="99"/>
      <c r="V178" s="98">
        <f t="shared" si="85"/>
        <v>0</v>
      </c>
      <c r="W178" s="171">
        <f t="shared" ref="W178:W187" si="86">SUM(O178:U178)</f>
        <v>0</v>
      </c>
      <c r="X178" s="190"/>
    </row>
    <row r="179" spans="1:24" outlineLevel="1">
      <c r="A179" s="30"/>
      <c r="B179" s="43"/>
      <c r="C179" s="183"/>
      <c r="D179" s="102" t="str">
        <f>'Перв. скв '!D196</f>
        <v>Услуги бригад по капитальному ремонту скважин</v>
      </c>
      <c r="E179" s="59"/>
      <c r="F179" s="59" t="str">
        <f>'Перв. скв '!F196</f>
        <v>бр.час.</v>
      </c>
      <c r="G179" s="196">
        <f>'Перв. скв '!G196</f>
        <v>5700</v>
      </c>
      <c r="H179" s="198"/>
      <c r="I179" s="214"/>
      <c r="J179" s="214"/>
      <c r="K179" s="214"/>
      <c r="L179" s="214"/>
      <c r="M179" s="214"/>
      <c r="N179" s="214"/>
      <c r="O179" s="99">
        <f t="shared" si="84"/>
        <v>0</v>
      </c>
      <c r="P179" s="99"/>
      <c r="Q179" s="99"/>
      <c r="R179" s="99"/>
      <c r="S179" s="99"/>
      <c r="T179" s="99"/>
      <c r="U179" s="99"/>
      <c r="V179" s="98">
        <f t="shared" si="85"/>
        <v>0</v>
      </c>
      <c r="W179" s="171">
        <f t="shared" si="86"/>
        <v>0</v>
      </c>
      <c r="X179" s="190"/>
    </row>
    <row r="180" spans="1:24" outlineLevel="1">
      <c r="A180" s="30"/>
      <c r="B180" s="43"/>
      <c r="C180" s="183"/>
      <c r="D180" s="102" t="str">
        <f>'Перв. скв '!D197</f>
        <v>Супервайзинг при КРС</v>
      </c>
      <c r="E180" s="59"/>
      <c r="F180" s="59" t="str">
        <f>'Перв. скв '!F197</f>
        <v>опер</v>
      </c>
      <c r="G180" s="196">
        <f>'Перв. скв '!G197</f>
        <v>61808.600000000013</v>
      </c>
      <c r="H180" s="115"/>
      <c r="I180" s="214"/>
      <c r="J180" s="214"/>
      <c r="K180" s="214"/>
      <c r="L180" s="214"/>
      <c r="M180" s="214"/>
      <c r="N180" s="214"/>
      <c r="O180" s="99">
        <f t="shared" si="84"/>
        <v>0</v>
      </c>
      <c r="P180" s="99"/>
      <c r="Q180" s="99"/>
      <c r="R180" s="99"/>
      <c r="S180" s="99"/>
      <c r="T180" s="99"/>
      <c r="U180" s="99"/>
      <c r="V180" s="98">
        <f t="shared" si="85"/>
        <v>0</v>
      </c>
      <c r="W180" s="171">
        <f t="shared" si="86"/>
        <v>0</v>
      </c>
      <c r="X180" s="190"/>
    </row>
    <row r="181" spans="1:24" outlineLevel="1">
      <c r="A181" s="30"/>
      <c r="B181" s="43"/>
      <c r="C181" s="183"/>
      <c r="D181" s="102" t="str">
        <f>'Перв. скв '!D198</f>
        <v>ТЖГ</v>
      </c>
      <c r="E181" s="59"/>
      <c r="F181" s="59" t="str">
        <f>'Перв. скв '!F198</f>
        <v>опер</v>
      </c>
      <c r="G181" s="196">
        <f>'Перв. скв '!G198</f>
        <v>0</v>
      </c>
      <c r="H181" s="115"/>
      <c r="I181" s="214"/>
      <c r="J181" s="214"/>
      <c r="K181" s="214"/>
      <c r="L181" s="214"/>
      <c r="M181" s="214"/>
      <c r="N181" s="214"/>
      <c r="O181" s="99">
        <f t="shared" si="84"/>
        <v>0</v>
      </c>
      <c r="P181" s="99"/>
      <c r="Q181" s="99"/>
      <c r="R181" s="99"/>
      <c r="S181" s="99"/>
      <c r="T181" s="99"/>
      <c r="U181" s="99"/>
      <c r="V181" s="98">
        <f t="shared" si="85"/>
        <v>0</v>
      </c>
      <c r="W181" s="171">
        <f t="shared" si="86"/>
        <v>0</v>
      </c>
      <c r="X181" s="190"/>
    </row>
    <row r="182" spans="1:24" outlineLevel="1">
      <c r="A182" s="30"/>
      <c r="B182" s="43"/>
      <c r="C182" s="183"/>
      <c r="D182" s="102" t="str">
        <f>'Перв. скв '!D199</f>
        <v>Проппант</v>
      </c>
      <c r="E182" s="59"/>
      <c r="F182" s="59" t="str">
        <f>'Перв. скв '!F199</f>
        <v>м3</v>
      </c>
      <c r="G182" s="196">
        <f>'Перв. скв '!G199</f>
        <v>17500</v>
      </c>
      <c r="H182" s="115"/>
      <c r="I182" s="214"/>
      <c r="J182" s="214"/>
      <c r="K182" s="214"/>
      <c r="L182" s="214"/>
      <c r="M182" s="214"/>
      <c r="N182" s="214"/>
      <c r="O182" s="99">
        <f t="shared" si="84"/>
        <v>0</v>
      </c>
      <c r="P182" s="99"/>
      <c r="Q182" s="99"/>
      <c r="R182" s="99"/>
      <c r="S182" s="99"/>
      <c r="T182" s="99"/>
      <c r="U182" s="99"/>
      <c r="V182" s="98">
        <f t="shared" si="85"/>
        <v>0</v>
      </c>
      <c r="W182" s="171">
        <f t="shared" si="86"/>
        <v>0</v>
      </c>
      <c r="X182" s="190"/>
    </row>
    <row r="183" spans="1:24" outlineLevel="1">
      <c r="A183" s="30"/>
      <c r="B183" s="43"/>
      <c r="C183" s="183"/>
      <c r="D183" s="102" t="str">
        <f>'Перв. скв '!D200</f>
        <v>Распределение расходов УМТС</v>
      </c>
      <c r="E183" s="59"/>
      <c r="F183" s="59">
        <f>'Перв. скв '!F200</f>
        <v>0</v>
      </c>
      <c r="G183" s="196">
        <f>'Перв. скв '!G200</f>
        <v>865747.37145562703</v>
      </c>
      <c r="H183" s="115"/>
      <c r="I183" s="214"/>
      <c r="J183" s="214"/>
      <c r="K183" s="214"/>
      <c r="L183" s="214"/>
      <c r="M183" s="214"/>
      <c r="N183" s="214"/>
      <c r="O183" s="99">
        <f t="shared" si="84"/>
        <v>0</v>
      </c>
      <c r="P183" s="99"/>
      <c r="Q183" s="99"/>
      <c r="R183" s="99"/>
      <c r="S183" s="99"/>
      <c r="T183" s="99"/>
      <c r="U183" s="99"/>
      <c r="V183" s="98">
        <f t="shared" si="85"/>
        <v>0</v>
      </c>
      <c r="W183" s="171">
        <f t="shared" si="86"/>
        <v>0</v>
      </c>
      <c r="X183" s="190"/>
    </row>
    <row r="184" spans="1:24" outlineLevel="1">
      <c r="A184" s="30"/>
      <c r="B184" s="43"/>
      <c r="C184" s="183"/>
      <c r="D184" s="102" t="str">
        <f>'Перв. скв '!D201</f>
        <v>ПВР</v>
      </c>
      <c r="E184" s="59"/>
      <c r="F184" s="59" t="str">
        <f>'Перв. скв '!F201</f>
        <v>опер</v>
      </c>
      <c r="G184" s="196">
        <f>'Перв. скв '!G201</f>
        <v>0</v>
      </c>
      <c r="H184" s="115"/>
      <c r="I184" s="214"/>
      <c r="J184" s="214"/>
      <c r="K184" s="214"/>
      <c r="L184" s="214"/>
      <c r="M184" s="214"/>
      <c r="N184" s="214"/>
      <c r="O184" s="99">
        <f t="shared" si="84"/>
        <v>0</v>
      </c>
      <c r="P184" s="99"/>
      <c r="Q184" s="99"/>
      <c r="R184" s="99"/>
      <c r="S184" s="99"/>
      <c r="T184" s="99"/>
      <c r="U184" s="99"/>
      <c r="V184" s="98">
        <f t="shared" si="85"/>
        <v>0</v>
      </c>
      <c r="W184" s="171">
        <f t="shared" si="86"/>
        <v>0</v>
      </c>
      <c r="X184" s="190"/>
    </row>
    <row r="185" spans="1:24" outlineLevel="1">
      <c r="A185" s="30"/>
      <c r="B185" s="43"/>
      <c r="C185" s="183"/>
      <c r="D185" s="102" t="str">
        <f>'Перв. скв '!D202</f>
        <v>МГРП</v>
      </c>
      <c r="E185" s="59"/>
      <c r="F185" s="59" t="str">
        <f>'Перв. скв '!F202</f>
        <v>скв/опер</v>
      </c>
      <c r="G185" s="196">
        <f>'Перв. скв '!G202</f>
        <v>3650000</v>
      </c>
      <c r="H185" s="115"/>
      <c r="I185" s="214"/>
      <c r="J185" s="214"/>
      <c r="K185" s="214"/>
      <c r="L185" s="214"/>
      <c r="M185" s="214"/>
      <c r="N185" s="214"/>
      <c r="O185" s="99">
        <f t="shared" si="84"/>
        <v>0</v>
      </c>
      <c r="P185" s="99"/>
      <c r="Q185" s="99"/>
      <c r="R185" s="99"/>
      <c r="S185" s="99"/>
      <c r="T185" s="99"/>
      <c r="U185" s="99"/>
      <c r="V185" s="98">
        <f t="shared" si="85"/>
        <v>0</v>
      </c>
      <c r="W185" s="171">
        <f t="shared" si="86"/>
        <v>0</v>
      </c>
      <c r="X185" s="190"/>
    </row>
    <row r="186" spans="1:24" outlineLevel="1">
      <c r="A186" s="30"/>
      <c r="B186" s="43"/>
      <c r="C186" s="183"/>
      <c r="D186" s="102" t="str">
        <f>'Перв. скв '!D203</f>
        <v>Супервайзинг при ГРП</v>
      </c>
      <c r="E186" s="59"/>
      <c r="F186" s="59" t="str">
        <f>'Перв. скв '!F203</f>
        <v>бр.час.</v>
      </c>
      <c r="G186" s="196">
        <f>'Перв. скв '!G203</f>
        <v>85680</v>
      </c>
      <c r="H186" s="115"/>
      <c r="I186" s="214"/>
      <c r="J186" s="214"/>
      <c r="K186" s="214"/>
      <c r="L186" s="214"/>
      <c r="M186" s="214"/>
      <c r="N186" s="214"/>
      <c r="O186" s="99">
        <f t="shared" si="84"/>
        <v>0</v>
      </c>
      <c r="P186" s="99"/>
      <c r="Q186" s="99"/>
      <c r="R186" s="99"/>
      <c r="S186" s="99"/>
      <c r="T186" s="99"/>
      <c r="U186" s="99"/>
      <c r="V186" s="98">
        <f t="shared" si="85"/>
        <v>0</v>
      </c>
      <c r="W186" s="171">
        <f t="shared" si="86"/>
        <v>0</v>
      </c>
      <c r="X186" s="190"/>
    </row>
    <row r="187" spans="1:24" outlineLevel="1">
      <c r="A187" s="30"/>
      <c r="B187" s="43"/>
      <c r="C187" s="183"/>
      <c r="D187" s="102">
        <f>'Перв. скв '!D204</f>
        <v>0</v>
      </c>
      <c r="E187" s="59"/>
      <c r="F187" s="59">
        <f>'Перв. скв '!F204</f>
        <v>0</v>
      </c>
      <c r="G187" s="196">
        <f>'Перв. скв '!G204</f>
        <v>0</v>
      </c>
      <c r="H187" s="115"/>
      <c r="I187" s="214"/>
      <c r="J187" s="214"/>
      <c r="K187" s="214"/>
      <c r="L187" s="214"/>
      <c r="M187" s="214"/>
      <c r="N187" s="214"/>
      <c r="O187" s="99">
        <f t="shared" si="84"/>
        <v>0</v>
      </c>
      <c r="P187" s="99"/>
      <c r="Q187" s="99"/>
      <c r="R187" s="99"/>
      <c r="S187" s="99"/>
      <c r="T187" s="99"/>
      <c r="U187" s="99"/>
      <c r="V187" s="98">
        <f t="shared" si="85"/>
        <v>0</v>
      </c>
      <c r="W187" s="171">
        <f t="shared" si="86"/>
        <v>0</v>
      </c>
      <c r="X187" s="190"/>
    </row>
    <row r="188" spans="1:24" s="68" customFormat="1" ht="15.75" outlineLevel="1" thickBot="1">
      <c r="A188" s="105"/>
      <c r="B188" s="106"/>
      <c r="C188" s="97"/>
      <c r="D188" s="97"/>
      <c r="E188" s="75"/>
      <c r="F188" s="75"/>
      <c r="G188" s="65"/>
      <c r="H188" s="77"/>
      <c r="I188" s="77"/>
      <c r="J188" s="77"/>
      <c r="K188" s="77"/>
      <c r="L188" s="77"/>
      <c r="M188" s="77"/>
      <c r="N188" s="77"/>
      <c r="O188" s="78"/>
      <c r="P188" s="78"/>
      <c r="Q188" s="78"/>
      <c r="R188" s="78"/>
      <c r="S188" s="78"/>
      <c r="T188" s="78"/>
      <c r="U188" s="78"/>
      <c r="V188" s="79"/>
      <c r="W188" s="166"/>
      <c r="X188" s="190"/>
    </row>
    <row r="189" spans="1:24" s="109" customFormat="1">
      <c r="A189" s="107"/>
      <c r="B189" s="108"/>
      <c r="C189" s="56" t="s">
        <v>83</v>
      </c>
      <c r="D189" s="69">
        <f>W189</f>
        <v>0</v>
      </c>
      <c r="E189" s="482"/>
      <c r="F189" s="483"/>
      <c r="G189" s="483"/>
      <c r="H189" s="483"/>
      <c r="I189" s="483"/>
      <c r="J189" s="483"/>
      <c r="K189" s="483"/>
      <c r="L189" s="483"/>
      <c r="M189" s="483"/>
      <c r="N189" s="483"/>
      <c r="O189" s="116">
        <f>SUM(O177:O187)</f>
        <v>0</v>
      </c>
      <c r="P189" s="116"/>
      <c r="Q189" s="116"/>
      <c r="R189" s="116"/>
      <c r="S189" s="116"/>
      <c r="T189" s="116"/>
      <c r="U189" s="116"/>
      <c r="V189" s="116"/>
      <c r="W189" s="164">
        <f>SUM(W177:W187)</f>
        <v>0</v>
      </c>
      <c r="X189" s="191"/>
    </row>
    <row r="190" spans="1:24" ht="15.75" thickBot="1">
      <c r="O190" s="117"/>
      <c r="P190" s="117"/>
      <c r="Q190" s="117"/>
      <c r="R190" s="117"/>
      <c r="S190" s="117"/>
      <c r="T190" s="117"/>
      <c r="U190" s="117"/>
      <c r="V190" s="117"/>
      <c r="W190" s="117"/>
      <c r="X190" s="191"/>
    </row>
    <row r="191" spans="1:24" ht="15.75" thickBot="1">
      <c r="A191" s="27"/>
      <c r="B191" s="27"/>
      <c r="C191" s="446" t="s">
        <v>126</v>
      </c>
      <c r="D191" s="447"/>
      <c r="E191" s="447"/>
      <c r="F191" s="447"/>
      <c r="G191" s="447"/>
      <c r="H191" s="447"/>
      <c r="I191" s="447"/>
      <c r="J191" s="447"/>
      <c r="K191" s="447"/>
      <c r="L191" s="447"/>
      <c r="M191" s="447"/>
      <c r="N191" s="447"/>
      <c r="O191" s="447"/>
      <c r="P191" s="447"/>
      <c r="Q191" s="447"/>
      <c r="R191" s="447"/>
      <c r="S191" s="447"/>
      <c r="T191" s="447"/>
      <c r="U191" s="447"/>
      <c r="V191" s="447"/>
      <c r="W191" s="447"/>
      <c r="X191" s="192">
        <f>SUM(W192:W194)</f>
        <v>0</v>
      </c>
    </row>
    <row r="192" spans="1:24" outlineLevel="1">
      <c r="A192" s="27"/>
      <c r="B192" s="27"/>
      <c r="C192" s="183"/>
      <c r="D192" s="102">
        <f>'Перв. скв '!D209</f>
        <v>0</v>
      </c>
      <c r="E192" s="59"/>
      <c r="F192" s="59" t="str">
        <f>'Перв. скв '!F209</f>
        <v>шт</v>
      </c>
      <c r="G192" s="196">
        <f>'Перв. скв '!G209</f>
        <v>0</v>
      </c>
      <c r="H192" s="197"/>
      <c r="I192" s="212"/>
      <c r="J192" s="213"/>
      <c r="K192" s="212"/>
      <c r="L192" s="212"/>
      <c r="M192" s="212"/>
      <c r="N192" s="212"/>
      <c r="O192" s="112">
        <f>H192*G192</f>
        <v>0</v>
      </c>
      <c r="P192" s="112"/>
      <c r="Q192" s="112"/>
      <c r="R192" s="112"/>
      <c r="S192" s="112"/>
      <c r="T192" s="99"/>
      <c r="U192" s="112"/>
      <c r="V192" s="113">
        <f>SUM(H192:N192)</f>
        <v>0</v>
      </c>
      <c r="W192" s="168">
        <f>SUM(O192:U192)</f>
        <v>0</v>
      </c>
      <c r="X192" s="190"/>
    </row>
    <row r="193" spans="1:24" outlineLevel="1">
      <c r="A193" s="27"/>
      <c r="B193" s="27"/>
      <c r="C193" s="183"/>
      <c r="D193" s="102">
        <f>'Перв. скв '!D210</f>
        <v>0</v>
      </c>
      <c r="E193" s="59"/>
      <c r="F193" s="59" t="str">
        <f>'Перв. скв '!F210</f>
        <v>скв.</v>
      </c>
      <c r="G193" s="196">
        <f>'Перв. скв '!G210</f>
        <v>0</v>
      </c>
      <c r="H193" s="197"/>
      <c r="I193" s="212"/>
      <c r="J193" s="212"/>
      <c r="K193" s="212"/>
      <c r="L193" s="212"/>
      <c r="M193" s="212"/>
      <c r="N193" s="212"/>
      <c r="O193" s="112">
        <f>H193*G193</f>
        <v>0</v>
      </c>
      <c r="P193" s="112"/>
      <c r="Q193" s="112"/>
      <c r="R193" s="112"/>
      <c r="S193" s="112"/>
      <c r="T193" s="99"/>
      <c r="U193" s="112"/>
      <c r="V193" s="113">
        <f>SUM(H193:N193)</f>
        <v>0</v>
      </c>
      <c r="W193" s="168">
        <f>SUM(O193:U193)</f>
        <v>0</v>
      </c>
      <c r="X193" s="190"/>
    </row>
    <row r="194" spans="1:24" outlineLevel="1">
      <c r="A194" s="27"/>
      <c r="B194" s="27"/>
      <c r="C194" s="183"/>
      <c r="D194" s="102">
        <f>'Перв. скв '!D211</f>
        <v>0</v>
      </c>
      <c r="E194" s="59"/>
      <c r="F194" s="59" t="str">
        <f>'Перв. скв '!F211</f>
        <v>скв.</v>
      </c>
      <c r="G194" s="196">
        <f>'Перв. скв '!G211</f>
        <v>0</v>
      </c>
      <c r="H194" s="84"/>
      <c r="I194" s="212"/>
      <c r="J194" s="212"/>
      <c r="K194" s="212"/>
      <c r="L194" s="212"/>
      <c r="M194" s="212"/>
      <c r="N194" s="212"/>
      <c r="O194" s="112">
        <f>H194*G194</f>
        <v>0</v>
      </c>
      <c r="P194" s="112"/>
      <c r="Q194" s="112"/>
      <c r="R194" s="112"/>
      <c r="S194" s="112"/>
      <c r="T194" s="99"/>
      <c r="U194" s="112"/>
      <c r="V194" s="113">
        <f>SUM(H194:N194)</f>
        <v>0</v>
      </c>
      <c r="W194" s="168">
        <f>SUM(O194:U194)</f>
        <v>0</v>
      </c>
      <c r="X194" s="190"/>
    </row>
    <row r="195" spans="1:24" s="109" customFormat="1">
      <c r="A195" s="132"/>
      <c r="B195" s="132"/>
      <c r="C195" s="56" t="s">
        <v>127</v>
      </c>
      <c r="D195" s="69">
        <f>W195</f>
        <v>0</v>
      </c>
      <c r="E195" s="482"/>
      <c r="F195" s="483"/>
      <c r="G195" s="483"/>
      <c r="H195" s="483"/>
      <c r="I195" s="483"/>
      <c r="J195" s="483"/>
      <c r="K195" s="483"/>
      <c r="L195" s="483"/>
      <c r="M195" s="483"/>
      <c r="N195" s="483"/>
      <c r="O195" s="116">
        <f>SUM(O192:O194)</f>
        <v>0</v>
      </c>
      <c r="P195" s="116"/>
      <c r="Q195" s="116"/>
      <c r="R195" s="116"/>
      <c r="S195" s="116"/>
      <c r="T195" s="116"/>
      <c r="U195" s="116"/>
      <c r="V195" s="116"/>
      <c r="W195" s="164">
        <f>SUM(W192:W194)</f>
        <v>0</v>
      </c>
      <c r="X195" s="190"/>
    </row>
    <row r="196" spans="1:24" ht="15.75" thickBot="1">
      <c r="O196" s="117"/>
      <c r="P196" s="117"/>
      <c r="Q196" s="117"/>
      <c r="R196" s="117"/>
      <c r="S196" s="117"/>
      <c r="T196" s="117"/>
      <c r="U196" s="117"/>
      <c r="V196" s="117"/>
      <c r="W196" s="117"/>
      <c r="X196" s="191"/>
    </row>
    <row r="197" spans="1:24" s="109" customFormat="1" ht="15.75" thickBot="1">
      <c r="A197" s="107"/>
      <c r="B197" s="108"/>
      <c r="C197" s="56" t="s">
        <v>84</v>
      </c>
      <c r="D197" s="69">
        <f>W197</f>
        <v>0</v>
      </c>
      <c r="E197" s="482"/>
      <c r="F197" s="483"/>
      <c r="G197" s="483"/>
      <c r="H197" s="483"/>
      <c r="I197" s="483"/>
      <c r="J197" s="483"/>
      <c r="K197" s="483"/>
      <c r="L197" s="483"/>
      <c r="M197" s="483"/>
      <c r="N197" s="483"/>
      <c r="O197" s="116">
        <f t="shared" ref="O197:U197" si="87">O173+O189+O37+O195</f>
        <v>0</v>
      </c>
      <c r="P197" s="116">
        <f t="shared" si="87"/>
        <v>0</v>
      </c>
      <c r="Q197" s="116">
        <f t="shared" si="87"/>
        <v>0</v>
      </c>
      <c r="R197" s="116">
        <f t="shared" si="87"/>
        <v>0</v>
      </c>
      <c r="S197" s="116">
        <f t="shared" si="87"/>
        <v>0</v>
      </c>
      <c r="T197" s="116">
        <f t="shared" si="87"/>
        <v>0</v>
      </c>
      <c r="U197" s="116">
        <f t="shared" si="87"/>
        <v>0</v>
      </c>
      <c r="V197" s="116"/>
      <c r="W197" s="164">
        <f>W173+W189+W37+W195</f>
        <v>0</v>
      </c>
      <c r="X197" s="192">
        <f>X18+X39+X46+X55+X76+X84+X102+X107+X116+X121+X125+X146+X164+X175+X191</f>
        <v>0</v>
      </c>
    </row>
  </sheetData>
  <mergeCells count="58">
    <mergeCell ref="A2:W2"/>
    <mergeCell ref="F4:G5"/>
    <mergeCell ref="H4:H5"/>
    <mergeCell ref="I4:I5"/>
    <mergeCell ref="J4:J5"/>
    <mergeCell ref="K4:K5"/>
    <mergeCell ref="L4:L5"/>
    <mergeCell ref="M4:M5"/>
    <mergeCell ref="N4:N5"/>
    <mergeCell ref="O4:O5"/>
    <mergeCell ref="P4:Q5"/>
    <mergeCell ref="R4:R5"/>
    <mergeCell ref="A6:B6"/>
    <mergeCell ref="F6:G6"/>
    <mergeCell ref="P6:Q6"/>
    <mergeCell ref="A7:B7"/>
    <mergeCell ref="F7:G7"/>
    <mergeCell ref="O7:O8"/>
    <mergeCell ref="P7:Q7"/>
    <mergeCell ref="A8:B8"/>
    <mergeCell ref="F8:G8"/>
    <mergeCell ref="P8:Q8"/>
    <mergeCell ref="A9:B9"/>
    <mergeCell ref="F9:G9"/>
    <mergeCell ref="P9:Q9"/>
    <mergeCell ref="F10:G10"/>
    <mergeCell ref="O10:O11"/>
    <mergeCell ref="P10:Q10"/>
    <mergeCell ref="F11:G11"/>
    <mergeCell ref="P11:Q11"/>
    <mergeCell ref="F12:G13"/>
    <mergeCell ref="Q12:R13"/>
    <mergeCell ref="A13:B13"/>
    <mergeCell ref="A15:G15"/>
    <mergeCell ref="H15:N15"/>
    <mergeCell ref="O15:U15"/>
    <mergeCell ref="O12:O13"/>
    <mergeCell ref="P12:P13"/>
    <mergeCell ref="V15:W15"/>
    <mergeCell ref="C18:W18"/>
    <mergeCell ref="C39:W39"/>
    <mergeCell ref="C46:W46"/>
    <mergeCell ref="C55:W55"/>
    <mergeCell ref="C76:W76"/>
    <mergeCell ref="C84:W84"/>
    <mergeCell ref="C102:W102"/>
    <mergeCell ref="C107:W107"/>
    <mergeCell ref="C116:W116"/>
    <mergeCell ref="C121:W121"/>
    <mergeCell ref="C125:W125"/>
    <mergeCell ref="E195:N195"/>
    <mergeCell ref="E197:N197"/>
    <mergeCell ref="C146:W146"/>
    <mergeCell ref="C164:W164"/>
    <mergeCell ref="E173:N173"/>
    <mergeCell ref="C175:W175"/>
    <mergeCell ref="E189:N189"/>
    <mergeCell ref="C191:W191"/>
  </mergeCells>
  <conditionalFormatting sqref="R6 R8:R11 H6:O6 H7:N8 H9:O9">
    <cfRule type="cellIs" dxfId="5" priority="3" stopIfTrue="1" operator="equal">
      <formula>0</formula>
    </cfRule>
  </conditionalFormatting>
  <pageMargins left="0.25" right="0.25" top="0.75" bottom="0.75" header="0.3" footer="0.3"/>
  <pageSetup paperSize="8" scale="35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pageSetUpPr fitToPage="1"/>
  </sheetPr>
  <dimension ref="A1:Y199"/>
  <sheetViews>
    <sheetView topLeftCell="A37" zoomScale="70" zoomScaleNormal="70" workbookViewId="0">
      <selection activeCell="N7" sqref="N7"/>
    </sheetView>
  </sheetViews>
  <sheetFormatPr defaultRowHeight="15" outlineLevelRow="1"/>
  <cols>
    <col min="1" max="1" width="1.5703125" style="1" customWidth="1"/>
    <col min="2" max="2" width="1.7109375" style="1" customWidth="1"/>
    <col min="3" max="3" width="44.85546875" style="1" customWidth="1"/>
    <col min="4" max="4" width="27.85546875" style="1" customWidth="1"/>
    <col min="5" max="5" width="16.42578125" style="89" customWidth="1"/>
    <col min="6" max="6" width="14" style="1" customWidth="1"/>
    <col min="7" max="7" width="13.42578125" style="1" customWidth="1"/>
    <col min="8" max="8" width="9.5703125" style="1" customWidth="1"/>
    <col min="9" max="10" width="11" style="1" customWidth="1"/>
    <col min="11" max="11" width="12.28515625" style="1" customWidth="1"/>
    <col min="12" max="13" width="12" style="1" customWidth="1"/>
    <col min="14" max="14" width="11.85546875" style="1" customWidth="1"/>
    <col min="15" max="15" width="13.42578125" style="1" customWidth="1"/>
    <col min="16" max="16" width="15.42578125" style="1" customWidth="1"/>
    <col min="17" max="17" width="15" style="1" customWidth="1"/>
    <col min="18" max="18" width="15.5703125" style="1" customWidth="1"/>
    <col min="19" max="20" width="15.140625" style="1" customWidth="1"/>
    <col min="21" max="21" width="12.28515625" style="1" customWidth="1"/>
    <col min="22" max="22" width="12.5703125" style="1" customWidth="1"/>
    <col min="23" max="23" width="13.85546875" style="1" customWidth="1"/>
    <col min="24" max="24" width="14.7109375" style="185" customWidth="1"/>
    <col min="25" max="16384" width="9.140625" style="1"/>
  </cols>
  <sheetData>
    <row r="1" spans="1:25" ht="5.25" customHeight="1" thickBot="1"/>
    <row r="2" spans="1:25" ht="50.25" customHeight="1" thickBot="1">
      <c r="A2" s="460" t="s">
        <v>10</v>
      </c>
      <c r="B2" s="461"/>
      <c r="C2" s="461"/>
      <c r="D2" s="461"/>
      <c r="E2" s="461"/>
      <c r="F2" s="461"/>
      <c r="G2" s="461"/>
      <c r="H2" s="461"/>
      <c r="I2" s="461"/>
      <c r="J2" s="461"/>
      <c r="K2" s="461"/>
      <c r="L2" s="461"/>
      <c r="M2" s="461"/>
      <c r="N2" s="461"/>
      <c r="O2" s="461"/>
      <c r="P2" s="461"/>
      <c r="Q2" s="461"/>
      <c r="R2" s="461"/>
      <c r="S2" s="461"/>
      <c r="T2" s="461"/>
      <c r="U2" s="461"/>
      <c r="V2" s="461"/>
      <c r="W2" s="465"/>
    </row>
    <row r="3" spans="1:25" ht="4.5" customHeight="1">
      <c r="A3" s="6"/>
      <c r="B3" s="6"/>
      <c r="C3" s="6"/>
      <c r="D3" s="6"/>
      <c r="E3" s="90"/>
      <c r="F3" s="6"/>
      <c r="G3" s="6"/>
      <c r="H3" s="9"/>
      <c r="I3" s="9"/>
      <c r="J3" s="9"/>
      <c r="K3" s="9"/>
      <c r="L3" s="9"/>
      <c r="M3" s="9"/>
      <c r="N3" s="9"/>
      <c r="O3" s="6"/>
      <c r="P3" s="5"/>
      <c r="Q3" s="7"/>
      <c r="R3" s="7"/>
      <c r="S3" s="7"/>
      <c r="T3" s="7"/>
      <c r="U3" s="7"/>
      <c r="V3" s="7"/>
      <c r="W3" s="7"/>
    </row>
    <row r="4" spans="1:25" ht="14.25" customHeight="1">
      <c r="A4" s="10"/>
      <c r="B4" s="10"/>
      <c r="C4" s="129" t="s">
        <v>144</v>
      </c>
      <c r="D4" s="163" t="str">
        <f>'Титул '!G5</f>
        <v xml:space="preserve">куст №21б Приобского месторождения </v>
      </c>
      <c r="E4" s="161" t="s">
        <v>104</v>
      </c>
      <c r="F4" s="466" t="s">
        <v>42</v>
      </c>
      <c r="G4" s="467"/>
      <c r="H4" s="464" t="s">
        <v>11</v>
      </c>
      <c r="I4" s="464" t="s">
        <v>12</v>
      </c>
      <c r="J4" s="464" t="s">
        <v>4</v>
      </c>
      <c r="K4" s="464" t="s">
        <v>110</v>
      </c>
      <c r="L4" s="464" t="s">
        <v>111</v>
      </c>
      <c r="M4" s="464" t="s">
        <v>150</v>
      </c>
      <c r="N4" s="464" t="s">
        <v>13</v>
      </c>
      <c r="O4" s="503" t="s">
        <v>107</v>
      </c>
      <c r="P4" s="470" t="s">
        <v>42</v>
      </c>
      <c r="Q4" s="470"/>
      <c r="R4" s="503" t="s">
        <v>108</v>
      </c>
    </row>
    <row r="5" spans="1:25">
      <c r="A5" s="10"/>
      <c r="B5" s="10"/>
      <c r="C5" s="129" t="s">
        <v>145</v>
      </c>
      <c r="D5" s="81" t="str">
        <f>'Титул '!C11</f>
        <v>не определен</v>
      </c>
      <c r="E5" s="180">
        <f>D197</f>
        <v>0</v>
      </c>
      <c r="F5" s="501"/>
      <c r="G5" s="502"/>
      <c r="H5" s="464"/>
      <c r="I5" s="464"/>
      <c r="J5" s="464"/>
      <c r="K5" s="464"/>
      <c r="L5" s="464"/>
      <c r="M5" s="464"/>
      <c r="N5" s="464"/>
      <c r="O5" s="503"/>
      <c r="P5" s="504"/>
      <c r="Q5" s="504"/>
      <c r="R5" s="503"/>
    </row>
    <row r="6" spans="1:25" ht="15" customHeight="1">
      <c r="A6" s="455"/>
      <c r="B6" s="456"/>
      <c r="C6" s="129" t="s">
        <v>146</v>
      </c>
      <c r="D6" s="81" t="str">
        <f>'Титул '!C12</f>
        <v>БУ-3000 ЭУК</v>
      </c>
      <c r="E6" s="73" t="s">
        <v>89</v>
      </c>
      <c r="F6" s="462" t="s">
        <v>38</v>
      </c>
      <c r="G6" s="462"/>
      <c r="H6" s="176"/>
      <c r="I6" s="176"/>
      <c r="J6" s="176"/>
      <c r="K6" s="80"/>
      <c r="L6" s="176"/>
      <c r="M6" s="176"/>
      <c r="N6" s="80">
        <v>0</v>
      </c>
      <c r="O6" s="178">
        <v>0</v>
      </c>
      <c r="P6" s="462" t="s">
        <v>87</v>
      </c>
      <c r="Q6" s="462"/>
      <c r="R6" s="176"/>
    </row>
    <row r="7" spans="1:25" ht="15" customHeight="1">
      <c r="A7" s="455"/>
      <c r="B7" s="456"/>
      <c r="C7" s="129" t="s">
        <v>14</v>
      </c>
      <c r="D7" s="176" t="s">
        <v>236</v>
      </c>
      <c r="E7" s="179">
        <f>W37</f>
        <v>0</v>
      </c>
      <c r="F7" s="462" t="s">
        <v>105</v>
      </c>
      <c r="G7" s="462"/>
      <c r="H7" s="80"/>
      <c r="I7" s="177"/>
      <c r="J7" s="177"/>
      <c r="K7" s="81"/>
      <c r="L7" s="177"/>
      <c r="M7" s="177"/>
      <c r="N7" s="81"/>
      <c r="O7" s="503" t="s">
        <v>109</v>
      </c>
      <c r="P7" s="462" t="s">
        <v>88</v>
      </c>
      <c r="Q7" s="462"/>
      <c r="R7" s="181"/>
    </row>
    <row r="8" spans="1:25" ht="15" customHeight="1">
      <c r="A8" s="455"/>
      <c r="B8" s="456"/>
      <c r="C8" s="11" t="s">
        <v>98</v>
      </c>
      <c r="D8" s="176"/>
      <c r="E8" s="73" t="s">
        <v>90</v>
      </c>
      <c r="F8" s="462" t="s">
        <v>39</v>
      </c>
      <c r="G8" s="462"/>
      <c r="H8" s="80"/>
      <c r="I8" s="176"/>
      <c r="J8" s="176"/>
      <c r="K8" s="80"/>
      <c r="L8" s="176"/>
      <c r="M8" s="176"/>
      <c r="N8" s="80"/>
      <c r="O8" s="503"/>
      <c r="P8" s="462" t="s">
        <v>113</v>
      </c>
      <c r="Q8" s="462"/>
      <c r="R8" s="80"/>
    </row>
    <row r="9" spans="1:25" ht="15.75" customHeight="1">
      <c r="A9" s="455"/>
      <c r="B9" s="456"/>
      <c r="C9" s="129" t="s">
        <v>95</v>
      </c>
      <c r="D9" s="81" t="str">
        <f>'Титул '!C13</f>
        <v>да</v>
      </c>
      <c r="E9" s="179">
        <f>W173</f>
        <v>0</v>
      </c>
      <c r="F9" s="462" t="s">
        <v>40</v>
      </c>
      <c r="G9" s="462"/>
      <c r="H9" s="80"/>
      <c r="I9" s="176"/>
      <c r="J9" s="176"/>
      <c r="K9" s="80"/>
      <c r="L9" s="176"/>
      <c r="M9" s="176"/>
      <c r="N9" s="80"/>
      <c r="O9" s="178">
        <f>D8</f>
        <v>0</v>
      </c>
      <c r="P9" s="462" t="s">
        <v>114</v>
      </c>
      <c r="Q9" s="462"/>
      <c r="R9" s="80"/>
      <c r="S9" s="3"/>
      <c r="T9" s="3"/>
      <c r="U9" s="3"/>
      <c r="V9" s="3"/>
      <c r="W9" s="3"/>
      <c r="X9" s="186"/>
      <c r="Y9" s="3"/>
    </row>
    <row r="10" spans="1:25" ht="15" customHeight="1">
      <c r="A10" s="60"/>
      <c r="B10" s="61"/>
      <c r="C10" s="129" t="s">
        <v>96</v>
      </c>
      <c r="D10" s="81" t="str">
        <f>'Титул '!C14</f>
        <v>нет</v>
      </c>
      <c r="E10" s="73" t="s">
        <v>91</v>
      </c>
      <c r="F10" s="464" t="s">
        <v>42</v>
      </c>
      <c r="G10" s="464"/>
      <c r="H10" s="130" t="s">
        <v>92</v>
      </c>
      <c r="I10" s="130" t="s">
        <v>151</v>
      </c>
      <c r="J10" s="130" t="s">
        <v>103</v>
      </c>
      <c r="K10" s="130" t="s">
        <v>93</v>
      </c>
      <c r="L10" s="130" t="s">
        <v>94</v>
      </c>
      <c r="M10" s="130" t="s">
        <v>99</v>
      </c>
      <c r="N10" s="130"/>
      <c r="O10" s="503" t="s">
        <v>112</v>
      </c>
      <c r="P10" s="462" t="s">
        <v>115</v>
      </c>
      <c r="Q10" s="462"/>
      <c r="R10" s="80"/>
      <c r="S10" s="3"/>
      <c r="T10" s="3"/>
      <c r="U10" s="3"/>
      <c r="V10" s="3"/>
      <c r="W10" s="3"/>
      <c r="X10" s="186"/>
      <c r="Y10" s="3"/>
    </row>
    <row r="11" spans="1:25" ht="17.25" customHeight="1">
      <c r="A11" s="60"/>
      <c r="B11" s="61"/>
      <c r="C11" s="129" t="s">
        <v>97</v>
      </c>
      <c r="D11" s="81" t="str">
        <f>'Титул '!C15</f>
        <v>нет</v>
      </c>
      <c r="E11" s="179">
        <f>W189</f>
        <v>0</v>
      </c>
      <c r="F11" s="462" t="s">
        <v>106</v>
      </c>
      <c r="G11" s="462"/>
      <c r="H11" s="82"/>
      <c r="I11" s="82"/>
      <c r="J11" s="82"/>
      <c r="K11" s="82"/>
      <c r="L11" s="82"/>
      <c r="M11" s="82"/>
      <c r="N11" s="82"/>
      <c r="O11" s="503"/>
      <c r="P11" s="462" t="s">
        <v>116</v>
      </c>
      <c r="Q11" s="462"/>
      <c r="R11" s="80"/>
      <c r="S11" s="3"/>
      <c r="T11" s="3"/>
      <c r="U11" s="3"/>
      <c r="V11" s="3"/>
      <c r="W11" s="3"/>
      <c r="X11" s="186"/>
      <c r="Y11" s="3"/>
    </row>
    <row r="12" spans="1:25" ht="17.25" customHeight="1">
      <c r="A12" s="60"/>
      <c r="B12" s="61"/>
      <c r="C12" s="129" t="s">
        <v>125</v>
      </c>
      <c r="D12" s="176">
        <v>5</v>
      </c>
      <c r="E12" s="73" t="s">
        <v>129</v>
      </c>
      <c r="F12" s="488" t="s">
        <v>41</v>
      </c>
      <c r="G12" s="489"/>
      <c r="H12" s="223"/>
      <c r="I12" s="224"/>
      <c r="J12" s="224"/>
      <c r="K12" s="224"/>
      <c r="L12" s="224"/>
      <c r="M12" s="224"/>
      <c r="N12" s="224"/>
      <c r="O12" s="505"/>
      <c r="P12" s="480" t="s">
        <v>41</v>
      </c>
      <c r="Q12" s="492"/>
      <c r="R12" s="493"/>
      <c r="S12" s="211"/>
      <c r="T12" s="3"/>
      <c r="U12" s="3"/>
      <c r="V12" s="3"/>
      <c r="W12" s="3"/>
      <c r="X12" s="186"/>
      <c r="Y12" s="3"/>
    </row>
    <row r="13" spans="1:25">
      <c r="A13" s="457"/>
      <c r="B13" s="456"/>
      <c r="C13" s="129" t="s">
        <v>102</v>
      </c>
      <c r="D13" s="131" t="s">
        <v>211</v>
      </c>
      <c r="E13" s="179">
        <f>W195</f>
        <v>0</v>
      </c>
      <c r="F13" s="490"/>
      <c r="G13" s="491"/>
      <c r="H13" s="225"/>
      <c r="I13" s="226"/>
      <c r="J13" s="226"/>
      <c r="K13" s="226"/>
      <c r="L13" s="226"/>
      <c r="M13" s="226"/>
      <c r="N13" s="226"/>
      <c r="O13" s="506"/>
      <c r="P13" s="481"/>
      <c r="Q13" s="494"/>
      <c r="R13" s="495"/>
      <c r="S13" s="211"/>
      <c r="T13" s="70"/>
      <c r="U13" s="70"/>
      <c r="V13" s="70"/>
      <c r="W13" s="70"/>
      <c r="X13" s="186"/>
      <c r="Y13" s="70"/>
    </row>
    <row r="14" spans="1:25" ht="3.75" customHeight="1" thickBot="1">
      <c r="A14" s="12"/>
      <c r="B14" s="12"/>
      <c r="C14" s="128"/>
      <c r="D14" s="12"/>
      <c r="E14" s="12"/>
      <c r="F14" s="12"/>
      <c r="G14" s="12"/>
      <c r="H14" s="12"/>
      <c r="I14" s="12"/>
      <c r="J14" s="12"/>
      <c r="K14" s="12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</row>
    <row r="15" spans="1:25">
      <c r="A15" s="458" t="s">
        <v>128</v>
      </c>
      <c r="B15" s="459"/>
      <c r="C15" s="459"/>
      <c r="D15" s="459"/>
      <c r="E15" s="459"/>
      <c r="F15" s="459"/>
      <c r="G15" s="479"/>
      <c r="H15" s="476" t="s">
        <v>15</v>
      </c>
      <c r="I15" s="477"/>
      <c r="J15" s="477"/>
      <c r="K15" s="477"/>
      <c r="L15" s="477"/>
      <c r="M15" s="477"/>
      <c r="N15" s="478"/>
      <c r="O15" s="476" t="s">
        <v>16</v>
      </c>
      <c r="P15" s="477"/>
      <c r="Q15" s="477"/>
      <c r="R15" s="477"/>
      <c r="S15" s="477"/>
      <c r="T15" s="477"/>
      <c r="U15" s="478"/>
      <c r="V15" s="458" t="s">
        <v>17</v>
      </c>
      <c r="W15" s="459"/>
      <c r="X15" s="187"/>
    </row>
    <row r="16" spans="1:25" ht="45.75" customHeight="1" thickBot="1">
      <c r="A16" s="13" t="s">
        <v>18</v>
      </c>
      <c r="B16" s="14" t="s">
        <v>19</v>
      </c>
      <c r="C16" s="15" t="s">
        <v>5</v>
      </c>
      <c r="D16" s="16" t="s">
        <v>20</v>
      </c>
      <c r="E16" s="16" t="s">
        <v>21</v>
      </c>
      <c r="F16" s="16" t="s">
        <v>22</v>
      </c>
      <c r="G16" s="17" t="s">
        <v>23</v>
      </c>
      <c r="H16" s="18" t="s">
        <v>101</v>
      </c>
      <c r="I16" s="19" t="str">
        <f>+I4</f>
        <v xml:space="preserve">Направление </v>
      </c>
      <c r="J16" s="19" t="str">
        <f>+J4</f>
        <v>Кондуктор</v>
      </c>
      <c r="K16" s="19" t="str">
        <f>+K4</f>
        <v>Техническая колонна</v>
      </c>
      <c r="L16" s="19" t="str">
        <f>+L4</f>
        <v>Эксплуат-ая колонна</v>
      </c>
      <c r="M16" s="17" t="s">
        <v>150</v>
      </c>
      <c r="N16" s="49" t="str">
        <f>+N4</f>
        <v>Хвостовик</v>
      </c>
      <c r="O16" s="18" t="s">
        <v>101</v>
      </c>
      <c r="P16" s="20" t="str">
        <f>+I16</f>
        <v xml:space="preserve">Направление </v>
      </c>
      <c r="Q16" s="19" t="str">
        <f>+J16</f>
        <v>Кондуктор</v>
      </c>
      <c r="R16" s="19" t="str">
        <f>+K16</f>
        <v>Техническая колонна</v>
      </c>
      <c r="S16" s="19" t="str">
        <f>+L16</f>
        <v>Эксплуат-ая колонна</v>
      </c>
      <c r="T16" s="17" t="s">
        <v>150</v>
      </c>
      <c r="U16" s="17" t="str">
        <f>+N16</f>
        <v>Хвостовик</v>
      </c>
      <c r="V16" s="21" t="s">
        <v>24</v>
      </c>
      <c r="W16" s="165" t="s">
        <v>25</v>
      </c>
      <c r="X16" s="184" t="s">
        <v>149</v>
      </c>
    </row>
    <row r="17" spans="1:24" ht="15.75" thickBot="1">
      <c r="A17" s="33"/>
      <c r="B17" s="41"/>
      <c r="C17" s="74"/>
      <c r="D17" s="74"/>
      <c r="E17" s="75"/>
      <c r="F17" s="75"/>
      <c r="G17" s="76"/>
      <c r="H17" s="77"/>
      <c r="I17" s="77"/>
      <c r="J17" s="77"/>
      <c r="K17" s="77"/>
      <c r="L17" s="77"/>
      <c r="M17" s="77"/>
      <c r="N17" s="77"/>
      <c r="O17" s="78"/>
      <c r="P17" s="78"/>
      <c r="Q17" s="78"/>
      <c r="R17" s="78"/>
      <c r="S17" s="78"/>
      <c r="T17" s="78"/>
      <c r="U17" s="78"/>
      <c r="V17" s="79"/>
      <c r="W17" s="166"/>
      <c r="X17" s="188"/>
    </row>
    <row r="18" spans="1:24" ht="15.75" thickBot="1">
      <c r="A18" s="33" t="s">
        <v>55</v>
      </c>
      <c r="B18" s="41"/>
      <c r="C18" s="453" t="s">
        <v>122</v>
      </c>
      <c r="D18" s="454"/>
      <c r="E18" s="454"/>
      <c r="F18" s="454"/>
      <c r="G18" s="454"/>
      <c r="H18" s="454"/>
      <c r="I18" s="454"/>
      <c r="J18" s="454"/>
      <c r="K18" s="454"/>
      <c r="L18" s="454"/>
      <c r="M18" s="454"/>
      <c r="N18" s="454"/>
      <c r="O18" s="454"/>
      <c r="P18" s="454"/>
      <c r="Q18" s="454"/>
      <c r="R18" s="454"/>
      <c r="S18" s="454"/>
      <c r="T18" s="454"/>
      <c r="U18" s="454"/>
      <c r="V18" s="454"/>
      <c r="W18" s="487"/>
      <c r="X18" s="189">
        <f>SUM(W20:W36)</f>
        <v>0</v>
      </c>
    </row>
    <row r="19" spans="1:24" outlineLevel="1">
      <c r="A19" s="28"/>
      <c r="B19" s="42"/>
      <c r="C19" s="182" t="str">
        <f>'Перв. скв '!C19</f>
        <v>не определен</v>
      </c>
      <c r="D19" s="100" t="s">
        <v>120</v>
      </c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167"/>
      <c r="X19" s="190"/>
    </row>
    <row r="20" spans="1:24" outlineLevel="1">
      <c r="A20" s="28"/>
      <c r="B20" s="42"/>
      <c r="C20" s="74"/>
      <c r="D20" s="102" t="str">
        <f>'Перв. скв '!D20</f>
        <v>Монтаж</v>
      </c>
      <c r="E20" s="59" t="str">
        <f>D$5</f>
        <v>не определен</v>
      </c>
      <c r="F20" s="59" t="str">
        <f>'Перв. скв '!F20</f>
        <v>опер.</v>
      </c>
      <c r="G20" s="196">
        <f>'Перв. скв '!G20</f>
        <v>9401938</v>
      </c>
      <c r="H20" s="83"/>
      <c r="I20" s="111"/>
      <c r="J20" s="111"/>
      <c r="K20" s="111"/>
      <c r="L20" s="111"/>
      <c r="M20" s="111"/>
      <c r="N20" s="111"/>
      <c r="O20" s="112">
        <f t="shared" ref="O20:O35" si="0">H20*G20</f>
        <v>0</v>
      </c>
      <c r="P20" s="112"/>
      <c r="Q20" s="112"/>
      <c r="R20" s="112"/>
      <c r="S20" s="112"/>
      <c r="T20" s="112"/>
      <c r="U20" s="112"/>
      <c r="V20" s="113">
        <f t="shared" ref="V20:V35" si="1">SUM(H20:N20)</f>
        <v>0</v>
      </c>
      <c r="W20" s="168">
        <f>SUM(O20:U20)</f>
        <v>0</v>
      </c>
      <c r="X20" s="190"/>
    </row>
    <row r="21" spans="1:24" outlineLevel="1">
      <c r="A21" s="28"/>
      <c r="B21" s="42"/>
      <c r="C21" s="97"/>
      <c r="D21" s="102" t="str">
        <f>'Перв. скв '!D21</f>
        <v>Демонтаж</v>
      </c>
      <c r="E21" s="59" t="str">
        <f t="shared" ref="E21:E35" si="2">D$5</f>
        <v>не определен</v>
      </c>
      <c r="F21" s="59" t="str">
        <f>'Перв. скв '!F21</f>
        <v>опер.</v>
      </c>
      <c r="G21" s="196">
        <f>'Перв. скв '!G21</f>
        <v>2344149</v>
      </c>
      <c r="H21" s="83"/>
      <c r="I21" s="111"/>
      <c r="J21" s="111"/>
      <c r="K21" s="111"/>
      <c r="L21" s="111"/>
      <c r="M21" s="111"/>
      <c r="N21" s="111"/>
      <c r="O21" s="112">
        <f t="shared" si="0"/>
        <v>0</v>
      </c>
      <c r="P21" s="112"/>
      <c r="Q21" s="112"/>
      <c r="R21" s="112"/>
      <c r="S21" s="112"/>
      <c r="T21" s="112"/>
      <c r="U21" s="112"/>
      <c r="V21" s="113">
        <f t="shared" si="1"/>
        <v>0</v>
      </c>
      <c r="W21" s="168">
        <f t="shared" ref="W21:W35" si="3">SUM(O21:U21)</f>
        <v>0</v>
      </c>
      <c r="X21" s="190"/>
    </row>
    <row r="22" spans="1:24" outlineLevel="1">
      <c r="A22" s="28"/>
      <c r="B22" s="42"/>
      <c r="C22" s="97"/>
      <c r="D22" s="102" t="str">
        <f>'Перв. скв '!D22</f>
        <v>Эксплуатация АВЭС</v>
      </c>
      <c r="E22" s="59" t="str">
        <f t="shared" si="2"/>
        <v>не определен</v>
      </c>
      <c r="F22" s="59" t="str">
        <f>'Перв. скв '!F22</f>
        <v>опер.</v>
      </c>
      <c r="G22" s="196">
        <f>'Перв. скв '!G22</f>
        <v>0</v>
      </c>
      <c r="H22" s="83"/>
      <c r="I22" s="111"/>
      <c r="J22" s="111"/>
      <c r="K22" s="111"/>
      <c r="L22" s="111"/>
      <c r="M22" s="111"/>
      <c r="N22" s="111"/>
      <c r="O22" s="112">
        <f t="shared" si="0"/>
        <v>0</v>
      </c>
      <c r="P22" s="112"/>
      <c r="Q22" s="112"/>
      <c r="R22" s="112"/>
      <c r="S22" s="112"/>
      <c r="T22" s="112"/>
      <c r="U22" s="112"/>
      <c r="V22" s="113">
        <f t="shared" si="1"/>
        <v>0</v>
      </c>
      <c r="W22" s="168">
        <f t="shared" si="3"/>
        <v>0</v>
      </c>
      <c r="X22" s="190"/>
    </row>
    <row r="23" spans="1:24" ht="27" outlineLevel="1">
      <c r="A23" s="28"/>
      <c r="B23" s="42"/>
      <c r="C23" s="97"/>
      <c r="D23" s="103" t="str">
        <f>'Перв. скв '!D26</f>
        <v>Передислокация бр. бур 250-500 км.</v>
      </c>
      <c r="E23" s="59" t="str">
        <f t="shared" si="2"/>
        <v>не определен</v>
      </c>
      <c r="F23" s="59" t="str">
        <f>'Перв. скв '!F26</f>
        <v>опер.</v>
      </c>
      <c r="G23" s="196">
        <f>'Перв. скв '!G26</f>
        <v>1788526</v>
      </c>
      <c r="H23" s="83"/>
      <c r="I23" s="111"/>
      <c r="J23" s="111"/>
      <c r="K23" s="111"/>
      <c r="L23" s="111"/>
      <c r="M23" s="111"/>
      <c r="N23" s="111"/>
      <c r="O23" s="112">
        <f t="shared" si="0"/>
        <v>0</v>
      </c>
      <c r="P23" s="112"/>
      <c r="Q23" s="112"/>
      <c r="R23" s="112"/>
      <c r="S23" s="112"/>
      <c r="T23" s="112"/>
      <c r="U23" s="112"/>
      <c r="V23" s="113">
        <f t="shared" si="1"/>
        <v>0</v>
      </c>
      <c r="W23" s="168">
        <f t="shared" si="3"/>
        <v>0</v>
      </c>
      <c r="X23" s="190"/>
    </row>
    <row r="24" spans="1:24" ht="27" outlineLevel="1">
      <c r="A24" s="28"/>
      <c r="B24" s="42"/>
      <c r="C24" s="97"/>
      <c r="D24" s="85" t="str">
        <f>'Перв. скв '!D27</f>
        <v>Передислокация бригады ВМР в пределах м-я</v>
      </c>
      <c r="E24" s="59" t="str">
        <f t="shared" si="2"/>
        <v>не определен</v>
      </c>
      <c r="F24" s="59" t="str">
        <f>'Перв. скв '!F27</f>
        <v>опер.</v>
      </c>
      <c r="G24" s="196">
        <f>'Перв. скв '!G27</f>
        <v>130867</v>
      </c>
      <c r="H24" s="83"/>
      <c r="I24" s="111"/>
      <c r="J24" s="111"/>
      <c r="K24" s="111"/>
      <c r="L24" s="111"/>
      <c r="M24" s="111"/>
      <c r="N24" s="111"/>
      <c r="O24" s="112">
        <f t="shared" si="0"/>
        <v>0</v>
      </c>
      <c r="P24" s="112"/>
      <c r="Q24" s="112"/>
      <c r="R24" s="112"/>
      <c r="S24" s="112"/>
      <c r="T24" s="112"/>
      <c r="U24" s="112"/>
      <c r="V24" s="113">
        <f t="shared" si="1"/>
        <v>0</v>
      </c>
      <c r="W24" s="168">
        <f t="shared" si="3"/>
        <v>0</v>
      </c>
      <c r="X24" s="190"/>
    </row>
    <row r="25" spans="1:24" ht="27" outlineLevel="1">
      <c r="A25" s="28"/>
      <c r="B25" s="42"/>
      <c r="C25" s="97"/>
      <c r="D25" s="85" t="str">
        <f>'Перв. скв '!D28</f>
        <v>Передислокация бригады ВМР 250-500 км.</v>
      </c>
      <c r="E25" s="59" t="str">
        <f t="shared" si="2"/>
        <v>не определен</v>
      </c>
      <c r="F25" s="59" t="str">
        <f>'Перв. скв '!F28</f>
        <v>опер.</v>
      </c>
      <c r="G25" s="196">
        <f>'Перв. скв '!G28</f>
        <v>1788526</v>
      </c>
      <c r="H25" s="83"/>
      <c r="I25" s="111"/>
      <c r="J25" s="111"/>
      <c r="K25" s="111"/>
      <c r="L25" s="111"/>
      <c r="M25" s="111"/>
      <c r="N25" s="111"/>
      <c r="O25" s="112">
        <f t="shared" si="0"/>
        <v>0</v>
      </c>
      <c r="P25" s="112"/>
      <c r="Q25" s="112"/>
      <c r="R25" s="112"/>
      <c r="S25" s="112"/>
      <c r="T25" s="112"/>
      <c r="U25" s="112"/>
      <c r="V25" s="113">
        <f t="shared" si="1"/>
        <v>0</v>
      </c>
      <c r="W25" s="168">
        <f t="shared" si="3"/>
        <v>0</v>
      </c>
      <c r="X25" s="190"/>
    </row>
    <row r="26" spans="1:24" outlineLevel="1">
      <c r="A26" s="28"/>
      <c r="B26" s="42"/>
      <c r="C26" s="97"/>
      <c r="D26" s="85" t="str">
        <f>'Перв. скв '!D29</f>
        <v>Передвижка 5 м.</v>
      </c>
      <c r="E26" s="59" t="str">
        <f t="shared" si="2"/>
        <v>не определен</v>
      </c>
      <c r="F26" s="59" t="str">
        <f>'Перв. скв '!F29</f>
        <v>опер.</v>
      </c>
      <c r="G26" s="196">
        <f>'Перв. скв '!G29</f>
        <v>244497</v>
      </c>
      <c r="H26" s="83"/>
      <c r="I26" s="111"/>
      <c r="J26" s="111"/>
      <c r="K26" s="111"/>
      <c r="L26" s="111"/>
      <c r="M26" s="111"/>
      <c r="N26" s="111"/>
      <c r="O26" s="112">
        <f t="shared" si="0"/>
        <v>0</v>
      </c>
      <c r="P26" s="112"/>
      <c r="Q26" s="112"/>
      <c r="R26" s="112"/>
      <c r="S26" s="112"/>
      <c r="T26" s="112"/>
      <c r="U26" s="112"/>
      <c r="V26" s="113">
        <f t="shared" si="1"/>
        <v>0</v>
      </c>
      <c r="W26" s="168">
        <f t="shared" si="3"/>
        <v>0</v>
      </c>
      <c r="X26" s="190"/>
    </row>
    <row r="27" spans="1:24" outlineLevel="1">
      <c r="A27" s="28"/>
      <c r="B27" s="42"/>
      <c r="C27" s="97"/>
      <c r="D27" s="103" t="str">
        <f>'Перв. скв '!D30</f>
        <v>Передвижка 9 м.</v>
      </c>
      <c r="E27" s="59" t="str">
        <f t="shared" si="2"/>
        <v>не определен</v>
      </c>
      <c r="F27" s="59" t="str">
        <f>'Перв. скв '!F30</f>
        <v>опер.</v>
      </c>
      <c r="G27" s="196">
        <f>'Перв. скв '!G30</f>
        <v>265365</v>
      </c>
      <c r="H27" s="83"/>
      <c r="I27" s="111"/>
      <c r="J27" s="111"/>
      <c r="K27" s="111"/>
      <c r="L27" s="111"/>
      <c r="M27" s="111"/>
      <c r="N27" s="111"/>
      <c r="O27" s="112">
        <f t="shared" si="0"/>
        <v>0</v>
      </c>
      <c r="P27" s="112"/>
      <c r="Q27" s="112"/>
      <c r="R27" s="112"/>
      <c r="S27" s="112"/>
      <c r="T27" s="112"/>
      <c r="U27" s="112"/>
      <c r="V27" s="113">
        <f t="shared" si="1"/>
        <v>0</v>
      </c>
      <c r="W27" s="168">
        <f t="shared" si="3"/>
        <v>0</v>
      </c>
      <c r="X27" s="190"/>
    </row>
    <row r="28" spans="1:24" outlineLevel="1">
      <c r="A28" s="28"/>
      <c r="B28" s="42"/>
      <c r="C28" s="97"/>
      <c r="D28" s="103" t="str">
        <f>'Перв. скв '!D31</f>
        <v>Передвижка 18 м.</v>
      </c>
      <c r="E28" s="59" t="str">
        <f t="shared" si="2"/>
        <v>не определен</v>
      </c>
      <c r="F28" s="59" t="str">
        <f>'Перв. скв '!F31</f>
        <v>опер.</v>
      </c>
      <c r="G28" s="196">
        <f>'Перв. скв '!G31</f>
        <v>406328</v>
      </c>
      <c r="H28" s="83"/>
      <c r="I28" s="111"/>
      <c r="J28" s="111"/>
      <c r="K28" s="111"/>
      <c r="L28" s="111"/>
      <c r="M28" s="111"/>
      <c r="N28" s="111"/>
      <c r="O28" s="112">
        <f t="shared" si="0"/>
        <v>0</v>
      </c>
      <c r="P28" s="112"/>
      <c r="Q28" s="112"/>
      <c r="R28" s="112"/>
      <c r="S28" s="112"/>
      <c r="T28" s="112"/>
      <c r="U28" s="112"/>
      <c r="V28" s="113">
        <f t="shared" si="1"/>
        <v>0</v>
      </c>
      <c r="W28" s="168">
        <f t="shared" si="3"/>
        <v>0</v>
      </c>
      <c r="X28" s="190"/>
    </row>
    <row r="29" spans="1:24" outlineLevel="1">
      <c r="A29" s="28"/>
      <c r="B29" s="42"/>
      <c r="C29" s="97"/>
      <c r="D29" s="103" t="str">
        <f>'Перв. скв '!D32</f>
        <v>Передвижка 25 м.</v>
      </c>
      <c r="E29" s="59" t="str">
        <f t="shared" si="2"/>
        <v>не определен</v>
      </c>
      <c r="F29" s="59" t="str">
        <f>'Перв. скв '!F32</f>
        <v>опер.</v>
      </c>
      <c r="G29" s="196">
        <f>'Перв. скв '!G32</f>
        <v>462462</v>
      </c>
      <c r="H29" s="200"/>
      <c r="I29" s="111"/>
      <c r="J29" s="111"/>
      <c r="K29" s="111"/>
      <c r="L29" s="111"/>
      <c r="M29" s="111"/>
      <c r="N29" s="111"/>
      <c r="O29" s="112">
        <f t="shared" si="0"/>
        <v>0</v>
      </c>
      <c r="P29" s="112"/>
      <c r="Q29" s="112"/>
      <c r="R29" s="112"/>
      <c r="S29" s="112"/>
      <c r="T29" s="112"/>
      <c r="U29" s="112"/>
      <c r="V29" s="113">
        <f t="shared" si="1"/>
        <v>0</v>
      </c>
      <c r="W29" s="168">
        <f t="shared" si="3"/>
        <v>0</v>
      </c>
      <c r="X29" s="190"/>
    </row>
    <row r="30" spans="1:24" outlineLevel="1">
      <c r="A30" s="28"/>
      <c r="B30" s="42"/>
      <c r="C30" s="97"/>
      <c r="D30" s="85" t="str">
        <f>'Перв. скв '!D33</f>
        <v>Передвижка 50 м.</v>
      </c>
      <c r="E30" s="59" t="str">
        <f t="shared" si="2"/>
        <v>не определен</v>
      </c>
      <c r="F30" s="59" t="str">
        <f>'Перв. скв '!F33</f>
        <v>опер.</v>
      </c>
      <c r="G30" s="196">
        <f>'Перв. скв '!G33</f>
        <v>889289</v>
      </c>
      <c r="H30" s="83"/>
      <c r="I30" s="111"/>
      <c r="J30" s="111"/>
      <c r="K30" s="111"/>
      <c r="L30" s="111"/>
      <c r="M30" s="111"/>
      <c r="N30" s="111"/>
      <c r="O30" s="112">
        <f t="shared" si="0"/>
        <v>0</v>
      </c>
      <c r="P30" s="112"/>
      <c r="Q30" s="112"/>
      <c r="R30" s="112"/>
      <c r="S30" s="112"/>
      <c r="T30" s="112"/>
      <c r="U30" s="112"/>
      <c r="V30" s="113">
        <f t="shared" si="1"/>
        <v>0</v>
      </c>
      <c r="W30" s="168">
        <f t="shared" si="3"/>
        <v>0</v>
      </c>
      <c r="X30" s="190"/>
    </row>
    <row r="31" spans="1:24" outlineLevel="1">
      <c r="A31" s="28"/>
      <c r="B31" s="42"/>
      <c r="C31" s="97"/>
      <c r="D31" s="103" t="str">
        <f>'Перв. скв '!D34</f>
        <v>Сдвижка 25 м.</v>
      </c>
      <c r="E31" s="59" t="str">
        <f t="shared" si="2"/>
        <v>не определен</v>
      </c>
      <c r="F31" s="59" t="str">
        <f>'Перв. скв '!F34</f>
        <v>опер.</v>
      </c>
      <c r="G31" s="196">
        <f>'Перв. скв '!G34</f>
        <v>291019</v>
      </c>
      <c r="H31" s="83"/>
      <c r="I31" s="111"/>
      <c r="J31" s="111"/>
      <c r="K31" s="111"/>
      <c r="L31" s="111"/>
      <c r="M31" s="111"/>
      <c r="N31" s="111"/>
      <c r="O31" s="112">
        <f t="shared" si="0"/>
        <v>0</v>
      </c>
      <c r="P31" s="112"/>
      <c r="Q31" s="112"/>
      <c r="R31" s="112"/>
      <c r="S31" s="112"/>
      <c r="T31" s="112"/>
      <c r="U31" s="112"/>
      <c r="V31" s="113">
        <f t="shared" si="1"/>
        <v>0</v>
      </c>
      <c r="W31" s="168">
        <f t="shared" si="3"/>
        <v>0</v>
      </c>
      <c r="X31" s="190"/>
    </row>
    <row r="32" spans="1:24" outlineLevel="1">
      <c r="A32" s="28"/>
      <c r="B32" s="42"/>
      <c r="C32" s="97"/>
      <c r="D32" s="103" t="str">
        <f>'Перв. скв '!D35</f>
        <v>Пуско-наладочные работы</v>
      </c>
      <c r="E32" s="59" t="str">
        <f t="shared" si="2"/>
        <v>не определен</v>
      </c>
      <c r="F32" s="59" t="str">
        <f>'Перв. скв '!F35</f>
        <v>опер.</v>
      </c>
      <c r="G32" s="196">
        <f>'Перв. скв '!G35</f>
        <v>633406</v>
      </c>
      <c r="H32" s="83"/>
      <c r="I32" s="111"/>
      <c r="J32" s="111"/>
      <c r="K32" s="111"/>
      <c r="L32" s="111"/>
      <c r="M32" s="111"/>
      <c r="N32" s="111"/>
      <c r="O32" s="112">
        <f t="shared" si="0"/>
        <v>0</v>
      </c>
      <c r="P32" s="112"/>
      <c r="Q32" s="112"/>
      <c r="R32" s="112"/>
      <c r="S32" s="112"/>
      <c r="T32" s="112"/>
      <c r="U32" s="112"/>
      <c r="V32" s="113">
        <f t="shared" si="1"/>
        <v>0</v>
      </c>
      <c r="W32" s="168">
        <f t="shared" si="3"/>
        <v>0</v>
      </c>
      <c r="X32" s="190"/>
    </row>
    <row r="33" spans="1:24" outlineLevel="1">
      <c r="A33" s="28"/>
      <c r="B33" s="42"/>
      <c r="C33" s="97"/>
      <c r="D33" s="85" t="str">
        <f>'Перв. скв '!D37</f>
        <v>Авиапревозки</v>
      </c>
      <c r="E33" s="59" t="str">
        <f t="shared" si="2"/>
        <v>не определен</v>
      </c>
      <c r="F33" s="59" t="str">
        <f>'Перв. скв '!F37</f>
        <v>опер.</v>
      </c>
      <c r="G33" s="196">
        <f>'Перв. скв '!G37</f>
        <v>205937.125</v>
      </c>
      <c r="H33" s="83"/>
      <c r="I33" s="111"/>
      <c r="J33" s="111"/>
      <c r="K33" s="111"/>
      <c r="L33" s="111"/>
      <c r="M33" s="111"/>
      <c r="N33" s="111"/>
      <c r="O33" s="112">
        <f t="shared" si="0"/>
        <v>0</v>
      </c>
      <c r="P33" s="112"/>
      <c r="Q33" s="112"/>
      <c r="R33" s="112"/>
      <c r="S33" s="112"/>
      <c r="T33" s="112"/>
      <c r="U33" s="112"/>
      <c r="V33" s="113">
        <f t="shared" si="1"/>
        <v>0</v>
      </c>
      <c r="W33" s="168">
        <f t="shared" si="3"/>
        <v>0</v>
      </c>
      <c r="X33" s="190"/>
    </row>
    <row r="34" spans="1:24" ht="27" outlineLevel="1">
      <c r="A34" s="28"/>
      <c r="B34" s="42"/>
      <c r="C34" s="97"/>
      <c r="D34" s="85" t="str">
        <f>'Перв. скв '!D38</f>
        <v>Мобилизация и монтаж энергокомплекса</v>
      </c>
      <c r="E34" s="59" t="str">
        <f t="shared" si="2"/>
        <v>не определен</v>
      </c>
      <c r="F34" s="59" t="str">
        <f>'Перв. скв '!F38</f>
        <v>опер.</v>
      </c>
      <c r="G34" s="196">
        <f>'Перв. скв '!G38</f>
        <v>0</v>
      </c>
      <c r="H34" s="83"/>
      <c r="I34" s="111"/>
      <c r="J34" s="111"/>
      <c r="K34" s="111"/>
      <c r="L34" s="111"/>
      <c r="M34" s="111"/>
      <c r="N34" s="111"/>
      <c r="O34" s="112">
        <f t="shared" si="0"/>
        <v>0</v>
      </c>
      <c r="P34" s="112"/>
      <c r="Q34" s="112"/>
      <c r="R34" s="112"/>
      <c r="S34" s="112"/>
      <c r="T34" s="112"/>
      <c r="U34" s="112"/>
      <c r="V34" s="113">
        <f t="shared" si="1"/>
        <v>0</v>
      </c>
      <c r="W34" s="168">
        <f t="shared" si="3"/>
        <v>0</v>
      </c>
      <c r="X34" s="190"/>
    </row>
    <row r="35" spans="1:24" ht="14.25" customHeight="1" outlineLevel="1">
      <c r="A35" s="22"/>
      <c r="B35" s="43"/>
      <c r="C35" s="97"/>
      <c r="D35" s="103" t="str">
        <f>'Перв. скв '!D39</f>
        <v>Завоз и монтаж верхнего силового привода</v>
      </c>
      <c r="E35" s="59" t="str">
        <f t="shared" si="2"/>
        <v>не определен</v>
      </c>
      <c r="F35" s="59" t="str">
        <f>'Перв. скв '!F39</f>
        <v>опер.</v>
      </c>
      <c r="G35" s="196">
        <f>'Перв. скв '!G39</f>
        <v>2078246</v>
      </c>
      <c r="H35" s="83"/>
      <c r="I35" s="111"/>
      <c r="J35" s="111"/>
      <c r="K35" s="111"/>
      <c r="L35" s="111"/>
      <c r="M35" s="111"/>
      <c r="N35" s="111"/>
      <c r="O35" s="112">
        <f t="shared" si="0"/>
        <v>0</v>
      </c>
      <c r="P35" s="112"/>
      <c r="Q35" s="112"/>
      <c r="R35" s="112"/>
      <c r="S35" s="112"/>
      <c r="T35" s="112"/>
      <c r="U35" s="112"/>
      <c r="V35" s="113">
        <f t="shared" si="1"/>
        <v>0</v>
      </c>
      <c r="W35" s="168">
        <f t="shared" si="3"/>
        <v>0</v>
      </c>
      <c r="X35" s="190"/>
    </row>
    <row r="36" spans="1:24" ht="27.75" outlineLevel="1" thickBot="1">
      <c r="A36" s="29"/>
      <c r="B36" s="44"/>
      <c r="C36" s="104"/>
      <c r="D36" s="103" t="str">
        <f>'Перв. скв '!D40</f>
        <v>Завоз и монтаж новой насосной группы</v>
      </c>
      <c r="E36" s="59" t="str">
        <f>D$5</f>
        <v>не определен</v>
      </c>
      <c r="F36" s="59" t="str">
        <f>'Перв. скв '!F40</f>
        <v>опер.</v>
      </c>
      <c r="G36" s="196">
        <f>'Перв. скв '!G40</f>
        <v>899742</v>
      </c>
      <c r="H36" s="83"/>
      <c r="I36" s="111"/>
      <c r="J36" s="111"/>
      <c r="K36" s="111"/>
      <c r="L36" s="111"/>
      <c r="M36" s="111"/>
      <c r="N36" s="111"/>
      <c r="O36" s="112">
        <f>H36*G36</f>
        <v>0</v>
      </c>
      <c r="P36" s="112"/>
      <c r="Q36" s="112"/>
      <c r="R36" s="112"/>
      <c r="S36" s="112"/>
      <c r="T36" s="112"/>
      <c r="U36" s="112"/>
      <c r="V36" s="113">
        <f>SUM(H36:N36)</f>
        <v>0</v>
      </c>
      <c r="W36" s="168">
        <f>SUM(O36:U36)</f>
        <v>0</v>
      </c>
      <c r="X36" s="190"/>
    </row>
    <row r="37" spans="1:24" ht="15.75" thickBot="1">
      <c r="A37" s="8"/>
      <c r="B37" s="4"/>
      <c r="C37" s="56" t="s">
        <v>82</v>
      </c>
      <c r="D37" s="69">
        <f>W37</f>
        <v>0</v>
      </c>
      <c r="E37" s="110"/>
      <c r="F37" s="110"/>
      <c r="G37" s="110"/>
      <c r="H37" s="114"/>
      <c r="I37" s="114"/>
      <c r="J37" s="114"/>
      <c r="K37" s="114"/>
      <c r="L37" s="114"/>
      <c r="M37" s="114"/>
      <c r="N37" s="114"/>
      <c r="O37" s="116">
        <f>SUM(O20:O36)</f>
        <v>0</v>
      </c>
      <c r="P37" s="116"/>
      <c r="Q37" s="116"/>
      <c r="R37" s="116"/>
      <c r="S37" s="116"/>
      <c r="T37" s="116"/>
      <c r="U37" s="116"/>
      <c r="V37" s="116"/>
      <c r="W37" s="164">
        <f>SUM(W20:W36)</f>
        <v>0</v>
      </c>
      <c r="X37" s="191"/>
    </row>
    <row r="38" spans="1:24" s="68" customFormat="1" ht="15.75" thickBot="1">
      <c r="A38" s="62"/>
      <c r="B38" s="63"/>
      <c r="C38" s="64"/>
      <c r="D38" s="65"/>
      <c r="E38" s="91"/>
      <c r="F38" s="66"/>
      <c r="G38" s="66"/>
      <c r="H38" s="66"/>
      <c r="I38" s="66"/>
      <c r="J38" s="66"/>
      <c r="K38" s="66"/>
      <c r="L38" s="66"/>
      <c r="M38" s="66"/>
      <c r="N38" s="66"/>
      <c r="O38" s="67"/>
      <c r="P38" s="67"/>
      <c r="Q38" s="67"/>
      <c r="R38" s="67"/>
      <c r="S38" s="67"/>
      <c r="T38" s="67"/>
      <c r="U38" s="67"/>
      <c r="V38" s="67"/>
      <c r="W38" s="169"/>
      <c r="X38" s="191"/>
    </row>
    <row r="39" spans="1:24" ht="15" customHeight="1" thickBot="1">
      <c r="A39" s="24"/>
      <c r="B39" s="45"/>
      <c r="C39" s="446" t="s">
        <v>123</v>
      </c>
      <c r="D39" s="447"/>
      <c r="E39" s="447"/>
      <c r="F39" s="447"/>
      <c r="G39" s="447"/>
      <c r="H39" s="447"/>
      <c r="I39" s="447"/>
      <c r="J39" s="447"/>
      <c r="K39" s="447"/>
      <c r="L39" s="447"/>
      <c r="M39" s="447"/>
      <c r="N39" s="447"/>
      <c r="O39" s="447"/>
      <c r="P39" s="447"/>
      <c r="Q39" s="447"/>
      <c r="R39" s="447"/>
      <c r="S39" s="447"/>
      <c r="T39" s="447"/>
      <c r="U39" s="447"/>
      <c r="V39" s="447"/>
      <c r="W39" s="447"/>
      <c r="X39" s="192">
        <f>SUM(W41:W45)</f>
        <v>0</v>
      </c>
    </row>
    <row r="40" spans="1:24" ht="15" customHeight="1" outlineLevel="1">
      <c r="A40" s="71"/>
      <c r="B40" s="94"/>
      <c r="C40" s="182" t="str">
        <f>'Перв. скв '!C44</f>
        <v>не определен</v>
      </c>
      <c r="D40" s="100" t="s">
        <v>120</v>
      </c>
      <c r="E40" s="101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170"/>
      <c r="X40" s="191"/>
    </row>
    <row r="41" spans="1:24" ht="14.25" customHeight="1" outlineLevel="1">
      <c r="A41" s="30"/>
      <c r="B41" s="95"/>
      <c r="C41" s="85" t="s">
        <v>148</v>
      </c>
      <c r="D41" s="102" t="str">
        <f>'Перв. скв '!D45</f>
        <v>Фиксированная ставка за скважину с отходом до 1300 м.</v>
      </c>
      <c r="E41" s="59" t="str">
        <f>D$5</f>
        <v>не определен</v>
      </c>
      <c r="F41" s="59" t="str">
        <f>'Перв. скв '!F45</f>
        <v>скв.</v>
      </c>
      <c r="G41" s="196">
        <f>'Перв. скв '!G45</f>
        <v>6559232</v>
      </c>
      <c r="H41" s="199"/>
      <c r="I41" s="199"/>
      <c r="J41" s="199"/>
      <c r="K41" s="199"/>
      <c r="L41" s="199"/>
      <c r="M41" s="199"/>
      <c r="N41" s="199"/>
      <c r="O41" s="99">
        <f>H41*G41</f>
        <v>0</v>
      </c>
      <c r="P41" s="99">
        <f>I41*G41</f>
        <v>0</v>
      </c>
      <c r="Q41" s="99">
        <f>J41*G41</f>
        <v>0</v>
      </c>
      <c r="R41" s="99">
        <f>K41*G41</f>
        <v>0</v>
      </c>
      <c r="S41" s="99">
        <f>L41*G41</f>
        <v>0</v>
      </c>
      <c r="T41" s="99">
        <f>M41*G41</f>
        <v>0</v>
      </c>
      <c r="U41" s="99">
        <f>N41*G41</f>
        <v>0</v>
      </c>
      <c r="V41" s="98">
        <f>SUM(H41:N41)</f>
        <v>0</v>
      </c>
      <c r="W41" s="171">
        <f>SUM(O41:U41)</f>
        <v>0</v>
      </c>
      <c r="X41" s="190"/>
    </row>
    <row r="42" spans="1:24" ht="14.25" customHeight="1" outlineLevel="1">
      <c r="A42" s="30"/>
      <c r="B42" s="95"/>
      <c r="C42" s="97"/>
      <c r="D42" s="102" t="str">
        <f>'Перв. скв '!D50</f>
        <v>Расчет объема капитальных вложений по ГС</v>
      </c>
      <c r="E42" s="59" t="str">
        <f>D$5</f>
        <v>не определен</v>
      </c>
      <c r="F42" s="59" t="str">
        <f>'Перв. скв '!F50</f>
        <v>сут.</v>
      </c>
      <c r="G42" s="196">
        <f>'Перв. скв '!G50</f>
        <v>31646673.313999999</v>
      </c>
      <c r="H42" s="58"/>
      <c r="I42" s="35"/>
      <c r="J42" s="35"/>
      <c r="K42" s="35"/>
      <c r="L42" s="35"/>
      <c r="M42" s="35"/>
      <c r="N42" s="35"/>
      <c r="O42" s="99">
        <f>H42*G42</f>
        <v>0</v>
      </c>
      <c r="P42" s="99">
        <f>I42*G42</f>
        <v>0</v>
      </c>
      <c r="Q42" s="99">
        <f>J42*G42</f>
        <v>0</v>
      </c>
      <c r="R42" s="99">
        <f>K42*G42</f>
        <v>0</v>
      </c>
      <c r="S42" s="99">
        <f>L42*G42</f>
        <v>0</v>
      </c>
      <c r="T42" s="99">
        <f>M42*G42</f>
        <v>0</v>
      </c>
      <c r="U42" s="99">
        <f>N42*G42</f>
        <v>0</v>
      </c>
      <c r="V42" s="98">
        <f>SUM(H42:N42)</f>
        <v>0</v>
      </c>
      <c r="W42" s="171">
        <f>SUM(O42:U42)</f>
        <v>0</v>
      </c>
      <c r="X42" s="190"/>
    </row>
    <row r="43" spans="1:24" ht="13.5" customHeight="1" outlineLevel="1">
      <c r="A43" s="30"/>
      <c r="B43" s="95"/>
      <c r="C43" s="72"/>
      <c r="D43" s="102" t="str">
        <f>'Перв. скв '!D51</f>
        <v>Переработка бурового шлама</v>
      </c>
      <c r="E43" s="59" t="str">
        <f>D$5</f>
        <v>не определен</v>
      </c>
      <c r="F43" s="59" t="str">
        <f>'Перв. скв '!F51</f>
        <v>скв.</v>
      </c>
      <c r="G43" s="196">
        <f>'Перв. скв '!G51</f>
        <v>2869</v>
      </c>
      <c r="H43" s="58"/>
      <c r="I43" s="35"/>
      <c r="J43" s="35"/>
      <c r="K43" s="35"/>
      <c r="L43" s="35"/>
      <c r="M43" s="35"/>
      <c r="N43" s="35"/>
      <c r="O43" s="99">
        <f>H43*G43</f>
        <v>0</v>
      </c>
      <c r="P43" s="99">
        <f>I43*G43</f>
        <v>0</v>
      </c>
      <c r="Q43" s="99">
        <f>J43*G43</f>
        <v>0</v>
      </c>
      <c r="R43" s="99">
        <f>K43*G43</f>
        <v>0</v>
      </c>
      <c r="S43" s="99">
        <f>L43*G43</f>
        <v>0</v>
      </c>
      <c r="T43" s="99">
        <f>M43*G43</f>
        <v>0</v>
      </c>
      <c r="U43" s="99">
        <f>N43*G43</f>
        <v>0</v>
      </c>
      <c r="V43" s="98">
        <f>SUM(H43:N43)</f>
        <v>0</v>
      </c>
      <c r="W43" s="171">
        <f>SUM(O43:U43)</f>
        <v>0</v>
      </c>
      <c r="X43" s="190"/>
    </row>
    <row r="44" spans="1:24" ht="13.5" customHeight="1" outlineLevel="1">
      <c r="A44" s="30"/>
      <c r="B44" s="95"/>
      <c r="C44" s="72"/>
      <c r="D44" s="102" t="str">
        <f>'Перв. скв '!D52</f>
        <v>Нефть</v>
      </c>
      <c r="E44" s="59" t="str">
        <f>D$5</f>
        <v>не определен</v>
      </c>
      <c r="F44" s="59" t="str">
        <f>'Перв. скв '!F52</f>
        <v>шт.</v>
      </c>
      <c r="G44" s="196">
        <f>'Перв. скв '!G52</f>
        <v>166946</v>
      </c>
      <c r="H44" s="58"/>
      <c r="I44" s="58"/>
      <c r="J44" s="58"/>
      <c r="K44" s="58"/>
      <c r="L44" s="58"/>
      <c r="M44" s="58"/>
      <c r="N44" s="58"/>
      <c r="O44" s="99">
        <f>H44*G44</f>
        <v>0</v>
      </c>
      <c r="P44" s="99">
        <f>I44*G44</f>
        <v>0</v>
      </c>
      <c r="Q44" s="99">
        <f>J44*G44</f>
        <v>0</v>
      </c>
      <c r="R44" s="99">
        <f>K44*G44</f>
        <v>0</v>
      </c>
      <c r="S44" s="99">
        <f>L44*G44</f>
        <v>0</v>
      </c>
      <c r="T44" s="99">
        <f>M44*G44</f>
        <v>0</v>
      </c>
      <c r="U44" s="99">
        <f>N44*G44</f>
        <v>0</v>
      </c>
      <c r="V44" s="98">
        <f>SUM(H44:N44)</f>
        <v>0</v>
      </c>
      <c r="W44" s="171">
        <f>SUM(O44:U44)</f>
        <v>0</v>
      </c>
      <c r="X44" s="190"/>
    </row>
    <row r="45" spans="1:24" ht="15" customHeight="1" outlineLevel="1" thickBot="1">
      <c r="A45" s="30"/>
      <c r="B45" s="96"/>
      <c r="C45" s="72"/>
      <c r="D45" s="102" t="str">
        <f>'Перв. скв '!D55</f>
        <v>Бурение по суточной ставке (геологическая нагрузка)</v>
      </c>
      <c r="E45" s="59" t="str">
        <f>D$5</f>
        <v>не определен</v>
      </c>
      <c r="F45" s="59" t="str">
        <f>'Перв. скв '!F55</f>
        <v>опер.</v>
      </c>
      <c r="G45" s="196">
        <f>'Перв. скв '!G55</f>
        <v>703259.4</v>
      </c>
      <c r="H45" s="35"/>
      <c r="I45" s="35"/>
      <c r="J45" s="35"/>
      <c r="K45" s="35"/>
      <c r="L45" s="35"/>
      <c r="M45" s="35"/>
      <c r="N45" s="35"/>
      <c r="O45" s="99">
        <f>H45*G45</f>
        <v>0</v>
      </c>
      <c r="P45" s="99">
        <f>I45*G45</f>
        <v>0</v>
      </c>
      <c r="Q45" s="99">
        <f>J45*G45</f>
        <v>0</v>
      </c>
      <c r="R45" s="99">
        <f>K45*G45</f>
        <v>0</v>
      </c>
      <c r="S45" s="99">
        <f>L45*G45</f>
        <v>0</v>
      </c>
      <c r="T45" s="99">
        <f>M45*G45</f>
        <v>0</v>
      </c>
      <c r="U45" s="99">
        <f>N45*G45</f>
        <v>0</v>
      </c>
      <c r="V45" s="98">
        <f>SUM(H45:N45)</f>
        <v>0</v>
      </c>
      <c r="W45" s="171">
        <f>SUM(O45:U45)</f>
        <v>0</v>
      </c>
      <c r="X45" s="190"/>
    </row>
    <row r="46" spans="1:24" ht="14.25" customHeight="1" thickBot="1">
      <c r="A46" s="25"/>
      <c r="B46" s="46"/>
      <c r="C46" s="446" t="s">
        <v>31</v>
      </c>
      <c r="D46" s="447"/>
      <c r="E46" s="447"/>
      <c r="F46" s="447"/>
      <c r="G46" s="447"/>
      <c r="H46" s="447"/>
      <c r="I46" s="447"/>
      <c r="J46" s="447"/>
      <c r="K46" s="447"/>
      <c r="L46" s="447"/>
      <c r="M46" s="447"/>
      <c r="N46" s="447"/>
      <c r="O46" s="447"/>
      <c r="P46" s="447"/>
      <c r="Q46" s="447"/>
      <c r="R46" s="447"/>
      <c r="S46" s="447"/>
      <c r="T46" s="447"/>
      <c r="U46" s="447"/>
      <c r="V46" s="447"/>
      <c r="W46" s="447"/>
      <c r="X46" s="192">
        <f>SUM(W48:W54)</f>
        <v>0</v>
      </c>
    </row>
    <row r="47" spans="1:24" ht="13.5" customHeight="1" outlineLevel="1">
      <c r="A47" s="25"/>
      <c r="B47" s="46"/>
      <c r="C47" s="182">
        <f>'Перв. скв '!C57</f>
        <v>0</v>
      </c>
      <c r="D47" s="100" t="s">
        <v>120</v>
      </c>
      <c r="E47" s="92"/>
      <c r="F47" s="50"/>
      <c r="G47" s="39"/>
      <c r="H47" s="51"/>
      <c r="I47" s="51"/>
      <c r="J47" s="51"/>
      <c r="K47" s="51"/>
      <c r="L47" s="51"/>
      <c r="M47" s="51"/>
      <c r="N47" s="51"/>
      <c r="O47" s="52"/>
      <c r="P47" s="52"/>
      <c r="Q47" s="52"/>
      <c r="R47" s="52"/>
      <c r="S47" s="52"/>
      <c r="T47" s="52"/>
      <c r="U47" s="52"/>
      <c r="V47" s="53"/>
      <c r="W47" s="172"/>
      <c r="X47" s="191"/>
    </row>
    <row r="48" spans="1:24" ht="13.5" customHeight="1" outlineLevel="1">
      <c r="A48" s="22"/>
      <c r="B48" s="43"/>
      <c r="C48" s="59" t="s">
        <v>148</v>
      </c>
      <c r="D48" s="102" t="str">
        <f>'Перв. скв '!D58</f>
        <v>550 мм долото для бурения под направление (долото+сервис)</v>
      </c>
      <c r="E48" s="59">
        <f>C$47</f>
        <v>0</v>
      </c>
      <c r="F48" s="59" t="str">
        <f>'Перв. скв '!F58</f>
        <v xml:space="preserve">м </v>
      </c>
      <c r="G48" s="196">
        <f>'Перв. скв '!G58</f>
        <v>90</v>
      </c>
      <c r="H48" s="84"/>
      <c r="I48" s="84"/>
      <c r="J48" s="84"/>
      <c r="K48" s="84"/>
      <c r="L48" s="84"/>
      <c r="M48" s="84"/>
      <c r="N48" s="84"/>
      <c r="O48" s="112">
        <f t="shared" ref="O48:O54" si="4">H48*G48</f>
        <v>0</v>
      </c>
      <c r="P48" s="112">
        <f t="shared" ref="P48:P54" si="5">I48*G48</f>
        <v>0</v>
      </c>
      <c r="Q48" s="112">
        <f t="shared" ref="Q48:Q54" si="6">J48*G48</f>
        <v>0</v>
      </c>
      <c r="R48" s="112">
        <f t="shared" ref="R48:R54" si="7">K48*G48</f>
        <v>0</v>
      </c>
      <c r="S48" s="112">
        <f t="shared" ref="S48:S54" si="8">L48*G48</f>
        <v>0</v>
      </c>
      <c r="T48" s="99">
        <f>M48*G48</f>
        <v>0</v>
      </c>
      <c r="U48" s="112">
        <f t="shared" ref="U48:U54" si="9">N48*G48</f>
        <v>0</v>
      </c>
      <c r="V48" s="113">
        <f t="shared" ref="V48:V54" si="10">SUM(H48:N48)</f>
        <v>0</v>
      </c>
      <c r="W48" s="168">
        <f t="shared" ref="W48:W54" si="11">SUM(O48:U48)</f>
        <v>0</v>
      </c>
      <c r="X48" s="190"/>
    </row>
    <row r="49" spans="1:24" ht="13.5" customHeight="1" outlineLevel="1">
      <c r="A49" s="22"/>
      <c r="B49" s="43"/>
      <c r="C49" s="59"/>
      <c r="D49" s="102" t="str">
        <f>'Перв. скв '!D59</f>
        <v>393,7 мм долото для бурения под направление (долото+сервис)</v>
      </c>
      <c r="E49" s="59">
        <f t="shared" ref="E49:E54" si="12">C$47</f>
        <v>0</v>
      </c>
      <c r="F49" s="59" t="str">
        <f>'Перв. скв '!F59</f>
        <v xml:space="preserve">м </v>
      </c>
      <c r="G49" s="196">
        <f>'Перв. скв '!G59</f>
        <v>90</v>
      </c>
      <c r="H49" s="84"/>
      <c r="I49" s="197"/>
      <c r="J49" s="84"/>
      <c r="K49" s="84"/>
      <c r="L49" s="84"/>
      <c r="M49" s="84"/>
      <c r="N49" s="84"/>
      <c r="O49" s="112">
        <f t="shared" si="4"/>
        <v>0</v>
      </c>
      <c r="P49" s="112">
        <f t="shared" si="5"/>
        <v>0</v>
      </c>
      <c r="Q49" s="112">
        <f t="shared" si="6"/>
        <v>0</v>
      </c>
      <c r="R49" s="112">
        <f t="shared" si="7"/>
        <v>0</v>
      </c>
      <c r="S49" s="112">
        <f t="shared" si="8"/>
        <v>0</v>
      </c>
      <c r="T49" s="99">
        <f t="shared" ref="T49:T54" si="13">M49*G49</f>
        <v>0</v>
      </c>
      <c r="U49" s="112">
        <f t="shared" si="9"/>
        <v>0</v>
      </c>
      <c r="V49" s="113">
        <f t="shared" si="10"/>
        <v>0</v>
      </c>
      <c r="W49" s="168">
        <f>SUM(O49:U49)</f>
        <v>0</v>
      </c>
      <c r="X49" s="190"/>
    </row>
    <row r="50" spans="1:24" ht="13.5" customHeight="1" outlineLevel="1">
      <c r="A50" s="22"/>
      <c r="B50" s="43"/>
      <c r="C50" s="59"/>
      <c r="D50" s="102" t="str">
        <f>'Перв. скв '!D60</f>
        <v>295,3 мм долото для бурения под кондуктор (долото+сервис)</v>
      </c>
      <c r="E50" s="59">
        <f t="shared" si="12"/>
        <v>0</v>
      </c>
      <c r="F50" s="59" t="str">
        <f>'Перв. скв '!F60</f>
        <v xml:space="preserve">м </v>
      </c>
      <c r="G50" s="196">
        <f>'Перв. скв '!G60</f>
        <v>90</v>
      </c>
      <c r="H50" s="84"/>
      <c r="I50" s="84"/>
      <c r="J50" s="197"/>
      <c r="K50" s="84"/>
      <c r="L50" s="84"/>
      <c r="M50" s="84"/>
      <c r="N50" s="84"/>
      <c r="O50" s="112">
        <f t="shared" si="4"/>
        <v>0</v>
      </c>
      <c r="P50" s="112">
        <f t="shared" si="5"/>
        <v>0</v>
      </c>
      <c r="Q50" s="112">
        <f t="shared" si="6"/>
        <v>0</v>
      </c>
      <c r="R50" s="112">
        <f t="shared" si="7"/>
        <v>0</v>
      </c>
      <c r="S50" s="112">
        <f t="shared" si="8"/>
        <v>0</v>
      </c>
      <c r="T50" s="99">
        <f t="shared" si="13"/>
        <v>0</v>
      </c>
      <c r="U50" s="112">
        <f t="shared" si="9"/>
        <v>0</v>
      </c>
      <c r="V50" s="113">
        <f t="shared" si="10"/>
        <v>0</v>
      </c>
      <c r="W50" s="168">
        <f t="shared" si="11"/>
        <v>0</v>
      </c>
      <c r="X50" s="190"/>
    </row>
    <row r="51" spans="1:24" ht="13.5" customHeight="1" outlineLevel="1">
      <c r="A51" s="22"/>
      <c r="B51" s="43"/>
      <c r="C51" s="59"/>
      <c r="D51" s="102" t="str">
        <f>'Перв. скв '!D61</f>
        <v>220,7 мм долото для бурения эксплуатационную колонну (долото+сервис)</v>
      </c>
      <c r="E51" s="59">
        <f t="shared" si="12"/>
        <v>0</v>
      </c>
      <c r="F51" s="59" t="str">
        <f>'Перв. скв '!F61</f>
        <v xml:space="preserve">м </v>
      </c>
      <c r="G51" s="196">
        <f>'Перв. скв '!G61</f>
        <v>90</v>
      </c>
      <c r="H51" s="84"/>
      <c r="I51" s="84"/>
      <c r="J51" s="84"/>
      <c r="K51" s="84"/>
      <c r="L51" s="197"/>
      <c r="M51" s="197"/>
      <c r="N51" s="84"/>
      <c r="O51" s="112">
        <f t="shared" si="4"/>
        <v>0</v>
      </c>
      <c r="P51" s="112">
        <f t="shared" si="5"/>
        <v>0</v>
      </c>
      <c r="Q51" s="112">
        <f t="shared" si="6"/>
        <v>0</v>
      </c>
      <c r="R51" s="112">
        <f t="shared" si="7"/>
        <v>0</v>
      </c>
      <c r="S51" s="112">
        <f t="shared" si="8"/>
        <v>0</v>
      </c>
      <c r="T51" s="99">
        <f t="shared" si="13"/>
        <v>0</v>
      </c>
      <c r="U51" s="112">
        <f t="shared" si="9"/>
        <v>0</v>
      </c>
      <c r="V51" s="113">
        <f t="shared" si="10"/>
        <v>0</v>
      </c>
      <c r="W51" s="168">
        <f t="shared" si="11"/>
        <v>0</v>
      </c>
      <c r="X51" s="190"/>
    </row>
    <row r="52" spans="1:24" ht="13.5" customHeight="1" outlineLevel="1">
      <c r="A52" s="22"/>
      <c r="B52" s="43"/>
      <c r="C52" s="59"/>
      <c r="D52" s="102" t="str">
        <f>'Перв. скв '!D62</f>
        <v>155,6 мм долото для бурения под хвостовик (долото+сервис)</v>
      </c>
      <c r="E52" s="59">
        <f t="shared" si="12"/>
        <v>0</v>
      </c>
      <c r="F52" s="59" t="str">
        <f>'Перв. скв '!F62</f>
        <v xml:space="preserve">м </v>
      </c>
      <c r="G52" s="196">
        <f>'Перв. скв '!G62</f>
        <v>90</v>
      </c>
      <c r="H52" s="84"/>
      <c r="I52" s="84"/>
      <c r="J52" s="84"/>
      <c r="K52" s="84"/>
      <c r="L52" s="84"/>
      <c r="M52" s="84"/>
      <c r="N52" s="84"/>
      <c r="O52" s="112">
        <f t="shared" si="4"/>
        <v>0</v>
      </c>
      <c r="P52" s="112">
        <f t="shared" si="5"/>
        <v>0</v>
      </c>
      <c r="Q52" s="112">
        <f t="shared" si="6"/>
        <v>0</v>
      </c>
      <c r="R52" s="112">
        <f t="shared" si="7"/>
        <v>0</v>
      </c>
      <c r="S52" s="112">
        <f t="shared" si="8"/>
        <v>0</v>
      </c>
      <c r="T52" s="99">
        <f t="shared" si="13"/>
        <v>0</v>
      </c>
      <c r="U52" s="112">
        <f t="shared" si="9"/>
        <v>0</v>
      </c>
      <c r="V52" s="113">
        <f t="shared" si="10"/>
        <v>0</v>
      </c>
      <c r="W52" s="168">
        <f t="shared" si="11"/>
        <v>0</v>
      </c>
      <c r="X52" s="190"/>
    </row>
    <row r="53" spans="1:24" ht="13.5" customHeight="1" outlineLevel="1">
      <c r="A53" s="22"/>
      <c r="B53" s="43"/>
      <c r="C53" s="59"/>
      <c r="D53" s="102" t="str">
        <f>'Перв. скв '!D63</f>
        <v>_________  мм долото для бурения (долото+сервис)</v>
      </c>
      <c r="E53" s="59">
        <f t="shared" si="12"/>
        <v>0</v>
      </c>
      <c r="F53" s="59" t="str">
        <f>'Перв. скв '!F63</f>
        <v xml:space="preserve">м </v>
      </c>
      <c r="G53" s="196">
        <f>'Перв. скв '!G63</f>
        <v>0</v>
      </c>
      <c r="H53" s="84"/>
      <c r="I53" s="84"/>
      <c r="J53" s="84"/>
      <c r="K53" s="84"/>
      <c r="L53" s="84"/>
      <c r="M53" s="84"/>
      <c r="N53" s="84"/>
      <c r="O53" s="112">
        <f t="shared" si="4"/>
        <v>0</v>
      </c>
      <c r="P53" s="112">
        <f t="shared" si="5"/>
        <v>0</v>
      </c>
      <c r="Q53" s="112">
        <f t="shared" si="6"/>
        <v>0</v>
      </c>
      <c r="R53" s="112">
        <f t="shared" si="7"/>
        <v>0</v>
      </c>
      <c r="S53" s="112">
        <f t="shared" si="8"/>
        <v>0</v>
      </c>
      <c r="T53" s="99">
        <f t="shared" si="13"/>
        <v>0</v>
      </c>
      <c r="U53" s="112">
        <f t="shared" si="9"/>
        <v>0</v>
      </c>
      <c r="V53" s="113">
        <f t="shared" si="10"/>
        <v>0</v>
      </c>
      <c r="W53" s="168">
        <f t="shared" si="11"/>
        <v>0</v>
      </c>
      <c r="X53" s="190"/>
    </row>
    <row r="54" spans="1:24" ht="13.5" customHeight="1" outlineLevel="1" thickBot="1">
      <c r="A54" s="26"/>
      <c r="B54" s="44"/>
      <c r="C54" s="59"/>
      <c r="D54" s="102" t="str">
        <f>'Перв. скв '!D64</f>
        <v>Расширитель раздвижной</v>
      </c>
      <c r="E54" s="59">
        <f t="shared" si="12"/>
        <v>0</v>
      </c>
      <c r="F54" s="59" t="str">
        <f>'Перв. скв '!F64</f>
        <v xml:space="preserve">м </v>
      </c>
      <c r="G54" s="196">
        <f>'Перв. скв '!G64</f>
        <v>0</v>
      </c>
      <c r="H54" s="84"/>
      <c r="I54" s="84"/>
      <c r="J54" s="84"/>
      <c r="K54" s="84"/>
      <c r="L54" s="84"/>
      <c r="M54" s="84"/>
      <c r="N54" s="84"/>
      <c r="O54" s="112">
        <f t="shared" si="4"/>
        <v>0</v>
      </c>
      <c r="P54" s="112">
        <f t="shared" si="5"/>
        <v>0</v>
      </c>
      <c r="Q54" s="112">
        <f t="shared" si="6"/>
        <v>0</v>
      </c>
      <c r="R54" s="112">
        <f t="shared" si="7"/>
        <v>0</v>
      </c>
      <c r="S54" s="112">
        <f t="shared" si="8"/>
        <v>0</v>
      </c>
      <c r="T54" s="99">
        <f t="shared" si="13"/>
        <v>0</v>
      </c>
      <c r="U54" s="112">
        <f t="shared" si="9"/>
        <v>0</v>
      </c>
      <c r="V54" s="113">
        <f t="shared" si="10"/>
        <v>0</v>
      </c>
      <c r="W54" s="168">
        <f t="shared" si="11"/>
        <v>0</v>
      </c>
      <c r="X54" s="190"/>
    </row>
    <row r="55" spans="1:24" ht="15.75" customHeight="1" thickBot="1">
      <c r="A55" s="32"/>
      <c r="B55" s="47"/>
      <c r="C55" s="446" t="s">
        <v>147</v>
      </c>
      <c r="D55" s="447"/>
      <c r="E55" s="447"/>
      <c r="F55" s="447"/>
      <c r="G55" s="447"/>
      <c r="H55" s="447"/>
      <c r="I55" s="447"/>
      <c r="J55" s="447"/>
      <c r="K55" s="447"/>
      <c r="L55" s="447"/>
      <c r="M55" s="447"/>
      <c r="N55" s="447"/>
      <c r="O55" s="447"/>
      <c r="P55" s="447"/>
      <c r="Q55" s="447"/>
      <c r="R55" s="447"/>
      <c r="S55" s="447"/>
      <c r="T55" s="447"/>
      <c r="U55" s="447"/>
      <c r="V55" s="447"/>
      <c r="W55" s="473"/>
      <c r="X55" s="192">
        <f>SUM(W57:W75)</f>
        <v>0</v>
      </c>
    </row>
    <row r="56" spans="1:24" outlineLevel="1">
      <c r="A56" s="31"/>
      <c r="B56" s="46"/>
      <c r="C56" s="182">
        <f>'Перв. скв '!C66</f>
        <v>0</v>
      </c>
      <c r="D56" s="100" t="s">
        <v>120</v>
      </c>
      <c r="E56" s="50"/>
      <c r="F56" s="50"/>
      <c r="G56" s="38"/>
      <c r="H56" s="51"/>
      <c r="I56" s="51"/>
      <c r="J56" s="51"/>
      <c r="K56" s="51"/>
      <c r="L56" s="51"/>
      <c r="M56" s="51"/>
      <c r="N56" s="51"/>
      <c r="O56" s="52"/>
      <c r="P56" s="52"/>
      <c r="Q56" s="52"/>
      <c r="R56" s="52"/>
      <c r="S56" s="52"/>
      <c r="T56" s="52"/>
      <c r="U56" s="52"/>
      <c r="V56" s="53"/>
      <c r="W56" s="172"/>
      <c r="X56" s="190"/>
    </row>
    <row r="57" spans="1:24" outlineLevel="1">
      <c r="A57" s="30"/>
      <c r="B57" s="43"/>
      <c r="C57" s="183" t="s">
        <v>148</v>
      </c>
      <c r="D57" s="102" t="str">
        <f>'Перв. скв '!D67</f>
        <v>Фиксированная ставка за скважину с отходом до 1300 м.</v>
      </c>
      <c r="E57" s="59">
        <f>C$56</f>
        <v>0</v>
      </c>
      <c r="F57" s="59" t="str">
        <f>'Перв. скв '!F67</f>
        <v>скв.</v>
      </c>
      <c r="G57" s="196">
        <f>'Перв. скв '!G67</f>
        <v>1974979.56</v>
      </c>
      <c r="H57" s="35"/>
      <c r="I57" s="199"/>
      <c r="J57" s="35"/>
      <c r="K57" s="35"/>
      <c r="L57" s="35"/>
      <c r="M57" s="35"/>
      <c r="N57" s="35"/>
      <c r="O57" s="99">
        <f t="shared" ref="O57:O67" si="14">H57*G57</f>
        <v>0</v>
      </c>
      <c r="P57" s="99">
        <f t="shared" ref="P57:P67" si="15">I57*G57</f>
        <v>0</v>
      </c>
      <c r="Q57" s="99">
        <f t="shared" ref="Q57:Q67" si="16">J57*G57</f>
        <v>0</v>
      </c>
      <c r="R57" s="99">
        <f t="shared" ref="R57:R67" si="17">K57*G57</f>
        <v>0</v>
      </c>
      <c r="S57" s="99">
        <f t="shared" ref="S57:S67" si="18">L57*G57</f>
        <v>0</v>
      </c>
      <c r="T57" s="99">
        <f t="shared" ref="T57:T67" si="19">M57*G57</f>
        <v>0</v>
      </c>
      <c r="U57" s="99">
        <f t="shared" ref="U57:U67" si="20">N57*G57</f>
        <v>0</v>
      </c>
      <c r="V57" s="98">
        <f t="shared" ref="V57:V67" si="21">SUM(H57:N57)</f>
        <v>0</v>
      </c>
      <c r="W57" s="171">
        <f>SUM(O57:U57)</f>
        <v>0</v>
      </c>
      <c r="X57" s="190"/>
    </row>
    <row r="58" spans="1:24" outlineLevel="1">
      <c r="A58" s="30"/>
      <c r="B58" s="43"/>
      <c r="C58" s="183"/>
      <c r="D58" s="102" t="str">
        <f>'Перв. скв '!D68</f>
        <v>Фиксированная ставка за скважину с отходом от 1300 до 1500 м.</v>
      </c>
      <c r="E58" s="59">
        <f t="shared" ref="E58:E67" si="22">C$56</f>
        <v>0</v>
      </c>
      <c r="F58" s="59" t="str">
        <f>'Перв. скв '!F68</f>
        <v>скв.</v>
      </c>
      <c r="G58" s="196">
        <f>'Перв. скв '!G68</f>
        <v>2121689.52</v>
      </c>
      <c r="H58" s="35"/>
      <c r="I58" s="35"/>
      <c r="J58" s="35"/>
      <c r="K58" s="35"/>
      <c r="L58" s="35"/>
      <c r="M58" s="35"/>
      <c r="N58" s="35"/>
      <c r="O58" s="99">
        <f t="shared" si="14"/>
        <v>0</v>
      </c>
      <c r="P58" s="99">
        <f t="shared" si="15"/>
        <v>0</v>
      </c>
      <c r="Q58" s="99">
        <f t="shared" si="16"/>
        <v>0</v>
      </c>
      <c r="R58" s="99">
        <f t="shared" si="17"/>
        <v>0</v>
      </c>
      <c r="S58" s="99">
        <f t="shared" si="18"/>
        <v>0</v>
      </c>
      <c r="T58" s="99">
        <f t="shared" si="19"/>
        <v>0</v>
      </c>
      <c r="U58" s="99">
        <f t="shared" si="20"/>
        <v>0</v>
      </c>
      <c r="V58" s="98">
        <f t="shared" si="21"/>
        <v>0</v>
      </c>
      <c r="W58" s="171">
        <f t="shared" ref="W58:W67" si="23">SUM(O58:U58)</f>
        <v>0</v>
      </c>
      <c r="X58" s="190"/>
    </row>
    <row r="59" spans="1:24" outlineLevel="1">
      <c r="A59" s="30"/>
      <c r="B59" s="43"/>
      <c r="C59" s="183"/>
      <c r="D59" s="102" t="str">
        <f>'Перв. скв '!D69</f>
        <v>Фиксированная ставка за скважину с отходом от 1500 до 2000 м.</v>
      </c>
      <c r="E59" s="59">
        <f t="shared" si="22"/>
        <v>0</v>
      </c>
      <c r="F59" s="59" t="str">
        <f>'Перв. скв '!F69</f>
        <v>скв.</v>
      </c>
      <c r="G59" s="196">
        <f>'Перв. скв '!G69</f>
        <v>2436096.73</v>
      </c>
      <c r="H59" s="35"/>
      <c r="I59" s="35"/>
      <c r="J59" s="199"/>
      <c r="K59" s="35"/>
      <c r="L59" s="35"/>
      <c r="M59" s="35"/>
      <c r="N59" s="35"/>
      <c r="O59" s="99">
        <f t="shared" si="14"/>
        <v>0</v>
      </c>
      <c r="P59" s="99">
        <f t="shared" si="15"/>
        <v>0</v>
      </c>
      <c r="Q59" s="99">
        <f t="shared" si="16"/>
        <v>0</v>
      </c>
      <c r="R59" s="99">
        <f t="shared" si="17"/>
        <v>0</v>
      </c>
      <c r="S59" s="99">
        <f t="shared" si="18"/>
        <v>0</v>
      </c>
      <c r="T59" s="99">
        <f t="shared" si="19"/>
        <v>0</v>
      </c>
      <c r="U59" s="99">
        <f t="shared" si="20"/>
        <v>0</v>
      </c>
      <c r="V59" s="98">
        <f t="shared" si="21"/>
        <v>0</v>
      </c>
      <c r="W59" s="171">
        <f t="shared" si="23"/>
        <v>0</v>
      </c>
      <c r="X59" s="190"/>
    </row>
    <row r="60" spans="1:24" outlineLevel="1">
      <c r="A60" s="30"/>
      <c r="B60" s="43"/>
      <c r="C60" s="183"/>
      <c r="D60" s="102" t="str">
        <f>'Перв. скв '!D70</f>
        <v>Фиксированная ставка за скважину с отходом от 2000 до 2200 м.</v>
      </c>
      <c r="E60" s="59">
        <f t="shared" si="22"/>
        <v>0</v>
      </c>
      <c r="F60" s="59" t="str">
        <f>'Перв. скв '!F70</f>
        <v>скв.</v>
      </c>
      <c r="G60" s="196">
        <f>'Перв. скв '!G70</f>
        <v>2743673.15</v>
      </c>
      <c r="H60" s="35"/>
      <c r="I60" s="35"/>
      <c r="J60" s="35"/>
      <c r="K60" s="35"/>
      <c r="L60" s="35"/>
      <c r="M60" s="35"/>
      <c r="N60" s="35"/>
      <c r="O60" s="99">
        <f t="shared" si="14"/>
        <v>0</v>
      </c>
      <c r="P60" s="99">
        <f t="shared" si="15"/>
        <v>0</v>
      </c>
      <c r="Q60" s="99">
        <f t="shared" si="16"/>
        <v>0</v>
      </c>
      <c r="R60" s="99">
        <f t="shared" si="17"/>
        <v>0</v>
      </c>
      <c r="S60" s="99">
        <f t="shared" si="18"/>
        <v>0</v>
      </c>
      <c r="T60" s="99">
        <f t="shared" si="19"/>
        <v>0</v>
      </c>
      <c r="U60" s="99">
        <f t="shared" si="20"/>
        <v>0</v>
      </c>
      <c r="V60" s="98">
        <f t="shared" si="21"/>
        <v>0</v>
      </c>
      <c r="W60" s="171">
        <f t="shared" si="23"/>
        <v>0</v>
      </c>
      <c r="X60" s="190"/>
    </row>
    <row r="61" spans="1:24" outlineLevel="1">
      <c r="A61" s="30"/>
      <c r="B61" s="43"/>
      <c r="C61" s="183"/>
      <c r="D61" s="102" t="str">
        <f>'Перв. скв '!D71</f>
        <v>Фиксированная ставка за скважину с отходом более 2200 м.</v>
      </c>
      <c r="E61" s="59">
        <f t="shared" si="22"/>
        <v>0</v>
      </c>
      <c r="F61" s="59" t="str">
        <f>'Перв. скв '!F71</f>
        <v>скв.</v>
      </c>
      <c r="G61" s="196">
        <f>'Перв. скв '!G71</f>
        <v>2903714.73</v>
      </c>
      <c r="H61" s="35"/>
      <c r="I61" s="35"/>
      <c r="J61" s="35"/>
      <c r="K61" s="35"/>
      <c r="L61" s="199"/>
      <c r="M61" s="199"/>
      <c r="N61" s="35"/>
      <c r="O61" s="99">
        <f t="shared" si="14"/>
        <v>0</v>
      </c>
      <c r="P61" s="99">
        <f t="shared" si="15"/>
        <v>0</v>
      </c>
      <c r="Q61" s="99">
        <f t="shared" si="16"/>
        <v>0</v>
      </c>
      <c r="R61" s="99">
        <f t="shared" si="17"/>
        <v>0</v>
      </c>
      <c r="S61" s="99">
        <f t="shared" si="18"/>
        <v>0</v>
      </c>
      <c r="T61" s="99">
        <f t="shared" si="19"/>
        <v>0</v>
      </c>
      <c r="U61" s="99">
        <f t="shared" si="20"/>
        <v>0</v>
      </c>
      <c r="V61" s="98">
        <f t="shared" si="21"/>
        <v>0</v>
      </c>
      <c r="W61" s="171">
        <f t="shared" si="23"/>
        <v>0</v>
      </c>
      <c r="X61" s="190"/>
    </row>
    <row r="62" spans="1:24" outlineLevel="1">
      <c r="A62" s="30"/>
      <c r="B62" s="43"/>
      <c r="C62" s="183"/>
      <c r="D62" s="102" t="str">
        <f>'Перв. скв '!D72</f>
        <v>Фиксированная ставка за горизонтальную скважину</v>
      </c>
      <c r="E62" s="59">
        <f t="shared" si="22"/>
        <v>0</v>
      </c>
      <c r="F62" s="59" t="str">
        <f>'Перв. скв '!F72</f>
        <v>скв.</v>
      </c>
      <c r="G62" s="196">
        <f>'Перв. скв '!G72</f>
        <v>8986126</v>
      </c>
      <c r="H62" s="35"/>
      <c r="I62" s="35"/>
      <c r="J62" s="35"/>
      <c r="K62" s="35"/>
      <c r="L62" s="35"/>
      <c r="M62" s="35"/>
      <c r="N62" s="35"/>
      <c r="O62" s="99">
        <f t="shared" si="14"/>
        <v>0</v>
      </c>
      <c r="P62" s="99">
        <f t="shared" si="15"/>
        <v>0</v>
      </c>
      <c r="Q62" s="99">
        <f t="shared" si="16"/>
        <v>0</v>
      </c>
      <c r="R62" s="99">
        <f t="shared" si="17"/>
        <v>0</v>
      </c>
      <c r="S62" s="99">
        <f t="shared" si="18"/>
        <v>0</v>
      </c>
      <c r="T62" s="99">
        <f t="shared" si="19"/>
        <v>0</v>
      </c>
      <c r="U62" s="99">
        <f t="shared" si="20"/>
        <v>0</v>
      </c>
      <c r="V62" s="98">
        <f t="shared" si="21"/>
        <v>0</v>
      </c>
      <c r="W62" s="171">
        <f t="shared" si="23"/>
        <v>0</v>
      </c>
      <c r="X62" s="190"/>
    </row>
    <row r="63" spans="1:24" outlineLevel="1">
      <c r="A63" s="30"/>
      <c r="B63" s="43"/>
      <c r="C63" s="183"/>
      <c r="D63" s="102">
        <f>'Перв. скв '!D73</f>
        <v>0</v>
      </c>
      <c r="E63" s="59">
        <f t="shared" si="22"/>
        <v>0</v>
      </c>
      <c r="F63" s="59" t="str">
        <f>'Перв. скв '!F73</f>
        <v>сут</v>
      </c>
      <c r="G63" s="196">
        <f>'Перв. скв '!G73</f>
        <v>0</v>
      </c>
      <c r="H63" s="35"/>
      <c r="I63" s="35"/>
      <c r="J63" s="35"/>
      <c r="K63" s="35"/>
      <c r="L63" s="35"/>
      <c r="M63" s="35"/>
      <c r="N63" s="35"/>
      <c r="O63" s="99">
        <f t="shared" si="14"/>
        <v>0</v>
      </c>
      <c r="P63" s="99">
        <f t="shared" si="15"/>
        <v>0</v>
      </c>
      <c r="Q63" s="99">
        <f t="shared" si="16"/>
        <v>0</v>
      </c>
      <c r="R63" s="99">
        <f t="shared" si="17"/>
        <v>0</v>
      </c>
      <c r="S63" s="99">
        <f t="shared" si="18"/>
        <v>0</v>
      </c>
      <c r="T63" s="99">
        <f t="shared" si="19"/>
        <v>0</v>
      </c>
      <c r="U63" s="99">
        <f t="shared" si="20"/>
        <v>0</v>
      </c>
      <c r="V63" s="98">
        <f t="shared" si="21"/>
        <v>0</v>
      </c>
      <c r="W63" s="171">
        <f t="shared" si="23"/>
        <v>0</v>
      </c>
      <c r="X63" s="190"/>
    </row>
    <row r="64" spans="1:24" outlineLevel="1">
      <c r="A64" s="30"/>
      <c r="B64" s="43"/>
      <c r="C64" s="183"/>
      <c r="D64" s="102">
        <f>'Перв. скв '!D74</f>
        <v>0</v>
      </c>
      <c r="E64" s="59">
        <f t="shared" si="22"/>
        <v>0</v>
      </c>
      <c r="F64" s="59" t="str">
        <f>'Перв. скв '!F74</f>
        <v>сут</v>
      </c>
      <c r="G64" s="196">
        <f>'Перв. скв '!G74</f>
        <v>0</v>
      </c>
      <c r="H64" s="35"/>
      <c r="I64" s="35"/>
      <c r="J64" s="35"/>
      <c r="K64" s="35"/>
      <c r="L64" s="35"/>
      <c r="M64" s="35"/>
      <c r="N64" s="35"/>
      <c r="O64" s="99">
        <f t="shared" si="14"/>
        <v>0</v>
      </c>
      <c r="P64" s="99">
        <f t="shared" si="15"/>
        <v>0</v>
      </c>
      <c r="Q64" s="99">
        <f t="shared" si="16"/>
        <v>0</v>
      </c>
      <c r="R64" s="99">
        <f t="shared" si="17"/>
        <v>0</v>
      </c>
      <c r="S64" s="99">
        <f t="shared" si="18"/>
        <v>0</v>
      </c>
      <c r="T64" s="99">
        <f t="shared" si="19"/>
        <v>0</v>
      </c>
      <c r="U64" s="99">
        <f t="shared" si="20"/>
        <v>0</v>
      </c>
      <c r="V64" s="98">
        <f t="shared" si="21"/>
        <v>0</v>
      </c>
      <c r="W64" s="171">
        <f t="shared" si="23"/>
        <v>0</v>
      </c>
      <c r="X64" s="190"/>
    </row>
    <row r="65" spans="1:24" outlineLevel="1">
      <c r="A65" s="30"/>
      <c r="B65" s="43"/>
      <c r="C65" s="183"/>
      <c r="D65" s="102">
        <f>'Перв. скв '!D75</f>
        <v>0</v>
      </c>
      <c r="E65" s="59">
        <f t="shared" si="22"/>
        <v>0</v>
      </c>
      <c r="F65" s="59" t="str">
        <f>'Перв. скв '!F75</f>
        <v>сут</v>
      </c>
      <c r="G65" s="196">
        <f>'Перв. скв '!G75</f>
        <v>0</v>
      </c>
      <c r="H65" s="35"/>
      <c r="I65" s="35"/>
      <c r="J65" s="35"/>
      <c r="K65" s="35"/>
      <c r="L65" s="35"/>
      <c r="M65" s="35"/>
      <c r="N65" s="35"/>
      <c r="O65" s="99">
        <f t="shared" si="14"/>
        <v>0</v>
      </c>
      <c r="P65" s="99">
        <f t="shared" si="15"/>
        <v>0</v>
      </c>
      <c r="Q65" s="99">
        <f t="shared" si="16"/>
        <v>0</v>
      </c>
      <c r="R65" s="99">
        <f t="shared" si="17"/>
        <v>0</v>
      </c>
      <c r="S65" s="99">
        <f t="shared" si="18"/>
        <v>0</v>
      </c>
      <c r="T65" s="99">
        <f t="shared" si="19"/>
        <v>0</v>
      </c>
      <c r="U65" s="99">
        <f t="shared" si="20"/>
        <v>0</v>
      </c>
      <c r="V65" s="98">
        <f t="shared" si="21"/>
        <v>0</v>
      </c>
      <c r="W65" s="171">
        <f t="shared" si="23"/>
        <v>0</v>
      </c>
      <c r="X65" s="190"/>
    </row>
    <row r="66" spans="1:24" outlineLevel="1">
      <c r="A66" s="30"/>
      <c r="B66" s="43"/>
      <c r="C66" s="183"/>
      <c r="D66" s="102" t="str">
        <f>'Перв. скв '!D76</f>
        <v xml:space="preserve">Мобилизация на объект работ </v>
      </c>
      <c r="E66" s="59">
        <f t="shared" si="22"/>
        <v>0</v>
      </c>
      <c r="F66" s="59" t="str">
        <f>'Перв. скв '!F76</f>
        <v>опер.</v>
      </c>
      <c r="G66" s="196">
        <f>'Перв. скв '!G76</f>
        <v>0</v>
      </c>
      <c r="H66" s="35"/>
      <c r="I66" s="35"/>
      <c r="J66" s="35"/>
      <c r="K66" s="35"/>
      <c r="L66" s="35"/>
      <c r="M66" s="35"/>
      <c r="N66" s="35"/>
      <c r="O66" s="99">
        <f t="shared" si="14"/>
        <v>0</v>
      </c>
      <c r="P66" s="99">
        <f t="shared" si="15"/>
        <v>0</v>
      </c>
      <c r="Q66" s="99">
        <f t="shared" si="16"/>
        <v>0</v>
      </c>
      <c r="R66" s="99">
        <f t="shared" si="17"/>
        <v>0</v>
      </c>
      <c r="S66" s="99">
        <f t="shared" si="18"/>
        <v>0</v>
      </c>
      <c r="T66" s="99">
        <f t="shared" si="19"/>
        <v>0</v>
      </c>
      <c r="U66" s="99">
        <f t="shared" si="20"/>
        <v>0</v>
      </c>
      <c r="V66" s="98">
        <f t="shared" si="21"/>
        <v>0</v>
      </c>
      <c r="W66" s="171">
        <f t="shared" si="23"/>
        <v>0</v>
      </c>
      <c r="X66" s="190"/>
    </row>
    <row r="67" spans="1:24" ht="15.75" outlineLevel="1" thickBot="1">
      <c r="A67" s="30"/>
      <c r="B67" s="43"/>
      <c r="C67" s="183"/>
      <c r="D67" s="102" t="str">
        <f>'Перв. скв '!D77</f>
        <v xml:space="preserve">Демобилизация </v>
      </c>
      <c r="E67" s="59">
        <f t="shared" si="22"/>
        <v>0</v>
      </c>
      <c r="F67" s="59" t="str">
        <f>'Перв. скв '!F77</f>
        <v>опер.</v>
      </c>
      <c r="G67" s="196">
        <f>'Перв. скв '!G77</f>
        <v>0</v>
      </c>
      <c r="H67" s="35"/>
      <c r="I67" s="35"/>
      <c r="J67" s="35"/>
      <c r="K67" s="35"/>
      <c r="L67" s="35"/>
      <c r="M67" s="35"/>
      <c r="N67" s="35"/>
      <c r="O67" s="99">
        <f t="shared" si="14"/>
        <v>0</v>
      </c>
      <c r="P67" s="99">
        <f t="shared" si="15"/>
        <v>0</v>
      </c>
      <c r="Q67" s="99">
        <f t="shared" si="16"/>
        <v>0</v>
      </c>
      <c r="R67" s="99">
        <f t="shared" si="17"/>
        <v>0</v>
      </c>
      <c r="S67" s="99">
        <f t="shared" si="18"/>
        <v>0</v>
      </c>
      <c r="T67" s="99">
        <f t="shared" si="19"/>
        <v>0</v>
      </c>
      <c r="U67" s="99">
        <f t="shared" si="20"/>
        <v>0</v>
      </c>
      <c r="V67" s="98">
        <f t="shared" si="21"/>
        <v>0</v>
      </c>
      <c r="W67" s="171">
        <f t="shared" si="23"/>
        <v>0</v>
      </c>
      <c r="X67" s="190"/>
    </row>
    <row r="68" spans="1:24" outlineLevel="1">
      <c r="A68" s="31"/>
      <c r="B68" s="46"/>
      <c r="C68" s="182">
        <f>'Перв. скв '!C78</f>
        <v>0</v>
      </c>
      <c r="D68" s="100" t="s">
        <v>120</v>
      </c>
      <c r="E68" s="50"/>
      <c r="F68" s="50"/>
      <c r="G68" s="38"/>
      <c r="H68" s="51"/>
      <c r="I68" s="51"/>
      <c r="J68" s="51"/>
      <c r="K68" s="51"/>
      <c r="L68" s="51"/>
      <c r="M68" s="51"/>
      <c r="N68" s="51"/>
      <c r="O68" s="52"/>
      <c r="P68" s="52"/>
      <c r="Q68" s="52"/>
      <c r="R68" s="52"/>
      <c r="S68" s="52"/>
      <c r="T68" s="52"/>
      <c r="U68" s="52"/>
      <c r="V68" s="53"/>
      <c r="W68" s="172"/>
      <c r="X68" s="190"/>
    </row>
    <row r="69" spans="1:24" outlineLevel="1">
      <c r="A69" s="30"/>
      <c r="B69" s="43"/>
      <c r="C69" s="183" t="s">
        <v>148</v>
      </c>
      <c r="D69" s="102" t="str">
        <f>'Перв. скв '!D79</f>
        <v>Операционная ставка в режиме работы</v>
      </c>
      <c r="E69" s="59">
        <f>C$68</f>
        <v>0</v>
      </c>
      <c r="F69" s="59" t="str">
        <f>'Перв. скв '!F79</f>
        <v>сут</v>
      </c>
      <c r="G69" s="196">
        <f>'Перв. скв '!G79</f>
        <v>0</v>
      </c>
      <c r="H69" s="35"/>
      <c r="I69" s="35"/>
      <c r="J69" s="35"/>
      <c r="K69" s="35"/>
      <c r="L69" s="35"/>
      <c r="M69" s="35"/>
      <c r="N69" s="35"/>
      <c r="O69" s="99">
        <f t="shared" ref="O69:O75" si="24">H69*G69</f>
        <v>0</v>
      </c>
      <c r="P69" s="99">
        <f t="shared" ref="P69:P75" si="25">I69*G69</f>
        <v>0</v>
      </c>
      <c r="Q69" s="99">
        <f t="shared" ref="Q69:Q75" si="26">J69*G69</f>
        <v>0</v>
      </c>
      <c r="R69" s="99">
        <f t="shared" ref="R69:R75" si="27">K69*G69</f>
        <v>0</v>
      </c>
      <c r="S69" s="99">
        <f t="shared" ref="S69:S75" si="28">L69*G69</f>
        <v>0</v>
      </c>
      <c r="T69" s="99">
        <f t="shared" ref="T69:T75" si="29">M69*G69</f>
        <v>0</v>
      </c>
      <c r="U69" s="99">
        <f t="shared" ref="U69:U75" si="30">N69*G69</f>
        <v>0</v>
      </c>
      <c r="V69" s="98">
        <f t="shared" ref="V69:V75" si="31">SUM(H69:N69)</f>
        <v>0</v>
      </c>
      <c r="W69" s="171">
        <f t="shared" ref="W69:W75" si="32">SUM(O69:U69)</f>
        <v>0</v>
      </c>
      <c r="X69" s="190"/>
    </row>
    <row r="70" spans="1:24" outlineLevel="1">
      <c r="A70" s="30"/>
      <c r="B70" s="43"/>
      <c r="C70" s="59"/>
      <c r="D70" s="102" t="str">
        <f>'Перв. скв '!D80</f>
        <v>Операционная ставка в режиме ожидания</v>
      </c>
      <c r="E70" s="59">
        <f t="shared" ref="E70:E75" si="33">C$68</f>
        <v>0</v>
      </c>
      <c r="F70" s="59" t="str">
        <f>'Перв. скв '!F80</f>
        <v>сут</v>
      </c>
      <c r="G70" s="196">
        <f>'Перв. скв '!G80</f>
        <v>0</v>
      </c>
      <c r="H70" s="35"/>
      <c r="I70" s="35"/>
      <c r="J70" s="35"/>
      <c r="K70" s="35"/>
      <c r="L70" s="35"/>
      <c r="M70" s="35"/>
      <c r="N70" s="35"/>
      <c r="O70" s="99">
        <f t="shared" si="24"/>
        <v>0</v>
      </c>
      <c r="P70" s="99">
        <f t="shared" si="25"/>
        <v>0</v>
      </c>
      <c r="Q70" s="99">
        <f t="shared" si="26"/>
        <v>0</v>
      </c>
      <c r="R70" s="99">
        <f t="shared" si="27"/>
        <v>0</v>
      </c>
      <c r="S70" s="99">
        <f t="shared" si="28"/>
        <v>0</v>
      </c>
      <c r="T70" s="99">
        <f t="shared" si="29"/>
        <v>0</v>
      </c>
      <c r="U70" s="99">
        <f t="shared" si="30"/>
        <v>0</v>
      </c>
      <c r="V70" s="98">
        <f t="shared" si="31"/>
        <v>0</v>
      </c>
      <c r="W70" s="171">
        <f t="shared" si="32"/>
        <v>0</v>
      </c>
      <c r="X70" s="190"/>
    </row>
    <row r="71" spans="1:24" outlineLevel="1">
      <c r="A71" s="30"/>
      <c r="B71" s="43"/>
      <c r="C71" s="59"/>
      <c r="D71" s="102" t="str">
        <f>'Перв. скв '!D81</f>
        <v>Гамма -каротаж и сопротивление в режиме записи</v>
      </c>
      <c r="E71" s="59">
        <f t="shared" si="33"/>
        <v>0</v>
      </c>
      <c r="F71" s="59" t="str">
        <f>'Перв. скв '!F81</f>
        <v>сут</v>
      </c>
      <c r="G71" s="196">
        <f>'Перв. скв '!G81</f>
        <v>0</v>
      </c>
      <c r="H71" s="35"/>
      <c r="I71" s="35"/>
      <c r="J71" s="35"/>
      <c r="K71" s="35"/>
      <c r="L71" s="35"/>
      <c r="M71" s="35"/>
      <c r="N71" s="35"/>
      <c r="O71" s="99">
        <f t="shared" si="24"/>
        <v>0</v>
      </c>
      <c r="P71" s="99">
        <f t="shared" si="25"/>
        <v>0</v>
      </c>
      <c r="Q71" s="99">
        <f t="shared" si="26"/>
        <v>0</v>
      </c>
      <c r="R71" s="99">
        <f t="shared" si="27"/>
        <v>0</v>
      </c>
      <c r="S71" s="99">
        <f t="shared" si="28"/>
        <v>0</v>
      </c>
      <c r="T71" s="99">
        <f t="shared" si="29"/>
        <v>0</v>
      </c>
      <c r="U71" s="99">
        <f t="shared" si="30"/>
        <v>0</v>
      </c>
      <c r="V71" s="98">
        <f t="shared" si="31"/>
        <v>0</v>
      </c>
      <c r="W71" s="171">
        <f t="shared" si="32"/>
        <v>0</v>
      </c>
      <c r="X71" s="190"/>
    </row>
    <row r="72" spans="1:24" outlineLevel="1">
      <c r="A72" s="30"/>
      <c r="B72" s="43"/>
      <c r="C72" s="59"/>
      <c r="D72" s="102" t="str">
        <f>'Перв. скв '!D82</f>
        <v>Гамма -каротаж и сопротивление в режиме реального времени</v>
      </c>
      <c r="E72" s="59">
        <f t="shared" si="33"/>
        <v>0</v>
      </c>
      <c r="F72" s="59" t="str">
        <f>'Перв. скв '!F82</f>
        <v>сут</v>
      </c>
      <c r="G72" s="196">
        <f>'Перв. скв '!G82</f>
        <v>0</v>
      </c>
      <c r="H72" s="35"/>
      <c r="I72" s="35"/>
      <c r="J72" s="35"/>
      <c r="K72" s="35"/>
      <c r="L72" s="35"/>
      <c r="M72" s="35"/>
      <c r="N72" s="35"/>
      <c r="O72" s="99">
        <f t="shared" si="24"/>
        <v>0</v>
      </c>
      <c r="P72" s="99">
        <f t="shared" si="25"/>
        <v>0</v>
      </c>
      <c r="Q72" s="99">
        <f t="shared" si="26"/>
        <v>0</v>
      </c>
      <c r="R72" s="99">
        <f t="shared" si="27"/>
        <v>0</v>
      </c>
      <c r="S72" s="99">
        <f t="shared" si="28"/>
        <v>0</v>
      </c>
      <c r="T72" s="99">
        <f t="shared" si="29"/>
        <v>0</v>
      </c>
      <c r="U72" s="99">
        <f t="shared" si="30"/>
        <v>0</v>
      </c>
      <c r="V72" s="98">
        <f t="shared" si="31"/>
        <v>0</v>
      </c>
      <c r="W72" s="171">
        <f t="shared" si="32"/>
        <v>0</v>
      </c>
      <c r="X72" s="190"/>
    </row>
    <row r="73" spans="1:24" outlineLevel="1">
      <c r="A73" s="30"/>
      <c r="B73" s="43"/>
      <c r="C73" s="59"/>
      <c r="D73" s="102" t="str">
        <f>'Перв. скв '!D83</f>
        <v>Гамма -каротаж в режиме записи</v>
      </c>
      <c r="E73" s="59">
        <f t="shared" si="33"/>
        <v>0</v>
      </c>
      <c r="F73" s="59" t="str">
        <f>'Перв. скв '!F83</f>
        <v>сут</v>
      </c>
      <c r="G73" s="196">
        <f>'Перв. скв '!G83</f>
        <v>0</v>
      </c>
      <c r="H73" s="35"/>
      <c r="I73" s="35"/>
      <c r="J73" s="35"/>
      <c r="K73" s="35"/>
      <c r="L73" s="35"/>
      <c r="M73" s="35"/>
      <c r="N73" s="35"/>
      <c r="O73" s="99">
        <f t="shared" si="24"/>
        <v>0</v>
      </c>
      <c r="P73" s="99">
        <f t="shared" si="25"/>
        <v>0</v>
      </c>
      <c r="Q73" s="99">
        <f t="shared" si="26"/>
        <v>0</v>
      </c>
      <c r="R73" s="99">
        <f t="shared" si="27"/>
        <v>0</v>
      </c>
      <c r="S73" s="99">
        <f t="shared" si="28"/>
        <v>0</v>
      </c>
      <c r="T73" s="99">
        <f t="shared" si="29"/>
        <v>0</v>
      </c>
      <c r="U73" s="99">
        <f t="shared" si="30"/>
        <v>0</v>
      </c>
      <c r="V73" s="98">
        <f t="shared" si="31"/>
        <v>0</v>
      </c>
      <c r="W73" s="171">
        <f t="shared" si="32"/>
        <v>0</v>
      </c>
      <c r="X73" s="190"/>
    </row>
    <row r="74" spans="1:24" outlineLevel="1">
      <c r="A74" s="30"/>
      <c r="B74" s="43"/>
      <c r="C74" s="59"/>
      <c r="D74" s="102" t="str">
        <f>'Перв. скв '!D84</f>
        <v>Гамма -каротаж в режиме реального времени</v>
      </c>
      <c r="E74" s="59">
        <f t="shared" si="33"/>
        <v>0</v>
      </c>
      <c r="F74" s="59" t="str">
        <f>'Перв. скв '!F84</f>
        <v>сут</v>
      </c>
      <c r="G74" s="196">
        <f>'Перв. скв '!G84</f>
        <v>0</v>
      </c>
      <c r="H74" s="35"/>
      <c r="I74" s="35"/>
      <c r="J74" s="35"/>
      <c r="K74" s="35"/>
      <c r="L74" s="35"/>
      <c r="M74" s="35"/>
      <c r="N74" s="35"/>
      <c r="O74" s="99">
        <f t="shared" si="24"/>
        <v>0</v>
      </c>
      <c r="P74" s="99">
        <f t="shared" si="25"/>
        <v>0</v>
      </c>
      <c r="Q74" s="99">
        <f t="shared" si="26"/>
        <v>0</v>
      </c>
      <c r="R74" s="99">
        <f t="shared" si="27"/>
        <v>0</v>
      </c>
      <c r="S74" s="99">
        <f t="shared" si="28"/>
        <v>0</v>
      </c>
      <c r="T74" s="99">
        <f t="shared" si="29"/>
        <v>0</v>
      </c>
      <c r="U74" s="99">
        <f t="shared" si="30"/>
        <v>0</v>
      </c>
      <c r="V74" s="98">
        <f t="shared" si="31"/>
        <v>0</v>
      </c>
      <c r="W74" s="171">
        <f t="shared" si="32"/>
        <v>0</v>
      </c>
      <c r="X74" s="190"/>
    </row>
    <row r="75" spans="1:24" ht="15.75" outlineLevel="1" thickBot="1">
      <c r="A75" s="30"/>
      <c r="B75" s="43"/>
      <c r="C75" s="59"/>
      <c r="D75" s="102" t="str">
        <f>'Перв. скв '!D85</f>
        <v>Услуги персонала телеметрического и технологического сопровождения</v>
      </c>
      <c r="E75" s="59">
        <f t="shared" si="33"/>
        <v>0</v>
      </c>
      <c r="F75" s="59" t="str">
        <f>'Перв. скв '!F85</f>
        <v>сут</v>
      </c>
      <c r="G75" s="196">
        <f>'Перв. скв '!G85</f>
        <v>0</v>
      </c>
      <c r="H75" s="35"/>
      <c r="I75" s="35"/>
      <c r="J75" s="35"/>
      <c r="K75" s="35"/>
      <c r="L75" s="35"/>
      <c r="M75" s="35"/>
      <c r="N75" s="35"/>
      <c r="O75" s="99">
        <f t="shared" si="24"/>
        <v>0</v>
      </c>
      <c r="P75" s="99">
        <f t="shared" si="25"/>
        <v>0</v>
      </c>
      <c r="Q75" s="99">
        <f t="shared" si="26"/>
        <v>0</v>
      </c>
      <c r="R75" s="99">
        <f t="shared" si="27"/>
        <v>0</v>
      </c>
      <c r="S75" s="99">
        <f t="shared" si="28"/>
        <v>0</v>
      </c>
      <c r="T75" s="99">
        <f t="shared" si="29"/>
        <v>0</v>
      </c>
      <c r="U75" s="99">
        <f t="shared" si="30"/>
        <v>0</v>
      </c>
      <c r="V75" s="98">
        <f t="shared" si="31"/>
        <v>0</v>
      </c>
      <c r="W75" s="171">
        <f t="shared" si="32"/>
        <v>0</v>
      </c>
      <c r="X75" s="190"/>
    </row>
    <row r="76" spans="1:24" ht="15.75" thickBot="1">
      <c r="A76" s="26"/>
      <c r="B76" s="44"/>
      <c r="C76" s="446" t="s">
        <v>30</v>
      </c>
      <c r="D76" s="447"/>
      <c r="E76" s="447"/>
      <c r="F76" s="447"/>
      <c r="G76" s="447"/>
      <c r="H76" s="447"/>
      <c r="I76" s="447"/>
      <c r="J76" s="447"/>
      <c r="K76" s="447"/>
      <c r="L76" s="447"/>
      <c r="M76" s="447"/>
      <c r="N76" s="447"/>
      <c r="O76" s="447"/>
      <c r="P76" s="447"/>
      <c r="Q76" s="447"/>
      <c r="R76" s="447"/>
      <c r="S76" s="447"/>
      <c r="T76" s="447"/>
      <c r="U76" s="447"/>
      <c r="V76" s="447"/>
      <c r="W76" s="447"/>
      <c r="X76" s="192">
        <f>SUM(W78:W83)</f>
        <v>0</v>
      </c>
    </row>
    <row r="77" spans="1:24" outlineLevel="1">
      <c r="A77" s="25"/>
      <c r="B77" s="46"/>
      <c r="C77" s="182">
        <f>'Перв. скв '!C87</f>
        <v>0</v>
      </c>
      <c r="D77" s="100" t="s">
        <v>120</v>
      </c>
      <c r="E77" s="50"/>
      <c r="F77" s="50"/>
      <c r="G77" s="38"/>
      <c r="H77" s="51"/>
      <c r="I77" s="51"/>
      <c r="J77" s="51"/>
      <c r="K77" s="51"/>
      <c r="L77" s="51"/>
      <c r="M77" s="51"/>
      <c r="N77" s="51"/>
      <c r="O77" s="52"/>
      <c r="P77" s="52"/>
      <c r="Q77" s="52"/>
      <c r="R77" s="52"/>
      <c r="S77" s="52"/>
      <c r="T77" s="52"/>
      <c r="U77" s="52"/>
      <c r="V77" s="53"/>
      <c r="W77" s="172"/>
      <c r="X77" s="190"/>
    </row>
    <row r="78" spans="1:24" outlineLevel="1">
      <c r="A78" s="22"/>
      <c r="B78" s="43"/>
      <c r="C78" s="183" t="s">
        <v>148</v>
      </c>
      <c r="D78" s="102" t="str">
        <f>'Перв. скв '!D88</f>
        <v>Фиксированная ставка за скважину с отходом до 1300 м.</v>
      </c>
      <c r="E78" s="59">
        <f t="shared" ref="E78:E83" si="34">C$77</f>
        <v>0</v>
      </c>
      <c r="F78" s="59" t="str">
        <f>'Перв. скв '!F88</f>
        <v>скв.</v>
      </c>
      <c r="G78" s="196">
        <f>'Перв. скв '!G88</f>
        <v>807557.8</v>
      </c>
      <c r="H78" s="268"/>
      <c r="I78" s="268"/>
      <c r="J78" s="268"/>
      <c r="K78" s="268"/>
      <c r="L78" s="269"/>
      <c r="M78" s="269"/>
      <c r="N78" s="268"/>
      <c r="O78" s="99">
        <f t="shared" ref="O78:O83" si="35">H78*G78</f>
        <v>0</v>
      </c>
      <c r="P78" s="99">
        <f t="shared" ref="P78:P83" si="36">I78*G78</f>
        <v>0</v>
      </c>
      <c r="Q78" s="99">
        <f t="shared" ref="Q78:Q83" si="37">J78*G78</f>
        <v>0</v>
      </c>
      <c r="R78" s="99">
        <f t="shared" ref="R78:R83" si="38">K78*G78</f>
        <v>0</v>
      </c>
      <c r="S78" s="99">
        <f t="shared" ref="S78:S83" si="39">L78*G78</f>
        <v>0</v>
      </c>
      <c r="T78" s="99">
        <f t="shared" ref="T78:T83" si="40">M78*G78</f>
        <v>0</v>
      </c>
      <c r="U78" s="99">
        <f t="shared" ref="U78:U83" si="41">N78*G78</f>
        <v>0</v>
      </c>
      <c r="V78" s="98">
        <f t="shared" ref="V78:V83" si="42">SUM(H78:N78)</f>
        <v>0</v>
      </c>
      <c r="W78" s="171">
        <f t="shared" ref="W78:W83" si="43">SUM(O78:U78)</f>
        <v>0</v>
      </c>
      <c r="X78" s="190"/>
    </row>
    <row r="79" spans="1:24" outlineLevel="1">
      <c r="A79" s="22"/>
      <c r="B79" s="43"/>
      <c r="C79" s="183"/>
      <c r="D79" s="102" t="str">
        <f>'Перв. скв '!D89</f>
        <v>Фиксированная ставка за скважину с отходом от 1300 до 1500 м.</v>
      </c>
      <c r="E79" s="59">
        <f t="shared" si="34"/>
        <v>0</v>
      </c>
      <c r="F79" s="59" t="str">
        <f>'Перв. скв '!F89</f>
        <v>скв.</v>
      </c>
      <c r="G79" s="196">
        <f>'Перв. скв '!G89</f>
        <v>883911</v>
      </c>
      <c r="H79" s="268"/>
      <c r="I79" s="268"/>
      <c r="J79" s="268"/>
      <c r="K79" s="268"/>
      <c r="L79" s="268"/>
      <c r="M79" s="268"/>
      <c r="N79" s="268"/>
      <c r="O79" s="99">
        <f t="shared" si="35"/>
        <v>0</v>
      </c>
      <c r="P79" s="99">
        <f t="shared" si="36"/>
        <v>0</v>
      </c>
      <c r="Q79" s="99">
        <f t="shared" si="37"/>
        <v>0</v>
      </c>
      <c r="R79" s="99">
        <f t="shared" si="38"/>
        <v>0</v>
      </c>
      <c r="S79" s="99">
        <f t="shared" si="39"/>
        <v>0</v>
      </c>
      <c r="T79" s="99">
        <f t="shared" si="40"/>
        <v>0</v>
      </c>
      <c r="U79" s="99">
        <f t="shared" si="41"/>
        <v>0</v>
      </c>
      <c r="V79" s="98">
        <f t="shared" si="42"/>
        <v>0</v>
      </c>
      <c r="W79" s="171">
        <f t="shared" si="43"/>
        <v>0</v>
      </c>
      <c r="X79" s="190"/>
    </row>
    <row r="80" spans="1:24" outlineLevel="1">
      <c r="A80" s="22"/>
      <c r="B80" s="43"/>
      <c r="C80" s="183"/>
      <c r="D80" s="102" t="str">
        <f>'Перв. скв '!D90</f>
        <v>Фиксированная ставка за скважину с отходом от 1500 до 2000 м.</v>
      </c>
      <c r="E80" s="59">
        <f t="shared" si="34"/>
        <v>0</v>
      </c>
      <c r="F80" s="59" t="str">
        <f>'Перв. скв '!F90</f>
        <v>скв.</v>
      </c>
      <c r="G80" s="196">
        <f>'Перв. скв '!G90</f>
        <v>883911</v>
      </c>
      <c r="H80" s="268"/>
      <c r="I80" s="268"/>
      <c r="J80" s="268"/>
      <c r="K80" s="268"/>
      <c r="L80" s="269"/>
      <c r="M80" s="269"/>
      <c r="N80" s="268"/>
      <c r="O80" s="99">
        <f t="shared" si="35"/>
        <v>0</v>
      </c>
      <c r="P80" s="99">
        <f t="shared" si="36"/>
        <v>0</v>
      </c>
      <c r="Q80" s="99">
        <f t="shared" si="37"/>
        <v>0</v>
      </c>
      <c r="R80" s="99">
        <f t="shared" si="38"/>
        <v>0</v>
      </c>
      <c r="S80" s="99">
        <f t="shared" si="39"/>
        <v>0</v>
      </c>
      <c r="T80" s="99">
        <f t="shared" si="40"/>
        <v>0</v>
      </c>
      <c r="U80" s="99">
        <f t="shared" si="41"/>
        <v>0</v>
      </c>
      <c r="V80" s="98">
        <f t="shared" si="42"/>
        <v>0</v>
      </c>
      <c r="W80" s="171">
        <f t="shared" si="43"/>
        <v>0</v>
      </c>
      <c r="X80" s="190"/>
    </row>
    <row r="81" spans="1:24" outlineLevel="1">
      <c r="A81" s="22"/>
      <c r="B81" s="43"/>
      <c r="C81" s="183"/>
      <c r="D81" s="102" t="str">
        <f>'Перв. скв '!D91</f>
        <v>Фиксированная ставка за скважину с отходом от 2000 до 2200 м.</v>
      </c>
      <c r="E81" s="59">
        <f t="shared" si="34"/>
        <v>0</v>
      </c>
      <c r="F81" s="59" t="str">
        <f>'Перв. скв '!F91</f>
        <v>скв.</v>
      </c>
      <c r="G81" s="196">
        <f>'Перв. скв '!G91</f>
        <v>1125552.98</v>
      </c>
      <c r="H81" s="268"/>
      <c r="I81" s="268"/>
      <c r="J81" s="268"/>
      <c r="K81" s="268"/>
      <c r="L81" s="268"/>
      <c r="M81" s="268"/>
      <c r="N81" s="268"/>
      <c r="O81" s="99">
        <f t="shared" si="35"/>
        <v>0</v>
      </c>
      <c r="P81" s="99">
        <f t="shared" si="36"/>
        <v>0</v>
      </c>
      <c r="Q81" s="99">
        <f t="shared" si="37"/>
        <v>0</v>
      </c>
      <c r="R81" s="99">
        <f t="shared" si="38"/>
        <v>0</v>
      </c>
      <c r="S81" s="99">
        <f t="shared" si="39"/>
        <v>0</v>
      </c>
      <c r="T81" s="99">
        <f t="shared" si="40"/>
        <v>0</v>
      </c>
      <c r="U81" s="99">
        <f t="shared" si="41"/>
        <v>0</v>
      </c>
      <c r="V81" s="98">
        <f t="shared" si="42"/>
        <v>0</v>
      </c>
      <c r="W81" s="171">
        <f t="shared" si="43"/>
        <v>0</v>
      </c>
      <c r="X81" s="190"/>
    </row>
    <row r="82" spans="1:24" outlineLevel="1">
      <c r="A82" s="22"/>
      <c r="B82" s="43"/>
      <c r="C82" s="183"/>
      <c r="D82" s="102" t="str">
        <f>'Перв. скв '!D92</f>
        <v>Фиксированная ставка за скважину с отходом более 2200 м.</v>
      </c>
      <c r="E82" s="59">
        <f t="shared" si="34"/>
        <v>0</v>
      </c>
      <c r="F82" s="59" t="str">
        <f>'Перв. скв '!F92</f>
        <v>сут.</v>
      </c>
      <c r="G82" s="196">
        <f>'Перв. скв '!G92</f>
        <v>1381613.2</v>
      </c>
      <c r="H82" s="268"/>
      <c r="I82" s="268"/>
      <c r="J82" s="268"/>
      <c r="K82" s="268"/>
      <c r="L82" s="269"/>
      <c r="M82" s="269"/>
      <c r="N82" s="268"/>
      <c r="O82" s="99">
        <f t="shared" si="35"/>
        <v>0</v>
      </c>
      <c r="P82" s="99">
        <f t="shared" si="36"/>
        <v>0</v>
      </c>
      <c r="Q82" s="99">
        <f t="shared" si="37"/>
        <v>0</v>
      </c>
      <c r="R82" s="99">
        <f t="shared" si="38"/>
        <v>0</v>
      </c>
      <c r="S82" s="99">
        <f t="shared" si="39"/>
        <v>0</v>
      </c>
      <c r="T82" s="99">
        <f t="shared" si="40"/>
        <v>0</v>
      </c>
      <c r="U82" s="99">
        <f t="shared" si="41"/>
        <v>0</v>
      </c>
      <c r="V82" s="98">
        <f t="shared" si="42"/>
        <v>0</v>
      </c>
      <c r="W82" s="171">
        <f t="shared" si="43"/>
        <v>0</v>
      </c>
      <c r="X82" s="190"/>
    </row>
    <row r="83" spans="1:24" ht="15.75" outlineLevel="1" thickBot="1">
      <c r="A83" s="22"/>
      <c r="B83" s="43"/>
      <c r="C83" s="183"/>
      <c r="D83" s="102" t="str">
        <f>'Перв. скв '!D93</f>
        <v>Фиксированная ставка за горизонтальную скважину</v>
      </c>
      <c r="E83" s="59">
        <f t="shared" si="34"/>
        <v>0</v>
      </c>
      <c r="F83" s="59" t="str">
        <f>'Перв. скв '!F93</f>
        <v>скв.</v>
      </c>
      <c r="G83" s="196">
        <f>'Перв. скв '!G93</f>
        <v>5521715.7225000001</v>
      </c>
      <c r="H83" s="268"/>
      <c r="I83" s="268"/>
      <c r="J83" s="268"/>
      <c r="K83" s="268"/>
      <c r="L83" s="268"/>
      <c r="M83" s="268"/>
      <c r="N83" s="268"/>
      <c r="O83" s="99">
        <f t="shared" si="35"/>
        <v>0</v>
      </c>
      <c r="P83" s="99">
        <f t="shared" si="36"/>
        <v>0</v>
      </c>
      <c r="Q83" s="99">
        <f t="shared" si="37"/>
        <v>0</v>
      </c>
      <c r="R83" s="99">
        <f t="shared" si="38"/>
        <v>0</v>
      </c>
      <c r="S83" s="99">
        <f t="shared" si="39"/>
        <v>0</v>
      </c>
      <c r="T83" s="99">
        <f t="shared" si="40"/>
        <v>0</v>
      </c>
      <c r="U83" s="99">
        <f t="shared" si="41"/>
        <v>0</v>
      </c>
      <c r="V83" s="98">
        <f t="shared" si="42"/>
        <v>0</v>
      </c>
      <c r="W83" s="171">
        <f t="shared" si="43"/>
        <v>0</v>
      </c>
      <c r="X83" s="190"/>
    </row>
    <row r="84" spans="1:24" ht="15.75" thickBot="1">
      <c r="A84" s="31"/>
      <c r="B84" s="46"/>
      <c r="C84" s="446" t="s">
        <v>29</v>
      </c>
      <c r="D84" s="447"/>
      <c r="E84" s="447"/>
      <c r="F84" s="447"/>
      <c r="G84" s="447"/>
      <c r="H84" s="447"/>
      <c r="I84" s="447"/>
      <c r="J84" s="447"/>
      <c r="K84" s="447"/>
      <c r="L84" s="447"/>
      <c r="M84" s="447"/>
      <c r="N84" s="447"/>
      <c r="O84" s="447"/>
      <c r="P84" s="447"/>
      <c r="Q84" s="447"/>
      <c r="R84" s="447"/>
      <c r="S84" s="447"/>
      <c r="T84" s="447"/>
      <c r="U84" s="447"/>
      <c r="V84" s="447"/>
      <c r="W84" s="447"/>
      <c r="X84" s="192">
        <f>SUM(W86:W101)</f>
        <v>0</v>
      </c>
    </row>
    <row r="85" spans="1:24" outlineLevel="1" collapsed="1">
      <c r="A85" s="31"/>
      <c r="B85" s="46"/>
      <c r="C85" s="182">
        <f>'Перв. скв '!C95</f>
        <v>0</v>
      </c>
      <c r="D85" s="100" t="s">
        <v>120</v>
      </c>
      <c r="E85" s="50"/>
      <c r="F85" s="50"/>
      <c r="G85" s="38"/>
      <c r="H85" s="51"/>
      <c r="I85" s="51"/>
      <c r="J85" s="51"/>
      <c r="K85" s="51"/>
      <c r="L85" s="51"/>
      <c r="M85" s="51"/>
      <c r="N85" s="51"/>
      <c r="O85" s="52"/>
      <c r="P85" s="52"/>
      <c r="Q85" s="52"/>
      <c r="R85" s="52"/>
      <c r="S85" s="52"/>
      <c r="T85" s="52"/>
      <c r="U85" s="52"/>
      <c r="V85" s="53"/>
      <c r="W85" s="172"/>
      <c r="X85" s="190"/>
    </row>
    <row r="86" spans="1:24" outlineLevel="1">
      <c r="A86" s="30"/>
      <c r="B86" s="43"/>
      <c r="C86" s="183">
        <v>324</v>
      </c>
      <c r="D86" s="102" t="str">
        <f>'Перв. скв '!D96</f>
        <v>Цементирование направления НН 426 мм (услуги, цемент, материалы)</v>
      </c>
      <c r="E86" s="59">
        <f>C$85</f>
        <v>0</v>
      </c>
      <c r="F86" s="59" t="str">
        <f>'Перв. скв '!F96</f>
        <v>опер</v>
      </c>
      <c r="G86" s="196">
        <f>'Перв. скв '!G96</f>
        <v>261088.00000000003</v>
      </c>
      <c r="H86" s="84"/>
      <c r="I86" s="84"/>
      <c r="J86" s="84"/>
      <c r="K86" s="84"/>
      <c r="L86" s="84"/>
      <c r="M86" s="84"/>
      <c r="N86" s="84"/>
      <c r="O86" s="99">
        <f t="shared" ref="O86:O101" si="44">H86*G86</f>
        <v>0</v>
      </c>
      <c r="P86" s="99">
        <f t="shared" ref="P86:P101" si="45">I86*G86</f>
        <v>0</v>
      </c>
      <c r="Q86" s="99">
        <f t="shared" ref="Q86:Q101" si="46">J86*G86</f>
        <v>0</v>
      </c>
      <c r="R86" s="99">
        <f t="shared" ref="R86:R101" si="47">K86*G86</f>
        <v>0</v>
      </c>
      <c r="S86" s="99">
        <f t="shared" ref="S86:S101" si="48">L86*G86</f>
        <v>0</v>
      </c>
      <c r="T86" s="99">
        <f t="shared" ref="T86:T101" si="49">M86*G86</f>
        <v>0</v>
      </c>
      <c r="U86" s="99">
        <f t="shared" ref="U86:U101" si="50">N86*G86</f>
        <v>0</v>
      </c>
      <c r="V86" s="98">
        <f t="shared" ref="V86:V101" si="51">SUM(H86:N86)</f>
        <v>0</v>
      </c>
      <c r="W86" s="171">
        <f t="shared" ref="W86:W101" si="52">SUM(O86:U86)</f>
        <v>0</v>
      </c>
      <c r="X86" s="190"/>
    </row>
    <row r="87" spans="1:24" outlineLevel="1">
      <c r="A87" s="30"/>
      <c r="B87" s="43"/>
      <c r="C87" s="183">
        <v>245</v>
      </c>
      <c r="D87" s="102" t="str">
        <f>'Перв. скв '!D97</f>
        <v>Цементирование кондуктора НН 324 мм (услуги, цемент, материалы)</v>
      </c>
      <c r="E87" s="59">
        <f t="shared" ref="E87:E101" si="53">C$85</f>
        <v>0</v>
      </c>
      <c r="F87" s="59" t="str">
        <f>'Перв. скв '!F97</f>
        <v>опер</v>
      </c>
      <c r="G87" s="196">
        <f>'Перв. скв '!G97</f>
        <v>450018</v>
      </c>
      <c r="H87" s="84"/>
      <c r="I87" s="84"/>
      <c r="J87" s="84"/>
      <c r="K87" s="84"/>
      <c r="L87" s="84"/>
      <c r="M87" s="84"/>
      <c r="N87" s="84"/>
      <c r="O87" s="99">
        <f t="shared" si="44"/>
        <v>0</v>
      </c>
      <c r="P87" s="99">
        <f t="shared" si="45"/>
        <v>0</v>
      </c>
      <c r="Q87" s="99">
        <f t="shared" si="46"/>
        <v>0</v>
      </c>
      <c r="R87" s="99">
        <f t="shared" si="47"/>
        <v>0</v>
      </c>
      <c r="S87" s="99">
        <f t="shared" si="48"/>
        <v>0</v>
      </c>
      <c r="T87" s="99">
        <f t="shared" si="49"/>
        <v>0</v>
      </c>
      <c r="U87" s="99">
        <f t="shared" si="50"/>
        <v>0</v>
      </c>
      <c r="V87" s="98">
        <f t="shared" si="51"/>
        <v>0</v>
      </c>
      <c r="W87" s="171">
        <f t="shared" si="52"/>
        <v>0</v>
      </c>
      <c r="X87" s="190"/>
    </row>
    <row r="88" spans="1:24" outlineLevel="1">
      <c r="A88" s="30"/>
      <c r="B88" s="43"/>
      <c r="C88" s="183">
        <v>178</v>
      </c>
      <c r="D88" s="102" t="str">
        <f>'Перв. скв '!D98</f>
        <v>Цементирование технической колонны Гор 245 мм (услуги, цемент, материалы)</v>
      </c>
      <c r="E88" s="59">
        <f t="shared" si="53"/>
        <v>0</v>
      </c>
      <c r="F88" s="59" t="str">
        <f>'Перв. скв '!F98</f>
        <v>опер</v>
      </c>
      <c r="G88" s="196">
        <f>'Перв. скв '!G98</f>
        <v>0</v>
      </c>
      <c r="H88" s="84"/>
      <c r="I88" s="84"/>
      <c r="J88" s="84"/>
      <c r="K88" s="84"/>
      <c r="L88" s="84"/>
      <c r="M88" s="84"/>
      <c r="N88" s="84"/>
      <c r="O88" s="99">
        <f t="shared" si="44"/>
        <v>0</v>
      </c>
      <c r="P88" s="99">
        <f t="shared" si="45"/>
        <v>0</v>
      </c>
      <c r="Q88" s="99">
        <f t="shared" si="46"/>
        <v>0</v>
      </c>
      <c r="R88" s="99">
        <f t="shared" si="47"/>
        <v>0</v>
      </c>
      <c r="S88" s="99">
        <f t="shared" si="48"/>
        <v>0</v>
      </c>
      <c r="T88" s="99">
        <f t="shared" si="49"/>
        <v>0</v>
      </c>
      <c r="U88" s="99">
        <f t="shared" si="50"/>
        <v>0</v>
      </c>
      <c r="V88" s="98">
        <f t="shared" si="51"/>
        <v>0</v>
      </c>
      <c r="W88" s="171">
        <f t="shared" si="52"/>
        <v>0</v>
      </c>
      <c r="X88" s="190"/>
    </row>
    <row r="89" spans="1:24" outlineLevel="1">
      <c r="A89" s="30"/>
      <c r="B89" s="43"/>
      <c r="C89" s="183">
        <v>324</v>
      </c>
      <c r="D89" s="102" t="str">
        <f>'Перв. скв '!D99</f>
        <v>Цементирование эксплуатационной колонны 178мм (услуги, цемент, материалы)</v>
      </c>
      <c r="E89" s="59">
        <f t="shared" si="53"/>
        <v>0</v>
      </c>
      <c r="F89" s="59" t="str">
        <f>'Перв. скв '!F99</f>
        <v>опер</v>
      </c>
      <c r="G89" s="196">
        <f>'Перв. скв '!G99</f>
        <v>1433230</v>
      </c>
      <c r="H89" s="84"/>
      <c r="I89" s="84"/>
      <c r="J89" s="84"/>
      <c r="K89" s="84"/>
      <c r="L89" s="84"/>
      <c r="M89" s="84"/>
      <c r="N89" s="84"/>
      <c r="O89" s="99">
        <f t="shared" si="44"/>
        <v>0</v>
      </c>
      <c r="P89" s="99">
        <f t="shared" si="45"/>
        <v>0</v>
      </c>
      <c r="Q89" s="99">
        <f t="shared" si="46"/>
        <v>0</v>
      </c>
      <c r="R89" s="99">
        <f t="shared" si="47"/>
        <v>0</v>
      </c>
      <c r="S89" s="99">
        <f t="shared" si="48"/>
        <v>0</v>
      </c>
      <c r="T89" s="99">
        <f t="shared" si="49"/>
        <v>0</v>
      </c>
      <c r="U89" s="99">
        <f t="shared" si="50"/>
        <v>0</v>
      </c>
      <c r="V89" s="98">
        <f t="shared" si="51"/>
        <v>0</v>
      </c>
      <c r="W89" s="171">
        <f t="shared" si="52"/>
        <v>0</v>
      </c>
      <c r="X89" s="190"/>
    </row>
    <row r="90" spans="1:24" outlineLevel="1">
      <c r="A90" s="30"/>
      <c r="B90" s="43"/>
      <c r="C90" s="183">
        <v>245</v>
      </c>
      <c r="D90" s="102" t="str">
        <f>'Перв. скв '!D100</f>
        <v>Цементирование направления НН 324 мм (услуги, цемент, материалы)</v>
      </c>
      <c r="E90" s="59">
        <f t="shared" si="53"/>
        <v>0</v>
      </c>
      <c r="F90" s="59" t="str">
        <f>'Перв. скв '!F100</f>
        <v>опер</v>
      </c>
      <c r="G90" s="196">
        <f>'Перв. скв '!G100</f>
        <v>0</v>
      </c>
      <c r="H90" s="84"/>
      <c r="I90" s="84"/>
      <c r="J90" s="84"/>
      <c r="K90" s="84"/>
      <c r="L90" s="84"/>
      <c r="M90" s="84"/>
      <c r="N90" s="84"/>
      <c r="O90" s="99">
        <f t="shared" si="44"/>
        <v>0</v>
      </c>
      <c r="P90" s="99">
        <f t="shared" si="45"/>
        <v>0</v>
      </c>
      <c r="Q90" s="99">
        <f t="shared" si="46"/>
        <v>0</v>
      </c>
      <c r="R90" s="99">
        <f t="shared" si="47"/>
        <v>0</v>
      </c>
      <c r="S90" s="99">
        <f t="shared" si="48"/>
        <v>0</v>
      </c>
      <c r="T90" s="99">
        <f t="shared" si="49"/>
        <v>0</v>
      </c>
      <c r="U90" s="99">
        <f t="shared" si="50"/>
        <v>0</v>
      </c>
      <c r="V90" s="98">
        <f t="shared" si="51"/>
        <v>0</v>
      </c>
      <c r="W90" s="171">
        <f t="shared" si="52"/>
        <v>0</v>
      </c>
      <c r="X90" s="190"/>
    </row>
    <row r="91" spans="1:24" outlineLevel="1">
      <c r="A91" s="30"/>
      <c r="B91" s="43"/>
      <c r="C91" s="183">
        <v>178</v>
      </c>
      <c r="D91" s="102" t="str">
        <f>'Перв. скв '!D101</f>
        <v>Цементирование кондуктора НН 245 мм (услуги, цемент, материалы)</v>
      </c>
      <c r="E91" s="59">
        <f t="shared" si="53"/>
        <v>0</v>
      </c>
      <c r="F91" s="59" t="str">
        <f>'Перв. скв '!F101</f>
        <v>опер</v>
      </c>
      <c r="G91" s="196">
        <f>'Перв. скв '!G101</f>
        <v>0</v>
      </c>
      <c r="H91" s="84"/>
      <c r="I91" s="84"/>
      <c r="J91" s="84"/>
      <c r="K91" s="84"/>
      <c r="L91" s="84"/>
      <c r="M91" s="84"/>
      <c r="N91" s="84"/>
      <c r="O91" s="99">
        <f t="shared" si="44"/>
        <v>0</v>
      </c>
      <c r="P91" s="99">
        <f t="shared" si="45"/>
        <v>0</v>
      </c>
      <c r="Q91" s="99">
        <f t="shared" si="46"/>
        <v>0</v>
      </c>
      <c r="R91" s="99">
        <f t="shared" si="47"/>
        <v>0</v>
      </c>
      <c r="S91" s="99">
        <f t="shared" si="48"/>
        <v>0</v>
      </c>
      <c r="T91" s="99">
        <f t="shared" si="49"/>
        <v>0</v>
      </c>
      <c r="U91" s="99">
        <f t="shared" si="50"/>
        <v>0</v>
      </c>
      <c r="V91" s="98">
        <f t="shared" si="51"/>
        <v>0</v>
      </c>
      <c r="W91" s="171">
        <f t="shared" si="52"/>
        <v>0</v>
      </c>
      <c r="X91" s="190"/>
    </row>
    <row r="92" spans="1:24" outlineLevel="1">
      <c r="A92" s="30"/>
      <c r="B92" s="43"/>
      <c r="C92" s="183">
        <v>324</v>
      </c>
      <c r="D92" s="102" t="str">
        <f>'Перв. скв '!D102</f>
        <v>Цементирование эксплуатационной колонны НН 178мм (услуги, цемент, материалы)</v>
      </c>
      <c r="E92" s="59">
        <f t="shared" si="53"/>
        <v>0</v>
      </c>
      <c r="F92" s="59" t="str">
        <f>'Перв. скв '!F102</f>
        <v>опер</v>
      </c>
      <c r="G92" s="196">
        <f>'Перв. скв '!G102</f>
        <v>0</v>
      </c>
      <c r="H92" s="84"/>
      <c r="I92" s="84"/>
      <c r="J92" s="84"/>
      <c r="K92" s="84"/>
      <c r="L92" s="84"/>
      <c r="M92" s="84"/>
      <c r="N92" s="84"/>
      <c r="O92" s="99">
        <f t="shared" si="44"/>
        <v>0</v>
      </c>
      <c r="P92" s="99">
        <f t="shared" si="45"/>
        <v>0</v>
      </c>
      <c r="Q92" s="99">
        <f t="shared" si="46"/>
        <v>0</v>
      </c>
      <c r="R92" s="99">
        <f t="shared" si="47"/>
        <v>0</v>
      </c>
      <c r="S92" s="99">
        <f t="shared" si="48"/>
        <v>0</v>
      </c>
      <c r="T92" s="99">
        <f t="shared" si="49"/>
        <v>0</v>
      </c>
      <c r="U92" s="99">
        <f t="shared" si="50"/>
        <v>0</v>
      </c>
      <c r="V92" s="98">
        <f t="shared" si="51"/>
        <v>0</v>
      </c>
      <c r="W92" s="171">
        <f t="shared" si="52"/>
        <v>0</v>
      </c>
      <c r="X92" s="190"/>
    </row>
    <row r="93" spans="1:24" outlineLevel="1">
      <c r="A93" s="30"/>
      <c r="B93" s="43"/>
      <c r="C93" s="183"/>
      <c r="D93" s="102" t="str">
        <f>'Перв. скв '!D103</f>
        <v>Цементирование хвостовика НН 127мм (услуги, цемент, материалы)</v>
      </c>
      <c r="E93" s="59">
        <f t="shared" si="53"/>
        <v>0</v>
      </c>
      <c r="F93" s="59" t="str">
        <f>'Перв. скв '!F103</f>
        <v>опер</v>
      </c>
      <c r="G93" s="196">
        <f>'Перв. скв '!G103</f>
        <v>0</v>
      </c>
      <c r="H93" s="84"/>
      <c r="I93" s="84"/>
      <c r="J93" s="84"/>
      <c r="K93" s="84"/>
      <c r="L93" s="84"/>
      <c r="M93" s="84"/>
      <c r="N93" s="84"/>
      <c r="O93" s="99">
        <f t="shared" si="44"/>
        <v>0</v>
      </c>
      <c r="P93" s="99">
        <f t="shared" si="45"/>
        <v>0</v>
      </c>
      <c r="Q93" s="99">
        <f t="shared" si="46"/>
        <v>0</v>
      </c>
      <c r="R93" s="99">
        <f t="shared" si="47"/>
        <v>0</v>
      </c>
      <c r="S93" s="99">
        <f t="shared" si="48"/>
        <v>0</v>
      </c>
      <c r="T93" s="99">
        <f t="shared" si="49"/>
        <v>0</v>
      </c>
      <c r="U93" s="99">
        <f t="shared" si="50"/>
        <v>0</v>
      </c>
      <c r="V93" s="98">
        <f t="shared" si="51"/>
        <v>0</v>
      </c>
      <c r="W93" s="171">
        <f t="shared" si="52"/>
        <v>0</v>
      </c>
      <c r="X93" s="190"/>
    </row>
    <row r="94" spans="1:24" outlineLevel="1">
      <c r="A94" s="30"/>
      <c r="B94" s="43"/>
      <c r="C94" s="183"/>
      <c r="D94" s="102" t="str">
        <f>'Перв. скв '!D104</f>
        <v>Цементирование технической колонны НН 245 мм (услуги, цемент, материалы)</v>
      </c>
      <c r="E94" s="59">
        <f t="shared" si="53"/>
        <v>0</v>
      </c>
      <c r="F94" s="59" t="str">
        <f>'Перв. скв '!F104</f>
        <v>опер</v>
      </c>
      <c r="G94" s="196">
        <f>'Перв. скв '!G104</f>
        <v>0</v>
      </c>
      <c r="H94" s="84"/>
      <c r="I94" s="84"/>
      <c r="J94" s="84"/>
      <c r="K94" s="84"/>
      <c r="L94" s="84"/>
      <c r="M94" s="84"/>
      <c r="N94" s="84"/>
      <c r="O94" s="99">
        <f t="shared" si="44"/>
        <v>0</v>
      </c>
      <c r="P94" s="99">
        <f t="shared" si="45"/>
        <v>0</v>
      </c>
      <c r="Q94" s="99">
        <f t="shared" si="46"/>
        <v>0</v>
      </c>
      <c r="R94" s="99">
        <f t="shared" si="47"/>
        <v>0</v>
      </c>
      <c r="S94" s="99">
        <f t="shared" si="48"/>
        <v>0</v>
      </c>
      <c r="T94" s="99">
        <f t="shared" si="49"/>
        <v>0</v>
      </c>
      <c r="U94" s="99">
        <f t="shared" si="50"/>
        <v>0</v>
      </c>
      <c r="V94" s="98">
        <f t="shared" si="51"/>
        <v>0</v>
      </c>
      <c r="W94" s="171">
        <f t="shared" si="52"/>
        <v>0</v>
      </c>
      <c r="X94" s="190"/>
    </row>
    <row r="95" spans="1:24" outlineLevel="1">
      <c r="A95" s="30"/>
      <c r="B95" s="43"/>
      <c r="C95" s="183">
        <v>245</v>
      </c>
      <c r="D95" s="102" t="str">
        <f>'Перв. скв '!D105</f>
        <v>Транспортировка цемента</v>
      </c>
      <c r="E95" s="59">
        <f t="shared" si="53"/>
        <v>0</v>
      </c>
      <c r="F95" s="59" t="str">
        <f>'Перв. скв '!F105</f>
        <v>опер</v>
      </c>
      <c r="G95" s="196">
        <f>'Перв. скв '!G105</f>
        <v>0</v>
      </c>
      <c r="H95" s="84"/>
      <c r="I95" s="84"/>
      <c r="J95" s="84"/>
      <c r="K95" s="84"/>
      <c r="L95" s="84"/>
      <c r="M95" s="84"/>
      <c r="N95" s="84"/>
      <c r="O95" s="99">
        <f t="shared" si="44"/>
        <v>0</v>
      </c>
      <c r="P95" s="99">
        <f t="shared" si="45"/>
        <v>0</v>
      </c>
      <c r="Q95" s="99">
        <f t="shared" si="46"/>
        <v>0</v>
      </c>
      <c r="R95" s="99">
        <f t="shared" si="47"/>
        <v>0</v>
      </c>
      <c r="S95" s="99">
        <f t="shared" si="48"/>
        <v>0</v>
      </c>
      <c r="T95" s="99">
        <f t="shared" si="49"/>
        <v>0</v>
      </c>
      <c r="U95" s="99">
        <f t="shared" si="50"/>
        <v>0</v>
      </c>
      <c r="V95" s="98">
        <f t="shared" si="51"/>
        <v>0</v>
      </c>
      <c r="W95" s="171">
        <f t="shared" si="52"/>
        <v>0</v>
      </c>
      <c r="X95" s="190"/>
    </row>
    <row r="96" spans="1:24" outlineLevel="1">
      <c r="A96" s="30"/>
      <c r="B96" s="43"/>
      <c r="C96" s="183"/>
      <c r="D96" s="102" t="str">
        <f>'Перв. скв '!D106</f>
        <v>Стоимость услуг цементировочного флота</v>
      </c>
      <c r="E96" s="59">
        <f t="shared" si="53"/>
        <v>0</v>
      </c>
      <c r="F96" s="59" t="str">
        <f>'Перв. скв '!F106</f>
        <v>опер</v>
      </c>
      <c r="G96" s="196">
        <f>'Перв. скв '!G106</f>
        <v>0</v>
      </c>
      <c r="H96" s="84"/>
      <c r="I96" s="84"/>
      <c r="J96" s="84"/>
      <c r="K96" s="84"/>
      <c r="L96" s="84"/>
      <c r="M96" s="84"/>
      <c r="N96" s="84"/>
      <c r="O96" s="99">
        <f t="shared" si="44"/>
        <v>0</v>
      </c>
      <c r="P96" s="99">
        <f t="shared" si="45"/>
        <v>0</v>
      </c>
      <c r="Q96" s="99">
        <f t="shared" si="46"/>
        <v>0</v>
      </c>
      <c r="R96" s="99">
        <f t="shared" si="47"/>
        <v>0</v>
      </c>
      <c r="S96" s="99">
        <f t="shared" si="48"/>
        <v>0</v>
      </c>
      <c r="T96" s="99">
        <f t="shared" si="49"/>
        <v>0</v>
      </c>
      <c r="U96" s="99">
        <f t="shared" si="50"/>
        <v>0</v>
      </c>
      <c r="V96" s="98">
        <f t="shared" si="51"/>
        <v>0</v>
      </c>
      <c r="W96" s="171">
        <f t="shared" si="52"/>
        <v>0</v>
      </c>
      <c r="X96" s="190"/>
    </row>
    <row r="97" spans="1:24" outlineLevel="1">
      <c r="A97" s="30"/>
      <c r="B97" s="43"/>
      <c r="C97" s="183"/>
      <c r="D97" s="102" t="str">
        <f>'Перв. скв '!D107</f>
        <v>Стоимость оснастки</v>
      </c>
      <c r="E97" s="59">
        <f t="shared" si="53"/>
        <v>0</v>
      </c>
      <c r="F97" s="59" t="str">
        <f>'Перв. скв '!F107</f>
        <v>опер</v>
      </c>
      <c r="G97" s="196">
        <f>'Перв. скв '!G107</f>
        <v>0</v>
      </c>
      <c r="H97" s="84"/>
      <c r="I97" s="84"/>
      <c r="J97" s="84"/>
      <c r="K97" s="84"/>
      <c r="L97" s="84"/>
      <c r="M97" s="84"/>
      <c r="N97" s="84"/>
      <c r="O97" s="99">
        <f t="shared" si="44"/>
        <v>0</v>
      </c>
      <c r="P97" s="99">
        <f t="shared" si="45"/>
        <v>0</v>
      </c>
      <c r="Q97" s="99">
        <f t="shared" si="46"/>
        <v>0</v>
      </c>
      <c r="R97" s="99">
        <f t="shared" si="47"/>
        <v>0</v>
      </c>
      <c r="S97" s="99">
        <f t="shared" si="48"/>
        <v>0</v>
      </c>
      <c r="T97" s="99">
        <f t="shared" si="49"/>
        <v>0</v>
      </c>
      <c r="U97" s="99">
        <f t="shared" si="50"/>
        <v>0</v>
      </c>
      <c r="V97" s="98">
        <f t="shared" si="51"/>
        <v>0</v>
      </c>
      <c r="W97" s="171">
        <f t="shared" si="52"/>
        <v>0</v>
      </c>
      <c r="X97" s="190"/>
    </row>
    <row r="98" spans="1:24" outlineLevel="1">
      <c r="A98" s="30"/>
      <c r="B98" s="43"/>
      <c r="C98" s="183">
        <v>178</v>
      </c>
      <c r="D98" s="102" t="str">
        <f>'Перв. скв '!D108</f>
        <v>Стоимость услуг инженерного сопровождения</v>
      </c>
      <c r="E98" s="59">
        <f t="shared" si="53"/>
        <v>0</v>
      </c>
      <c r="F98" s="59" t="str">
        <f>'Перв. скв '!F108</f>
        <v>опер</v>
      </c>
      <c r="G98" s="196">
        <f>'Перв. скв '!G108</f>
        <v>0</v>
      </c>
      <c r="H98" s="84"/>
      <c r="I98" s="84"/>
      <c r="J98" s="84"/>
      <c r="K98" s="84"/>
      <c r="L98" s="84"/>
      <c r="M98" s="84"/>
      <c r="N98" s="84"/>
      <c r="O98" s="99">
        <f t="shared" si="44"/>
        <v>0</v>
      </c>
      <c r="P98" s="99">
        <f t="shared" si="45"/>
        <v>0</v>
      </c>
      <c r="Q98" s="99">
        <f t="shared" si="46"/>
        <v>0</v>
      </c>
      <c r="R98" s="99">
        <f t="shared" si="47"/>
        <v>0</v>
      </c>
      <c r="S98" s="99">
        <f t="shared" si="48"/>
        <v>0</v>
      </c>
      <c r="T98" s="99">
        <f t="shared" si="49"/>
        <v>0</v>
      </c>
      <c r="U98" s="99">
        <f t="shared" si="50"/>
        <v>0</v>
      </c>
      <c r="V98" s="98">
        <f t="shared" si="51"/>
        <v>0</v>
      </c>
      <c r="W98" s="171">
        <f t="shared" si="52"/>
        <v>0</v>
      </c>
      <c r="X98" s="190"/>
    </row>
    <row r="99" spans="1:24" outlineLevel="1">
      <c r="A99" s="30"/>
      <c r="B99" s="43"/>
      <c r="C99" s="183"/>
      <c r="D99" s="102" t="str">
        <f>'Перв. скв '!D109</f>
        <v>Стоимость услуг цементировочного флота</v>
      </c>
      <c r="E99" s="59">
        <f t="shared" si="53"/>
        <v>0</v>
      </c>
      <c r="F99" s="59" t="str">
        <f>'Перв. скв '!F109</f>
        <v>опер</v>
      </c>
      <c r="G99" s="196">
        <f>'Перв. скв '!G109</f>
        <v>0</v>
      </c>
      <c r="H99" s="84"/>
      <c r="I99" s="84"/>
      <c r="J99" s="84"/>
      <c r="K99" s="84"/>
      <c r="L99" s="84"/>
      <c r="M99" s="84"/>
      <c r="N99" s="84"/>
      <c r="O99" s="99">
        <f t="shared" si="44"/>
        <v>0</v>
      </c>
      <c r="P99" s="99">
        <f t="shared" si="45"/>
        <v>0</v>
      </c>
      <c r="Q99" s="99">
        <f t="shared" si="46"/>
        <v>0</v>
      </c>
      <c r="R99" s="99">
        <f t="shared" si="47"/>
        <v>0</v>
      </c>
      <c r="S99" s="99">
        <f t="shared" si="48"/>
        <v>0</v>
      </c>
      <c r="T99" s="99">
        <f t="shared" si="49"/>
        <v>0</v>
      </c>
      <c r="U99" s="99">
        <f t="shared" si="50"/>
        <v>0</v>
      </c>
      <c r="V99" s="98">
        <f t="shared" si="51"/>
        <v>0</v>
      </c>
      <c r="W99" s="171">
        <f t="shared" si="52"/>
        <v>0</v>
      </c>
      <c r="X99" s="190"/>
    </row>
    <row r="100" spans="1:24" outlineLevel="1">
      <c r="A100" s="30"/>
      <c r="B100" s="2"/>
      <c r="C100" s="183"/>
      <c r="D100" s="102" t="str">
        <f>'Перв. скв '!D110</f>
        <v>Стоимость оснастки</v>
      </c>
      <c r="E100" s="59">
        <f t="shared" si="53"/>
        <v>0</v>
      </c>
      <c r="F100" s="59" t="str">
        <f>'Перв. скв '!F110</f>
        <v>опер</v>
      </c>
      <c r="G100" s="196">
        <f>'Перв. скв '!G110</f>
        <v>0</v>
      </c>
      <c r="H100" s="84"/>
      <c r="I100" s="84"/>
      <c r="J100" s="84"/>
      <c r="K100" s="84"/>
      <c r="L100" s="84"/>
      <c r="M100" s="84"/>
      <c r="N100" s="84"/>
      <c r="O100" s="99">
        <f t="shared" si="44"/>
        <v>0</v>
      </c>
      <c r="P100" s="99">
        <f t="shared" si="45"/>
        <v>0</v>
      </c>
      <c r="Q100" s="99">
        <f t="shared" si="46"/>
        <v>0</v>
      </c>
      <c r="R100" s="99">
        <f t="shared" si="47"/>
        <v>0</v>
      </c>
      <c r="S100" s="99">
        <f t="shared" si="48"/>
        <v>0</v>
      </c>
      <c r="T100" s="99">
        <f t="shared" si="49"/>
        <v>0</v>
      </c>
      <c r="U100" s="99">
        <f t="shared" si="50"/>
        <v>0</v>
      </c>
      <c r="V100" s="98">
        <f t="shared" si="51"/>
        <v>0</v>
      </c>
      <c r="W100" s="171">
        <f t="shared" si="52"/>
        <v>0</v>
      </c>
      <c r="X100" s="190"/>
    </row>
    <row r="101" spans="1:24" ht="15.75" outlineLevel="1" thickBot="1">
      <c r="A101" s="30"/>
      <c r="B101" s="2"/>
      <c r="C101" s="183" t="s">
        <v>76</v>
      </c>
      <c r="D101" s="102" t="str">
        <f>'Перв. скв '!D111</f>
        <v>Установка цем моста</v>
      </c>
      <c r="E101" s="59">
        <f t="shared" si="53"/>
        <v>0</v>
      </c>
      <c r="F101" s="59" t="str">
        <f>'Перв. скв '!F111</f>
        <v>опер</v>
      </c>
      <c r="G101" s="196">
        <f>'Перв. скв '!G111</f>
        <v>444610</v>
      </c>
      <c r="H101" s="84"/>
      <c r="I101" s="84"/>
      <c r="J101" s="84"/>
      <c r="K101" s="84"/>
      <c r="L101" s="84"/>
      <c r="M101" s="84"/>
      <c r="N101" s="84"/>
      <c r="O101" s="99">
        <f t="shared" si="44"/>
        <v>0</v>
      </c>
      <c r="P101" s="99">
        <f t="shared" si="45"/>
        <v>0</v>
      </c>
      <c r="Q101" s="99">
        <f t="shared" si="46"/>
        <v>0</v>
      </c>
      <c r="R101" s="99">
        <f t="shared" si="47"/>
        <v>0</v>
      </c>
      <c r="S101" s="99">
        <f t="shared" si="48"/>
        <v>0</v>
      </c>
      <c r="T101" s="99">
        <f t="shared" si="49"/>
        <v>0</v>
      </c>
      <c r="U101" s="99">
        <f t="shared" si="50"/>
        <v>0</v>
      </c>
      <c r="V101" s="98">
        <f t="shared" si="51"/>
        <v>0</v>
      </c>
      <c r="W101" s="171">
        <f t="shared" si="52"/>
        <v>0</v>
      </c>
      <c r="X101" s="190"/>
    </row>
    <row r="102" spans="1:24" ht="15.75" thickBot="1">
      <c r="A102" s="25"/>
      <c r="B102" s="46"/>
      <c r="C102" s="446" t="s">
        <v>28</v>
      </c>
      <c r="D102" s="447"/>
      <c r="E102" s="447"/>
      <c r="F102" s="447"/>
      <c r="G102" s="447"/>
      <c r="H102" s="447"/>
      <c r="I102" s="447"/>
      <c r="J102" s="447"/>
      <c r="K102" s="447"/>
      <c r="L102" s="447"/>
      <c r="M102" s="447"/>
      <c r="N102" s="447"/>
      <c r="O102" s="447"/>
      <c r="P102" s="447"/>
      <c r="Q102" s="447"/>
      <c r="R102" s="447"/>
      <c r="S102" s="447"/>
      <c r="T102" s="447"/>
      <c r="U102" s="447"/>
      <c r="V102" s="447"/>
      <c r="W102" s="447"/>
      <c r="X102" s="192">
        <f>SUM(W104:W106)</f>
        <v>0</v>
      </c>
    </row>
    <row r="103" spans="1:24" outlineLevel="1" collapsed="1">
      <c r="A103" s="25"/>
      <c r="B103" s="46"/>
      <c r="C103" s="182">
        <f>'Перв. скв '!C113</f>
        <v>0</v>
      </c>
      <c r="D103" s="100" t="s">
        <v>120</v>
      </c>
      <c r="E103" s="50"/>
      <c r="F103" s="50"/>
      <c r="G103" s="38"/>
      <c r="H103" s="51"/>
      <c r="I103" s="51"/>
      <c r="J103" s="51"/>
      <c r="K103" s="51"/>
      <c r="L103" s="51"/>
      <c r="M103" s="51"/>
      <c r="N103" s="51"/>
      <c r="O103" s="52"/>
      <c r="P103" s="52"/>
      <c r="Q103" s="52"/>
      <c r="R103" s="52"/>
      <c r="S103" s="52"/>
      <c r="T103" s="52"/>
      <c r="U103" s="52"/>
      <c r="V103" s="53"/>
      <c r="W103" s="172"/>
      <c r="X103" s="190"/>
    </row>
    <row r="104" spans="1:24" outlineLevel="1">
      <c r="A104" s="22"/>
      <c r="B104" s="43"/>
      <c r="C104" s="183" t="s">
        <v>148</v>
      </c>
      <c r="D104" s="102" t="str">
        <f>'Перв. скв '!D114</f>
        <v>ГТИ на скважине с отходом до 1300 м.</v>
      </c>
      <c r="E104" s="59">
        <f>C$103</f>
        <v>0</v>
      </c>
      <c r="F104" s="59" t="str">
        <f>'Перв. скв '!F114</f>
        <v>скв.</v>
      </c>
      <c r="G104" s="196">
        <f>'Перв. скв '!G114</f>
        <v>24470</v>
      </c>
      <c r="H104" s="84"/>
      <c r="I104" s="84"/>
      <c r="J104" s="84"/>
      <c r="K104" s="84"/>
      <c r="L104" s="84"/>
      <c r="M104" s="84"/>
      <c r="N104" s="84"/>
      <c r="O104" s="99">
        <f>H104*G104</f>
        <v>0</v>
      </c>
      <c r="P104" s="99">
        <f>I104*G104</f>
        <v>0</v>
      </c>
      <c r="Q104" s="99">
        <f>J104*G104</f>
        <v>0</v>
      </c>
      <c r="R104" s="99">
        <f>K104*G104</f>
        <v>0</v>
      </c>
      <c r="S104" s="99">
        <f>L104*G104</f>
        <v>0</v>
      </c>
      <c r="T104" s="99">
        <f>M104*G104</f>
        <v>0</v>
      </c>
      <c r="U104" s="99">
        <f>N104*G104</f>
        <v>0</v>
      </c>
      <c r="V104" s="98">
        <f>SUM(H104:N104)</f>
        <v>0</v>
      </c>
      <c r="W104" s="171">
        <f>SUM(O104:U104)</f>
        <v>0</v>
      </c>
      <c r="X104" s="190"/>
    </row>
    <row r="105" spans="1:24" outlineLevel="1">
      <c r="A105" s="22"/>
      <c r="B105" s="43"/>
      <c r="C105" s="183"/>
      <c r="D105" s="102" t="str">
        <f>'Перв. скв '!D117</f>
        <v>ГТИ на скважине с отходом от 2000 до 2200 м.</v>
      </c>
      <c r="E105" s="59">
        <f>C$103</f>
        <v>0</v>
      </c>
      <c r="F105" s="59" t="str">
        <f>'Перв. скв '!F117</f>
        <v>скв.</v>
      </c>
      <c r="G105" s="196">
        <f>'Перв. скв '!G117</f>
        <v>24470</v>
      </c>
      <c r="H105" s="84"/>
      <c r="I105" s="84"/>
      <c r="J105" s="84"/>
      <c r="K105" s="84"/>
      <c r="L105" s="84"/>
      <c r="M105" s="84"/>
      <c r="N105" s="84"/>
      <c r="O105" s="99">
        <f>H105*G105</f>
        <v>0</v>
      </c>
      <c r="P105" s="99">
        <f>I105*G105</f>
        <v>0</v>
      </c>
      <c r="Q105" s="99">
        <f>J105*G105</f>
        <v>0</v>
      </c>
      <c r="R105" s="99">
        <f>K105*G105</f>
        <v>0</v>
      </c>
      <c r="S105" s="99">
        <f>L105*G105</f>
        <v>0</v>
      </c>
      <c r="T105" s="99">
        <f>M105*G105</f>
        <v>0</v>
      </c>
      <c r="U105" s="99">
        <f>N105*G105</f>
        <v>0</v>
      </c>
      <c r="V105" s="98">
        <f>SUM(H105:N105)</f>
        <v>0</v>
      </c>
      <c r="W105" s="171">
        <f>SUM(O105:U105)</f>
        <v>0</v>
      </c>
      <c r="X105" s="190"/>
    </row>
    <row r="106" spans="1:24" ht="15.75" outlineLevel="1" thickBot="1">
      <c r="A106" s="22"/>
      <c r="B106" s="43"/>
      <c r="C106" s="183"/>
      <c r="D106" s="102" t="str">
        <f>'Перв. скв '!D119</f>
        <v>ГТИ на горизонтальной скважине</v>
      </c>
      <c r="E106" s="59">
        <f>C$103</f>
        <v>0</v>
      </c>
      <c r="F106" s="59" t="str">
        <f>'Перв. скв '!F119</f>
        <v>скв.</v>
      </c>
      <c r="G106" s="196">
        <f>'Перв. скв '!G119</f>
        <v>24470</v>
      </c>
      <c r="H106" s="84"/>
      <c r="I106" s="84"/>
      <c r="J106" s="84"/>
      <c r="K106" s="84"/>
      <c r="L106" s="84"/>
      <c r="M106" s="84"/>
      <c r="N106" s="84"/>
      <c r="O106" s="99">
        <f>H106*G106</f>
        <v>0</v>
      </c>
      <c r="P106" s="99">
        <f>I106*G106</f>
        <v>0</v>
      </c>
      <c r="Q106" s="99">
        <f>J106*G106</f>
        <v>0</v>
      </c>
      <c r="R106" s="99">
        <f>K106*G106</f>
        <v>0</v>
      </c>
      <c r="S106" s="99">
        <f>L106*G106</f>
        <v>0</v>
      </c>
      <c r="T106" s="99">
        <f>M106*G106</f>
        <v>0</v>
      </c>
      <c r="U106" s="99">
        <f>N106*G106</f>
        <v>0</v>
      </c>
      <c r="V106" s="98">
        <f>SUM(H106:N106)</f>
        <v>0</v>
      </c>
      <c r="W106" s="171">
        <f>SUM(O106:U106)</f>
        <v>0</v>
      </c>
      <c r="X106" s="190"/>
    </row>
    <row r="107" spans="1:24" ht="14.25" customHeight="1" thickBot="1">
      <c r="A107" s="32"/>
      <c r="B107" s="47"/>
      <c r="C107" s="446" t="s">
        <v>27</v>
      </c>
      <c r="D107" s="447"/>
      <c r="E107" s="447"/>
      <c r="F107" s="447"/>
      <c r="G107" s="447"/>
      <c r="H107" s="447"/>
      <c r="I107" s="447"/>
      <c r="J107" s="447"/>
      <c r="K107" s="447"/>
      <c r="L107" s="447"/>
      <c r="M107" s="447"/>
      <c r="N107" s="447"/>
      <c r="O107" s="447"/>
      <c r="P107" s="447"/>
      <c r="Q107" s="447"/>
      <c r="R107" s="447"/>
      <c r="S107" s="447"/>
      <c r="T107" s="447"/>
      <c r="U107" s="447"/>
      <c r="V107" s="447"/>
      <c r="W107" s="447"/>
      <c r="X107" s="192">
        <f>SUM(W109:W115)</f>
        <v>0</v>
      </c>
    </row>
    <row r="108" spans="1:24" ht="14.25" customHeight="1" outlineLevel="1">
      <c r="A108" s="27"/>
      <c r="B108" s="43"/>
      <c r="C108" s="182">
        <f>'Перв. скв '!C121</f>
        <v>0</v>
      </c>
      <c r="D108" s="100" t="s">
        <v>120</v>
      </c>
      <c r="E108" s="50"/>
      <c r="F108" s="50"/>
      <c r="G108" s="38"/>
      <c r="H108" s="51"/>
      <c r="I108" s="51"/>
      <c r="J108" s="51"/>
      <c r="K108" s="51"/>
      <c r="L108" s="51"/>
      <c r="M108" s="51"/>
      <c r="N108" s="51"/>
      <c r="O108" s="52"/>
      <c r="P108" s="52"/>
      <c r="Q108" s="52"/>
      <c r="R108" s="52"/>
      <c r="S108" s="52"/>
      <c r="T108" s="52"/>
      <c r="U108" s="52"/>
      <c r="V108" s="53"/>
      <c r="W108" s="172"/>
      <c r="X108" s="190"/>
    </row>
    <row r="109" spans="1:24" ht="27.75" customHeight="1" outlineLevel="1">
      <c r="A109" s="30"/>
      <c r="B109" s="43"/>
      <c r="C109" s="183" t="s">
        <v>148</v>
      </c>
      <c r="D109" s="102" t="str">
        <f>'Перв. скв '!D122</f>
        <v>Стандартный комплекс ГИС на ННС</v>
      </c>
      <c r="E109" s="59">
        <f>C$108</f>
        <v>0</v>
      </c>
      <c r="F109" s="59" t="str">
        <f>'Перв. скв '!F122</f>
        <v>операция</v>
      </c>
      <c r="G109" s="196">
        <f>'Перв. скв '!G122</f>
        <v>430000</v>
      </c>
      <c r="H109" s="84"/>
      <c r="I109" s="197"/>
      <c r="J109" s="84"/>
      <c r="K109" s="84"/>
      <c r="L109" s="84"/>
      <c r="M109" s="84"/>
      <c r="N109" s="84"/>
      <c r="O109" s="99">
        <f t="shared" ref="O109:O115" si="54">H109*G109</f>
        <v>0</v>
      </c>
      <c r="P109" s="99">
        <f t="shared" ref="P109:P115" si="55">I109*G109</f>
        <v>0</v>
      </c>
      <c r="Q109" s="99">
        <f t="shared" ref="Q109:Q115" si="56">J109*G109</f>
        <v>0</v>
      </c>
      <c r="R109" s="99">
        <f t="shared" ref="R109:R115" si="57">K109*G109</f>
        <v>0</v>
      </c>
      <c r="S109" s="99">
        <f t="shared" ref="S109:S115" si="58">L109*G109</f>
        <v>0</v>
      </c>
      <c r="T109" s="99">
        <f t="shared" ref="T109:T115" si="59">M109*G109</f>
        <v>0</v>
      </c>
      <c r="U109" s="99">
        <f t="shared" ref="U109:U115" si="60">N109*G109</f>
        <v>0</v>
      </c>
      <c r="V109" s="98">
        <f t="shared" ref="V109:V115" si="61">SUM(H109:N109)</f>
        <v>0</v>
      </c>
      <c r="W109" s="171">
        <f t="shared" ref="W109:W115" si="62">SUM(O109:U109)</f>
        <v>0</v>
      </c>
      <c r="X109" s="190"/>
    </row>
    <row r="110" spans="1:24" outlineLevel="1">
      <c r="A110" s="30"/>
      <c r="B110" s="43"/>
      <c r="C110" s="183"/>
      <c r="D110" s="102" t="str">
        <f>'Перв. скв '!D123</f>
        <v>Стандартный комплекс ГИС на ГС</v>
      </c>
      <c r="E110" s="59">
        <f t="shared" ref="E110:E115" si="63">C$108</f>
        <v>0</v>
      </c>
      <c r="F110" s="59" t="str">
        <f>'Перв. скв '!F123</f>
        <v>операция</v>
      </c>
      <c r="G110" s="196">
        <f>'Перв. скв '!G123</f>
        <v>300000</v>
      </c>
      <c r="H110" s="84"/>
      <c r="I110" s="84"/>
      <c r="J110" s="197"/>
      <c r="K110" s="84"/>
      <c r="L110" s="84"/>
      <c r="M110" s="84"/>
      <c r="N110" s="84"/>
      <c r="O110" s="99">
        <f t="shared" si="54"/>
        <v>0</v>
      </c>
      <c r="P110" s="99">
        <f t="shared" si="55"/>
        <v>0</v>
      </c>
      <c r="Q110" s="99">
        <f t="shared" si="56"/>
        <v>0</v>
      </c>
      <c r="R110" s="99">
        <f t="shared" si="57"/>
        <v>0</v>
      </c>
      <c r="S110" s="99">
        <f t="shared" si="58"/>
        <v>0</v>
      </c>
      <c r="T110" s="99">
        <f t="shared" si="59"/>
        <v>0</v>
      </c>
      <c r="U110" s="99">
        <f t="shared" si="60"/>
        <v>0</v>
      </c>
      <c r="V110" s="98">
        <f t="shared" si="61"/>
        <v>0</v>
      </c>
      <c r="W110" s="171">
        <f t="shared" si="62"/>
        <v>0</v>
      </c>
      <c r="X110" s="190"/>
    </row>
    <row r="111" spans="1:24" ht="29.25" customHeight="1" outlineLevel="1">
      <c r="A111" s="3"/>
      <c r="B111" s="43"/>
      <c r="C111" s="183"/>
      <c r="D111" s="102" t="str">
        <f>'Перв. скв '!D124</f>
        <v>ГИС под техничкскую колонну 245 мм (Стандартный комплекс, ИК (если несертифицированная телесистема), РК, АКЦ, ЦМ, МЛМ)</v>
      </c>
      <c r="E111" s="59">
        <f t="shared" si="63"/>
        <v>0</v>
      </c>
      <c r="F111" s="59" t="str">
        <f>'Перв. скв '!F124</f>
        <v>операция</v>
      </c>
      <c r="G111" s="196">
        <f>'Перв. скв '!G124</f>
        <v>0</v>
      </c>
      <c r="H111" s="84"/>
      <c r="I111" s="84"/>
      <c r="J111" s="84"/>
      <c r="K111" s="84"/>
      <c r="L111" s="84"/>
      <c r="M111" s="84"/>
      <c r="N111" s="84"/>
      <c r="O111" s="99">
        <f t="shared" si="54"/>
        <v>0</v>
      </c>
      <c r="P111" s="99">
        <f t="shared" si="55"/>
        <v>0</v>
      </c>
      <c r="Q111" s="99">
        <f t="shared" si="56"/>
        <v>0</v>
      </c>
      <c r="R111" s="99">
        <f t="shared" si="57"/>
        <v>0</v>
      </c>
      <c r="S111" s="99">
        <f t="shared" si="58"/>
        <v>0</v>
      </c>
      <c r="T111" s="99">
        <f t="shared" si="59"/>
        <v>0</v>
      </c>
      <c r="U111" s="99">
        <f t="shared" si="60"/>
        <v>0</v>
      </c>
      <c r="V111" s="98">
        <f t="shared" si="61"/>
        <v>0</v>
      </c>
      <c r="W111" s="171">
        <f t="shared" si="62"/>
        <v>0</v>
      </c>
      <c r="X111" s="190"/>
    </row>
    <row r="112" spans="1:24" ht="29.25" customHeight="1" outlineLevel="1">
      <c r="A112" s="27"/>
      <c r="B112" s="43"/>
      <c r="C112" s="183"/>
      <c r="D112" s="102" t="str">
        <f>'Перв. скв '!D125</f>
        <v>ГИС под эксплуатационную колонну 178 мм (Стандартный комплекс, ИК (если несертифицированная телесистема))</v>
      </c>
      <c r="E112" s="59">
        <f t="shared" si="63"/>
        <v>0</v>
      </c>
      <c r="F112" s="59" t="str">
        <f>'Перв. скв '!F125</f>
        <v>операция</v>
      </c>
      <c r="G112" s="196">
        <f>'Перв. скв '!G125</f>
        <v>0</v>
      </c>
      <c r="H112" s="84"/>
      <c r="I112" s="84"/>
      <c r="J112" s="84"/>
      <c r="K112" s="84"/>
      <c r="L112" s="197"/>
      <c r="M112" s="197"/>
      <c r="N112" s="84"/>
      <c r="O112" s="99">
        <f t="shared" si="54"/>
        <v>0</v>
      </c>
      <c r="P112" s="99">
        <f t="shared" si="55"/>
        <v>0</v>
      </c>
      <c r="Q112" s="99">
        <f t="shared" si="56"/>
        <v>0</v>
      </c>
      <c r="R112" s="99">
        <f t="shared" si="57"/>
        <v>0</v>
      </c>
      <c r="S112" s="99">
        <f t="shared" si="58"/>
        <v>0</v>
      </c>
      <c r="T112" s="99">
        <f t="shared" si="59"/>
        <v>0</v>
      </c>
      <c r="U112" s="99">
        <f t="shared" si="60"/>
        <v>0</v>
      </c>
      <c r="V112" s="98">
        <f t="shared" si="61"/>
        <v>0</v>
      </c>
      <c r="W112" s="171">
        <f t="shared" si="62"/>
        <v>0</v>
      </c>
      <c r="X112" s="190"/>
    </row>
    <row r="113" spans="1:24" outlineLevel="1">
      <c r="A113" s="27"/>
      <c r="B113" s="43"/>
      <c r="C113" s="183"/>
      <c r="D113" s="102" t="str">
        <f>'Перв. скв '!D126</f>
        <v>ГИС под хвостовик 114 мм (Стандартный комплекс, ИК (если несертифицированная телесистема))</v>
      </c>
      <c r="E113" s="59">
        <f t="shared" si="63"/>
        <v>0</v>
      </c>
      <c r="F113" s="59" t="str">
        <f>'Перв. скв '!F126</f>
        <v xml:space="preserve">операция </v>
      </c>
      <c r="G113" s="196">
        <f>'Перв. скв '!G126</f>
        <v>0</v>
      </c>
      <c r="H113" s="84"/>
      <c r="I113" s="84"/>
      <c r="J113" s="84"/>
      <c r="K113" s="84"/>
      <c r="L113" s="84"/>
      <c r="M113" s="84"/>
      <c r="N113" s="84"/>
      <c r="O113" s="99">
        <f t="shared" si="54"/>
        <v>0</v>
      </c>
      <c r="P113" s="99">
        <f t="shared" si="55"/>
        <v>0</v>
      </c>
      <c r="Q113" s="99">
        <f t="shared" si="56"/>
        <v>0</v>
      </c>
      <c r="R113" s="99">
        <f t="shared" si="57"/>
        <v>0</v>
      </c>
      <c r="S113" s="99">
        <f t="shared" si="58"/>
        <v>0</v>
      </c>
      <c r="T113" s="99">
        <f t="shared" si="59"/>
        <v>0</v>
      </c>
      <c r="U113" s="99">
        <f t="shared" si="60"/>
        <v>0</v>
      </c>
      <c r="V113" s="98">
        <f t="shared" si="61"/>
        <v>0</v>
      </c>
      <c r="W113" s="171">
        <f t="shared" si="62"/>
        <v>0</v>
      </c>
      <c r="X113" s="190"/>
    </row>
    <row r="114" spans="1:24" outlineLevel="1">
      <c r="A114" s="27"/>
      <c r="B114" s="43"/>
      <c r="C114" s="183"/>
      <c r="D114" s="102" t="str">
        <f>'Перв. скв '!D127</f>
        <v xml:space="preserve">Технологическое дежурство отряда </v>
      </c>
      <c r="E114" s="59">
        <f t="shared" si="63"/>
        <v>0</v>
      </c>
      <c r="F114" s="59" t="str">
        <f>'Перв. скв '!F127</f>
        <v>сут.</v>
      </c>
      <c r="G114" s="196">
        <f>'Перв. скв '!G127</f>
        <v>0</v>
      </c>
      <c r="H114" s="84"/>
      <c r="I114" s="84"/>
      <c r="J114" s="84"/>
      <c r="K114" s="84"/>
      <c r="L114" s="84"/>
      <c r="M114" s="84"/>
      <c r="N114" s="84"/>
      <c r="O114" s="99">
        <f t="shared" si="54"/>
        <v>0</v>
      </c>
      <c r="P114" s="99">
        <f t="shared" si="55"/>
        <v>0</v>
      </c>
      <c r="Q114" s="99">
        <f t="shared" si="56"/>
        <v>0</v>
      </c>
      <c r="R114" s="99">
        <f t="shared" si="57"/>
        <v>0</v>
      </c>
      <c r="S114" s="99">
        <f t="shared" si="58"/>
        <v>0</v>
      </c>
      <c r="T114" s="99">
        <f t="shared" si="59"/>
        <v>0</v>
      </c>
      <c r="U114" s="99">
        <f t="shared" si="60"/>
        <v>0</v>
      </c>
      <c r="V114" s="98">
        <f t="shared" si="61"/>
        <v>0</v>
      </c>
      <c r="W114" s="171">
        <f t="shared" si="62"/>
        <v>0</v>
      </c>
      <c r="X114" s="190"/>
    </row>
    <row r="115" spans="1:24" ht="15.75" outlineLevel="1" thickBot="1">
      <c r="A115" s="34"/>
      <c r="B115" s="44"/>
      <c r="C115" s="183"/>
      <c r="D115" s="102" t="str">
        <f>'Перв. скв '!D128</f>
        <v>Интерпритация данных ГИС в открытом стволе</v>
      </c>
      <c r="E115" s="59">
        <f t="shared" si="63"/>
        <v>0</v>
      </c>
      <c r="F115" s="59" t="str">
        <f>'Перв. скв '!F128</f>
        <v>операция</v>
      </c>
      <c r="G115" s="196">
        <f>'Перв. скв '!G128</f>
        <v>0</v>
      </c>
      <c r="H115" s="197"/>
      <c r="I115" s="84"/>
      <c r="J115" s="84"/>
      <c r="K115" s="84"/>
      <c r="L115" s="84"/>
      <c r="M115" s="84"/>
      <c r="N115" s="84"/>
      <c r="O115" s="99">
        <f t="shared" si="54"/>
        <v>0</v>
      </c>
      <c r="P115" s="99">
        <f t="shared" si="55"/>
        <v>0</v>
      </c>
      <c r="Q115" s="99">
        <f t="shared" si="56"/>
        <v>0</v>
      </c>
      <c r="R115" s="99">
        <f t="shared" si="57"/>
        <v>0</v>
      </c>
      <c r="S115" s="99">
        <f t="shared" si="58"/>
        <v>0</v>
      </c>
      <c r="T115" s="99">
        <f t="shared" si="59"/>
        <v>0</v>
      </c>
      <c r="U115" s="99">
        <f t="shared" si="60"/>
        <v>0</v>
      </c>
      <c r="V115" s="98">
        <f t="shared" si="61"/>
        <v>0</v>
      </c>
      <c r="W115" s="171">
        <f t="shared" si="62"/>
        <v>0</v>
      </c>
      <c r="X115" s="190"/>
    </row>
    <row r="116" spans="1:24" ht="15.75" thickBot="1">
      <c r="A116" s="32"/>
      <c r="B116" s="47"/>
      <c r="C116" s="446" t="s">
        <v>1</v>
      </c>
      <c r="D116" s="447"/>
      <c r="E116" s="447"/>
      <c r="F116" s="447"/>
      <c r="G116" s="447"/>
      <c r="H116" s="447"/>
      <c r="I116" s="447"/>
      <c r="J116" s="447"/>
      <c r="K116" s="447"/>
      <c r="L116" s="447"/>
      <c r="M116" s="447"/>
      <c r="N116" s="447"/>
      <c r="O116" s="447"/>
      <c r="P116" s="447"/>
      <c r="Q116" s="447"/>
      <c r="R116" s="447"/>
      <c r="S116" s="447"/>
      <c r="T116" s="447"/>
      <c r="U116" s="447"/>
      <c r="V116" s="447"/>
      <c r="W116" s="447"/>
      <c r="X116" s="192">
        <f>SUM(W118:W120)</f>
        <v>0</v>
      </c>
    </row>
    <row r="117" spans="1:24" outlineLevel="1">
      <c r="A117" s="30"/>
      <c r="B117" s="43"/>
      <c r="C117" s="182">
        <f>'Перв. скв '!C130</f>
        <v>0</v>
      </c>
      <c r="D117" s="100" t="s">
        <v>120</v>
      </c>
      <c r="E117" s="50"/>
      <c r="F117" s="55"/>
      <c r="G117" s="40"/>
      <c r="H117" s="51"/>
      <c r="I117" s="51"/>
      <c r="J117" s="51"/>
      <c r="K117" s="51"/>
      <c r="L117" s="51"/>
      <c r="M117" s="51"/>
      <c r="N117" s="51"/>
      <c r="O117" s="52"/>
      <c r="P117" s="52"/>
      <c r="Q117" s="52"/>
      <c r="R117" s="52"/>
      <c r="S117" s="52"/>
      <c r="T117" s="52"/>
      <c r="U117" s="52"/>
      <c r="V117" s="53"/>
      <c r="W117" s="172"/>
      <c r="X117" s="190"/>
    </row>
    <row r="118" spans="1:24" outlineLevel="1">
      <c r="A118" s="30"/>
      <c r="B118" s="43"/>
      <c r="C118" s="183" t="s">
        <v>148</v>
      </c>
      <c r="D118" s="102" t="str">
        <f>'Перв. скв '!D131</f>
        <v>Отбор неизолированного керна</v>
      </c>
      <c r="E118" s="59">
        <f>C$117</f>
        <v>0</v>
      </c>
      <c r="F118" s="59" t="str">
        <f>'Перв. скв '!F131</f>
        <v>м</v>
      </c>
      <c r="G118" s="196">
        <f>'Перв. скв '!G131</f>
        <v>0</v>
      </c>
      <c r="H118" s="84"/>
      <c r="I118" s="84"/>
      <c r="J118" s="84"/>
      <c r="K118" s="84"/>
      <c r="L118" s="84"/>
      <c r="M118" s="84"/>
      <c r="N118" s="84"/>
      <c r="O118" s="112">
        <f>H118*G118</f>
        <v>0</v>
      </c>
      <c r="P118" s="112">
        <f>I118*G118</f>
        <v>0</v>
      </c>
      <c r="Q118" s="112">
        <f>J118*G118</f>
        <v>0</v>
      </c>
      <c r="R118" s="112">
        <f>K118*G118</f>
        <v>0</v>
      </c>
      <c r="S118" s="112">
        <f>L118*G118</f>
        <v>0</v>
      </c>
      <c r="T118" s="99">
        <f>M118*G118</f>
        <v>0</v>
      </c>
      <c r="U118" s="112">
        <f>N118*G118</f>
        <v>0</v>
      </c>
      <c r="V118" s="113">
        <f>SUM(H118:N118)</f>
        <v>0</v>
      </c>
      <c r="W118" s="168">
        <f>SUM(O118:U118)</f>
        <v>0</v>
      </c>
      <c r="X118" s="190"/>
    </row>
    <row r="119" spans="1:24" outlineLevel="1">
      <c r="A119" s="30"/>
      <c r="B119" s="43"/>
      <c r="C119" s="183"/>
      <c r="D119" s="102" t="str">
        <f>'Перв. скв '!D132</f>
        <v>Отбор изолированного керна</v>
      </c>
      <c r="E119" s="59">
        <f>C$117</f>
        <v>0</v>
      </c>
      <c r="F119" s="59" t="str">
        <f>'Перв. скв '!F132</f>
        <v>м</v>
      </c>
      <c r="G119" s="196">
        <f>'Перв. скв '!G132</f>
        <v>0</v>
      </c>
      <c r="H119" s="84"/>
      <c r="I119" s="84"/>
      <c r="J119" s="84"/>
      <c r="K119" s="84"/>
      <c r="L119" s="84"/>
      <c r="M119" s="84"/>
      <c r="N119" s="84"/>
      <c r="O119" s="112">
        <f>H119*G119</f>
        <v>0</v>
      </c>
      <c r="P119" s="112">
        <f>I119*G119</f>
        <v>0</v>
      </c>
      <c r="Q119" s="112">
        <f>J119*G119</f>
        <v>0</v>
      </c>
      <c r="R119" s="112">
        <f>K119*G119</f>
        <v>0</v>
      </c>
      <c r="S119" s="112">
        <f>L119*G119</f>
        <v>0</v>
      </c>
      <c r="T119" s="99">
        <f>M119*G119</f>
        <v>0</v>
      </c>
      <c r="U119" s="112">
        <f>N119*G119</f>
        <v>0</v>
      </c>
      <c r="V119" s="113">
        <f>SUM(H119:N119)</f>
        <v>0</v>
      </c>
      <c r="W119" s="168">
        <f>SUM(O119:U119)</f>
        <v>0</v>
      </c>
      <c r="X119" s="190"/>
    </row>
    <row r="120" spans="1:24" ht="15.75" outlineLevel="1" thickBot="1">
      <c r="A120" s="30"/>
      <c r="B120" s="43"/>
      <c r="C120" s="183"/>
      <c r="D120" s="102" t="str">
        <f>'Перв. скв '!D133</f>
        <v>Прочее</v>
      </c>
      <c r="E120" s="59">
        <f>C$117</f>
        <v>0</v>
      </c>
      <c r="F120" s="59" t="str">
        <f>'Перв. скв '!F133</f>
        <v>м</v>
      </c>
      <c r="G120" s="196">
        <f>'Перв. скв '!G133</f>
        <v>0</v>
      </c>
      <c r="H120" s="84"/>
      <c r="I120" s="84"/>
      <c r="J120" s="84"/>
      <c r="K120" s="84"/>
      <c r="L120" s="84"/>
      <c r="M120" s="84"/>
      <c r="N120" s="84"/>
      <c r="O120" s="112">
        <f>H120*G120</f>
        <v>0</v>
      </c>
      <c r="P120" s="112">
        <f>I120*G120</f>
        <v>0</v>
      </c>
      <c r="Q120" s="112">
        <f>J120*G120</f>
        <v>0</v>
      </c>
      <c r="R120" s="112">
        <f>K120*G120</f>
        <v>0</v>
      </c>
      <c r="S120" s="112">
        <f>L120*G120</f>
        <v>0</v>
      </c>
      <c r="T120" s="99">
        <f>M120*G120</f>
        <v>0</v>
      </c>
      <c r="U120" s="112">
        <f>N120*G120</f>
        <v>0</v>
      </c>
      <c r="V120" s="113">
        <f>SUM(H120:N120)</f>
        <v>0</v>
      </c>
      <c r="W120" s="168">
        <f>SUM(O120:U120)</f>
        <v>0</v>
      </c>
      <c r="X120" s="190"/>
    </row>
    <row r="121" spans="1:24" ht="15.75" thickBot="1">
      <c r="A121" s="32"/>
      <c r="B121" s="47"/>
      <c r="C121" s="446" t="s">
        <v>26</v>
      </c>
      <c r="D121" s="447"/>
      <c r="E121" s="447"/>
      <c r="F121" s="447"/>
      <c r="G121" s="447"/>
      <c r="H121" s="447"/>
      <c r="I121" s="447"/>
      <c r="J121" s="447"/>
      <c r="K121" s="447"/>
      <c r="L121" s="447"/>
      <c r="M121" s="447"/>
      <c r="N121" s="447"/>
      <c r="O121" s="447"/>
      <c r="P121" s="447"/>
      <c r="Q121" s="447"/>
      <c r="R121" s="447"/>
      <c r="S121" s="447"/>
      <c r="T121" s="447"/>
      <c r="U121" s="447"/>
      <c r="V121" s="447"/>
      <c r="W121" s="447"/>
      <c r="X121" s="192">
        <f>SUM(W123:W124)</f>
        <v>0</v>
      </c>
    </row>
    <row r="122" spans="1:24" outlineLevel="1" collapsed="1">
      <c r="A122" s="27"/>
      <c r="B122" s="43"/>
      <c r="C122" s="182">
        <f>'Перв. скв '!C135</f>
        <v>0</v>
      </c>
      <c r="D122" s="100" t="s">
        <v>120</v>
      </c>
      <c r="E122" s="50"/>
      <c r="F122" s="50"/>
      <c r="G122" s="38"/>
      <c r="H122" s="51"/>
      <c r="I122" s="51"/>
      <c r="J122" s="51"/>
      <c r="K122" s="51"/>
      <c r="L122" s="51"/>
      <c r="M122" s="51"/>
      <c r="N122" s="51"/>
      <c r="O122" s="52"/>
      <c r="P122" s="52"/>
      <c r="Q122" s="52"/>
      <c r="R122" s="52"/>
      <c r="S122" s="52"/>
      <c r="T122" s="52"/>
      <c r="U122" s="52"/>
      <c r="V122" s="53"/>
      <c r="W122" s="172"/>
      <c r="X122" s="190"/>
    </row>
    <row r="123" spans="1:24" outlineLevel="1">
      <c r="A123" s="27"/>
      <c r="B123" s="43"/>
      <c r="C123" s="183" t="s">
        <v>148</v>
      </c>
      <c r="D123" s="102" t="str">
        <f>'Перв. скв '!D136</f>
        <v>Супервайзер по бурению на скважинах с отходом до 1300 м.</v>
      </c>
      <c r="E123" s="59">
        <f>C$122</f>
        <v>0</v>
      </c>
      <c r="F123" s="59" t="str">
        <f>'Перв. скв '!F136</f>
        <v>скв.</v>
      </c>
      <c r="G123" s="196">
        <f>'Перв. скв '!G136</f>
        <v>18147</v>
      </c>
      <c r="H123" s="198"/>
      <c r="I123" s="198"/>
      <c r="J123" s="198"/>
      <c r="K123" s="198"/>
      <c r="L123" s="198"/>
      <c r="M123" s="198"/>
      <c r="N123" s="198"/>
      <c r="O123" s="99">
        <f>H123*G123</f>
        <v>0</v>
      </c>
      <c r="P123" s="99">
        <f>I123*G123</f>
        <v>0</v>
      </c>
      <c r="Q123" s="99">
        <f>J123*G123</f>
        <v>0</v>
      </c>
      <c r="R123" s="99">
        <f>K123*G123</f>
        <v>0</v>
      </c>
      <c r="S123" s="99">
        <f>L123*G123</f>
        <v>0</v>
      </c>
      <c r="T123" s="99">
        <f>M123*G123</f>
        <v>0</v>
      </c>
      <c r="U123" s="99">
        <f>N123*G123</f>
        <v>0</v>
      </c>
      <c r="V123" s="98">
        <f>SUM(H123:N123)</f>
        <v>0</v>
      </c>
      <c r="W123" s="171">
        <f>SUM(O123:U123)</f>
        <v>0</v>
      </c>
      <c r="X123" s="190"/>
    </row>
    <row r="124" spans="1:24" ht="15.75" outlineLevel="1" thickBot="1">
      <c r="A124" s="27"/>
      <c r="B124" s="43"/>
      <c r="C124" s="183"/>
      <c r="D124" s="102" t="str">
        <f>'Перв. скв '!D141</f>
        <v>Супервайзер по бурению на горизонтальных скважинах</v>
      </c>
      <c r="E124" s="59">
        <f>C$122</f>
        <v>0</v>
      </c>
      <c r="F124" s="59" t="str">
        <f>'Перв. скв '!F141</f>
        <v>скв.</v>
      </c>
      <c r="G124" s="196">
        <f>'Перв. скв '!G141</f>
        <v>18147</v>
      </c>
      <c r="H124" s="115"/>
      <c r="I124" s="115"/>
      <c r="J124" s="115"/>
      <c r="K124" s="115"/>
      <c r="L124" s="115"/>
      <c r="M124" s="115"/>
      <c r="N124" s="115"/>
      <c r="O124" s="99">
        <f>H124*G124</f>
        <v>0</v>
      </c>
      <c r="P124" s="99">
        <f>I124*G124</f>
        <v>0</v>
      </c>
      <c r="Q124" s="99">
        <f>J124*G124</f>
        <v>0</v>
      </c>
      <c r="R124" s="99">
        <f>K124*G124</f>
        <v>0</v>
      </c>
      <c r="S124" s="99">
        <f>L124*G124</f>
        <v>0</v>
      </c>
      <c r="T124" s="99">
        <f>M124*G124</f>
        <v>0</v>
      </c>
      <c r="U124" s="99">
        <f>N124*G124</f>
        <v>0</v>
      </c>
      <c r="V124" s="98">
        <f>SUM(H124:N124)</f>
        <v>0</v>
      </c>
      <c r="W124" s="171">
        <f>SUM(O124:U124)</f>
        <v>0</v>
      </c>
      <c r="X124" s="190"/>
    </row>
    <row r="125" spans="1:24" ht="15.75" thickBot="1">
      <c r="A125" s="32"/>
      <c r="B125" s="47"/>
      <c r="C125" s="446" t="s">
        <v>36</v>
      </c>
      <c r="D125" s="447"/>
      <c r="E125" s="447"/>
      <c r="F125" s="447"/>
      <c r="G125" s="447"/>
      <c r="H125" s="447"/>
      <c r="I125" s="447"/>
      <c r="J125" s="447"/>
      <c r="K125" s="447"/>
      <c r="L125" s="447"/>
      <c r="M125" s="447"/>
      <c r="N125" s="447"/>
      <c r="O125" s="447"/>
      <c r="P125" s="447"/>
      <c r="Q125" s="447"/>
      <c r="R125" s="447"/>
      <c r="S125" s="447"/>
      <c r="T125" s="447"/>
      <c r="U125" s="447"/>
      <c r="V125" s="447"/>
      <c r="W125" s="447"/>
      <c r="X125" s="192">
        <f>SUM(W126:W145)</f>
        <v>0</v>
      </c>
    </row>
    <row r="126" spans="1:24" outlineLevel="1" collapsed="1">
      <c r="A126" s="30"/>
      <c r="B126" s="43"/>
      <c r="C126" s="182">
        <f>'Перв. скв '!C143</f>
        <v>0</v>
      </c>
      <c r="D126" s="100" t="s">
        <v>120</v>
      </c>
      <c r="E126" s="50"/>
      <c r="F126" s="50"/>
      <c r="G126" s="38"/>
      <c r="H126" s="51"/>
      <c r="I126" s="51"/>
      <c r="J126" s="51"/>
      <c r="K126" s="51"/>
      <c r="L126" s="51"/>
      <c r="M126" s="51"/>
      <c r="N126" s="51"/>
      <c r="O126" s="52"/>
      <c r="P126" s="52"/>
      <c r="Q126" s="52"/>
      <c r="R126" s="52"/>
      <c r="S126" s="52"/>
      <c r="T126" s="52"/>
      <c r="U126" s="52"/>
      <c r="V126" s="53"/>
      <c r="W126" s="172"/>
      <c r="X126" s="190"/>
    </row>
    <row r="127" spans="1:24" outlineLevel="1">
      <c r="A127" s="30"/>
      <c r="B127" s="43"/>
      <c r="C127" s="183"/>
      <c r="D127" s="102" t="str">
        <f>'Перв. скв '!D144</f>
        <v>Противофонтанный лифт</v>
      </c>
      <c r="E127" s="59"/>
      <c r="F127" s="59" t="str">
        <f>'Перв. скв '!F144</f>
        <v>операция</v>
      </c>
      <c r="G127" s="196">
        <f>'Перв. скв '!G144</f>
        <v>0</v>
      </c>
      <c r="H127" s="115"/>
      <c r="I127" s="115"/>
      <c r="J127" s="115"/>
      <c r="K127" s="115"/>
      <c r="L127" s="115"/>
      <c r="M127" s="115"/>
      <c r="N127" s="115"/>
      <c r="O127" s="99">
        <f t="shared" ref="O127:O137" si="64">H127*G127</f>
        <v>0</v>
      </c>
      <c r="P127" s="99">
        <f t="shared" ref="P127:P137" si="65">I127*G127</f>
        <v>0</v>
      </c>
      <c r="Q127" s="99">
        <f t="shared" ref="Q127:Q137" si="66">J127*G127</f>
        <v>0</v>
      </c>
      <c r="R127" s="99">
        <f t="shared" ref="R127:R137" si="67">K127*G127</f>
        <v>0</v>
      </c>
      <c r="S127" s="99">
        <f t="shared" ref="S127:S137" si="68">L127*G127</f>
        <v>0</v>
      </c>
      <c r="T127" s="99">
        <f t="shared" ref="T127:T137" si="69">M127*G127</f>
        <v>0</v>
      </c>
      <c r="U127" s="99">
        <f t="shared" ref="U127:U137" si="70">N127*G127</f>
        <v>0</v>
      </c>
      <c r="V127" s="98">
        <f t="shared" ref="V127:V137" si="71">SUM(H127:N127)</f>
        <v>0</v>
      </c>
      <c r="W127" s="171">
        <f t="shared" ref="W127:W137" si="72">SUM(O127:U127)</f>
        <v>0</v>
      </c>
      <c r="X127" s="190"/>
    </row>
    <row r="128" spans="1:24" outlineLevel="1">
      <c r="A128" s="30"/>
      <c r="B128" s="43"/>
      <c r="C128" s="183"/>
      <c r="D128" s="102" t="str">
        <f>'Перв. скв '!D145</f>
        <v>Прочие</v>
      </c>
      <c r="E128" s="59"/>
      <c r="F128" s="59">
        <f>'Перв. скв '!F145</f>
        <v>0</v>
      </c>
      <c r="G128" s="196">
        <f>'Перв. скв '!G145</f>
        <v>0</v>
      </c>
      <c r="H128" s="115"/>
      <c r="I128" s="115"/>
      <c r="J128" s="115"/>
      <c r="K128" s="115"/>
      <c r="L128" s="115"/>
      <c r="M128" s="115"/>
      <c r="N128" s="115"/>
      <c r="O128" s="99">
        <f t="shared" si="64"/>
        <v>0</v>
      </c>
      <c r="P128" s="99">
        <f t="shared" si="65"/>
        <v>0</v>
      </c>
      <c r="Q128" s="99">
        <f t="shared" si="66"/>
        <v>0</v>
      </c>
      <c r="R128" s="99">
        <f t="shared" si="67"/>
        <v>0</v>
      </c>
      <c r="S128" s="99">
        <f t="shared" si="68"/>
        <v>0</v>
      </c>
      <c r="T128" s="99">
        <f t="shared" si="69"/>
        <v>0</v>
      </c>
      <c r="U128" s="99">
        <f t="shared" si="70"/>
        <v>0</v>
      </c>
      <c r="V128" s="98">
        <f t="shared" si="71"/>
        <v>0</v>
      </c>
      <c r="W128" s="171">
        <f t="shared" si="72"/>
        <v>0</v>
      </c>
      <c r="X128" s="190"/>
    </row>
    <row r="129" spans="1:24" outlineLevel="1">
      <c r="A129" s="30"/>
      <c r="B129" s="43"/>
      <c r="C129" s="183"/>
      <c r="D129" s="102" t="str">
        <f>'Перв. скв '!D146</f>
        <v>Прочие</v>
      </c>
      <c r="E129" s="59"/>
      <c r="F129" s="59">
        <f>'Перв. скв '!F146</f>
        <v>0</v>
      </c>
      <c r="G129" s="196">
        <f>'Перв. скв '!G146</f>
        <v>0</v>
      </c>
      <c r="H129" s="115"/>
      <c r="I129" s="115"/>
      <c r="J129" s="115"/>
      <c r="K129" s="115"/>
      <c r="L129" s="115"/>
      <c r="M129" s="115"/>
      <c r="N129" s="115"/>
      <c r="O129" s="99">
        <f t="shared" si="64"/>
        <v>0</v>
      </c>
      <c r="P129" s="99">
        <f t="shared" si="65"/>
        <v>0</v>
      </c>
      <c r="Q129" s="99">
        <f t="shared" si="66"/>
        <v>0</v>
      </c>
      <c r="R129" s="99">
        <f t="shared" si="67"/>
        <v>0</v>
      </c>
      <c r="S129" s="99">
        <f t="shared" si="68"/>
        <v>0</v>
      </c>
      <c r="T129" s="99">
        <f t="shared" si="69"/>
        <v>0</v>
      </c>
      <c r="U129" s="99">
        <f t="shared" si="70"/>
        <v>0</v>
      </c>
      <c r="V129" s="98">
        <f t="shared" si="71"/>
        <v>0</v>
      </c>
      <c r="W129" s="171">
        <f t="shared" si="72"/>
        <v>0</v>
      </c>
      <c r="X129" s="190"/>
    </row>
    <row r="130" spans="1:24" outlineLevel="1">
      <c r="A130" s="30"/>
      <c r="B130" s="43"/>
      <c r="C130" s="183"/>
      <c r="D130" s="102" t="str">
        <f>'Перв. скв '!D147</f>
        <v>Прочие</v>
      </c>
      <c r="E130" s="59"/>
      <c r="F130" s="59">
        <f>'Перв. скв '!F147</f>
        <v>0</v>
      </c>
      <c r="G130" s="196">
        <f>'Перв. скв '!G147</f>
        <v>0</v>
      </c>
      <c r="H130" s="115"/>
      <c r="I130" s="115"/>
      <c r="J130" s="115"/>
      <c r="K130" s="115"/>
      <c r="L130" s="115"/>
      <c r="M130" s="115"/>
      <c r="N130" s="115"/>
      <c r="O130" s="99">
        <f t="shared" si="64"/>
        <v>0</v>
      </c>
      <c r="P130" s="99">
        <f t="shared" si="65"/>
        <v>0</v>
      </c>
      <c r="Q130" s="99">
        <f t="shared" si="66"/>
        <v>0</v>
      </c>
      <c r="R130" s="99">
        <f t="shared" si="67"/>
        <v>0</v>
      </c>
      <c r="S130" s="99">
        <f t="shared" si="68"/>
        <v>0</v>
      </c>
      <c r="T130" s="99">
        <f t="shared" si="69"/>
        <v>0</v>
      </c>
      <c r="U130" s="99">
        <f t="shared" si="70"/>
        <v>0</v>
      </c>
      <c r="V130" s="98">
        <f t="shared" si="71"/>
        <v>0</v>
      </c>
      <c r="W130" s="171">
        <f t="shared" si="72"/>
        <v>0</v>
      </c>
      <c r="X130" s="190"/>
    </row>
    <row r="131" spans="1:24" outlineLevel="1">
      <c r="A131" s="30"/>
      <c r="B131" s="43"/>
      <c r="C131" s="183"/>
      <c r="D131" s="102" t="str">
        <f>'Перв. скв '!D148</f>
        <v>Прочие</v>
      </c>
      <c r="E131" s="59"/>
      <c r="F131" s="59">
        <f>'Перв. скв '!F148</f>
        <v>0</v>
      </c>
      <c r="G131" s="196">
        <f>'Перв. скв '!G148</f>
        <v>0</v>
      </c>
      <c r="H131" s="115"/>
      <c r="I131" s="115"/>
      <c r="J131" s="115"/>
      <c r="K131" s="115"/>
      <c r="L131" s="115"/>
      <c r="M131" s="115"/>
      <c r="N131" s="115"/>
      <c r="O131" s="99">
        <f t="shared" si="64"/>
        <v>0</v>
      </c>
      <c r="P131" s="99">
        <f t="shared" si="65"/>
        <v>0</v>
      </c>
      <c r="Q131" s="99">
        <f t="shared" si="66"/>
        <v>0</v>
      </c>
      <c r="R131" s="99">
        <f t="shared" si="67"/>
        <v>0</v>
      </c>
      <c r="S131" s="99">
        <f t="shared" si="68"/>
        <v>0</v>
      </c>
      <c r="T131" s="99">
        <f t="shared" si="69"/>
        <v>0</v>
      </c>
      <c r="U131" s="99">
        <f t="shared" si="70"/>
        <v>0</v>
      </c>
      <c r="V131" s="98">
        <f t="shared" si="71"/>
        <v>0</v>
      </c>
      <c r="W131" s="171">
        <f t="shared" si="72"/>
        <v>0</v>
      </c>
      <c r="X131" s="190"/>
    </row>
    <row r="132" spans="1:24" outlineLevel="1">
      <c r="A132" s="30"/>
      <c r="B132" s="43"/>
      <c r="C132" s="183"/>
      <c r="D132" s="102" t="str">
        <f>'Перв. скв '!D149</f>
        <v>Прочие</v>
      </c>
      <c r="E132" s="59"/>
      <c r="F132" s="59">
        <f>'Перв. скв '!F149</f>
        <v>0</v>
      </c>
      <c r="G132" s="196">
        <f>'Перв. скв '!G149</f>
        <v>0</v>
      </c>
      <c r="H132" s="115"/>
      <c r="I132" s="115"/>
      <c r="J132" s="115"/>
      <c r="K132" s="115"/>
      <c r="L132" s="115"/>
      <c r="M132" s="115"/>
      <c r="N132" s="115"/>
      <c r="O132" s="99">
        <f t="shared" si="64"/>
        <v>0</v>
      </c>
      <c r="P132" s="99">
        <f t="shared" si="65"/>
        <v>0</v>
      </c>
      <c r="Q132" s="99">
        <f t="shared" si="66"/>
        <v>0</v>
      </c>
      <c r="R132" s="99">
        <f t="shared" si="67"/>
        <v>0</v>
      </c>
      <c r="S132" s="99">
        <f t="shared" si="68"/>
        <v>0</v>
      </c>
      <c r="T132" s="99">
        <f t="shared" si="69"/>
        <v>0</v>
      </c>
      <c r="U132" s="99">
        <f t="shared" si="70"/>
        <v>0</v>
      </c>
      <c r="V132" s="98">
        <f t="shared" si="71"/>
        <v>0</v>
      </c>
      <c r="W132" s="171">
        <f t="shared" si="72"/>
        <v>0</v>
      </c>
      <c r="X132" s="190"/>
    </row>
    <row r="133" spans="1:24" outlineLevel="1">
      <c r="A133" s="30"/>
      <c r="B133" s="43"/>
      <c r="C133" s="183"/>
      <c r="D133" s="102" t="str">
        <f>'Перв. скв '!D150</f>
        <v>Прочие</v>
      </c>
      <c r="E133" s="59"/>
      <c r="F133" s="59">
        <f>'Перв. скв '!F150</f>
        <v>0</v>
      </c>
      <c r="G133" s="196">
        <f>'Перв. скв '!G150</f>
        <v>0</v>
      </c>
      <c r="H133" s="115"/>
      <c r="I133" s="115"/>
      <c r="J133" s="115"/>
      <c r="K133" s="115"/>
      <c r="L133" s="115"/>
      <c r="M133" s="115"/>
      <c r="N133" s="115"/>
      <c r="O133" s="99">
        <f t="shared" si="64"/>
        <v>0</v>
      </c>
      <c r="P133" s="99">
        <f t="shared" si="65"/>
        <v>0</v>
      </c>
      <c r="Q133" s="99">
        <f t="shared" si="66"/>
        <v>0</v>
      </c>
      <c r="R133" s="99">
        <f t="shared" si="67"/>
        <v>0</v>
      </c>
      <c r="S133" s="99">
        <f t="shared" si="68"/>
        <v>0</v>
      </c>
      <c r="T133" s="99">
        <f t="shared" si="69"/>
        <v>0</v>
      </c>
      <c r="U133" s="99">
        <f t="shared" si="70"/>
        <v>0</v>
      </c>
      <c r="V133" s="98">
        <f t="shared" si="71"/>
        <v>0</v>
      </c>
      <c r="W133" s="171">
        <f t="shared" si="72"/>
        <v>0</v>
      </c>
      <c r="X133" s="190"/>
    </row>
    <row r="134" spans="1:24" outlineLevel="1">
      <c r="A134" s="30"/>
      <c r="B134" s="43"/>
      <c r="C134" s="183"/>
      <c r="D134" s="102" t="str">
        <f>'Перв. скв '!D151</f>
        <v>Прочие</v>
      </c>
      <c r="E134" s="59"/>
      <c r="F134" s="59">
        <f>'Перв. скв '!F151</f>
        <v>0</v>
      </c>
      <c r="G134" s="196">
        <f>'Перв. скв '!G151</f>
        <v>0</v>
      </c>
      <c r="H134" s="115"/>
      <c r="I134" s="115"/>
      <c r="J134" s="115"/>
      <c r="K134" s="115"/>
      <c r="L134" s="115"/>
      <c r="M134" s="115"/>
      <c r="N134" s="115"/>
      <c r="O134" s="99">
        <f t="shared" si="64"/>
        <v>0</v>
      </c>
      <c r="P134" s="99">
        <f t="shared" si="65"/>
        <v>0</v>
      </c>
      <c r="Q134" s="99">
        <f t="shared" si="66"/>
        <v>0</v>
      </c>
      <c r="R134" s="99">
        <f t="shared" si="67"/>
        <v>0</v>
      </c>
      <c r="S134" s="99">
        <f t="shared" si="68"/>
        <v>0</v>
      </c>
      <c r="T134" s="99">
        <f t="shared" si="69"/>
        <v>0</v>
      </c>
      <c r="U134" s="99">
        <f t="shared" si="70"/>
        <v>0</v>
      </c>
      <c r="V134" s="98">
        <f t="shared" si="71"/>
        <v>0</v>
      </c>
      <c r="W134" s="171">
        <f t="shared" si="72"/>
        <v>0</v>
      </c>
      <c r="X134" s="190"/>
    </row>
    <row r="135" spans="1:24" outlineLevel="1">
      <c r="A135" s="30"/>
      <c r="B135" s="43"/>
      <c r="C135" s="183"/>
      <c r="D135" s="102" t="str">
        <f>'Перв. скв '!D152</f>
        <v>Прочие</v>
      </c>
      <c r="E135" s="59"/>
      <c r="F135" s="59">
        <f>'Перв. скв '!F152</f>
        <v>0</v>
      </c>
      <c r="G135" s="196">
        <f>'Перв. скв '!G152</f>
        <v>0</v>
      </c>
      <c r="H135" s="115"/>
      <c r="I135" s="115"/>
      <c r="J135" s="115"/>
      <c r="K135" s="115"/>
      <c r="L135" s="115"/>
      <c r="M135" s="115"/>
      <c r="N135" s="115"/>
      <c r="O135" s="99">
        <f t="shared" si="64"/>
        <v>0</v>
      </c>
      <c r="P135" s="99">
        <f t="shared" si="65"/>
        <v>0</v>
      </c>
      <c r="Q135" s="99">
        <f t="shared" si="66"/>
        <v>0</v>
      </c>
      <c r="R135" s="99">
        <f t="shared" si="67"/>
        <v>0</v>
      </c>
      <c r="S135" s="99">
        <f t="shared" si="68"/>
        <v>0</v>
      </c>
      <c r="T135" s="99">
        <f t="shared" si="69"/>
        <v>0</v>
      </c>
      <c r="U135" s="99">
        <f t="shared" si="70"/>
        <v>0</v>
      </c>
      <c r="V135" s="98">
        <f t="shared" si="71"/>
        <v>0</v>
      </c>
      <c r="W135" s="171">
        <f>SUM(O135:U135)</f>
        <v>0</v>
      </c>
      <c r="X135" s="190"/>
    </row>
    <row r="136" spans="1:24" outlineLevel="1">
      <c r="A136" s="30"/>
      <c r="B136" s="43"/>
      <c r="C136" s="183"/>
      <c r="D136" s="102" t="str">
        <f>'Перв. скв '!D153</f>
        <v>Прочие</v>
      </c>
      <c r="E136" s="59"/>
      <c r="F136" s="59">
        <f>'Перв. скв '!F153</f>
        <v>0</v>
      </c>
      <c r="G136" s="196">
        <f>'Перв. скв '!G153</f>
        <v>0</v>
      </c>
      <c r="H136" s="115"/>
      <c r="I136" s="115"/>
      <c r="J136" s="115"/>
      <c r="K136" s="115"/>
      <c r="L136" s="115"/>
      <c r="M136" s="115"/>
      <c r="N136" s="115"/>
      <c r="O136" s="99">
        <f t="shared" si="64"/>
        <v>0</v>
      </c>
      <c r="P136" s="99">
        <f t="shared" si="65"/>
        <v>0</v>
      </c>
      <c r="Q136" s="99">
        <f t="shared" si="66"/>
        <v>0</v>
      </c>
      <c r="R136" s="99">
        <f t="shared" si="67"/>
        <v>0</v>
      </c>
      <c r="S136" s="99">
        <f t="shared" si="68"/>
        <v>0</v>
      </c>
      <c r="T136" s="99">
        <f t="shared" si="69"/>
        <v>0</v>
      </c>
      <c r="U136" s="99">
        <f t="shared" si="70"/>
        <v>0</v>
      </c>
      <c r="V136" s="98">
        <f t="shared" si="71"/>
        <v>0</v>
      </c>
      <c r="W136" s="171">
        <f>SUM(O136:U136)</f>
        <v>0</v>
      </c>
      <c r="X136" s="190"/>
    </row>
    <row r="137" spans="1:24" outlineLevel="1">
      <c r="A137" s="30"/>
      <c r="B137" s="43"/>
      <c r="C137" s="183"/>
      <c r="D137" s="102" t="str">
        <f>'Перв. скв '!D154</f>
        <v>Прочие</v>
      </c>
      <c r="E137" s="59"/>
      <c r="F137" s="59">
        <f>'Перв. скв '!F154</f>
        <v>0</v>
      </c>
      <c r="G137" s="196">
        <f>'Перв. скв '!G154</f>
        <v>0</v>
      </c>
      <c r="H137" s="115"/>
      <c r="I137" s="115"/>
      <c r="J137" s="115"/>
      <c r="K137" s="115"/>
      <c r="L137" s="115"/>
      <c r="M137" s="115"/>
      <c r="N137" s="115"/>
      <c r="O137" s="99">
        <f t="shared" si="64"/>
        <v>0</v>
      </c>
      <c r="P137" s="99">
        <f t="shared" si="65"/>
        <v>0</v>
      </c>
      <c r="Q137" s="99">
        <f t="shared" si="66"/>
        <v>0</v>
      </c>
      <c r="R137" s="99">
        <f t="shared" si="67"/>
        <v>0</v>
      </c>
      <c r="S137" s="99">
        <f t="shared" si="68"/>
        <v>0</v>
      </c>
      <c r="T137" s="99">
        <f t="shared" si="69"/>
        <v>0</v>
      </c>
      <c r="U137" s="99">
        <f t="shared" si="70"/>
        <v>0</v>
      </c>
      <c r="V137" s="98">
        <f t="shared" si="71"/>
        <v>0</v>
      </c>
      <c r="W137" s="171">
        <f t="shared" si="72"/>
        <v>0</v>
      </c>
      <c r="X137" s="190"/>
    </row>
    <row r="138" spans="1:24" outlineLevel="1">
      <c r="A138" s="30"/>
      <c r="B138" s="43"/>
      <c r="C138" s="54" t="s">
        <v>121</v>
      </c>
      <c r="D138" s="100"/>
      <c r="E138" s="50"/>
      <c r="F138" s="50"/>
      <c r="G138" s="38"/>
      <c r="H138" s="120"/>
      <c r="I138" s="120"/>
      <c r="J138" s="120"/>
      <c r="K138" s="120"/>
      <c r="L138" s="120"/>
      <c r="M138" s="120"/>
      <c r="N138" s="120"/>
      <c r="O138" s="121"/>
      <c r="P138" s="121"/>
      <c r="Q138" s="121"/>
      <c r="R138" s="121"/>
      <c r="S138" s="121"/>
      <c r="T138" s="121"/>
      <c r="U138" s="121"/>
      <c r="V138" s="120"/>
      <c r="W138" s="173"/>
      <c r="X138" s="190"/>
    </row>
    <row r="139" spans="1:24" outlineLevel="1" collapsed="1">
      <c r="A139" s="30"/>
      <c r="B139" s="43"/>
      <c r="C139" s="182">
        <f>'Перв. скв '!C156</f>
        <v>0</v>
      </c>
      <c r="D139" s="100" t="s">
        <v>120</v>
      </c>
      <c r="E139" s="50"/>
      <c r="F139" s="50"/>
      <c r="G139" s="38"/>
      <c r="H139" s="120"/>
      <c r="I139" s="120"/>
      <c r="J139" s="120"/>
      <c r="K139" s="120"/>
      <c r="L139" s="120"/>
      <c r="M139" s="120"/>
      <c r="N139" s="120"/>
      <c r="O139" s="121"/>
      <c r="P139" s="121"/>
      <c r="Q139" s="121"/>
      <c r="R139" s="121"/>
      <c r="S139" s="121"/>
      <c r="T139" s="121"/>
      <c r="U139" s="121"/>
      <c r="V139" s="120"/>
      <c r="W139" s="173"/>
      <c r="X139" s="190"/>
    </row>
    <row r="140" spans="1:24" outlineLevel="1">
      <c r="A140" s="30"/>
      <c r="B140" s="43"/>
      <c r="C140" s="183"/>
      <c r="D140" s="102" t="str">
        <f>'Перв. скв '!D157</f>
        <v>нецементируемые хвостовики 114 мм.</v>
      </c>
      <c r="E140" s="59">
        <f>C$139</f>
        <v>0</v>
      </c>
      <c r="F140" s="59" t="str">
        <f>'Перв. скв '!F157</f>
        <v>операция</v>
      </c>
      <c r="G140" s="196">
        <f>'Перв. скв '!G157</f>
        <v>0</v>
      </c>
      <c r="H140" s="115"/>
      <c r="I140" s="115"/>
      <c r="J140" s="115"/>
      <c r="K140" s="115"/>
      <c r="L140" s="115"/>
      <c r="M140" s="115"/>
      <c r="N140" s="115"/>
      <c r="O140" s="99">
        <f>H140*G140</f>
        <v>0</v>
      </c>
      <c r="P140" s="99">
        <f>I140*G140</f>
        <v>0</v>
      </c>
      <c r="Q140" s="99">
        <f>J140*G140</f>
        <v>0</v>
      </c>
      <c r="R140" s="99">
        <f>K140*G140</f>
        <v>0</v>
      </c>
      <c r="S140" s="99">
        <f>L140*G140</f>
        <v>0</v>
      </c>
      <c r="T140" s="99">
        <f>M140*G140</f>
        <v>0</v>
      </c>
      <c r="U140" s="99">
        <f>N140*G140</f>
        <v>0</v>
      </c>
      <c r="V140" s="98">
        <f>SUM(H140:N140)</f>
        <v>0</v>
      </c>
      <c r="W140" s="171">
        <f>SUM(O140:U140)</f>
        <v>0</v>
      </c>
      <c r="X140" s="190"/>
    </row>
    <row r="141" spans="1:24" outlineLevel="1">
      <c r="A141" s="30"/>
      <c r="B141" s="43"/>
      <c r="C141" s="182">
        <f>'Перв. скв '!C158</f>
        <v>0</v>
      </c>
      <c r="D141" s="100" t="s">
        <v>120</v>
      </c>
      <c r="E141" s="93"/>
      <c r="F141" s="57"/>
      <c r="G141" s="57"/>
      <c r="H141" s="120"/>
      <c r="I141" s="120"/>
      <c r="J141" s="120"/>
      <c r="K141" s="120"/>
      <c r="L141" s="120"/>
      <c r="M141" s="120"/>
      <c r="N141" s="120"/>
      <c r="O141" s="121"/>
      <c r="P141" s="121"/>
      <c r="Q141" s="121"/>
      <c r="R141" s="121"/>
      <c r="S141" s="121"/>
      <c r="T141" s="121"/>
      <c r="U141" s="121"/>
      <c r="V141" s="120"/>
      <c r="W141" s="173"/>
      <c r="X141" s="190"/>
    </row>
    <row r="142" spans="1:24" outlineLevel="1">
      <c r="A142" s="30"/>
      <c r="B142" s="43"/>
      <c r="C142" s="183"/>
      <c r="D142" s="102" t="str">
        <f>'Перв. скв '!D159</f>
        <v>хвостовик 102, 114 мм. С прямым цементированием</v>
      </c>
      <c r="E142" s="59">
        <f>C$141</f>
        <v>0</v>
      </c>
      <c r="F142" s="59" t="str">
        <f>'Перв. скв '!F159</f>
        <v>операция</v>
      </c>
      <c r="G142" s="196">
        <f>'Перв. скв '!G159</f>
        <v>0</v>
      </c>
      <c r="H142" s="115"/>
      <c r="I142" s="115"/>
      <c r="J142" s="115"/>
      <c r="K142" s="115"/>
      <c r="L142" s="115"/>
      <c r="M142" s="115"/>
      <c r="N142" s="115"/>
      <c r="O142" s="99">
        <f>H142*G142</f>
        <v>0</v>
      </c>
      <c r="P142" s="99">
        <f>I142*G142</f>
        <v>0</v>
      </c>
      <c r="Q142" s="99">
        <f>J142*G142</f>
        <v>0</v>
      </c>
      <c r="R142" s="99">
        <f>K142*G142</f>
        <v>0</v>
      </c>
      <c r="S142" s="99">
        <f>L142*G142</f>
        <v>0</v>
      </c>
      <c r="T142" s="99">
        <f>M142*G142</f>
        <v>0</v>
      </c>
      <c r="U142" s="99">
        <f>N142*G142</f>
        <v>0</v>
      </c>
      <c r="V142" s="98">
        <f>SUM(H142:N142)</f>
        <v>0</v>
      </c>
      <c r="W142" s="171">
        <f>SUM(O142:U142)</f>
        <v>0</v>
      </c>
      <c r="X142" s="190"/>
    </row>
    <row r="143" spans="1:24" outlineLevel="1">
      <c r="A143" s="30"/>
      <c r="B143" s="43"/>
      <c r="C143" s="183"/>
      <c r="D143" s="102" t="str">
        <f>'Перв. скв '!D160</f>
        <v>хвостовик 127 мм. С прямым цементированием</v>
      </c>
      <c r="E143" s="59">
        <f>C$141</f>
        <v>0</v>
      </c>
      <c r="F143" s="59" t="str">
        <f>'Перв. скв '!F160</f>
        <v>операция</v>
      </c>
      <c r="G143" s="196">
        <f>'Перв. скв '!G160</f>
        <v>0</v>
      </c>
      <c r="H143" s="115"/>
      <c r="I143" s="115"/>
      <c r="J143" s="115"/>
      <c r="K143" s="115"/>
      <c r="L143" s="115"/>
      <c r="M143" s="115"/>
      <c r="N143" s="115"/>
      <c r="O143" s="99">
        <f>H143*G143</f>
        <v>0</v>
      </c>
      <c r="P143" s="99">
        <f>I143*G143</f>
        <v>0</v>
      </c>
      <c r="Q143" s="99">
        <f>J143*G143</f>
        <v>0</v>
      </c>
      <c r="R143" s="99">
        <f>K143*G143</f>
        <v>0</v>
      </c>
      <c r="S143" s="99">
        <f>L143*G143</f>
        <v>0</v>
      </c>
      <c r="T143" s="99">
        <f>M143*G143</f>
        <v>0</v>
      </c>
      <c r="U143" s="99">
        <f>N143*G143</f>
        <v>0</v>
      </c>
      <c r="V143" s="98">
        <f>SUM(H143:N143)</f>
        <v>0</v>
      </c>
      <c r="W143" s="171">
        <f>SUM(O143:U143)</f>
        <v>0</v>
      </c>
      <c r="X143" s="190"/>
    </row>
    <row r="144" spans="1:24" outlineLevel="1">
      <c r="A144" s="30"/>
      <c r="B144" s="43"/>
      <c r="C144" s="183"/>
      <c r="D144" s="102" t="str">
        <f>'Перв. скв '!D161</f>
        <v>хвостовик 114 мм. Не цементируемый</v>
      </c>
      <c r="E144" s="59">
        <f>C$141</f>
        <v>0</v>
      </c>
      <c r="F144" s="59" t="str">
        <f>'Перв. скв '!F161</f>
        <v>операция</v>
      </c>
      <c r="G144" s="196">
        <f>'Перв. скв '!G161</f>
        <v>0</v>
      </c>
      <c r="H144" s="115"/>
      <c r="I144" s="115"/>
      <c r="J144" s="115"/>
      <c r="K144" s="115"/>
      <c r="L144" s="115"/>
      <c r="M144" s="115"/>
      <c r="N144" s="115"/>
      <c r="O144" s="99">
        <f>H144*G144</f>
        <v>0</v>
      </c>
      <c r="P144" s="99">
        <f>I144*G144</f>
        <v>0</v>
      </c>
      <c r="Q144" s="99">
        <f>J144*G144</f>
        <v>0</v>
      </c>
      <c r="R144" s="99">
        <f>K144*G144</f>
        <v>0</v>
      </c>
      <c r="S144" s="99">
        <f>L144*G144</f>
        <v>0</v>
      </c>
      <c r="T144" s="99">
        <f>M144*G144</f>
        <v>0</v>
      </c>
      <c r="U144" s="99">
        <f>N144*G144</f>
        <v>0</v>
      </c>
      <c r="V144" s="98">
        <f>SUM(H144:N144)</f>
        <v>0</v>
      </c>
      <c r="W144" s="171">
        <f>SUM(O144:U144)</f>
        <v>0</v>
      </c>
      <c r="X144" s="190"/>
    </row>
    <row r="145" spans="1:24" ht="15.75" outlineLevel="1" thickBot="1">
      <c r="A145" s="30"/>
      <c r="B145" s="43"/>
      <c r="C145" s="183"/>
      <c r="D145" s="102" t="str">
        <f>'Перв. скв '!D162</f>
        <v>Хвостовик 114, 102 с ступенчатым цементированием</v>
      </c>
      <c r="E145" s="59">
        <f>C$141</f>
        <v>0</v>
      </c>
      <c r="F145" s="59" t="str">
        <f>'Перв. скв '!F162</f>
        <v>операция</v>
      </c>
      <c r="G145" s="196">
        <f>'Перв. скв '!G162</f>
        <v>0</v>
      </c>
      <c r="H145" s="115"/>
      <c r="I145" s="115"/>
      <c r="J145" s="115"/>
      <c r="K145" s="115"/>
      <c r="L145" s="115"/>
      <c r="M145" s="115"/>
      <c r="N145" s="115"/>
      <c r="O145" s="99">
        <f>H145*G145</f>
        <v>0</v>
      </c>
      <c r="P145" s="99">
        <f>I145*G145</f>
        <v>0</v>
      </c>
      <c r="Q145" s="99">
        <f>J145*G145</f>
        <v>0</v>
      </c>
      <c r="R145" s="99">
        <f>K145*G145</f>
        <v>0</v>
      </c>
      <c r="S145" s="99">
        <f>L145*G145</f>
        <v>0</v>
      </c>
      <c r="T145" s="99">
        <f>M145*G145</f>
        <v>0</v>
      </c>
      <c r="U145" s="99">
        <f>N145*G145</f>
        <v>0</v>
      </c>
      <c r="V145" s="98">
        <f>SUM(H145:N145)</f>
        <v>0</v>
      </c>
      <c r="W145" s="171">
        <f>SUM(O145:U145)</f>
        <v>0</v>
      </c>
      <c r="X145" s="190"/>
    </row>
    <row r="146" spans="1:24" ht="15.75" customHeight="1" thickBot="1">
      <c r="A146" s="36"/>
      <c r="B146" s="48"/>
      <c r="C146" s="446" t="s">
        <v>32</v>
      </c>
      <c r="D146" s="447"/>
      <c r="E146" s="447"/>
      <c r="F146" s="447"/>
      <c r="G146" s="447"/>
      <c r="H146" s="447"/>
      <c r="I146" s="447"/>
      <c r="J146" s="447"/>
      <c r="K146" s="447"/>
      <c r="L146" s="447"/>
      <c r="M146" s="447"/>
      <c r="N146" s="447"/>
      <c r="O146" s="447"/>
      <c r="P146" s="447"/>
      <c r="Q146" s="447"/>
      <c r="R146" s="447"/>
      <c r="S146" s="447"/>
      <c r="T146" s="447"/>
      <c r="U146" s="447"/>
      <c r="V146" s="447"/>
      <c r="W146" s="447"/>
      <c r="X146" s="192">
        <f>SUM(W147:W162)</f>
        <v>0</v>
      </c>
    </row>
    <row r="147" spans="1:24" outlineLevel="1">
      <c r="A147" s="30"/>
      <c r="B147" s="43"/>
      <c r="C147" s="183"/>
      <c r="D147" s="102" t="str">
        <f>'Перв. скв '!D164</f>
        <v>Обсадные трубы 426х11 Д НОРМКБ</v>
      </c>
      <c r="E147" s="59"/>
      <c r="F147" s="59" t="str">
        <f>'Перв. скв '!F164</f>
        <v>м</v>
      </c>
      <c r="G147" s="196">
        <v>6145</v>
      </c>
      <c r="H147" s="83"/>
      <c r="I147" s="84"/>
      <c r="J147" s="84"/>
      <c r="K147" s="84"/>
      <c r="L147" s="84"/>
      <c r="M147" s="84"/>
      <c r="N147" s="84"/>
      <c r="O147" s="112">
        <f t="shared" ref="O147:O162" si="73">H147*G147</f>
        <v>0</v>
      </c>
      <c r="P147" s="112">
        <f t="shared" ref="P147:P162" si="74">I147*G147</f>
        <v>0</v>
      </c>
      <c r="Q147" s="112">
        <f t="shared" ref="Q147:Q162" si="75">J147*G147</f>
        <v>0</v>
      </c>
      <c r="R147" s="112">
        <f t="shared" ref="R147:R162" si="76">K147*G147</f>
        <v>0</v>
      </c>
      <c r="S147" s="112">
        <f t="shared" ref="S147:S162" si="77">L147*G147</f>
        <v>0</v>
      </c>
      <c r="T147" s="99">
        <f t="shared" ref="T147:T162" si="78">M147*G147</f>
        <v>0</v>
      </c>
      <c r="U147" s="112">
        <f t="shared" ref="U147:U162" si="79">N147*G147</f>
        <v>0</v>
      </c>
      <c r="V147" s="113">
        <f t="shared" ref="V147:V162" si="80">SUM(H147:N147)</f>
        <v>0</v>
      </c>
      <c r="W147" s="168">
        <f>SUM(O147:U147)</f>
        <v>0</v>
      </c>
      <c r="X147" s="190"/>
    </row>
    <row r="148" spans="1:24" outlineLevel="1">
      <c r="A148" s="30"/>
      <c r="B148" s="43"/>
      <c r="C148" s="183"/>
      <c r="D148" s="102" t="str">
        <f>'Перв. скв '!D165</f>
        <v>Обсадные трубы 324х9,5 Д ОТТМ</v>
      </c>
      <c r="E148" s="59"/>
      <c r="F148" s="59" t="str">
        <f>'Перв. скв '!F165</f>
        <v>м</v>
      </c>
      <c r="G148" s="196">
        <v>3193</v>
      </c>
      <c r="H148" s="83"/>
      <c r="I148" s="197"/>
      <c r="J148" s="84"/>
      <c r="K148" s="84"/>
      <c r="L148" s="84"/>
      <c r="M148" s="84"/>
      <c r="N148" s="84"/>
      <c r="O148" s="112">
        <f t="shared" si="73"/>
        <v>0</v>
      </c>
      <c r="P148" s="112">
        <f t="shared" si="74"/>
        <v>0</v>
      </c>
      <c r="Q148" s="112">
        <f t="shared" si="75"/>
        <v>0</v>
      </c>
      <c r="R148" s="112">
        <f t="shared" si="76"/>
        <v>0</v>
      </c>
      <c r="S148" s="112">
        <f t="shared" si="77"/>
        <v>0</v>
      </c>
      <c r="T148" s="99">
        <f t="shared" si="78"/>
        <v>0</v>
      </c>
      <c r="U148" s="112">
        <f t="shared" si="79"/>
        <v>0</v>
      </c>
      <c r="V148" s="113">
        <f t="shared" si="80"/>
        <v>0</v>
      </c>
      <c r="W148" s="168">
        <f t="shared" ref="W148:W161" si="81">SUM(O148:U148)</f>
        <v>0</v>
      </c>
      <c r="X148" s="190"/>
    </row>
    <row r="149" spans="1:24" outlineLevel="1">
      <c r="A149" s="30"/>
      <c r="B149" s="43"/>
      <c r="C149" s="183"/>
      <c r="D149" s="102" t="str">
        <f>'Перв. скв '!D166</f>
        <v>Обсадные трубы 245х8,9 Е ОТТГ</v>
      </c>
      <c r="E149" s="59"/>
      <c r="F149" s="59" t="str">
        <f>'Перв. скв '!F166</f>
        <v>м</v>
      </c>
      <c r="G149" s="196">
        <v>2232</v>
      </c>
      <c r="H149" s="83"/>
      <c r="I149" s="84"/>
      <c r="J149" s="197"/>
      <c r="K149" s="84"/>
      <c r="L149" s="84"/>
      <c r="M149" s="84"/>
      <c r="N149" s="84"/>
      <c r="O149" s="112">
        <f t="shared" si="73"/>
        <v>0</v>
      </c>
      <c r="P149" s="112">
        <f t="shared" si="74"/>
        <v>0</v>
      </c>
      <c r="Q149" s="112">
        <f t="shared" si="75"/>
        <v>0</v>
      </c>
      <c r="R149" s="112">
        <f t="shared" si="76"/>
        <v>0</v>
      </c>
      <c r="S149" s="112">
        <f t="shared" si="77"/>
        <v>0</v>
      </c>
      <c r="T149" s="99">
        <f t="shared" si="78"/>
        <v>0</v>
      </c>
      <c r="U149" s="112">
        <f t="shared" si="79"/>
        <v>0</v>
      </c>
      <c r="V149" s="113">
        <f t="shared" si="80"/>
        <v>0</v>
      </c>
      <c r="W149" s="168">
        <f t="shared" si="81"/>
        <v>0</v>
      </c>
      <c r="X149" s="190"/>
    </row>
    <row r="150" spans="1:24" outlineLevel="1">
      <c r="A150" s="30"/>
      <c r="B150" s="43"/>
      <c r="C150" s="183"/>
      <c r="D150" s="102" t="str">
        <f>'Перв. скв '!D167</f>
        <v>Обсадные трубы 245х7,9 Д ОТТМ</v>
      </c>
      <c r="E150" s="59"/>
      <c r="F150" s="59" t="str">
        <f>'Перв. скв '!F167</f>
        <v>м</v>
      </c>
      <c r="G150" s="196">
        <v>2232</v>
      </c>
      <c r="H150" s="83"/>
      <c r="I150" s="84"/>
      <c r="J150" s="84"/>
      <c r="K150" s="84"/>
      <c r="L150" s="84"/>
      <c r="M150" s="84"/>
      <c r="N150" s="84"/>
      <c r="O150" s="112">
        <f t="shared" si="73"/>
        <v>0</v>
      </c>
      <c r="P150" s="112">
        <f t="shared" si="74"/>
        <v>0</v>
      </c>
      <c r="Q150" s="112">
        <f t="shared" si="75"/>
        <v>0</v>
      </c>
      <c r="R150" s="112">
        <f t="shared" si="76"/>
        <v>0</v>
      </c>
      <c r="S150" s="112">
        <f t="shared" si="77"/>
        <v>0</v>
      </c>
      <c r="T150" s="99">
        <f t="shared" si="78"/>
        <v>0</v>
      </c>
      <c r="U150" s="112">
        <f t="shared" si="79"/>
        <v>0</v>
      </c>
      <c r="V150" s="113">
        <f t="shared" si="80"/>
        <v>0</v>
      </c>
      <c r="W150" s="168">
        <f t="shared" si="81"/>
        <v>0</v>
      </c>
      <c r="X150" s="190"/>
    </row>
    <row r="151" spans="1:24" outlineLevel="1">
      <c r="A151" s="30"/>
      <c r="B151" s="43"/>
      <c r="C151" s="183"/>
      <c r="D151" s="102" t="str">
        <f>'Перв. скв '!D168</f>
        <v>Обсадные трубы 178х9,2 Е ОТТГ</v>
      </c>
      <c r="E151" s="59"/>
      <c r="F151" s="59" t="str">
        <f>'Перв. скв '!F168</f>
        <v>м</v>
      </c>
      <c r="G151" s="196">
        <v>1895</v>
      </c>
      <c r="H151" s="83"/>
      <c r="I151" s="84"/>
      <c r="J151" s="84"/>
      <c r="K151" s="84"/>
      <c r="L151" s="197"/>
      <c r="M151" s="197"/>
      <c r="N151" s="84"/>
      <c r="O151" s="112">
        <f t="shared" si="73"/>
        <v>0</v>
      </c>
      <c r="P151" s="112">
        <f t="shared" si="74"/>
        <v>0</v>
      </c>
      <c r="Q151" s="112">
        <f t="shared" si="75"/>
        <v>0</v>
      </c>
      <c r="R151" s="112">
        <f t="shared" si="76"/>
        <v>0</v>
      </c>
      <c r="S151" s="112">
        <f t="shared" si="77"/>
        <v>0</v>
      </c>
      <c r="T151" s="99">
        <f t="shared" si="78"/>
        <v>0</v>
      </c>
      <c r="U151" s="112">
        <f t="shared" si="79"/>
        <v>0</v>
      </c>
      <c r="V151" s="113">
        <f t="shared" si="80"/>
        <v>0</v>
      </c>
      <c r="W151" s="168">
        <f t="shared" si="81"/>
        <v>0</v>
      </c>
      <c r="X151" s="190"/>
    </row>
    <row r="152" spans="1:24" outlineLevel="1">
      <c r="A152" s="30"/>
      <c r="B152" s="43"/>
      <c r="C152" s="183"/>
      <c r="D152" s="102" t="str">
        <f>'Перв. скв '!D169</f>
        <v>Обсадные трубы 178х9,2 Д ОТТМ</v>
      </c>
      <c r="E152" s="59"/>
      <c r="F152" s="59" t="str">
        <f>'Перв. скв '!F169</f>
        <v>м</v>
      </c>
      <c r="G152" s="196">
        <v>2063.898305084746</v>
      </c>
      <c r="H152" s="83"/>
      <c r="I152" s="84"/>
      <c r="J152" s="84"/>
      <c r="K152" s="84"/>
      <c r="L152" s="84"/>
      <c r="M152" s="84"/>
      <c r="N152" s="84"/>
      <c r="O152" s="112">
        <f t="shared" si="73"/>
        <v>0</v>
      </c>
      <c r="P152" s="112">
        <f t="shared" si="74"/>
        <v>0</v>
      </c>
      <c r="Q152" s="112">
        <f t="shared" si="75"/>
        <v>0</v>
      </c>
      <c r="R152" s="112">
        <f t="shared" si="76"/>
        <v>0</v>
      </c>
      <c r="S152" s="112">
        <f t="shared" si="77"/>
        <v>0</v>
      </c>
      <c r="T152" s="99">
        <f t="shared" si="78"/>
        <v>0</v>
      </c>
      <c r="U152" s="112">
        <f t="shared" si="79"/>
        <v>0</v>
      </c>
      <c r="V152" s="113">
        <f t="shared" si="80"/>
        <v>0</v>
      </c>
      <c r="W152" s="168">
        <f t="shared" si="81"/>
        <v>0</v>
      </c>
      <c r="X152" s="190"/>
    </row>
    <row r="153" spans="1:24" outlineLevel="1">
      <c r="A153" s="30"/>
      <c r="B153" s="43"/>
      <c r="C153" s="183"/>
      <c r="D153" s="102" t="str">
        <f>'Перв. скв '!D170</f>
        <v>Обсадные трубы 178х9,2 Е ОТТМ</v>
      </c>
      <c r="E153" s="59"/>
      <c r="F153" s="59" t="str">
        <f>'Перв. скв '!F170</f>
        <v>м</v>
      </c>
      <c r="G153" s="196">
        <v>2332.2050847457631</v>
      </c>
      <c r="H153" s="83"/>
      <c r="I153" s="84"/>
      <c r="J153" s="84"/>
      <c r="K153" s="84"/>
      <c r="L153" s="84"/>
      <c r="M153" s="84"/>
      <c r="N153" s="84"/>
      <c r="O153" s="112">
        <f t="shared" si="73"/>
        <v>0</v>
      </c>
      <c r="P153" s="112">
        <f t="shared" si="74"/>
        <v>0</v>
      </c>
      <c r="Q153" s="112">
        <f t="shared" si="75"/>
        <v>0</v>
      </c>
      <c r="R153" s="112">
        <f t="shared" si="76"/>
        <v>0</v>
      </c>
      <c r="S153" s="112">
        <f t="shared" si="77"/>
        <v>0</v>
      </c>
      <c r="T153" s="99">
        <f t="shared" si="78"/>
        <v>0</v>
      </c>
      <c r="U153" s="112">
        <f t="shared" si="79"/>
        <v>0</v>
      </c>
      <c r="V153" s="113">
        <f t="shared" si="80"/>
        <v>0</v>
      </c>
      <c r="W153" s="168">
        <f t="shared" si="81"/>
        <v>0</v>
      </c>
      <c r="X153" s="190"/>
    </row>
    <row r="154" spans="1:24" outlineLevel="1">
      <c r="A154" s="30"/>
      <c r="B154" s="43"/>
      <c r="C154" s="183"/>
      <c r="D154" s="102" t="str">
        <f>'Перв. скв '!D171</f>
        <v>Обсадные трубы 168х8,9 Д ОТТМ</v>
      </c>
      <c r="E154" s="59"/>
      <c r="F154" s="59" t="str">
        <f>'Перв. скв '!F171</f>
        <v>м</v>
      </c>
      <c r="G154" s="196">
        <v>2332.2050847457631</v>
      </c>
      <c r="H154" s="83"/>
      <c r="I154" s="84"/>
      <c r="J154" s="84"/>
      <c r="K154" s="84"/>
      <c r="L154" s="84"/>
      <c r="M154" s="84"/>
      <c r="N154" s="84"/>
      <c r="O154" s="112">
        <f t="shared" si="73"/>
        <v>0</v>
      </c>
      <c r="P154" s="112">
        <f t="shared" si="74"/>
        <v>0</v>
      </c>
      <c r="Q154" s="112">
        <f t="shared" si="75"/>
        <v>0</v>
      </c>
      <c r="R154" s="112">
        <f t="shared" si="76"/>
        <v>0</v>
      </c>
      <c r="S154" s="112">
        <f t="shared" si="77"/>
        <v>0</v>
      </c>
      <c r="T154" s="99">
        <f t="shared" si="78"/>
        <v>0</v>
      </c>
      <c r="U154" s="112">
        <f t="shared" si="79"/>
        <v>0</v>
      </c>
      <c r="V154" s="113">
        <f t="shared" si="80"/>
        <v>0</v>
      </c>
      <c r="W154" s="168">
        <f t="shared" si="81"/>
        <v>0</v>
      </c>
      <c r="X154" s="190"/>
    </row>
    <row r="155" spans="1:24" outlineLevel="1">
      <c r="A155" s="30"/>
      <c r="B155" s="43"/>
      <c r="C155" s="183"/>
      <c r="D155" s="102" t="str">
        <f>'Перв. скв '!D172</f>
        <v>Обсадные трубы 127х9,2 Е ОТТМ</v>
      </c>
      <c r="E155" s="59"/>
      <c r="F155" s="59" t="str">
        <f>'Перв. скв '!F172</f>
        <v>шт.</v>
      </c>
      <c r="G155" s="196">
        <v>1539.8644067796611</v>
      </c>
      <c r="H155" s="83"/>
      <c r="I155" s="84"/>
      <c r="J155" s="84"/>
      <c r="K155" s="84"/>
      <c r="L155" s="84"/>
      <c r="M155" s="84"/>
      <c r="N155" s="84"/>
      <c r="O155" s="112">
        <f t="shared" si="73"/>
        <v>0</v>
      </c>
      <c r="P155" s="112">
        <f t="shared" si="74"/>
        <v>0</v>
      </c>
      <c r="Q155" s="112">
        <f t="shared" si="75"/>
        <v>0</v>
      </c>
      <c r="R155" s="112">
        <f t="shared" si="76"/>
        <v>0</v>
      </c>
      <c r="S155" s="112">
        <f t="shared" si="77"/>
        <v>0</v>
      </c>
      <c r="T155" s="99">
        <f t="shared" si="78"/>
        <v>0</v>
      </c>
      <c r="U155" s="112">
        <f t="shared" si="79"/>
        <v>0</v>
      </c>
      <c r="V155" s="113">
        <f t="shared" si="80"/>
        <v>0</v>
      </c>
      <c r="W155" s="168">
        <f t="shared" si="81"/>
        <v>0</v>
      </c>
      <c r="X155" s="190"/>
    </row>
    <row r="156" spans="1:24" outlineLevel="1">
      <c r="A156" s="30"/>
      <c r="B156" s="43"/>
      <c r="C156" s="183"/>
      <c r="D156" s="102" t="str">
        <f>'Перв. скв '!D173</f>
        <v>Труба ОТТМ-114х7,4 Е ОТТМ</v>
      </c>
      <c r="E156" s="59"/>
      <c r="F156" s="59" t="str">
        <f>'Перв. скв '!F173</f>
        <v>шт.</v>
      </c>
      <c r="G156" s="196">
        <v>1182.4779661016948</v>
      </c>
      <c r="H156" s="83"/>
      <c r="I156" s="84"/>
      <c r="J156" s="84"/>
      <c r="K156" s="84"/>
      <c r="L156" s="84"/>
      <c r="M156" s="84"/>
      <c r="N156" s="84"/>
      <c r="O156" s="112">
        <f t="shared" si="73"/>
        <v>0</v>
      </c>
      <c r="P156" s="112">
        <f t="shared" si="74"/>
        <v>0</v>
      </c>
      <c r="Q156" s="112">
        <f t="shared" si="75"/>
        <v>0</v>
      </c>
      <c r="R156" s="112">
        <f t="shared" si="76"/>
        <v>0</v>
      </c>
      <c r="S156" s="112">
        <f t="shared" si="77"/>
        <v>0</v>
      </c>
      <c r="T156" s="99">
        <f t="shared" si="78"/>
        <v>0</v>
      </c>
      <c r="U156" s="112">
        <f t="shared" si="79"/>
        <v>0</v>
      </c>
      <c r="V156" s="113">
        <f t="shared" si="80"/>
        <v>0</v>
      </c>
      <c r="W156" s="168">
        <f t="shared" si="81"/>
        <v>0</v>
      </c>
      <c r="X156" s="190"/>
    </row>
    <row r="157" spans="1:24" outlineLevel="1">
      <c r="A157" s="30"/>
      <c r="B157" s="43"/>
      <c r="C157" s="183"/>
      <c r="D157" s="102" t="str">
        <f>'Перв. скв '!D174</f>
        <v>Обсадные трубы 168х10,6 Д ОТТМ</v>
      </c>
      <c r="E157" s="59"/>
      <c r="F157" s="59" t="str">
        <f>'Перв. скв '!F174</f>
        <v>шт.</v>
      </c>
      <c r="G157" s="196">
        <v>2332.2050847457631</v>
      </c>
      <c r="H157" s="83"/>
      <c r="I157" s="84"/>
      <c r="J157" s="84"/>
      <c r="K157" s="84"/>
      <c r="L157" s="84"/>
      <c r="M157" s="84"/>
      <c r="N157" s="84"/>
      <c r="O157" s="112">
        <f t="shared" si="73"/>
        <v>0</v>
      </c>
      <c r="P157" s="112">
        <f t="shared" si="74"/>
        <v>0</v>
      </c>
      <c r="Q157" s="112">
        <f t="shared" si="75"/>
        <v>0</v>
      </c>
      <c r="R157" s="112">
        <f t="shared" si="76"/>
        <v>0</v>
      </c>
      <c r="S157" s="112">
        <f t="shared" si="77"/>
        <v>0</v>
      </c>
      <c r="T157" s="99">
        <f t="shared" si="78"/>
        <v>0</v>
      </c>
      <c r="U157" s="112">
        <f t="shared" si="79"/>
        <v>0</v>
      </c>
      <c r="V157" s="113">
        <f t="shared" si="80"/>
        <v>0</v>
      </c>
      <c r="W157" s="168">
        <f t="shared" si="81"/>
        <v>0</v>
      </c>
      <c r="X157" s="190"/>
    </row>
    <row r="158" spans="1:24" outlineLevel="1">
      <c r="A158" s="30"/>
      <c r="B158" s="43"/>
      <c r="C158" s="183"/>
      <c r="D158" s="102" t="str">
        <f>'Перв. скв '!D175</f>
        <v>Цемент G</v>
      </c>
      <c r="E158" s="59"/>
      <c r="F158" s="59" t="str">
        <f>'Перв. скв '!F175</f>
        <v>т</v>
      </c>
      <c r="G158" s="196">
        <v>0</v>
      </c>
      <c r="H158" s="83"/>
      <c r="I158" s="84"/>
      <c r="J158" s="84"/>
      <c r="K158" s="84"/>
      <c r="L158" s="84"/>
      <c r="M158" s="84"/>
      <c r="N158" s="84"/>
      <c r="O158" s="112">
        <f t="shared" si="73"/>
        <v>0</v>
      </c>
      <c r="P158" s="112">
        <f t="shared" si="74"/>
        <v>0</v>
      </c>
      <c r="Q158" s="112">
        <f t="shared" si="75"/>
        <v>0</v>
      </c>
      <c r="R158" s="112">
        <f t="shared" si="76"/>
        <v>0</v>
      </c>
      <c r="S158" s="112">
        <f t="shared" si="77"/>
        <v>0</v>
      </c>
      <c r="T158" s="99">
        <f t="shared" si="78"/>
        <v>0</v>
      </c>
      <c r="U158" s="112">
        <f t="shared" si="79"/>
        <v>0</v>
      </c>
      <c r="V158" s="113">
        <f t="shared" si="80"/>
        <v>0</v>
      </c>
      <c r="W158" s="168">
        <f t="shared" si="81"/>
        <v>0</v>
      </c>
      <c r="X158" s="190"/>
    </row>
    <row r="159" spans="1:24" outlineLevel="1">
      <c r="A159" s="30"/>
      <c r="B159" s="43"/>
      <c r="C159" s="183"/>
      <c r="D159" s="102">
        <f>'Перв. скв '!D176</f>
        <v>0</v>
      </c>
      <c r="E159" s="59"/>
      <c r="F159" s="59" t="str">
        <f>'Перв. скв '!F176</f>
        <v>скв.</v>
      </c>
      <c r="G159" s="196">
        <v>0</v>
      </c>
      <c r="H159" s="83"/>
      <c r="I159" s="84"/>
      <c r="J159" s="84"/>
      <c r="K159" s="84"/>
      <c r="L159" s="84"/>
      <c r="M159" s="84"/>
      <c r="N159" s="84"/>
      <c r="O159" s="112">
        <f t="shared" si="73"/>
        <v>0</v>
      </c>
      <c r="P159" s="112">
        <f t="shared" si="74"/>
        <v>0</v>
      </c>
      <c r="Q159" s="112">
        <f t="shared" si="75"/>
        <v>0</v>
      </c>
      <c r="R159" s="112">
        <f t="shared" si="76"/>
        <v>0</v>
      </c>
      <c r="S159" s="112">
        <f t="shared" si="77"/>
        <v>0</v>
      </c>
      <c r="T159" s="99">
        <f t="shared" si="78"/>
        <v>0</v>
      </c>
      <c r="U159" s="112">
        <f t="shared" si="79"/>
        <v>0</v>
      </c>
      <c r="V159" s="113">
        <f t="shared" si="80"/>
        <v>0</v>
      </c>
      <c r="W159" s="168">
        <f t="shared" si="81"/>
        <v>0</v>
      </c>
      <c r="X159" s="190"/>
    </row>
    <row r="160" spans="1:24" outlineLevel="1">
      <c r="A160" s="30"/>
      <c r="B160" s="43"/>
      <c r="C160" s="183"/>
      <c r="D160" s="102">
        <f>'Перв. скв '!D177</f>
        <v>0</v>
      </c>
      <c r="E160" s="59"/>
      <c r="F160" s="59" t="str">
        <f>'Перв. скв '!F177</f>
        <v>скв.</v>
      </c>
      <c r="G160" s="196">
        <v>0</v>
      </c>
      <c r="H160" s="83"/>
      <c r="I160" s="84"/>
      <c r="J160" s="84"/>
      <c r="K160" s="84"/>
      <c r="L160" s="197"/>
      <c r="M160" s="197"/>
      <c r="N160" s="84"/>
      <c r="O160" s="112">
        <f t="shared" si="73"/>
        <v>0</v>
      </c>
      <c r="P160" s="112">
        <f t="shared" si="74"/>
        <v>0</v>
      </c>
      <c r="Q160" s="112">
        <f t="shared" si="75"/>
        <v>0</v>
      </c>
      <c r="R160" s="112">
        <f t="shared" si="76"/>
        <v>0</v>
      </c>
      <c r="S160" s="112">
        <f t="shared" si="77"/>
        <v>0</v>
      </c>
      <c r="T160" s="99">
        <f t="shared" si="78"/>
        <v>0</v>
      </c>
      <c r="U160" s="112">
        <f t="shared" si="79"/>
        <v>0</v>
      </c>
      <c r="V160" s="113">
        <f t="shared" si="80"/>
        <v>0</v>
      </c>
      <c r="W160" s="168">
        <f t="shared" si="81"/>
        <v>0</v>
      </c>
      <c r="X160" s="190"/>
    </row>
    <row r="161" spans="1:24" outlineLevel="1">
      <c r="A161" s="30"/>
      <c r="B161" s="43"/>
      <c r="C161" s="183"/>
      <c r="D161" s="102">
        <f>'Перв. скв '!D178</f>
        <v>0</v>
      </c>
      <c r="E161" s="59"/>
      <c r="F161" s="59" t="str">
        <f>'Перв. скв '!F178</f>
        <v>скв.</v>
      </c>
      <c r="G161" s="196">
        <v>0</v>
      </c>
      <c r="H161" s="83"/>
      <c r="I161" s="84"/>
      <c r="J161" s="84"/>
      <c r="K161" s="84"/>
      <c r="L161" s="84"/>
      <c r="M161" s="84"/>
      <c r="N161" s="84"/>
      <c r="O161" s="112">
        <f t="shared" si="73"/>
        <v>0</v>
      </c>
      <c r="P161" s="112">
        <f t="shared" si="74"/>
        <v>0</v>
      </c>
      <c r="Q161" s="112">
        <f t="shared" si="75"/>
        <v>0</v>
      </c>
      <c r="R161" s="112">
        <f t="shared" si="76"/>
        <v>0</v>
      </c>
      <c r="S161" s="112">
        <f t="shared" si="77"/>
        <v>0</v>
      </c>
      <c r="T161" s="99">
        <f t="shared" si="78"/>
        <v>0</v>
      </c>
      <c r="U161" s="112">
        <f t="shared" si="79"/>
        <v>0</v>
      </c>
      <c r="V161" s="113">
        <f t="shared" si="80"/>
        <v>0</v>
      </c>
      <c r="W161" s="168">
        <f t="shared" si="81"/>
        <v>0</v>
      </c>
      <c r="X161" s="190"/>
    </row>
    <row r="162" spans="1:24" outlineLevel="1">
      <c r="A162" s="30"/>
      <c r="B162" s="43"/>
      <c r="C162" s="183"/>
      <c r="D162" s="102" t="str">
        <f>'Перв. скв '!D179</f>
        <v>Прочие (Наценка УМТС)</v>
      </c>
      <c r="E162" s="59"/>
      <c r="F162" s="59" t="str">
        <f>'Перв. скв '!F179</f>
        <v>опер</v>
      </c>
      <c r="G162" s="196">
        <v>84816</v>
      </c>
      <c r="H162" s="83"/>
      <c r="I162" s="84"/>
      <c r="J162" s="197"/>
      <c r="K162" s="35"/>
      <c r="L162" s="199"/>
      <c r="M162" s="197"/>
      <c r="N162" s="84"/>
      <c r="O162" s="112">
        <f t="shared" si="73"/>
        <v>0</v>
      </c>
      <c r="P162" s="112">
        <f t="shared" si="74"/>
        <v>0</v>
      </c>
      <c r="Q162" s="112">
        <f t="shared" si="75"/>
        <v>0</v>
      </c>
      <c r="R162" s="112">
        <f t="shared" si="76"/>
        <v>0</v>
      </c>
      <c r="S162" s="112">
        <f t="shared" si="77"/>
        <v>0</v>
      </c>
      <c r="T162" s="99">
        <f t="shared" si="78"/>
        <v>0</v>
      </c>
      <c r="U162" s="112">
        <f t="shared" si="79"/>
        <v>0</v>
      </c>
      <c r="V162" s="113">
        <f t="shared" si="80"/>
        <v>0</v>
      </c>
      <c r="W162" s="168">
        <f>SUM(O162:U162)</f>
        <v>0</v>
      </c>
      <c r="X162" s="190"/>
    </row>
    <row r="163" spans="1:24" ht="15.75" outlineLevel="1" thickBot="1">
      <c r="A163" s="30"/>
      <c r="B163" s="43"/>
      <c r="C163" s="122"/>
      <c r="D163" s="123"/>
      <c r="E163" s="124"/>
      <c r="F163" s="124"/>
      <c r="G163" s="125"/>
      <c r="H163" s="126"/>
      <c r="I163" s="126"/>
      <c r="J163" s="126"/>
      <c r="K163" s="126"/>
      <c r="L163" s="126"/>
      <c r="M163" s="126"/>
      <c r="N163" s="126"/>
      <c r="O163" s="127"/>
      <c r="P163" s="127"/>
      <c r="Q163" s="127"/>
      <c r="R163" s="127"/>
      <c r="S163" s="127"/>
      <c r="T163" s="127"/>
      <c r="U163" s="127"/>
      <c r="V163" s="126"/>
      <c r="W163" s="126"/>
      <c r="X163" s="190"/>
    </row>
    <row r="164" spans="1:24" ht="15.75" thickBot="1">
      <c r="A164" s="32"/>
      <c r="B164" s="47"/>
      <c r="C164" s="446" t="s">
        <v>45</v>
      </c>
      <c r="D164" s="447"/>
      <c r="E164" s="447"/>
      <c r="F164" s="447"/>
      <c r="G164" s="447"/>
      <c r="H164" s="447"/>
      <c r="I164" s="447"/>
      <c r="J164" s="447"/>
      <c r="K164" s="447"/>
      <c r="L164" s="447"/>
      <c r="M164" s="447"/>
      <c r="N164" s="447"/>
      <c r="O164" s="447"/>
      <c r="P164" s="447"/>
      <c r="Q164" s="447"/>
      <c r="R164" s="447"/>
      <c r="S164" s="447"/>
      <c r="T164" s="447"/>
      <c r="U164" s="447"/>
      <c r="V164" s="447"/>
      <c r="W164" s="447"/>
      <c r="X164" s="192">
        <f>SUM(W166:W170)</f>
        <v>0</v>
      </c>
    </row>
    <row r="165" spans="1:24" ht="15.75" outlineLevel="1" thickBot="1">
      <c r="A165" s="31"/>
      <c r="B165" s="46"/>
      <c r="C165" s="54"/>
      <c r="D165" s="100" t="s">
        <v>120</v>
      </c>
      <c r="E165" s="50"/>
      <c r="F165" s="50"/>
      <c r="G165" s="38"/>
      <c r="H165" s="51"/>
      <c r="I165" s="51"/>
      <c r="J165" s="51"/>
      <c r="K165" s="51"/>
      <c r="L165" s="51"/>
      <c r="M165" s="51"/>
      <c r="N165" s="51"/>
      <c r="O165" s="51"/>
      <c r="P165" s="51"/>
      <c r="Q165" s="51"/>
      <c r="R165" s="51"/>
      <c r="S165" s="51"/>
      <c r="T165" s="51"/>
      <c r="U165" s="51"/>
      <c r="V165" s="51"/>
      <c r="W165" s="174"/>
      <c r="X165" s="190"/>
    </row>
    <row r="166" spans="1:24" outlineLevel="1">
      <c r="A166" s="31"/>
      <c r="B166" s="46"/>
      <c r="C166" s="183"/>
      <c r="D166" s="102" t="str">
        <f>'Перв. скв '!D183</f>
        <v>Услуги НТЦ (лаб.анализ растворов, авторский надзор и пр.)</v>
      </c>
      <c r="E166" s="59"/>
      <c r="F166" s="59" t="str">
        <f>'Перв. скв '!F183</f>
        <v>скв.</v>
      </c>
      <c r="G166" s="196">
        <f>'Перв. скв '!G183</f>
        <v>379392.394347728</v>
      </c>
      <c r="H166" s="200"/>
      <c r="I166" s="84"/>
      <c r="J166" s="84"/>
      <c r="K166" s="84"/>
      <c r="L166" s="84"/>
      <c r="M166" s="84"/>
      <c r="N166" s="84"/>
      <c r="O166" s="99">
        <f>H166*G166</f>
        <v>0</v>
      </c>
      <c r="P166" s="99">
        <f>I166*G166</f>
        <v>0</v>
      </c>
      <c r="Q166" s="99">
        <f>J166*G166</f>
        <v>0</v>
      </c>
      <c r="R166" s="99">
        <f>K166*G166</f>
        <v>0</v>
      </c>
      <c r="S166" s="99">
        <f>L166*G166</f>
        <v>0</v>
      </c>
      <c r="T166" s="99">
        <f t="shared" ref="T166:T171" si="82">M166*G166</f>
        <v>0</v>
      </c>
      <c r="U166" s="99">
        <f>N166*G166</f>
        <v>0</v>
      </c>
      <c r="V166" s="98">
        <f>SUM(H166:N166)</f>
        <v>0</v>
      </c>
      <c r="W166" s="171">
        <f>SUM(O166:U166)</f>
        <v>0</v>
      </c>
      <c r="X166" s="190"/>
    </row>
    <row r="167" spans="1:24" outlineLevel="1">
      <c r="A167" s="30"/>
      <c r="B167" s="43"/>
      <c r="C167" s="183"/>
      <c r="D167" s="102" t="str">
        <f>'Перв. скв '!D184</f>
        <v>ПИР + гос.экспертиза</v>
      </c>
      <c r="E167" s="59"/>
      <c r="F167" s="59" t="str">
        <f>'Перв. скв '!F184</f>
        <v>К-т</v>
      </c>
      <c r="G167" s="196">
        <f>'Перв. скв '!G184</f>
        <v>0</v>
      </c>
      <c r="H167" s="83"/>
      <c r="I167" s="84"/>
      <c r="J167" s="84"/>
      <c r="K167" s="84"/>
      <c r="L167" s="84"/>
      <c r="M167" s="84"/>
      <c r="N167" s="84"/>
      <c r="O167" s="99">
        <f>H167*G167</f>
        <v>0</v>
      </c>
      <c r="P167" s="99">
        <f>I167*G167</f>
        <v>0</v>
      </c>
      <c r="Q167" s="99">
        <f>J167*G167</f>
        <v>0</v>
      </c>
      <c r="R167" s="99">
        <f>K167*G167</f>
        <v>0</v>
      </c>
      <c r="S167" s="99">
        <f>L167*G167</f>
        <v>0</v>
      </c>
      <c r="T167" s="99">
        <f t="shared" si="82"/>
        <v>0</v>
      </c>
      <c r="U167" s="99">
        <f>N167*G167</f>
        <v>0</v>
      </c>
      <c r="V167" s="98">
        <f>SUM(H167:N167)</f>
        <v>0</v>
      </c>
      <c r="W167" s="171">
        <f>SUM(O167:U167)</f>
        <v>0</v>
      </c>
      <c r="X167" s="190"/>
    </row>
    <row r="168" spans="1:24" outlineLevel="1">
      <c r="A168" s="30"/>
      <c r="B168" s="43"/>
      <c r="C168" s="183"/>
      <c r="D168" s="102" t="str">
        <f>'Перв. скв '!D185</f>
        <v>Услуги УМТС (10,45% от ТМЦ, включая опрессовку труб)</v>
      </c>
      <c r="E168" s="59"/>
      <c r="F168" s="59" t="str">
        <f>'Перв. скв '!F185</f>
        <v>скв.</v>
      </c>
      <c r="G168" s="196">
        <f>'Перв. скв '!G185</f>
        <v>0</v>
      </c>
      <c r="H168" s="200"/>
      <c r="I168" s="35"/>
      <c r="J168" s="35"/>
      <c r="K168" s="35"/>
      <c r="L168" s="35"/>
      <c r="M168" s="35"/>
      <c r="N168" s="35"/>
      <c r="O168" s="99">
        <f>G168*0.0875845</f>
        <v>0</v>
      </c>
      <c r="P168" s="99">
        <f>I168*G168</f>
        <v>0</v>
      </c>
      <c r="Q168" s="99">
        <f>J168*G168</f>
        <v>0</v>
      </c>
      <c r="R168" s="99">
        <f>K168*G168</f>
        <v>0</v>
      </c>
      <c r="S168" s="99">
        <f>L168*G168</f>
        <v>0</v>
      </c>
      <c r="T168" s="99">
        <f t="shared" si="82"/>
        <v>0</v>
      </c>
      <c r="U168" s="99">
        <f>N168*G168</f>
        <v>0</v>
      </c>
      <c r="V168" s="98">
        <f>SUM(H168:N168)</f>
        <v>0</v>
      </c>
      <c r="W168" s="171">
        <f>SUM(O168:U168)</f>
        <v>0</v>
      </c>
      <c r="X168" s="190"/>
    </row>
    <row r="169" spans="1:24" outlineLevel="1">
      <c r="A169" s="30"/>
      <c r="B169" s="43"/>
      <c r="C169" s="183"/>
      <c r="D169" s="102" t="str">
        <f>'Перв. скв '!D186</f>
        <v>Выработка электроэнергии</v>
      </c>
      <c r="E169" s="59"/>
      <c r="F169" s="59" t="str">
        <f>'Перв. скв '!F186</f>
        <v>скв.</v>
      </c>
      <c r="G169" s="196">
        <f>'Перв. скв '!G186</f>
        <v>0</v>
      </c>
      <c r="H169" s="83"/>
      <c r="I169" s="197"/>
      <c r="J169" s="197"/>
      <c r="K169" s="35"/>
      <c r="L169" s="199"/>
      <c r="M169" s="199"/>
      <c r="N169" s="35"/>
      <c r="O169" s="99">
        <f>G169*0.03165</f>
        <v>0</v>
      </c>
      <c r="P169" s="99">
        <f>I169*G169</f>
        <v>0</v>
      </c>
      <c r="Q169" s="99">
        <f>J169*G169</f>
        <v>0</v>
      </c>
      <c r="R169" s="99">
        <f>K169*G169</f>
        <v>0</v>
      </c>
      <c r="S169" s="99">
        <f>L169*G169</f>
        <v>0</v>
      </c>
      <c r="T169" s="99">
        <f t="shared" si="82"/>
        <v>0</v>
      </c>
      <c r="U169" s="99">
        <f>N169*G169</f>
        <v>0</v>
      </c>
      <c r="V169" s="98">
        <f>SUM(H169:N169)</f>
        <v>0</v>
      </c>
      <c r="W169" s="171">
        <f>SUM(O169:U169)</f>
        <v>0</v>
      </c>
      <c r="X169" s="190"/>
    </row>
    <row r="170" spans="1:24" outlineLevel="1">
      <c r="A170" s="30"/>
      <c r="B170" s="43"/>
      <c r="C170" s="183"/>
      <c r="D170" s="102" t="str">
        <f>'Перв. скв '!D187</f>
        <v>Прочее (Регистрация, инвентаризация, индексация)</v>
      </c>
      <c r="E170" s="59"/>
      <c r="F170" s="59" t="str">
        <f>'Перв. скв '!F187</f>
        <v>скв.</v>
      </c>
      <c r="G170" s="196">
        <f>'Перв. скв '!G187</f>
        <v>0</v>
      </c>
      <c r="H170" s="200"/>
      <c r="I170" s="84"/>
      <c r="J170" s="84"/>
      <c r="K170" s="84"/>
      <c r="L170" s="84"/>
      <c r="M170" s="84"/>
      <c r="N170" s="84"/>
      <c r="O170" s="99">
        <f>H170*G170</f>
        <v>0</v>
      </c>
      <c r="P170" s="99">
        <f>I170*G170</f>
        <v>0</v>
      </c>
      <c r="Q170" s="99">
        <f>J170*G170</f>
        <v>0</v>
      </c>
      <c r="R170" s="99">
        <f>K170*G170</f>
        <v>0</v>
      </c>
      <c r="S170" s="99">
        <f>L170*G170</f>
        <v>0</v>
      </c>
      <c r="T170" s="99">
        <f t="shared" si="82"/>
        <v>0</v>
      </c>
      <c r="U170" s="99">
        <f>N170*G170</f>
        <v>0</v>
      </c>
      <c r="V170" s="98">
        <f>SUM(H170:N170)</f>
        <v>0</v>
      </c>
      <c r="W170" s="171">
        <f>SUM(O170:U170)</f>
        <v>0</v>
      </c>
      <c r="X170" s="190"/>
    </row>
    <row r="171" spans="1:24" outlineLevel="1">
      <c r="A171" s="30"/>
      <c r="B171" s="27"/>
      <c r="C171" s="183"/>
      <c r="D171" s="102" t="str">
        <f>'Перв. скв '!D188</f>
        <v>Прочие (ТЖГ)</v>
      </c>
      <c r="E171" s="59"/>
      <c r="F171" s="59" t="str">
        <f>'Перв. скв '!F188</f>
        <v>скв.</v>
      </c>
      <c r="G171" s="196">
        <f>'Перв. скв '!G188</f>
        <v>0</v>
      </c>
      <c r="H171" s="83"/>
      <c r="I171" s="84"/>
      <c r="J171" s="84"/>
      <c r="K171" s="84"/>
      <c r="L171" s="84"/>
      <c r="M171" s="84"/>
      <c r="N171" s="84"/>
      <c r="O171" s="99"/>
      <c r="P171" s="99"/>
      <c r="Q171" s="99"/>
      <c r="R171" s="99"/>
      <c r="S171" s="99"/>
      <c r="T171" s="99">
        <f t="shared" si="82"/>
        <v>0</v>
      </c>
      <c r="U171" s="99"/>
      <c r="V171" s="98"/>
      <c r="W171" s="171"/>
      <c r="X171" s="190"/>
    </row>
    <row r="172" spans="1:24" s="68" customFormat="1" ht="15.75" outlineLevel="1" thickBot="1">
      <c r="A172" s="105"/>
      <c r="B172" s="106"/>
      <c r="C172" s="97"/>
      <c r="D172" s="86"/>
      <c r="E172" s="87"/>
      <c r="F172" s="87"/>
      <c r="G172" s="88"/>
      <c r="H172" s="77"/>
      <c r="I172" s="77"/>
      <c r="J172" s="77"/>
      <c r="K172" s="77"/>
      <c r="L172" s="77"/>
      <c r="M172" s="77"/>
      <c r="N172" s="77"/>
      <c r="O172" s="118"/>
      <c r="P172" s="118"/>
      <c r="Q172" s="118"/>
      <c r="R172" s="118"/>
      <c r="S172" s="118"/>
      <c r="T172" s="118"/>
      <c r="U172" s="118"/>
      <c r="V172" s="119"/>
      <c r="W172" s="175"/>
      <c r="X172" s="190"/>
    </row>
    <row r="173" spans="1:24" s="109" customFormat="1">
      <c r="A173" s="107"/>
      <c r="B173" s="108"/>
      <c r="C173" s="56" t="s">
        <v>77</v>
      </c>
      <c r="D173" s="69">
        <f>W173</f>
        <v>0</v>
      </c>
      <c r="E173" s="482"/>
      <c r="F173" s="483"/>
      <c r="G173" s="483"/>
      <c r="H173" s="483"/>
      <c r="I173" s="483"/>
      <c r="J173" s="483"/>
      <c r="K173" s="483"/>
      <c r="L173" s="483"/>
      <c r="M173" s="483"/>
      <c r="N173" s="483"/>
      <c r="O173" s="116">
        <f t="shared" ref="O173:T173" si="83">SUM(O47:O170)</f>
        <v>0</v>
      </c>
      <c r="P173" s="116">
        <f t="shared" si="83"/>
        <v>0</v>
      </c>
      <c r="Q173" s="116">
        <f t="shared" si="83"/>
        <v>0</v>
      </c>
      <c r="R173" s="116">
        <f t="shared" si="83"/>
        <v>0</v>
      </c>
      <c r="S173" s="116">
        <f t="shared" si="83"/>
        <v>0</v>
      </c>
      <c r="T173" s="116">
        <f t="shared" si="83"/>
        <v>0</v>
      </c>
      <c r="U173" s="116">
        <f>SUM(U47:U170)</f>
        <v>0</v>
      </c>
      <c r="V173" s="116"/>
      <c r="W173" s="164">
        <f>SUM(W41:W170)</f>
        <v>0</v>
      </c>
      <c r="X173" s="191"/>
    </row>
    <row r="174" spans="1:24" ht="15.75" thickBot="1">
      <c r="A174" s="3"/>
      <c r="B174" s="3"/>
      <c r="O174" s="23"/>
      <c r="P174" s="23"/>
      <c r="Q174" s="23"/>
      <c r="R174" s="23"/>
      <c r="S174" s="23"/>
      <c r="T174" s="23"/>
      <c r="U174" s="23"/>
      <c r="X174" s="191"/>
    </row>
    <row r="175" spans="1:24" ht="15.75" thickBot="1">
      <c r="A175" s="32"/>
      <c r="B175" s="47"/>
      <c r="C175" s="446" t="s">
        <v>124</v>
      </c>
      <c r="D175" s="447"/>
      <c r="E175" s="447"/>
      <c r="F175" s="447"/>
      <c r="G175" s="447"/>
      <c r="H175" s="447"/>
      <c r="I175" s="447"/>
      <c r="J175" s="447"/>
      <c r="K175" s="447"/>
      <c r="L175" s="447"/>
      <c r="M175" s="447"/>
      <c r="N175" s="447"/>
      <c r="O175" s="447"/>
      <c r="P175" s="447"/>
      <c r="Q175" s="447"/>
      <c r="R175" s="447"/>
      <c r="S175" s="447"/>
      <c r="T175" s="447"/>
      <c r="U175" s="447"/>
      <c r="V175" s="447"/>
      <c r="W175" s="447"/>
      <c r="X175" s="192">
        <f>SUM(W177:W187)</f>
        <v>0</v>
      </c>
    </row>
    <row r="176" spans="1:24" ht="15.75" outlineLevel="1" thickBot="1">
      <c r="A176" s="31"/>
      <c r="B176" s="46"/>
      <c r="C176" s="54"/>
      <c r="D176" s="100" t="s">
        <v>120</v>
      </c>
      <c r="E176" s="50"/>
      <c r="F176" s="50"/>
      <c r="G176" s="38"/>
      <c r="H176" s="51"/>
      <c r="I176" s="51"/>
      <c r="J176" s="51"/>
      <c r="K176" s="51"/>
      <c r="L176" s="51"/>
      <c r="M176" s="51"/>
      <c r="N176" s="51"/>
      <c r="O176" s="51"/>
      <c r="P176" s="51"/>
      <c r="Q176" s="51"/>
      <c r="R176" s="51"/>
      <c r="S176" s="51"/>
      <c r="T176" s="51"/>
      <c r="U176" s="51"/>
      <c r="V176" s="51"/>
      <c r="W176" s="174"/>
      <c r="X176" s="190"/>
    </row>
    <row r="177" spans="1:24" outlineLevel="1">
      <c r="A177" s="31"/>
      <c r="B177" s="46"/>
      <c r="C177" s="183"/>
      <c r="D177" s="102" t="str">
        <f>'Перв. скв '!D194</f>
        <v>Услуги по гидроразрыву пластов</v>
      </c>
      <c r="E177" s="59"/>
      <c r="F177" s="59" t="str">
        <f>'Перв. скв '!F194</f>
        <v>опер</v>
      </c>
      <c r="G177" s="196">
        <v>9288000</v>
      </c>
      <c r="H177" s="115"/>
      <c r="I177" s="214"/>
      <c r="J177" s="214"/>
      <c r="K177" s="214"/>
      <c r="L177" s="214"/>
      <c r="M177" s="214"/>
      <c r="N177" s="214"/>
      <c r="O177" s="99">
        <f t="shared" ref="O177:O187" si="84">H177*G177</f>
        <v>0</v>
      </c>
      <c r="P177" s="99"/>
      <c r="Q177" s="99"/>
      <c r="R177" s="99"/>
      <c r="S177" s="99"/>
      <c r="T177" s="99"/>
      <c r="U177" s="99"/>
      <c r="V177" s="98">
        <f t="shared" ref="V177:V187" si="85">SUM(H177:N177)</f>
        <v>0</v>
      </c>
      <c r="W177" s="171">
        <f>SUM(O177:U177)</f>
        <v>0</v>
      </c>
      <c r="X177" s="190"/>
    </row>
    <row r="178" spans="1:24" outlineLevel="1">
      <c r="A178" s="30"/>
      <c r="B178" s="43"/>
      <c r="C178" s="183"/>
      <c r="D178" s="102" t="str">
        <f>'Перв. скв '!D195</f>
        <v>Услуги колтюбинга и азотной установки</v>
      </c>
      <c r="E178" s="59"/>
      <c r="F178" s="59" t="str">
        <f>'Перв. скв '!F195</f>
        <v>опер</v>
      </c>
      <c r="G178" s="196">
        <v>4231200</v>
      </c>
      <c r="H178" s="115"/>
      <c r="I178" s="214"/>
      <c r="J178" s="214"/>
      <c r="K178" s="214"/>
      <c r="L178" s="214"/>
      <c r="M178" s="214"/>
      <c r="N178" s="214"/>
      <c r="O178" s="99">
        <f t="shared" si="84"/>
        <v>0</v>
      </c>
      <c r="P178" s="99"/>
      <c r="Q178" s="99"/>
      <c r="R178" s="99"/>
      <c r="S178" s="99"/>
      <c r="T178" s="99"/>
      <c r="U178" s="99"/>
      <c r="V178" s="98">
        <f t="shared" si="85"/>
        <v>0</v>
      </c>
      <c r="W178" s="171">
        <f t="shared" ref="W178:W187" si="86">SUM(O178:U178)</f>
        <v>0</v>
      </c>
      <c r="X178" s="190"/>
    </row>
    <row r="179" spans="1:24" outlineLevel="1">
      <c r="A179" s="30"/>
      <c r="B179" s="43"/>
      <c r="C179" s="183"/>
      <c r="D179" s="102" t="str">
        <f>'Перв. скв '!D196</f>
        <v>Услуги бригад по капитальному ремонту скважин</v>
      </c>
      <c r="E179" s="59"/>
      <c r="F179" s="59" t="str">
        <f>'Перв. скв '!F196</f>
        <v>бр.час.</v>
      </c>
      <c r="G179" s="196">
        <v>114552</v>
      </c>
      <c r="H179" s="198"/>
      <c r="I179" s="214"/>
      <c r="J179" s="214"/>
      <c r="K179" s="214"/>
      <c r="L179" s="214"/>
      <c r="M179" s="214"/>
      <c r="N179" s="214"/>
      <c r="O179" s="99">
        <f t="shared" si="84"/>
        <v>0</v>
      </c>
      <c r="P179" s="99"/>
      <c r="Q179" s="99"/>
      <c r="R179" s="99"/>
      <c r="S179" s="99"/>
      <c r="T179" s="99"/>
      <c r="U179" s="99"/>
      <c r="V179" s="98">
        <f t="shared" si="85"/>
        <v>0</v>
      </c>
      <c r="W179" s="171">
        <f t="shared" si="86"/>
        <v>0</v>
      </c>
      <c r="X179" s="190"/>
    </row>
    <row r="180" spans="1:24" outlineLevel="1">
      <c r="A180" s="30"/>
      <c r="B180" s="43"/>
      <c r="C180" s="183"/>
      <c r="D180" s="102" t="str">
        <f>'Перв. скв '!D197</f>
        <v>Супервайзинг при КРС</v>
      </c>
      <c r="E180" s="59"/>
      <c r="F180" s="59" t="str">
        <f>'Перв. скв '!F197</f>
        <v>опер</v>
      </c>
      <c r="G180" s="196">
        <v>0</v>
      </c>
      <c r="H180" s="115"/>
      <c r="I180" s="214"/>
      <c r="J180" s="214"/>
      <c r="K180" s="214"/>
      <c r="L180" s="214"/>
      <c r="M180" s="214"/>
      <c r="N180" s="214"/>
      <c r="O180" s="99">
        <f t="shared" si="84"/>
        <v>0</v>
      </c>
      <c r="P180" s="99"/>
      <c r="Q180" s="99"/>
      <c r="R180" s="99"/>
      <c r="S180" s="99"/>
      <c r="T180" s="99"/>
      <c r="U180" s="99"/>
      <c r="V180" s="98">
        <f t="shared" si="85"/>
        <v>0</v>
      </c>
      <c r="W180" s="171">
        <f t="shared" si="86"/>
        <v>0</v>
      </c>
      <c r="X180" s="190"/>
    </row>
    <row r="181" spans="1:24" outlineLevel="1">
      <c r="A181" s="30"/>
      <c r="B181" s="43"/>
      <c r="C181" s="183"/>
      <c r="D181" s="102" t="str">
        <f>'Перв. скв '!D198</f>
        <v>ТЖГ</v>
      </c>
      <c r="E181" s="59"/>
      <c r="F181" s="59" t="str">
        <f>'Перв. скв '!F198</f>
        <v>опер</v>
      </c>
      <c r="G181" s="196">
        <v>0</v>
      </c>
      <c r="H181" s="115"/>
      <c r="I181" s="214"/>
      <c r="J181" s="214"/>
      <c r="K181" s="214"/>
      <c r="L181" s="214"/>
      <c r="M181" s="214"/>
      <c r="N181" s="214"/>
      <c r="O181" s="99">
        <f t="shared" si="84"/>
        <v>0</v>
      </c>
      <c r="P181" s="99"/>
      <c r="Q181" s="99"/>
      <c r="R181" s="99"/>
      <c r="S181" s="99"/>
      <c r="T181" s="99"/>
      <c r="U181" s="99"/>
      <c r="V181" s="98">
        <f t="shared" si="85"/>
        <v>0</v>
      </c>
      <c r="W181" s="171">
        <f t="shared" si="86"/>
        <v>0</v>
      </c>
      <c r="X181" s="190"/>
    </row>
    <row r="182" spans="1:24" outlineLevel="1">
      <c r="A182" s="30"/>
      <c r="B182" s="43"/>
      <c r="C182" s="183"/>
      <c r="D182" s="102" t="str">
        <f>'Перв. скв '!D199</f>
        <v>Проппант</v>
      </c>
      <c r="E182" s="59"/>
      <c r="F182" s="59" t="str">
        <f>'Перв. скв '!F199</f>
        <v>м3</v>
      </c>
      <c r="G182" s="196">
        <v>23736</v>
      </c>
      <c r="H182" s="115"/>
      <c r="I182" s="214"/>
      <c r="J182" s="214"/>
      <c r="K182" s="214"/>
      <c r="L182" s="214"/>
      <c r="M182" s="214"/>
      <c r="N182" s="214"/>
      <c r="O182" s="99">
        <f t="shared" si="84"/>
        <v>0</v>
      </c>
      <c r="P182" s="99"/>
      <c r="Q182" s="99"/>
      <c r="R182" s="99"/>
      <c r="S182" s="99"/>
      <c r="T182" s="99"/>
      <c r="U182" s="99"/>
      <c r="V182" s="98">
        <f t="shared" si="85"/>
        <v>0</v>
      </c>
      <c r="W182" s="171">
        <f t="shared" si="86"/>
        <v>0</v>
      </c>
      <c r="X182" s="190"/>
    </row>
    <row r="183" spans="1:24" outlineLevel="1">
      <c r="A183" s="30"/>
      <c r="B183" s="43"/>
      <c r="C183" s="183"/>
      <c r="D183" s="102" t="str">
        <f>'Перв. скв '!D200</f>
        <v>Распределение расходов УМТС</v>
      </c>
      <c r="E183" s="59"/>
      <c r="F183" s="59">
        <f>'Перв. скв '!F200</f>
        <v>0</v>
      </c>
      <c r="G183" s="196">
        <v>0</v>
      </c>
      <c r="H183" s="115"/>
      <c r="I183" s="214"/>
      <c r="J183" s="214"/>
      <c r="K183" s="214"/>
      <c r="L183" s="214"/>
      <c r="M183" s="214"/>
      <c r="N183" s="214"/>
      <c r="O183" s="99">
        <f t="shared" si="84"/>
        <v>0</v>
      </c>
      <c r="P183" s="99"/>
      <c r="Q183" s="99"/>
      <c r="R183" s="99"/>
      <c r="S183" s="99"/>
      <c r="T183" s="99"/>
      <c r="U183" s="99"/>
      <c r="V183" s="98">
        <f t="shared" si="85"/>
        <v>0</v>
      </c>
      <c r="W183" s="171">
        <f t="shared" si="86"/>
        <v>0</v>
      </c>
      <c r="X183" s="190"/>
    </row>
    <row r="184" spans="1:24" outlineLevel="1">
      <c r="A184" s="30"/>
      <c r="B184" s="43"/>
      <c r="C184" s="183"/>
      <c r="D184" s="102" t="str">
        <f>'Перв. скв '!D201</f>
        <v>ПВР</v>
      </c>
      <c r="E184" s="59"/>
      <c r="F184" s="59" t="str">
        <f>'Перв. скв '!F201</f>
        <v>опер</v>
      </c>
      <c r="G184" s="196">
        <v>516000</v>
      </c>
      <c r="H184" s="115"/>
      <c r="I184" s="214"/>
      <c r="J184" s="214"/>
      <c r="K184" s="214"/>
      <c r="L184" s="214"/>
      <c r="M184" s="214"/>
      <c r="N184" s="214"/>
      <c r="O184" s="99">
        <f t="shared" si="84"/>
        <v>0</v>
      </c>
      <c r="P184" s="99"/>
      <c r="Q184" s="99"/>
      <c r="R184" s="99"/>
      <c r="S184" s="99"/>
      <c r="T184" s="99"/>
      <c r="U184" s="99"/>
      <c r="V184" s="98">
        <f t="shared" si="85"/>
        <v>0</v>
      </c>
      <c r="W184" s="171">
        <f t="shared" si="86"/>
        <v>0</v>
      </c>
      <c r="X184" s="190"/>
    </row>
    <row r="185" spans="1:24" outlineLevel="1">
      <c r="A185" s="30"/>
      <c r="B185" s="43"/>
      <c r="C185" s="183"/>
      <c r="D185" s="102" t="str">
        <f>'Перв. скв '!D202</f>
        <v>МГРП</v>
      </c>
      <c r="E185" s="59"/>
      <c r="F185" s="59" t="str">
        <f>'Перв. скв '!F202</f>
        <v>скв/опер</v>
      </c>
      <c r="G185" s="196">
        <v>455112</v>
      </c>
      <c r="H185" s="115"/>
      <c r="I185" s="214"/>
      <c r="J185" s="214"/>
      <c r="K185" s="214"/>
      <c r="L185" s="214"/>
      <c r="M185" s="214"/>
      <c r="N185" s="214"/>
      <c r="O185" s="99">
        <f t="shared" si="84"/>
        <v>0</v>
      </c>
      <c r="P185" s="99"/>
      <c r="Q185" s="99"/>
      <c r="R185" s="99"/>
      <c r="S185" s="99"/>
      <c r="T185" s="99"/>
      <c r="U185" s="99"/>
      <c r="V185" s="98">
        <f t="shared" si="85"/>
        <v>0</v>
      </c>
      <c r="W185" s="171">
        <f t="shared" si="86"/>
        <v>0</v>
      </c>
      <c r="X185" s="190"/>
    </row>
    <row r="186" spans="1:24" outlineLevel="1">
      <c r="A186" s="30"/>
      <c r="B186" s="43"/>
      <c r="C186" s="183"/>
      <c r="D186" s="102" t="str">
        <f>'Перв. скв '!D203</f>
        <v>Супервайзинг при ГРП</v>
      </c>
      <c r="E186" s="59"/>
      <c r="F186" s="59" t="str">
        <f>'Перв. скв '!F203</f>
        <v>бр.час.</v>
      </c>
      <c r="G186" s="196">
        <v>15580.1556</v>
      </c>
      <c r="H186" s="115"/>
      <c r="I186" s="214"/>
      <c r="J186" s="214"/>
      <c r="K186" s="214"/>
      <c r="L186" s="214"/>
      <c r="M186" s="214"/>
      <c r="N186" s="214"/>
      <c r="O186" s="99">
        <f t="shared" si="84"/>
        <v>0</v>
      </c>
      <c r="P186" s="99"/>
      <c r="Q186" s="99"/>
      <c r="R186" s="99"/>
      <c r="S186" s="99"/>
      <c r="T186" s="99"/>
      <c r="U186" s="99"/>
      <c r="V186" s="98">
        <f t="shared" si="85"/>
        <v>0</v>
      </c>
      <c r="W186" s="171">
        <f t="shared" si="86"/>
        <v>0</v>
      </c>
      <c r="X186" s="190"/>
    </row>
    <row r="187" spans="1:24" outlineLevel="1">
      <c r="A187" s="30"/>
      <c r="B187" s="43"/>
      <c r="C187" s="183"/>
      <c r="D187" s="102">
        <f>'Перв. скв '!D204</f>
        <v>0</v>
      </c>
      <c r="E187" s="59"/>
      <c r="F187" s="59">
        <f>'Перв. скв '!F204</f>
        <v>0</v>
      </c>
      <c r="G187" s="196">
        <v>300000</v>
      </c>
      <c r="H187" s="115"/>
      <c r="I187" s="214"/>
      <c r="J187" s="214"/>
      <c r="K187" s="214"/>
      <c r="L187" s="214"/>
      <c r="M187" s="214"/>
      <c r="N187" s="214"/>
      <c r="O187" s="99">
        <f t="shared" si="84"/>
        <v>0</v>
      </c>
      <c r="P187" s="99"/>
      <c r="Q187" s="99"/>
      <c r="R187" s="99"/>
      <c r="S187" s="99"/>
      <c r="T187" s="99"/>
      <c r="U187" s="99"/>
      <c r="V187" s="98">
        <f t="shared" si="85"/>
        <v>0</v>
      </c>
      <c r="W187" s="171">
        <f t="shared" si="86"/>
        <v>0</v>
      </c>
      <c r="X187" s="190"/>
    </row>
    <row r="188" spans="1:24" s="68" customFormat="1" ht="15.75" outlineLevel="1" thickBot="1">
      <c r="A188" s="105"/>
      <c r="B188" s="106"/>
      <c r="C188" s="97"/>
      <c r="D188" s="97"/>
      <c r="E188" s="75"/>
      <c r="F188" s="75"/>
      <c r="G188" s="65"/>
      <c r="H188" s="77"/>
      <c r="I188" s="77"/>
      <c r="J188" s="77"/>
      <c r="K188" s="77"/>
      <c r="L188" s="77"/>
      <c r="M188" s="77"/>
      <c r="N188" s="77"/>
      <c r="O188" s="78"/>
      <c r="P188" s="78"/>
      <c r="Q188" s="78"/>
      <c r="R188" s="78"/>
      <c r="S188" s="78"/>
      <c r="T188" s="78"/>
      <c r="U188" s="78"/>
      <c r="V188" s="79"/>
      <c r="W188" s="166"/>
      <c r="X188" s="190"/>
    </row>
    <row r="189" spans="1:24" s="109" customFormat="1">
      <c r="A189" s="107"/>
      <c r="B189" s="108"/>
      <c r="C189" s="56" t="s">
        <v>83</v>
      </c>
      <c r="D189" s="69">
        <f>W189</f>
        <v>0</v>
      </c>
      <c r="E189" s="482"/>
      <c r="F189" s="483"/>
      <c r="G189" s="483"/>
      <c r="H189" s="483"/>
      <c r="I189" s="483"/>
      <c r="J189" s="483"/>
      <c r="K189" s="483"/>
      <c r="L189" s="483"/>
      <c r="M189" s="483"/>
      <c r="N189" s="483"/>
      <c r="O189" s="116">
        <f>SUM(O177:O187)</f>
        <v>0</v>
      </c>
      <c r="P189" s="116"/>
      <c r="Q189" s="116"/>
      <c r="R189" s="116"/>
      <c r="S189" s="116"/>
      <c r="T189" s="116"/>
      <c r="U189" s="116"/>
      <c r="V189" s="116"/>
      <c r="W189" s="164">
        <f>SUM(W177:W187)</f>
        <v>0</v>
      </c>
      <c r="X189" s="191"/>
    </row>
    <row r="190" spans="1:24" ht="15.75" thickBot="1">
      <c r="O190" s="117"/>
      <c r="P190" s="117"/>
      <c r="Q190" s="117"/>
      <c r="R190" s="117"/>
      <c r="S190" s="117"/>
      <c r="T190" s="117"/>
      <c r="U190" s="117"/>
      <c r="V190" s="117"/>
      <c r="W190" s="117"/>
      <c r="X190" s="191"/>
    </row>
    <row r="191" spans="1:24" ht="15.75" thickBot="1">
      <c r="A191" s="27"/>
      <c r="B191" s="27"/>
      <c r="C191" s="446" t="s">
        <v>126</v>
      </c>
      <c r="D191" s="447"/>
      <c r="E191" s="447"/>
      <c r="F191" s="447"/>
      <c r="G191" s="447"/>
      <c r="H191" s="447"/>
      <c r="I191" s="447"/>
      <c r="J191" s="447"/>
      <c r="K191" s="447"/>
      <c r="L191" s="447"/>
      <c r="M191" s="447"/>
      <c r="N191" s="447"/>
      <c r="O191" s="447"/>
      <c r="P191" s="447"/>
      <c r="Q191" s="447"/>
      <c r="R191" s="447"/>
      <c r="S191" s="447"/>
      <c r="T191" s="447"/>
      <c r="U191" s="447"/>
      <c r="V191" s="447"/>
      <c r="W191" s="447"/>
      <c r="X191" s="192">
        <f>SUM(W192:W194)</f>
        <v>0</v>
      </c>
    </row>
    <row r="192" spans="1:24" outlineLevel="1">
      <c r="A192" s="27"/>
      <c r="B192" s="27"/>
      <c r="C192" s="183"/>
      <c r="D192" s="102">
        <f>'Перв. скв '!D209</f>
        <v>0</v>
      </c>
      <c r="E192" s="59"/>
      <c r="F192" s="59" t="str">
        <f>'Перв. скв '!F209</f>
        <v>шт</v>
      </c>
      <c r="G192" s="196">
        <f>'Перв. скв '!G209</f>
        <v>0</v>
      </c>
      <c r="H192" s="197"/>
      <c r="I192" s="212"/>
      <c r="J192" s="213"/>
      <c r="K192" s="212"/>
      <c r="L192" s="212"/>
      <c r="M192" s="212"/>
      <c r="N192" s="212"/>
      <c r="O192" s="112">
        <f>H192*G192</f>
        <v>0</v>
      </c>
      <c r="P192" s="112"/>
      <c r="Q192" s="112"/>
      <c r="R192" s="112"/>
      <c r="S192" s="112"/>
      <c r="T192" s="99"/>
      <c r="U192" s="112"/>
      <c r="V192" s="113">
        <f>SUM(H192:N192)</f>
        <v>0</v>
      </c>
      <c r="W192" s="168">
        <f>SUM(O192:U192)</f>
        <v>0</v>
      </c>
      <c r="X192" s="190"/>
    </row>
    <row r="193" spans="1:24" outlineLevel="1">
      <c r="A193" s="27"/>
      <c r="B193" s="27"/>
      <c r="C193" s="183"/>
      <c r="D193" s="102">
        <f>'Перв. скв '!D210</f>
        <v>0</v>
      </c>
      <c r="E193" s="59"/>
      <c r="F193" s="59" t="str">
        <f>'Перв. скв '!F210</f>
        <v>скв.</v>
      </c>
      <c r="G193" s="196">
        <v>1200000</v>
      </c>
      <c r="H193" s="197"/>
      <c r="I193" s="212"/>
      <c r="J193" s="212"/>
      <c r="K193" s="212"/>
      <c r="L193" s="212"/>
      <c r="M193" s="212"/>
      <c r="N193" s="212"/>
      <c r="O193" s="112">
        <f>H193*G193</f>
        <v>0</v>
      </c>
      <c r="P193" s="112"/>
      <c r="Q193" s="112"/>
      <c r="R193" s="112"/>
      <c r="S193" s="112"/>
      <c r="T193" s="99"/>
      <c r="U193" s="112"/>
      <c r="V193" s="113">
        <f>SUM(H193:N193)</f>
        <v>0</v>
      </c>
      <c r="W193" s="168">
        <f>SUM(O193:U193)</f>
        <v>0</v>
      </c>
      <c r="X193" s="190"/>
    </row>
    <row r="194" spans="1:24" outlineLevel="1">
      <c r="A194" s="27"/>
      <c r="B194" s="27"/>
      <c r="C194" s="183"/>
      <c r="D194" s="102">
        <f>'Перв. скв '!D211</f>
        <v>0</v>
      </c>
      <c r="E194" s="59"/>
      <c r="F194" s="59" t="str">
        <f>'Перв. скв '!F211</f>
        <v>скв.</v>
      </c>
      <c r="G194" s="196">
        <f>'Перв. скв '!G211</f>
        <v>0</v>
      </c>
      <c r="H194" s="84"/>
      <c r="I194" s="212"/>
      <c r="J194" s="212"/>
      <c r="K194" s="212"/>
      <c r="L194" s="212"/>
      <c r="M194" s="212"/>
      <c r="N194" s="212"/>
      <c r="O194" s="112">
        <f>H194*G194</f>
        <v>0</v>
      </c>
      <c r="P194" s="112"/>
      <c r="Q194" s="112"/>
      <c r="R194" s="112"/>
      <c r="S194" s="112"/>
      <c r="T194" s="99"/>
      <c r="U194" s="112"/>
      <c r="V194" s="113">
        <f>SUM(H194:N194)</f>
        <v>0</v>
      </c>
      <c r="W194" s="168">
        <f>SUM(O194:U194)</f>
        <v>0</v>
      </c>
      <c r="X194" s="190"/>
    </row>
    <row r="195" spans="1:24" s="109" customFormat="1">
      <c r="A195" s="132"/>
      <c r="B195" s="132"/>
      <c r="C195" s="56" t="s">
        <v>127</v>
      </c>
      <c r="D195" s="69">
        <f>W195</f>
        <v>0</v>
      </c>
      <c r="E195" s="482"/>
      <c r="F195" s="483"/>
      <c r="G195" s="483"/>
      <c r="H195" s="483"/>
      <c r="I195" s="483"/>
      <c r="J195" s="483"/>
      <c r="K195" s="483"/>
      <c r="L195" s="483"/>
      <c r="M195" s="483"/>
      <c r="N195" s="483"/>
      <c r="O195" s="116">
        <f>SUM(O192:O194)</f>
        <v>0</v>
      </c>
      <c r="P195" s="116"/>
      <c r="Q195" s="116"/>
      <c r="R195" s="116"/>
      <c r="S195" s="116"/>
      <c r="T195" s="116"/>
      <c r="U195" s="116"/>
      <c r="V195" s="116"/>
      <c r="W195" s="164">
        <f>SUM(W192:W194)</f>
        <v>0</v>
      </c>
      <c r="X195" s="190"/>
    </row>
    <row r="196" spans="1:24" ht="15.75" thickBot="1">
      <c r="O196" s="117"/>
      <c r="P196" s="117"/>
      <c r="Q196" s="117"/>
      <c r="R196" s="117"/>
      <c r="S196" s="117"/>
      <c r="T196" s="117"/>
      <c r="U196" s="117"/>
      <c r="V196" s="117"/>
      <c r="W196" s="117"/>
      <c r="X196" s="191"/>
    </row>
    <row r="197" spans="1:24" s="109" customFormat="1" ht="15.75" thickBot="1">
      <c r="A197" s="107"/>
      <c r="B197" s="108"/>
      <c r="C197" s="56" t="s">
        <v>84</v>
      </c>
      <c r="D197" s="69">
        <f>W197</f>
        <v>0</v>
      </c>
      <c r="E197" s="482"/>
      <c r="F197" s="483"/>
      <c r="G197" s="483"/>
      <c r="H197" s="483"/>
      <c r="I197" s="483"/>
      <c r="J197" s="483"/>
      <c r="K197" s="483"/>
      <c r="L197" s="483"/>
      <c r="M197" s="483"/>
      <c r="N197" s="483"/>
      <c r="O197" s="116">
        <f t="shared" ref="O197:U197" si="87">O173+O189+O37+O195</f>
        <v>0</v>
      </c>
      <c r="P197" s="116">
        <f t="shared" si="87"/>
        <v>0</v>
      </c>
      <c r="Q197" s="116">
        <f t="shared" si="87"/>
        <v>0</v>
      </c>
      <c r="R197" s="116">
        <f t="shared" si="87"/>
        <v>0</v>
      </c>
      <c r="S197" s="116">
        <f t="shared" si="87"/>
        <v>0</v>
      </c>
      <c r="T197" s="116">
        <f t="shared" si="87"/>
        <v>0</v>
      </c>
      <c r="U197" s="116">
        <f t="shared" si="87"/>
        <v>0</v>
      </c>
      <c r="V197" s="116"/>
      <c r="W197" s="164">
        <f>W173+W189+W37+W195</f>
        <v>0</v>
      </c>
      <c r="X197" s="192">
        <f>X18+X39+X46+X55+X76+X84+X102+X107+X116+X121+X125+X146+X164+X175+X191</f>
        <v>0</v>
      </c>
    </row>
    <row r="199" spans="1:24">
      <c r="X199" s="271"/>
    </row>
  </sheetData>
  <mergeCells count="58">
    <mergeCell ref="A2:W2"/>
    <mergeCell ref="F4:G5"/>
    <mergeCell ref="H4:H5"/>
    <mergeCell ref="I4:I5"/>
    <mergeCell ref="J4:J5"/>
    <mergeCell ref="K4:K5"/>
    <mergeCell ref="L4:L5"/>
    <mergeCell ref="M4:M5"/>
    <mergeCell ref="N4:N5"/>
    <mergeCell ref="O4:O5"/>
    <mergeCell ref="P4:Q5"/>
    <mergeCell ref="R4:R5"/>
    <mergeCell ref="A6:B6"/>
    <mergeCell ref="F6:G6"/>
    <mergeCell ref="P6:Q6"/>
    <mergeCell ref="A7:B7"/>
    <mergeCell ref="F7:G7"/>
    <mergeCell ref="O7:O8"/>
    <mergeCell ref="P7:Q7"/>
    <mergeCell ref="A8:B8"/>
    <mergeCell ref="F8:G8"/>
    <mergeCell ref="P8:Q8"/>
    <mergeCell ref="A9:B9"/>
    <mergeCell ref="F9:G9"/>
    <mergeCell ref="P9:Q9"/>
    <mergeCell ref="F10:G10"/>
    <mergeCell ref="O10:O11"/>
    <mergeCell ref="P10:Q10"/>
    <mergeCell ref="F11:G11"/>
    <mergeCell ref="P11:Q11"/>
    <mergeCell ref="F12:G13"/>
    <mergeCell ref="Q12:R13"/>
    <mergeCell ref="A13:B13"/>
    <mergeCell ref="A15:G15"/>
    <mergeCell ref="H15:N15"/>
    <mergeCell ref="O15:U15"/>
    <mergeCell ref="O12:O13"/>
    <mergeCell ref="P12:P13"/>
    <mergeCell ref="V15:W15"/>
    <mergeCell ref="C18:W18"/>
    <mergeCell ref="C39:W39"/>
    <mergeCell ref="C46:W46"/>
    <mergeCell ref="C55:W55"/>
    <mergeCell ref="C76:W76"/>
    <mergeCell ref="C84:W84"/>
    <mergeCell ref="C102:W102"/>
    <mergeCell ref="C107:W107"/>
    <mergeCell ref="C116:W116"/>
    <mergeCell ref="C121:W121"/>
    <mergeCell ref="C125:W125"/>
    <mergeCell ref="E195:N195"/>
    <mergeCell ref="E197:N197"/>
    <mergeCell ref="C146:W146"/>
    <mergeCell ref="C164:W164"/>
    <mergeCell ref="E173:N173"/>
    <mergeCell ref="C175:W175"/>
    <mergeCell ref="E189:N189"/>
    <mergeCell ref="C191:W191"/>
  </mergeCells>
  <conditionalFormatting sqref="R6 R8:R11 H6:O6 H7:N8 H9:O9">
    <cfRule type="cellIs" dxfId="4" priority="3" stopIfTrue="1" operator="equal">
      <formula>0</formula>
    </cfRule>
  </conditionalFormatting>
  <pageMargins left="0.25" right="0.25" top="0.75" bottom="0.75" header="0.3" footer="0.3"/>
  <pageSetup paperSize="8" scale="35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9.9978637043366805E-2"/>
    <pageSetUpPr fitToPage="1"/>
  </sheetPr>
  <dimension ref="A1:AN217"/>
  <sheetViews>
    <sheetView topLeftCell="C4" zoomScale="80" zoomScaleNormal="80" workbookViewId="0">
      <pane xSplit="6" ySplit="13" topLeftCell="I185" activePane="bottomRight" state="frozen"/>
      <selection activeCell="C4" sqref="C4"/>
      <selection pane="topRight" activeCell="I4" sqref="I4"/>
      <selection pane="bottomLeft" activeCell="C17" sqref="C17"/>
      <selection pane="bottomRight" activeCell="H28" sqref="H28"/>
    </sheetView>
  </sheetViews>
  <sheetFormatPr defaultRowHeight="15" outlineLevelRow="1"/>
  <cols>
    <col min="1" max="1" width="1.5703125" style="1" customWidth="1"/>
    <col min="2" max="2" width="1.7109375" style="1" customWidth="1"/>
    <col min="3" max="3" width="38.7109375" style="1" customWidth="1"/>
    <col min="4" max="4" width="59" style="1" customWidth="1"/>
    <col min="5" max="5" width="24" style="89" bestFit="1" customWidth="1"/>
    <col min="6" max="6" width="14" style="1" customWidth="1"/>
    <col min="7" max="7" width="14.5703125" style="1" customWidth="1"/>
    <col min="8" max="8" width="9.5703125" style="280" customWidth="1"/>
    <col min="9" max="10" width="11" style="280" customWidth="1"/>
    <col min="11" max="11" width="12.28515625" style="280" customWidth="1"/>
    <col min="12" max="13" width="12" style="280" customWidth="1"/>
    <col min="14" max="14" width="11.85546875" style="280" customWidth="1"/>
    <col min="15" max="15" width="13.42578125" style="1" customWidth="1"/>
    <col min="16" max="16" width="15.42578125" style="1" customWidth="1"/>
    <col min="17" max="17" width="15" style="1" customWidth="1"/>
    <col min="18" max="18" width="15.5703125" style="1" customWidth="1"/>
    <col min="19" max="20" width="15.140625" style="1" customWidth="1"/>
    <col min="21" max="21" width="12.28515625" style="1" customWidth="1"/>
    <col min="22" max="22" width="12.5703125" style="1" customWidth="1"/>
    <col min="23" max="23" width="13.85546875" style="1" customWidth="1"/>
    <col min="24" max="24" width="14.7109375" style="185" customWidth="1"/>
    <col min="25" max="40" width="9.140625" style="1"/>
    <col min="41" max="43" width="0" style="1" hidden="1" customWidth="1"/>
    <col min="44" max="16384" width="9.140625" style="1"/>
  </cols>
  <sheetData>
    <row r="1" spans="1:25" ht="5.25" customHeight="1" thickBot="1"/>
    <row r="2" spans="1:25" ht="50.25" customHeight="1" thickBot="1">
      <c r="A2" s="460" t="s">
        <v>10</v>
      </c>
      <c r="B2" s="461"/>
      <c r="C2" s="461"/>
      <c r="D2" s="461"/>
      <c r="E2" s="461"/>
      <c r="F2" s="461"/>
      <c r="G2" s="461"/>
      <c r="H2" s="461"/>
      <c r="I2" s="461"/>
      <c r="J2" s="461"/>
      <c r="K2" s="461"/>
      <c r="L2" s="461"/>
      <c r="M2" s="461"/>
      <c r="N2" s="461"/>
      <c r="O2" s="461"/>
      <c r="P2" s="461"/>
      <c r="Q2" s="461"/>
      <c r="R2" s="461"/>
      <c r="S2" s="461"/>
      <c r="T2" s="461"/>
      <c r="U2" s="461"/>
      <c r="V2" s="461"/>
      <c r="W2" s="465"/>
    </row>
    <row r="3" spans="1:25" ht="4.5" customHeight="1">
      <c r="A3" s="6"/>
      <c r="B3" s="6"/>
      <c r="C3" s="6"/>
      <c r="D3" s="6"/>
      <c r="E3" s="90"/>
      <c r="F3" s="6"/>
      <c r="G3" s="6"/>
      <c r="H3" s="281"/>
      <c r="I3" s="281"/>
      <c r="J3" s="281"/>
      <c r="K3" s="281"/>
      <c r="L3" s="281"/>
      <c r="M3" s="281"/>
      <c r="N3" s="281"/>
      <c r="O3" s="6"/>
      <c r="P3" s="5"/>
      <c r="Q3" s="7"/>
      <c r="R3" s="7"/>
      <c r="S3" s="7"/>
      <c r="T3" s="7"/>
      <c r="U3" s="7"/>
      <c r="V3" s="7"/>
      <c r="W3" s="7"/>
    </row>
    <row r="4" spans="1:25" ht="14.25" customHeight="1">
      <c r="A4" s="10"/>
      <c r="B4" s="10"/>
      <c r="C4" s="129" t="s">
        <v>144</v>
      </c>
      <c r="D4" s="163" t="s">
        <v>316</v>
      </c>
      <c r="E4" s="318" t="s">
        <v>104</v>
      </c>
      <c r="F4" s="466" t="s">
        <v>42</v>
      </c>
      <c r="G4" s="467"/>
      <c r="H4" s="499" t="s">
        <v>11</v>
      </c>
      <c r="I4" s="499" t="s">
        <v>12</v>
      </c>
      <c r="J4" s="499" t="s">
        <v>4</v>
      </c>
      <c r="K4" s="499" t="s">
        <v>110</v>
      </c>
      <c r="L4" s="499" t="s">
        <v>111</v>
      </c>
      <c r="M4" s="499" t="s">
        <v>150</v>
      </c>
      <c r="N4" s="499" t="s">
        <v>13</v>
      </c>
      <c r="O4" s="463" t="s">
        <v>107</v>
      </c>
      <c r="P4" s="470" t="s">
        <v>42</v>
      </c>
      <c r="Q4" s="470"/>
      <c r="R4" s="463" t="s">
        <v>108</v>
      </c>
    </row>
    <row r="5" spans="1:25">
      <c r="A5" s="10"/>
      <c r="B5" s="10"/>
      <c r="C5" s="129" t="s">
        <v>145</v>
      </c>
      <c r="D5" s="81" t="s">
        <v>324</v>
      </c>
      <c r="E5" s="319">
        <f>IF(($L$45+$L$46+$L$47+$L$48+$L$49+$L$50)&gt;0,$D$214,0)</f>
        <v>113288351.51220259</v>
      </c>
      <c r="F5" s="468"/>
      <c r="G5" s="469"/>
      <c r="H5" s="499"/>
      <c r="I5" s="499"/>
      <c r="J5" s="499"/>
      <c r="K5" s="499"/>
      <c r="L5" s="499"/>
      <c r="M5" s="499"/>
      <c r="N5" s="499"/>
      <c r="O5" s="463"/>
      <c r="P5" s="471"/>
      <c r="Q5" s="471"/>
      <c r="R5" s="463"/>
    </row>
    <row r="6" spans="1:25" ht="15" customHeight="1">
      <c r="A6" s="455"/>
      <c r="B6" s="456"/>
      <c r="C6" s="129" t="s">
        <v>146</v>
      </c>
      <c r="D6" s="81" t="s">
        <v>315</v>
      </c>
      <c r="E6" s="73" t="s">
        <v>89</v>
      </c>
      <c r="F6" s="462" t="s">
        <v>38</v>
      </c>
      <c r="G6" s="462"/>
      <c r="H6" s="282"/>
      <c r="I6" s="282">
        <v>1</v>
      </c>
      <c r="J6" s="282">
        <v>4</v>
      </c>
      <c r="K6" s="282"/>
      <c r="L6" s="282">
        <v>21</v>
      </c>
      <c r="M6" s="282">
        <v>3</v>
      </c>
      <c r="N6" s="282">
        <v>16</v>
      </c>
      <c r="O6" s="415">
        <f>SUM(I6:N6)</f>
        <v>45</v>
      </c>
      <c r="P6" s="462" t="s">
        <v>87</v>
      </c>
      <c r="Q6" s="462"/>
      <c r="R6" s="277">
        <f>R8+R9+R10</f>
        <v>19</v>
      </c>
    </row>
    <row r="7" spans="1:25" ht="15" customHeight="1">
      <c r="A7" s="455"/>
      <c r="B7" s="456"/>
      <c r="C7" s="129" t="s">
        <v>14</v>
      </c>
      <c r="D7" s="80" t="s">
        <v>289</v>
      </c>
      <c r="E7" s="179">
        <f>IF(($L$45+$L$46+$L$47+$L$48+$L$49+$L$50)&gt;0,$W$41,0)</f>
        <v>6618548</v>
      </c>
      <c r="F7" s="462" t="s">
        <v>105</v>
      </c>
      <c r="G7" s="462"/>
      <c r="H7" s="282"/>
      <c r="I7" s="282">
        <v>120</v>
      </c>
      <c r="J7" s="279">
        <v>1250</v>
      </c>
      <c r="K7" s="282"/>
      <c r="L7" s="282">
        <v>3200</v>
      </c>
      <c r="M7" s="282"/>
      <c r="N7" s="282">
        <v>4100</v>
      </c>
      <c r="O7" s="463" t="s">
        <v>109</v>
      </c>
      <c r="P7" s="462" t="s">
        <v>88</v>
      </c>
      <c r="Q7" s="462"/>
      <c r="R7" s="278"/>
    </row>
    <row r="8" spans="1:25" ht="15" customHeight="1">
      <c r="A8" s="455"/>
      <c r="B8" s="456"/>
      <c r="C8" s="11" t="s">
        <v>98</v>
      </c>
      <c r="D8" s="80">
        <v>5500</v>
      </c>
      <c r="E8" s="73" t="s">
        <v>90</v>
      </c>
      <c r="F8" s="462" t="s">
        <v>39</v>
      </c>
      <c r="G8" s="462"/>
      <c r="H8" s="282"/>
      <c r="I8" s="282">
        <v>393</v>
      </c>
      <c r="J8" s="282">
        <v>300</v>
      </c>
      <c r="K8" s="282"/>
      <c r="L8" s="282">
        <v>220</v>
      </c>
      <c r="M8" s="282"/>
      <c r="N8" s="282">
        <v>155.6</v>
      </c>
      <c r="O8" s="463"/>
      <c r="P8" s="462" t="s">
        <v>113</v>
      </c>
      <c r="Q8" s="462"/>
      <c r="R8" s="277">
        <v>11</v>
      </c>
    </row>
    <row r="9" spans="1:25" ht="15.75" customHeight="1">
      <c r="A9" s="455"/>
      <c r="B9" s="456"/>
      <c r="C9" s="129" t="s">
        <v>95</v>
      </c>
      <c r="D9" s="81" t="s">
        <v>325</v>
      </c>
      <c r="E9" s="179">
        <f>IF(($L$45+$L$46+$L$47+$L$48+$L$49+$L$50)&gt;0,$W$190,0)</f>
        <v>69765316.840746954</v>
      </c>
      <c r="F9" s="462" t="s">
        <v>40</v>
      </c>
      <c r="G9" s="462"/>
      <c r="H9" s="282"/>
      <c r="I9" s="282">
        <v>324</v>
      </c>
      <c r="J9" s="282">
        <v>245</v>
      </c>
      <c r="K9" s="282"/>
      <c r="L9" s="282">
        <v>178</v>
      </c>
      <c r="M9" s="282"/>
      <c r="N9" s="282">
        <v>114</v>
      </c>
      <c r="O9" s="178">
        <f>D8</f>
        <v>5500</v>
      </c>
      <c r="P9" s="462" t="s">
        <v>114</v>
      </c>
      <c r="Q9" s="462"/>
      <c r="R9" s="277">
        <v>1</v>
      </c>
      <c r="S9" s="3"/>
      <c r="T9" s="3"/>
      <c r="U9" s="3"/>
      <c r="V9" s="3"/>
      <c r="W9" s="3"/>
      <c r="X9" s="186"/>
      <c r="Y9" s="3"/>
    </row>
    <row r="10" spans="1:25" ht="15" customHeight="1">
      <c r="A10" s="313"/>
      <c r="B10" s="314"/>
      <c r="C10" s="129" t="s">
        <v>96</v>
      </c>
      <c r="D10" s="81" t="s">
        <v>322</v>
      </c>
      <c r="E10" s="73" t="s">
        <v>91</v>
      </c>
      <c r="F10" s="464" t="s">
        <v>42</v>
      </c>
      <c r="G10" s="464"/>
      <c r="H10" s="315" t="s">
        <v>92</v>
      </c>
      <c r="I10" s="315" t="s">
        <v>151</v>
      </c>
      <c r="J10" s="315" t="s">
        <v>103</v>
      </c>
      <c r="K10" s="315" t="s">
        <v>93</v>
      </c>
      <c r="L10" s="315" t="s">
        <v>94</v>
      </c>
      <c r="M10" s="315" t="s">
        <v>99</v>
      </c>
      <c r="N10" s="315"/>
      <c r="O10" s="463" t="s">
        <v>112</v>
      </c>
      <c r="P10" s="462" t="s">
        <v>115</v>
      </c>
      <c r="Q10" s="462"/>
      <c r="R10" s="277">
        <v>7</v>
      </c>
      <c r="S10" s="3"/>
      <c r="T10" s="3"/>
      <c r="U10" s="3"/>
      <c r="V10" s="3"/>
      <c r="W10" s="3"/>
      <c r="X10" s="186"/>
      <c r="Y10" s="3"/>
    </row>
    <row r="11" spans="1:25" ht="17.25" customHeight="1">
      <c r="A11" s="313"/>
      <c r="B11" s="314"/>
      <c r="C11" s="129" t="s">
        <v>97</v>
      </c>
      <c r="D11" s="81" t="s">
        <v>322</v>
      </c>
      <c r="E11" s="179">
        <f>IF(($L$45+$L$46+$L$47+$L$48+$L$49+$L$50)&gt;0,$W$206,0)</f>
        <v>36904486.671455629</v>
      </c>
      <c r="F11" s="462" t="s">
        <v>106</v>
      </c>
      <c r="G11" s="462"/>
      <c r="H11" s="344"/>
      <c r="I11" s="344"/>
      <c r="J11" s="344"/>
      <c r="K11" s="344"/>
      <c r="L11" s="344"/>
      <c r="M11" s="344"/>
      <c r="N11" s="344"/>
      <c r="O11" s="463"/>
      <c r="P11" s="462" t="s">
        <v>116</v>
      </c>
      <c r="Q11" s="462"/>
      <c r="R11" s="277">
        <v>6</v>
      </c>
      <c r="S11" s="3"/>
      <c r="T11" s="3"/>
      <c r="U11" s="3"/>
      <c r="V11" s="3"/>
      <c r="W11" s="3"/>
      <c r="X11" s="186"/>
      <c r="Y11" s="3"/>
    </row>
    <row r="12" spans="1:25" ht="17.25" customHeight="1">
      <c r="A12" s="313"/>
      <c r="B12" s="314"/>
      <c r="C12" s="129" t="s">
        <v>125</v>
      </c>
      <c r="D12" s="80">
        <v>4</v>
      </c>
      <c r="E12" s="73" t="s">
        <v>129</v>
      </c>
      <c r="F12" s="488" t="s">
        <v>41</v>
      </c>
      <c r="G12" s="489"/>
      <c r="H12" s="345"/>
      <c r="I12" s="346"/>
      <c r="J12" s="346"/>
      <c r="K12" s="346"/>
      <c r="L12" s="346"/>
      <c r="M12" s="346"/>
      <c r="N12" s="346"/>
      <c r="O12" s="474"/>
      <c r="P12" s="480" t="s">
        <v>41</v>
      </c>
      <c r="Q12" s="492"/>
      <c r="R12" s="493"/>
      <c r="S12" s="211"/>
      <c r="T12" s="3"/>
      <c r="U12" s="3"/>
      <c r="V12" s="3"/>
      <c r="W12" s="3"/>
      <c r="X12" s="186"/>
      <c r="Y12" s="3"/>
    </row>
    <row r="13" spans="1:25">
      <c r="A13" s="457"/>
      <c r="B13" s="456"/>
      <c r="C13" s="129" t="s">
        <v>102</v>
      </c>
      <c r="D13" s="131"/>
      <c r="E13" s="179">
        <f>IF(($L$45+$L$46+$L$47+$L$48+$L$49+$L$50)&gt;0,$W$212,0)</f>
        <v>0</v>
      </c>
      <c r="F13" s="490"/>
      <c r="G13" s="491"/>
      <c r="H13" s="347"/>
      <c r="I13" s="348"/>
      <c r="J13" s="348"/>
      <c r="K13" s="348"/>
      <c r="L13" s="348"/>
      <c r="M13" s="348"/>
      <c r="N13" s="348"/>
      <c r="O13" s="475"/>
      <c r="P13" s="481"/>
      <c r="Q13" s="494"/>
      <c r="R13" s="495"/>
      <c r="S13" s="211"/>
      <c r="T13" s="70"/>
      <c r="U13" s="70"/>
      <c r="V13" s="70"/>
      <c r="W13" s="70"/>
      <c r="X13" s="186"/>
      <c r="Y13" s="70"/>
    </row>
    <row r="14" spans="1:25" ht="3.75" customHeight="1" thickBot="1">
      <c r="A14" s="12"/>
      <c r="B14" s="12"/>
      <c r="C14" s="128"/>
      <c r="D14" s="12"/>
      <c r="E14" s="12"/>
      <c r="F14" s="12"/>
      <c r="G14" s="12"/>
      <c r="H14" s="283"/>
      <c r="I14" s="283"/>
      <c r="J14" s="283"/>
      <c r="K14" s="283"/>
      <c r="L14" s="284"/>
      <c r="M14" s="284"/>
      <c r="N14" s="284"/>
      <c r="O14" s="7"/>
      <c r="P14" s="7"/>
      <c r="Q14" s="7"/>
      <c r="R14" s="7"/>
      <c r="S14" s="7"/>
      <c r="T14" s="7"/>
      <c r="U14" s="7"/>
      <c r="V14" s="7"/>
      <c r="W14" s="7"/>
    </row>
    <row r="15" spans="1:25">
      <c r="A15" s="458" t="s">
        <v>128</v>
      </c>
      <c r="B15" s="459"/>
      <c r="C15" s="459"/>
      <c r="D15" s="459"/>
      <c r="E15" s="459"/>
      <c r="F15" s="459"/>
      <c r="G15" s="479"/>
      <c r="H15" s="496" t="s">
        <v>15</v>
      </c>
      <c r="I15" s="497"/>
      <c r="J15" s="497"/>
      <c r="K15" s="497"/>
      <c r="L15" s="497"/>
      <c r="M15" s="497"/>
      <c r="N15" s="498"/>
      <c r="O15" s="476" t="s">
        <v>16</v>
      </c>
      <c r="P15" s="477"/>
      <c r="Q15" s="477"/>
      <c r="R15" s="477"/>
      <c r="S15" s="477"/>
      <c r="T15" s="477"/>
      <c r="U15" s="478"/>
      <c r="V15" s="458" t="s">
        <v>17</v>
      </c>
      <c r="W15" s="459"/>
      <c r="X15" s="187"/>
    </row>
    <row r="16" spans="1:25" ht="45.75" customHeight="1" thickBot="1">
      <c r="A16" s="13" t="s">
        <v>18</v>
      </c>
      <c r="B16" s="14" t="s">
        <v>19</v>
      </c>
      <c r="C16" s="15" t="s">
        <v>5</v>
      </c>
      <c r="D16" s="16" t="s">
        <v>20</v>
      </c>
      <c r="E16" s="16" t="s">
        <v>21</v>
      </c>
      <c r="F16" s="16" t="s">
        <v>22</v>
      </c>
      <c r="G16" s="17" t="s">
        <v>23</v>
      </c>
      <c r="H16" s="285" t="s">
        <v>101</v>
      </c>
      <c r="I16" s="286" t="str">
        <f>+I4</f>
        <v xml:space="preserve">Направление </v>
      </c>
      <c r="J16" s="286" t="str">
        <f>+J4</f>
        <v>Кондуктор</v>
      </c>
      <c r="K16" s="286" t="str">
        <f>+K4</f>
        <v>Техническая колонна</v>
      </c>
      <c r="L16" s="286" t="str">
        <f>+L4</f>
        <v>Эксплуат-ая колонна</v>
      </c>
      <c r="M16" s="287" t="s">
        <v>150</v>
      </c>
      <c r="N16" s="288" t="str">
        <f>+N4</f>
        <v>Хвостовик</v>
      </c>
      <c r="O16" s="18" t="s">
        <v>101</v>
      </c>
      <c r="P16" s="20" t="str">
        <f>+I16</f>
        <v xml:space="preserve">Направление </v>
      </c>
      <c r="Q16" s="19" t="str">
        <f>+J16</f>
        <v>Кондуктор</v>
      </c>
      <c r="R16" s="19" t="str">
        <f>+K16</f>
        <v>Техническая колонна</v>
      </c>
      <c r="S16" s="19" t="str">
        <f>+L16</f>
        <v>Эксплуат-ая колонна</v>
      </c>
      <c r="T16" s="17" t="s">
        <v>150</v>
      </c>
      <c r="U16" s="17" t="str">
        <f>+N16</f>
        <v>Хвостовик</v>
      </c>
      <c r="V16" s="21" t="s">
        <v>24</v>
      </c>
      <c r="W16" s="165" t="s">
        <v>25</v>
      </c>
      <c r="X16" s="184" t="s">
        <v>149</v>
      </c>
    </row>
    <row r="17" spans="1:24" ht="15.75" thickBot="1">
      <c r="A17" s="33"/>
      <c r="B17" s="41"/>
      <c r="C17" s="74"/>
      <c r="D17" s="74"/>
      <c r="E17" s="75"/>
      <c r="F17" s="75"/>
      <c r="G17" s="76"/>
      <c r="H17" s="289"/>
      <c r="I17" s="289"/>
      <c r="J17" s="289"/>
      <c r="K17" s="289"/>
      <c r="L17" s="289"/>
      <c r="M17" s="289"/>
      <c r="N17" s="289"/>
      <c r="O17" s="78"/>
      <c r="P17" s="78"/>
      <c r="Q17" s="78"/>
      <c r="R17" s="78"/>
      <c r="S17" s="78"/>
      <c r="T17" s="78"/>
      <c r="U17" s="78"/>
      <c r="V17" s="79"/>
      <c r="W17" s="166"/>
      <c r="X17" s="188"/>
    </row>
    <row r="18" spans="1:24" ht="15.75" thickBot="1">
      <c r="A18" s="33" t="s">
        <v>55</v>
      </c>
      <c r="B18" s="41"/>
      <c r="C18" s="453" t="s">
        <v>122</v>
      </c>
      <c r="D18" s="454"/>
      <c r="E18" s="454"/>
      <c r="F18" s="454"/>
      <c r="G18" s="454"/>
      <c r="H18" s="454"/>
      <c r="I18" s="454"/>
      <c r="J18" s="454"/>
      <c r="K18" s="454"/>
      <c r="L18" s="454"/>
      <c r="M18" s="454"/>
      <c r="N18" s="454"/>
      <c r="O18" s="454"/>
      <c r="P18" s="454"/>
      <c r="Q18" s="454"/>
      <c r="R18" s="454"/>
      <c r="S18" s="454"/>
      <c r="T18" s="454"/>
      <c r="U18" s="454"/>
      <c r="V18" s="454"/>
      <c r="W18" s="487"/>
      <c r="X18" s="189">
        <f>SUM(W20:W40)</f>
        <v>6618548</v>
      </c>
    </row>
    <row r="19" spans="1:24" outlineLevel="1">
      <c r="A19" s="28"/>
      <c r="B19" s="42"/>
      <c r="C19" s="182" t="str">
        <f>'Перв. скв '!C19</f>
        <v>не определен</v>
      </c>
      <c r="D19" s="100" t="s">
        <v>120</v>
      </c>
      <c r="E19" s="37"/>
      <c r="F19" s="37"/>
      <c r="G19" s="37"/>
      <c r="H19" s="290"/>
      <c r="I19" s="290"/>
      <c r="J19" s="290"/>
      <c r="K19" s="290"/>
      <c r="L19" s="290"/>
      <c r="M19" s="290"/>
      <c r="N19" s="290"/>
      <c r="O19" s="37"/>
      <c r="P19" s="37"/>
      <c r="Q19" s="37"/>
      <c r="R19" s="37"/>
      <c r="S19" s="37"/>
      <c r="T19" s="37"/>
      <c r="U19" s="37"/>
      <c r="V19" s="37"/>
      <c r="W19" s="167"/>
      <c r="X19" s="190"/>
    </row>
    <row r="20" spans="1:24" outlineLevel="1">
      <c r="A20" s="28"/>
      <c r="B20" s="42"/>
      <c r="C20" s="74"/>
      <c r="D20" s="102" t="str">
        <f>'Перв. скв '!D20</f>
        <v>Монтаж</v>
      </c>
      <c r="E20" s="332" t="str">
        <f>D$5</f>
        <v>не определен</v>
      </c>
      <c r="F20" s="332" t="str">
        <f>'Перв. скв '!F20</f>
        <v>опер.</v>
      </c>
      <c r="G20" s="349">
        <f>ННСдо1300!G20</f>
        <v>9401938</v>
      </c>
      <c r="H20" s="83"/>
      <c r="I20" s="292"/>
      <c r="J20" s="292"/>
      <c r="K20" s="292"/>
      <c r="L20" s="292"/>
      <c r="M20" s="292"/>
      <c r="N20" s="292"/>
      <c r="O20" s="112">
        <f t="shared" ref="O20:O39" si="0">H20*G20</f>
        <v>0</v>
      </c>
      <c r="P20" s="112"/>
      <c r="Q20" s="112"/>
      <c r="R20" s="112"/>
      <c r="S20" s="112"/>
      <c r="T20" s="112"/>
      <c r="U20" s="112"/>
      <c r="V20" s="113">
        <f t="shared" ref="V20:V39" si="1">SUM(H20:N20)</f>
        <v>0</v>
      </c>
      <c r="W20" s="168">
        <f>SUM(O20:U20)</f>
        <v>0</v>
      </c>
      <c r="X20" s="190"/>
    </row>
    <row r="21" spans="1:24" outlineLevel="1">
      <c r="A21" s="28"/>
      <c r="B21" s="42"/>
      <c r="C21" s="97"/>
      <c r="D21" s="102" t="str">
        <f>'Перв. скв '!D21</f>
        <v>Демонтаж</v>
      </c>
      <c r="E21" s="332" t="str">
        <f t="shared" ref="E21:E39" si="2">D$5</f>
        <v>не определен</v>
      </c>
      <c r="F21" s="332" t="str">
        <f>'Перв. скв '!F21</f>
        <v>опер.</v>
      </c>
      <c r="G21" s="349">
        <f>ННСдо1300!G21</f>
        <v>2344149</v>
      </c>
      <c r="H21" s="83">
        <v>1</v>
      </c>
      <c r="I21" s="292"/>
      <c r="J21" s="292"/>
      <c r="K21" s="292"/>
      <c r="L21" s="292"/>
      <c r="M21" s="292"/>
      <c r="N21" s="292"/>
      <c r="O21" s="112">
        <f t="shared" si="0"/>
        <v>2344149</v>
      </c>
      <c r="P21" s="112"/>
      <c r="Q21" s="112"/>
      <c r="R21" s="112"/>
      <c r="S21" s="112"/>
      <c r="T21" s="112"/>
      <c r="U21" s="112"/>
      <c r="V21" s="113">
        <f t="shared" si="1"/>
        <v>1</v>
      </c>
      <c r="W21" s="168">
        <f t="shared" ref="W21:W39" si="3">SUM(O21:U21)</f>
        <v>2344149</v>
      </c>
      <c r="X21" s="190"/>
    </row>
    <row r="22" spans="1:24" outlineLevel="1">
      <c r="A22" s="28"/>
      <c r="B22" s="42"/>
      <c r="C22" s="97"/>
      <c r="D22" s="102" t="str">
        <f>'Перв. скв '!D22</f>
        <v>Эксплуатация АВЭС</v>
      </c>
      <c r="E22" s="332" t="str">
        <f t="shared" si="2"/>
        <v>не определен</v>
      </c>
      <c r="F22" s="332" t="str">
        <f>'Перв. скв '!F22</f>
        <v>опер.</v>
      </c>
      <c r="G22" s="349">
        <f>ННСдо1300!G22</f>
        <v>0</v>
      </c>
      <c r="H22" s="83"/>
      <c r="I22" s="292"/>
      <c r="J22" s="292"/>
      <c r="K22" s="292"/>
      <c r="L22" s="292"/>
      <c r="M22" s="292"/>
      <c r="N22" s="292"/>
      <c r="O22" s="112">
        <f t="shared" si="0"/>
        <v>0</v>
      </c>
      <c r="P22" s="112"/>
      <c r="Q22" s="112"/>
      <c r="R22" s="112"/>
      <c r="S22" s="112"/>
      <c r="T22" s="112"/>
      <c r="U22" s="112"/>
      <c r="V22" s="113">
        <f t="shared" si="1"/>
        <v>0</v>
      </c>
      <c r="W22" s="168">
        <f t="shared" si="3"/>
        <v>0</v>
      </c>
      <c r="X22" s="190"/>
    </row>
    <row r="23" spans="1:24" outlineLevel="1">
      <c r="A23" s="28"/>
      <c r="B23" s="42"/>
      <c r="C23" s="97"/>
      <c r="D23" s="102" t="str">
        <f>'Перв. скв '!D23</f>
        <v>Передислокация БУ в пределах м-я</v>
      </c>
      <c r="E23" s="332" t="str">
        <f>D$5</f>
        <v>не определен</v>
      </c>
      <c r="F23" s="332" t="str">
        <f>'Перв. скв '!F23</f>
        <v>опер.</v>
      </c>
      <c r="G23" s="349">
        <f>ННСдо1300!G23</f>
        <v>693236</v>
      </c>
      <c r="H23" s="83"/>
      <c r="I23" s="292"/>
      <c r="J23" s="292"/>
      <c r="K23" s="292"/>
      <c r="L23" s="292"/>
      <c r="M23" s="292"/>
      <c r="N23" s="292"/>
      <c r="O23" s="112">
        <f>H23*G23</f>
        <v>0</v>
      </c>
      <c r="P23" s="112"/>
      <c r="Q23" s="112"/>
      <c r="R23" s="112"/>
      <c r="S23" s="112"/>
      <c r="T23" s="112"/>
      <c r="U23" s="112"/>
      <c r="V23" s="113">
        <f>SUM(H23:N23)</f>
        <v>0</v>
      </c>
      <c r="W23" s="168">
        <f>SUM(O23:U23)</f>
        <v>0</v>
      </c>
      <c r="X23" s="190"/>
    </row>
    <row r="24" spans="1:24" outlineLevel="1">
      <c r="A24" s="28"/>
      <c r="B24" s="42"/>
      <c r="C24" s="97"/>
      <c r="D24" s="102" t="str">
        <f>'Перв. скв '!D24</f>
        <v>Передислокация БУ 250-500 км.</v>
      </c>
      <c r="E24" s="332" t="str">
        <f>D$5</f>
        <v>не определен</v>
      </c>
      <c r="F24" s="332" t="str">
        <f>'Перв. скв '!F24</f>
        <v>опер.</v>
      </c>
      <c r="G24" s="349">
        <f>ННСдо1300!G24</f>
        <v>9837322</v>
      </c>
      <c r="H24" s="83"/>
      <c r="I24" s="292"/>
      <c r="J24" s="292"/>
      <c r="K24" s="292"/>
      <c r="L24" s="292"/>
      <c r="M24" s="292"/>
      <c r="N24" s="292"/>
      <c r="O24" s="112">
        <f>H24*G24</f>
        <v>0</v>
      </c>
      <c r="P24" s="112"/>
      <c r="Q24" s="112"/>
      <c r="R24" s="112"/>
      <c r="S24" s="112"/>
      <c r="T24" s="112"/>
      <c r="U24" s="112"/>
      <c r="V24" s="113">
        <f>SUM(H24:N24)</f>
        <v>0</v>
      </c>
      <c r="W24" s="168">
        <f>SUM(O24:U24)</f>
        <v>0</v>
      </c>
      <c r="X24" s="190"/>
    </row>
    <row r="25" spans="1:24" outlineLevel="1">
      <c r="A25" s="28"/>
      <c r="B25" s="42"/>
      <c r="C25" s="97"/>
      <c r="D25" s="102" t="str">
        <f>'Перв. скв '!D25</f>
        <v>Передислокация бр. бур в пределах м-я</v>
      </c>
      <c r="E25" s="332" t="str">
        <f>D$5</f>
        <v>не определен</v>
      </c>
      <c r="F25" s="332" t="str">
        <f>'Перв. скв '!F25</f>
        <v>опер.</v>
      </c>
      <c r="G25" s="349">
        <f>ННСдо1300!G25</f>
        <v>130867</v>
      </c>
      <c r="H25" s="83"/>
      <c r="I25" s="292"/>
      <c r="J25" s="292"/>
      <c r="K25" s="292"/>
      <c r="L25" s="292"/>
      <c r="M25" s="292"/>
      <c r="N25" s="292"/>
      <c r="O25" s="112">
        <f>H25*G25</f>
        <v>0</v>
      </c>
      <c r="P25" s="112"/>
      <c r="Q25" s="112"/>
      <c r="R25" s="112"/>
      <c r="S25" s="112"/>
      <c r="T25" s="112"/>
      <c r="U25" s="112"/>
      <c r="V25" s="113">
        <f>SUM(H25:N25)</f>
        <v>0</v>
      </c>
      <c r="W25" s="168">
        <f>SUM(O25:U25)</f>
        <v>0</v>
      </c>
      <c r="X25" s="190"/>
    </row>
    <row r="26" spans="1:24" outlineLevel="1">
      <c r="A26" s="28"/>
      <c r="B26" s="42"/>
      <c r="C26" s="97"/>
      <c r="D26" s="103" t="str">
        <f>'Перв. скв '!D26</f>
        <v>Передислокация бр. бур 250-500 км.</v>
      </c>
      <c r="E26" s="332" t="str">
        <f t="shared" si="2"/>
        <v>не определен</v>
      </c>
      <c r="F26" s="332" t="str">
        <f>'Перв. скв '!F26</f>
        <v>опер.</v>
      </c>
      <c r="G26" s="349">
        <f>ННСдо1300!G26</f>
        <v>1788526</v>
      </c>
      <c r="H26" s="83"/>
      <c r="I26" s="292"/>
      <c r="J26" s="292"/>
      <c r="K26" s="292"/>
      <c r="L26" s="292"/>
      <c r="M26" s="292"/>
      <c r="N26" s="292"/>
      <c r="O26" s="112">
        <f t="shared" si="0"/>
        <v>0</v>
      </c>
      <c r="P26" s="112"/>
      <c r="Q26" s="112"/>
      <c r="R26" s="112"/>
      <c r="S26" s="112"/>
      <c r="T26" s="112"/>
      <c r="U26" s="112"/>
      <c r="V26" s="113">
        <f t="shared" si="1"/>
        <v>0</v>
      </c>
      <c r="W26" s="168">
        <f t="shared" si="3"/>
        <v>0</v>
      </c>
      <c r="X26" s="190"/>
    </row>
    <row r="27" spans="1:24" outlineLevel="1">
      <c r="A27" s="28"/>
      <c r="B27" s="42"/>
      <c r="C27" s="97"/>
      <c r="D27" s="103" t="str">
        <f>'Перв. скв '!D27</f>
        <v>Передислокация бригады ВМР в пределах м-я</v>
      </c>
      <c r="E27" s="332" t="str">
        <f t="shared" si="2"/>
        <v>не определен</v>
      </c>
      <c r="F27" s="332" t="str">
        <f>'Перв. скв '!F27</f>
        <v>опер.</v>
      </c>
      <c r="G27" s="349">
        <f>ННСдо1300!G27</f>
        <v>130867</v>
      </c>
      <c r="H27" s="83"/>
      <c r="I27" s="292"/>
      <c r="J27" s="292"/>
      <c r="K27" s="292"/>
      <c r="L27" s="292"/>
      <c r="M27" s="292"/>
      <c r="N27" s="292"/>
      <c r="O27" s="112">
        <f t="shared" si="0"/>
        <v>0</v>
      </c>
      <c r="P27" s="112"/>
      <c r="Q27" s="112"/>
      <c r="R27" s="112"/>
      <c r="S27" s="112"/>
      <c r="T27" s="112"/>
      <c r="U27" s="112"/>
      <c r="V27" s="113">
        <f t="shared" si="1"/>
        <v>0</v>
      </c>
      <c r="W27" s="168">
        <f t="shared" si="3"/>
        <v>0</v>
      </c>
      <c r="X27" s="190"/>
    </row>
    <row r="28" spans="1:24" outlineLevel="1">
      <c r="A28" s="28"/>
      <c r="B28" s="42"/>
      <c r="C28" s="97"/>
      <c r="D28" s="103" t="str">
        <f>'Перв. скв '!D28</f>
        <v>Передислокация бригады ВМР 250-500 км.</v>
      </c>
      <c r="E28" s="332" t="str">
        <f t="shared" si="2"/>
        <v>не определен</v>
      </c>
      <c r="F28" s="332" t="str">
        <f>'Перв. скв '!F28</f>
        <v>опер.</v>
      </c>
      <c r="G28" s="349">
        <f>ННСдо1300!G28</f>
        <v>1788526</v>
      </c>
      <c r="H28" s="83">
        <v>2</v>
      </c>
      <c r="I28" s="292"/>
      <c r="J28" s="292"/>
      <c r="K28" s="292"/>
      <c r="L28" s="292"/>
      <c r="M28" s="292"/>
      <c r="N28" s="292"/>
      <c r="O28" s="112">
        <f t="shared" si="0"/>
        <v>3577052</v>
      </c>
      <c r="P28" s="112"/>
      <c r="Q28" s="112"/>
      <c r="R28" s="112"/>
      <c r="S28" s="112"/>
      <c r="T28" s="112"/>
      <c r="U28" s="112"/>
      <c r="V28" s="113">
        <f t="shared" si="1"/>
        <v>2</v>
      </c>
      <c r="W28" s="168">
        <f t="shared" si="3"/>
        <v>3577052</v>
      </c>
      <c r="X28" s="190"/>
    </row>
    <row r="29" spans="1:24" outlineLevel="1">
      <c r="A29" s="28"/>
      <c r="B29" s="42"/>
      <c r="C29" s="97"/>
      <c r="D29" s="103" t="str">
        <f>'Перв. скв '!D29</f>
        <v>Передвижка 5 м.</v>
      </c>
      <c r="E29" s="332" t="str">
        <f t="shared" si="2"/>
        <v>не определен</v>
      </c>
      <c r="F29" s="332" t="str">
        <f>'Перв. скв '!F29</f>
        <v>опер.</v>
      </c>
      <c r="G29" s="349">
        <f>ННСдо1300!G29</f>
        <v>244497</v>
      </c>
      <c r="H29" s="83"/>
      <c r="I29" s="292"/>
      <c r="J29" s="292"/>
      <c r="K29" s="292"/>
      <c r="L29" s="292"/>
      <c r="M29" s="292"/>
      <c r="N29" s="292"/>
      <c r="O29" s="112">
        <f t="shared" si="0"/>
        <v>0</v>
      </c>
      <c r="P29" s="112"/>
      <c r="Q29" s="112"/>
      <c r="R29" s="112"/>
      <c r="S29" s="112"/>
      <c r="T29" s="112"/>
      <c r="U29" s="112"/>
      <c r="V29" s="113">
        <f t="shared" si="1"/>
        <v>0</v>
      </c>
      <c r="W29" s="168">
        <f t="shared" si="3"/>
        <v>0</v>
      </c>
      <c r="X29" s="190"/>
    </row>
    <row r="30" spans="1:24" outlineLevel="1">
      <c r="A30" s="28"/>
      <c r="B30" s="42"/>
      <c r="C30" s="97"/>
      <c r="D30" s="103" t="str">
        <f>'Перв. скв '!D30</f>
        <v>Передвижка 9 м.</v>
      </c>
      <c r="E30" s="332" t="str">
        <f t="shared" si="2"/>
        <v>не определен</v>
      </c>
      <c r="F30" s="332" t="str">
        <f>'Перв. скв '!F30</f>
        <v>опер.</v>
      </c>
      <c r="G30" s="349">
        <f>ННСдо1300!G30</f>
        <v>265365</v>
      </c>
      <c r="H30" s="83"/>
      <c r="I30" s="292"/>
      <c r="J30" s="292"/>
      <c r="K30" s="292"/>
      <c r="L30" s="292"/>
      <c r="M30" s="292"/>
      <c r="N30" s="292"/>
      <c r="O30" s="112">
        <f t="shared" si="0"/>
        <v>0</v>
      </c>
      <c r="P30" s="112"/>
      <c r="Q30" s="112"/>
      <c r="R30" s="112"/>
      <c r="S30" s="112"/>
      <c r="T30" s="112"/>
      <c r="U30" s="112"/>
      <c r="V30" s="113">
        <f t="shared" si="1"/>
        <v>0</v>
      </c>
      <c r="W30" s="168">
        <f t="shared" si="3"/>
        <v>0</v>
      </c>
      <c r="X30" s="190"/>
    </row>
    <row r="31" spans="1:24" outlineLevel="1">
      <c r="A31" s="28"/>
      <c r="B31" s="42"/>
      <c r="C31" s="97"/>
      <c r="D31" s="103" t="str">
        <f>'Перв. скв '!D31</f>
        <v>Передвижка 18 м.</v>
      </c>
      <c r="E31" s="332" t="str">
        <f t="shared" si="2"/>
        <v>не определен</v>
      </c>
      <c r="F31" s="332" t="str">
        <f>'Перв. скв '!F31</f>
        <v>опер.</v>
      </c>
      <c r="G31" s="349">
        <f>ННСдо1300!G31</f>
        <v>406328</v>
      </c>
      <c r="H31" s="83">
        <v>1</v>
      </c>
      <c r="I31" s="292"/>
      <c r="J31" s="292"/>
      <c r="K31" s="292"/>
      <c r="L31" s="292"/>
      <c r="M31" s="292"/>
      <c r="N31" s="292"/>
      <c r="O31" s="112">
        <f t="shared" si="0"/>
        <v>406328</v>
      </c>
      <c r="P31" s="112"/>
      <c r="Q31" s="112"/>
      <c r="R31" s="112"/>
      <c r="S31" s="112"/>
      <c r="T31" s="112"/>
      <c r="U31" s="112"/>
      <c r="V31" s="113">
        <f t="shared" si="1"/>
        <v>1</v>
      </c>
      <c r="W31" s="168">
        <f t="shared" si="3"/>
        <v>406328</v>
      </c>
      <c r="X31" s="190"/>
    </row>
    <row r="32" spans="1:24" outlineLevel="1">
      <c r="A32" s="28"/>
      <c r="B32" s="42"/>
      <c r="C32" s="97"/>
      <c r="D32" s="103" t="str">
        <f>'Перв. скв '!D32</f>
        <v>Передвижка 25 м.</v>
      </c>
      <c r="E32" s="332" t="str">
        <f t="shared" si="2"/>
        <v>не определен</v>
      </c>
      <c r="F32" s="332" t="str">
        <f>'Перв. скв '!F32</f>
        <v>опер.</v>
      </c>
      <c r="G32" s="349">
        <f>ННСдо1300!G32</f>
        <v>462462</v>
      </c>
      <c r="H32" s="83"/>
      <c r="I32" s="292"/>
      <c r="J32" s="292"/>
      <c r="K32" s="292"/>
      <c r="L32" s="292"/>
      <c r="M32" s="292"/>
      <c r="N32" s="292"/>
      <c r="O32" s="112">
        <f t="shared" si="0"/>
        <v>0</v>
      </c>
      <c r="P32" s="112"/>
      <c r="Q32" s="112"/>
      <c r="R32" s="112"/>
      <c r="S32" s="112"/>
      <c r="T32" s="112"/>
      <c r="U32" s="112"/>
      <c r="V32" s="113">
        <f t="shared" si="1"/>
        <v>0</v>
      </c>
      <c r="W32" s="168">
        <f t="shared" si="3"/>
        <v>0</v>
      </c>
      <c r="X32" s="190"/>
    </row>
    <row r="33" spans="1:40" outlineLevel="1">
      <c r="A33" s="28"/>
      <c r="B33" s="42"/>
      <c r="C33" s="97"/>
      <c r="D33" s="103" t="str">
        <f>'Перв. скв '!D33</f>
        <v>Передвижка 50 м.</v>
      </c>
      <c r="E33" s="332" t="str">
        <f t="shared" si="2"/>
        <v>не определен</v>
      </c>
      <c r="F33" s="332" t="str">
        <f>'Перв. скв '!F33</f>
        <v>опер.</v>
      </c>
      <c r="G33" s="349">
        <f>ННСдо1300!G33</f>
        <v>889289</v>
      </c>
      <c r="H33" s="83"/>
      <c r="I33" s="292"/>
      <c r="J33" s="292"/>
      <c r="K33" s="292"/>
      <c r="L33" s="292"/>
      <c r="M33" s="292"/>
      <c r="N33" s="292"/>
      <c r="O33" s="112">
        <f t="shared" si="0"/>
        <v>0</v>
      </c>
      <c r="P33" s="112"/>
      <c r="Q33" s="112"/>
      <c r="R33" s="112"/>
      <c r="S33" s="112"/>
      <c r="T33" s="112"/>
      <c r="U33" s="112"/>
      <c r="V33" s="113">
        <f t="shared" si="1"/>
        <v>0</v>
      </c>
      <c r="W33" s="168">
        <f t="shared" si="3"/>
        <v>0</v>
      </c>
      <c r="X33" s="190"/>
    </row>
    <row r="34" spans="1:40" outlineLevel="1">
      <c r="A34" s="28"/>
      <c r="B34" s="42"/>
      <c r="C34" s="97"/>
      <c r="D34" s="103" t="str">
        <f>'Перв. скв '!D34</f>
        <v>Сдвижка 25 м.</v>
      </c>
      <c r="E34" s="332" t="str">
        <f t="shared" si="2"/>
        <v>не определен</v>
      </c>
      <c r="F34" s="332" t="str">
        <f>'Перв. скв '!F34</f>
        <v>опер.</v>
      </c>
      <c r="G34" s="349">
        <f>ННСдо1300!G34</f>
        <v>291019</v>
      </c>
      <c r="H34" s="83">
        <v>1</v>
      </c>
      <c r="I34" s="292"/>
      <c r="J34" s="292"/>
      <c r="K34" s="292"/>
      <c r="L34" s="292"/>
      <c r="M34" s="292"/>
      <c r="N34" s="292"/>
      <c r="O34" s="112">
        <f t="shared" si="0"/>
        <v>291019</v>
      </c>
      <c r="P34" s="112"/>
      <c r="Q34" s="112"/>
      <c r="R34" s="112"/>
      <c r="S34" s="112"/>
      <c r="T34" s="112"/>
      <c r="U34" s="112"/>
      <c r="V34" s="113">
        <f t="shared" si="1"/>
        <v>1</v>
      </c>
      <c r="W34" s="168">
        <f t="shared" si="3"/>
        <v>291019</v>
      </c>
      <c r="X34" s="190"/>
    </row>
    <row r="35" spans="1:40" outlineLevel="1">
      <c r="A35" s="28"/>
      <c r="B35" s="42"/>
      <c r="C35" s="97"/>
      <c r="D35" s="103" t="str">
        <f>'Перв. скв '!D35</f>
        <v>Пуско-наладочные работы</v>
      </c>
      <c r="E35" s="332" t="str">
        <f t="shared" si="2"/>
        <v>не определен</v>
      </c>
      <c r="F35" s="332" t="str">
        <f>'Перв. скв '!F35</f>
        <v>опер.</v>
      </c>
      <c r="G35" s="349">
        <f>ННСдо1300!G35</f>
        <v>633406</v>
      </c>
      <c r="H35" s="83"/>
      <c r="I35" s="292"/>
      <c r="J35" s="292"/>
      <c r="K35" s="292"/>
      <c r="L35" s="292"/>
      <c r="M35" s="292"/>
      <c r="N35" s="292"/>
      <c r="O35" s="112">
        <f t="shared" si="0"/>
        <v>0</v>
      </c>
      <c r="P35" s="112"/>
      <c r="Q35" s="112"/>
      <c r="R35" s="112"/>
      <c r="S35" s="112"/>
      <c r="T35" s="112"/>
      <c r="U35" s="112"/>
      <c r="V35" s="113">
        <f t="shared" si="1"/>
        <v>0</v>
      </c>
      <c r="W35" s="168">
        <f t="shared" si="3"/>
        <v>0</v>
      </c>
      <c r="X35" s="190"/>
    </row>
    <row r="36" spans="1:40" outlineLevel="1">
      <c r="A36" s="28"/>
      <c r="B36" s="42"/>
      <c r="C36" s="97"/>
      <c r="D36" s="103" t="str">
        <f>'Перв. скв '!D36</f>
        <v>Артезианская скважина</v>
      </c>
      <c r="E36" s="332" t="str">
        <f>D$5</f>
        <v>не определен</v>
      </c>
      <c r="F36" s="332" t="str">
        <f>'Перв. скв '!F36</f>
        <v>опер.</v>
      </c>
      <c r="G36" s="349">
        <f>ННСдо1300!G36</f>
        <v>475880</v>
      </c>
      <c r="H36" s="83"/>
      <c r="I36" s="292"/>
      <c r="J36" s="292"/>
      <c r="K36" s="292"/>
      <c r="L36" s="292"/>
      <c r="M36" s="292"/>
      <c r="N36" s="292"/>
      <c r="O36" s="112">
        <f>H36*G36</f>
        <v>0</v>
      </c>
      <c r="P36" s="112"/>
      <c r="Q36" s="112"/>
      <c r="R36" s="112"/>
      <c r="S36" s="112"/>
      <c r="T36" s="112"/>
      <c r="U36" s="112"/>
      <c r="V36" s="113">
        <f>SUM(H36:N36)</f>
        <v>0</v>
      </c>
      <c r="W36" s="168">
        <f>SUM(O36:U36)</f>
        <v>0</v>
      </c>
      <c r="X36" s="190"/>
    </row>
    <row r="37" spans="1:40" outlineLevel="1">
      <c r="A37" s="28"/>
      <c r="B37" s="42"/>
      <c r="C37" s="97"/>
      <c r="D37" s="103" t="str">
        <f>'Перв. скв '!D37</f>
        <v>Авиапревозки</v>
      </c>
      <c r="E37" s="332" t="str">
        <f t="shared" si="2"/>
        <v>не определен</v>
      </c>
      <c r="F37" s="332" t="str">
        <f>'Перв. скв '!F37</f>
        <v>опер.</v>
      </c>
      <c r="G37" s="349">
        <f>ННСдо1300!G37</f>
        <v>205937.125</v>
      </c>
      <c r="H37" s="83"/>
      <c r="I37" s="292"/>
      <c r="J37" s="292"/>
      <c r="K37" s="292"/>
      <c r="L37" s="292"/>
      <c r="M37" s="292"/>
      <c r="N37" s="292"/>
      <c r="O37" s="112">
        <f t="shared" si="0"/>
        <v>0</v>
      </c>
      <c r="P37" s="112"/>
      <c r="Q37" s="112"/>
      <c r="R37" s="112"/>
      <c r="S37" s="112"/>
      <c r="T37" s="112"/>
      <c r="U37" s="112"/>
      <c r="V37" s="113">
        <f t="shared" si="1"/>
        <v>0</v>
      </c>
      <c r="W37" s="168">
        <f t="shared" si="3"/>
        <v>0</v>
      </c>
      <c r="X37" s="190"/>
    </row>
    <row r="38" spans="1:40" outlineLevel="1">
      <c r="A38" s="28"/>
      <c r="B38" s="42"/>
      <c r="C38" s="97"/>
      <c r="D38" s="103" t="str">
        <f>'Перв. скв '!D38</f>
        <v>Мобилизация и монтаж энергокомплекса</v>
      </c>
      <c r="E38" s="332" t="str">
        <f t="shared" si="2"/>
        <v>не определен</v>
      </c>
      <c r="F38" s="332" t="str">
        <f>'Перв. скв '!F38</f>
        <v>опер.</v>
      </c>
      <c r="G38" s="349">
        <f>ННСдо1300!G38</f>
        <v>0</v>
      </c>
      <c r="H38" s="83"/>
      <c r="I38" s="292"/>
      <c r="J38" s="292"/>
      <c r="K38" s="292"/>
      <c r="L38" s="292"/>
      <c r="M38" s="292"/>
      <c r="N38" s="292"/>
      <c r="O38" s="112">
        <f t="shared" si="0"/>
        <v>0</v>
      </c>
      <c r="P38" s="112"/>
      <c r="Q38" s="112"/>
      <c r="R38" s="112"/>
      <c r="S38" s="112"/>
      <c r="T38" s="112"/>
      <c r="U38" s="112"/>
      <c r="V38" s="113">
        <f t="shared" si="1"/>
        <v>0</v>
      </c>
      <c r="W38" s="168">
        <f t="shared" si="3"/>
        <v>0</v>
      </c>
      <c r="X38" s="190"/>
    </row>
    <row r="39" spans="1:40" ht="14.25" customHeight="1" outlineLevel="1">
      <c r="A39" s="322"/>
      <c r="B39" s="323"/>
      <c r="C39" s="97"/>
      <c r="D39" s="103" t="str">
        <f>'Перв. скв '!D39</f>
        <v>Завоз и монтаж верхнего силового привода</v>
      </c>
      <c r="E39" s="332" t="str">
        <f t="shared" si="2"/>
        <v>не определен</v>
      </c>
      <c r="F39" s="332" t="str">
        <f>'Перв. скв '!F39</f>
        <v>опер.</v>
      </c>
      <c r="G39" s="349">
        <f>ННСдо1300!G39</f>
        <v>2078246</v>
      </c>
      <c r="H39" s="83"/>
      <c r="I39" s="292"/>
      <c r="J39" s="292"/>
      <c r="K39" s="292"/>
      <c r="L39" s="292"/>
      <c r="M39" s="292"/>
      <c r="N39" s="292"/>
      <c r="O39" s="112">
        <f t="shared" si="0"/>
        <v>0</v>
      </c>
      <c r="P39" s="112"/>
      <c r="Q39" s="112"/>
      <c r="R39" s="112"/>
      <c r="S39" s="112"/>
      <c r="T39" s="112"/>
      <c r="U39" s="112"/>
      <c r="V39" s="113">
        <f t="shared" si="1"/>
        <v>0</v>
      </c>
      <c r="W39" s="168">
        <f t="shared" si="3"/>
        <v>0</v>
      </c>
      <c r="X39" s="190"/>
    </row>
    <row r="40" spans="1:40" ht="15.75" outlineLevel="1" thickBot="1">
      <c r="A40" s="324"/>
      <c r="B40" s="325"/>
      <c r="C40" s="104"/>
      <c r="D40" s="103" t="str">
        <f>'Перв. скв '!D40</f>
        <v>Завоз и монтаж новой насосной группы</v>
      </c>
      <c r="E40" s="332" t="str">
        <f>D$5</f>
        <v>не определен</v>
      </c>
      <c r="F40" s="332" t="str">
        <f>'Перв. скв '!F40</f>
        <v>опер.</v>
      </c>
      <c r="G40" s="349">
        <f>ННСдо1300!G40</f>
        <v>899742</v>
      </c>
      <c r="H40" s="83"/>
      <c r="I40" s="292"/>
      <c r="J40" s="292"/>
      <c r="K40" s="292"/>
      <c r="L40" s="292"/>
      <c r="M40" s="292"/>
      <c r="N40" s="292"/>
      <c r="O40" s="112">
        <f>H40*G40</f>
        <v>0</v>
      </c>
      <c r="P40" s="112"/>
      <c r="Q40" s="112"/>
      <c r="R40" s="112"/>
      <c r="S40" s="112"/>
      <c r="T40" s="112"/>
      <c r="U40" s="112"/>
      <c r="V40" s="113">
        <f>SUM(H40:N40)</f>
        <v>0</v>
      </c>
      <c r="W40" s="168">
        <f>SUM(O40:U40)</f>
        <v>0</v>
      </c>
      <c r="X40" s="190"/>
    </row>
    <row r="41" spans="1:40" ht="15.75" thickBot="1">
      <c r="A41" s="8"/>
      <c r="B41" s="4"/>
      <c r="C41" s="56" t="s">
        <v>82</v>
      </c>
      <c r="D41" s="69">
        <f>W41</f>
        <v>6618548</v>
      </c>
      <c r="E41" s="110"/>
      <c r="F41" s="110"/>
      <c r="G41" s="110"/>
      <c r="H41" s="293"/>
      <c r="I41" s="293"/>
      <c r="J41" s="293"/>
      <c r="K41" s="293"/>
      <c r="L41" s="293"/>
      <c r="M41" s="293"/>
      <c r="N41" s="293"/>
      <c r="O41" s="116">
        <f>SUM(O20:O40)</f>
        <v>6618548</v>
      </c>
      <c r="P41" s="116"/>
      <c r="Q41" s="116"/>
      <c r="R41" s="116"/>
      <c r="S41" s="116"/>
      <c r="T41" s="116"/>
      <c r="U41" s="116"/>
      <c r="V41" s="116"/>
      <c r="W41" s="164">
        <f>SUM(W20:W40)</f>
        <v>6618548</v>
      </c>
      <c r="X41" s="191"/>
    </row>
    <row r="42" spans="1:40" s="68" customFormat="1" ht="15.75" thickBot="1">
      <c r="A42" s="62"/>
      <c r="B42" s="63"/>
      <c r="C42" s="64"/>
      <c r="D42" s="65"/>
      <c r="E42" s="91"/>
      <c r="F42" s="317"/>
      <c r="G42" s="317"/>
      <c r="H42" s="350"/>
      <c r="I42" s="350"/>
      <c r="J42" s="350"/>
      <c r="K42" s="350"/>
      <c r="L42" s="350"/>
      <c r="M42" s="350"/>
      <c r="N42" s="350"/>
      <c r="O42" s="67"/>
      <c r="P42" s="67"/>
      <c r="Q42" s="67"/>
      <c r="R42" s="67"/>
      <c r="S42" s="67"/>
      <c r="T42" s="67"/>
      <c r="U42" s="67"/>
      <c r="V42" s="67"/>
      <c r="W42" s="169"/>
      <c r="X42" s="191"/>
    </row>
    <row r="43" spans="1:40" ht="15" customHeight="1" thickBot="1">
      <c r="A43" s="24"/>
      <c r="B43" s="45"/>
      <c r="C43" s="446" t="s">
        <v>123</v>
      </c>
      <c r="D43" s="447"/>
      <c r="E43" s="447"/>
      <c r="F43" s="447"/>
      <c r="G43" s="447"/>
      <c r="H43" s="447"/>
      <c r="I43" s="447"/>
      <c r="J43" s="447"/>
      <c r="K43" s="447"/>
      <c r="L43" s="447"/>
      <c r="M43" s="447"/>
      <c r="N43" s="447"/>
      <c r="O43" s="447"/>
      <c r="P43" s="447"/>
      <c r="Q43" s="447"/>
      <c r="R43" s="447"/>
      <c r="S43" s="447"/>
      <c r="T43" s="447"/>
      <c r="U43" s="447"/>
      <c r="V43" s="447"/>
      <c r="W43" s="473"/>
      <c r="X43" s="192">
        <f>SUM(W45:W55)</f>
        <v>39031838.223999999</v>
      </c>
    </row>
    <row r="44" spans="1:40" ht="15" customHeight="1" outlineLevel="1">
      <c r="A44" s="71"/>
      <c r="B44" s="94"/>
      <c r="C44" s="182" t="str">
        <f>'Перв. скв '!C44</f>
        <v>не определен</v>
      </c>
      <c r="D44" s="100" t="s">
        <v>120</v>
      </c>
      <c r="E44" s="101"/>
      <c r="F44" s="54"/>
      <c r="G44" s="54"/>
      <c r="H44" s="294"/>
      <c r="I44" s="294"/>
      <c r="J44" s="294"/>
      <c r="K44" s="294"/>
      <c r="L44" s="294"/>
      <c r="M44" s="294"/>
      <c r="N44" s="294"/>
      <c r="O44" s="54"/>
      <c r="P44" s="54"/>
      <c r="Q44" s="54"/>
      <c r="R44" s="54"/>
      <c r="S44" s="54"/>
      <c r="T44" s="54"/>
      <c r="U44" s="54"/>
      <c r="V44" s="54"/>
      <c r="W44" s="170"/>
      <c r="X44" s="191"/>
    </row>
    <row r="45" spans="1:40" ht="14.25" customHeight="1" outlineLevel="1">
      <c r="A45" s="327"/>
      <c r="B45" s="328"/>
      <c r="C45" s="103" t="s">
        <v>148</v>
      </c>
      <c r="D45" s="102" t="str">
        <f>'Перв. скв '!D45</f>
        <v>Фиксированная ставка за скважину с отходом до 1300 м.</v>
      </c>
      <c r="E45" s="332" t="str">
        <f t="shared" ref="E45:E55" si="4">D$5</f>
        <v>не определен</v>
      </c>
      <c r="F45" s="332" t="str">
        <f>'Перв. скв '!F45</f>
        <v>скв.</v>
      </c>
      <c r="G45" s="349">
        <f>'Перв. скв '!G45</f>
        <v>6559232</v>
      </c>
      <c r="H45" s="305">
        <f>'Перв. скв '!H45</f>
        <v>0</v>
      </c>
      <c r="I45" s="305">
        <f>'Перв. скв '!I45</f>
        <v>0</v>
      </c>
      <c r="J45" s="305">
        <f>'Перв. скв '!J45</f>
        <v>0</v>
      </c>
      <c r="K45" s="305">
        <f>'Перв. скв '!K45</f>
        <v>0</v>
      </c>
      <c r="L45" s="305">
        <v>0</v>
      </c>
      <c r="M45" s="305">
        <f>'Перв. скв '!M45</f>
        <v>0</v>
      </c>
      <c r="N45" s="305">
        <f>'Перв. скв '!N45</f>
        <v>0</v>
      </c>
      <c r="O45" s="99">
        <f t="shared" ref="O45:O55" si="5">H45*G45</f>
        <v>0</v>
      </c>
      <c r="P45" s="99">
        <f t="shared" ref="P45:P55" si="6">I45*G45</f>
        <v>0</v>
      </c>
      <c r="Q45" s="99">
        <f t="shared" ref="Q45:Q55" si="7">J45*G45</f>
        <v>0</v>
      </c>
      <c r="R45" s="99">
        <f t="shared" ref="R45:R55" si="8">K45*G45</f>
        <v>0</v>
      </c>
      <c r="S45" s="99">
        <f t="shared" ref="S45:S55" si="9">L45*G45</f>
        <v>0</v>
      </c>
      <c r="T45" s="99">
        <f t="shared" ref="T45:T55" si="10">M45*G45</f>
        <v>0</v>
      </c>
      <c r="U45" s="99">
        <f t="shared" ref="U45:U55" si="11">N45*G45</f>
        <v>0</v>
      </c>
      <c r="V45" s="98">
        <f t="shared" ref="V45:V55" si="12">SUM(H45:N45)</f>
        <v>0</v>
      </c>
      <c r="W45" s="171">
        <f t="shared" ref="W45:W55" si="13">SUM(O45:U45)</f>
        <v>0</v>
      </c>
      <c r="X45" s="190"/>
    </row>
    <row r="46" spans="1:40" ht="14.25" customHeight="1" outlineLevel="1">
      <c r="A46" s="327"/>
      <c r="B46" s="328"/>
      <c r="C46" s="103"/>
      <c r="D46" s="102" t="str">
        <f>'Перв. скв '!D46</f>
        <v>Фиксированная ставка за скважину с отходом от 1300 до 1500 м.</v>
      </c>
      <c r="E46" s="332" t="str">
        <f t="shared" si="4"/>
        <v>не определен</v>
      </c>
      <c r="F46" s="332" t="str">
        <f>'Перв. скв '!F46</f>
        <v>скв.</v>
      </c>
      <c r="G46" s="349">
        <f>'Перв. скв '!G46</f>
        <v>8212084</v>
      </c>
      <c r="H46" s="305">
        <f>'Перв. скв '!H46</f>
        <v>0</v>
      </c>
      <c r="I46" s="305">
        <f>'Перв. скв '!I46</f>
        <v>0</v>
      </c>
      <c r="J46" s="305">
        <f>'Перв. скв '!J46</f>
        <v>0</v>
      </c>
      <c r="K46" s="305">
        <f>'Перв. скв '!K46</f>
        <v>0</v>
      </c>
      <c r="L46" s="305">
        <v>0</v>
      </c>
      <c r="M46" s="305">
        <f>'Перв. скв '!M46</f>
        <v>0</v>
      </c>
      <c r="N46" s="305">
        <f>'Перв. скв '!N46</f>
        <v>0</v>
      </c>
      <c r="O46" s="99">
        <f t="shared" si="5"/>
        <v>0</v>
      </c>
      <c r="P46" s="99">
        <f t="shared" si="6"/>
        <v>0</v>
      </c>
      <c r="Q46" s="99">
        <f t="shared" si="7"/>
        <v>0</v>
      </c>
      <c r="R46" s="99">
        <f t="shared" si="8"/>
        <v>0</v>
      </c>
      <c r="S46" s="99">
        <f t="shared" si="9"/>
        <v>0</v>
      </c>
      <c r="T46" s="99">
        <f t="shared" si="10"/>
        <v>0</v>
      </c>
      <c r="U46" s="99">
        <f t="shared" si="11"/>
        <v>0</v>
      </c>
      <c r="V46" s="98">
        <f t="shared" si="12"/>
        <v>0</v>
      </c>
      <c r="W46" s="171">
        <f t="shared" si="13"/>
        <v>0</v>
      </c>
      <c r="X46" s="190"/>
      <c r="AN46" s="273">
        <f>AL46+AJ46+AH46+AF46+AD46+AB46+Z46+X46++V46+T46+R46+N46+P46+L46+J46+H46</f>
        <v>0</v>
      </c>
    </row>
    <row r="47" spans="1:40" ht="14.25" customHeight="1" outlineLevel="1">
      <c r="A47" s="327"/>
      <c r="B47" s="328"/>
      <c r="C47" s="103"/>
      <c r="D47" s="102" t="str">
        <f>'Перв. скв '!D47</f>
        <v>Фиксированная ставка за скважину с отходом от 1500 до 2000 м.</v>
      </c>
      <c r="E47" s="332" t="str">
        <f t="shared" si="4"/>
        <v>не определен</v>
      </c>
      <c r="F47" s="332" t="str">
        <f>'Перв. скв '!F47</f>
        <v>скв.</v>
      </c>
      <c r="G47" s="349">
        <f>'Перв. скв '!G47</f>
        <v>9493878</v>
      </c>
      <c r="H47" s="305">
        <f>'Перв. скв '!H47</f>
        <v>0</v>
      </c>
      <c r="I47" s="305">
        <f>'Перв. скв '!I47</f>
        <v>0</v>
      </c>
      <c r="J47" s="305">
        <f>'Перв. скв '!J47</f>
        <v>0</v>
      </c>
      <c r="K47" s="305">
        <f>'Перв. скв '!K47</f>
        <v>0</v>
      </c>
      <c r="L47" s="305">
        <v>0</v>
      </c>
      <c r="M47" s="305">
        <f>'Перв. скв '!M47</f>
        <v>0</v>
      </c>
      <c r="N47" s="305">
        <f>'Перв. скв '!N47</f>
        <v>0</v>
      </c>
      <c r="O47" s="99">
        <f t="shared" si="5"/>
        <v>0</v>
      </c>
      <c r="P47" s="99">
        <f t="shared" si="6"/>
        <v>0</v>
      </c>
      <c r="Q47" s="99">
        <f t="shared" si="7"/>
        <v>0</v>
      </c>
      <c r="R47" s="99">
        <f t="shared" si="8"/>
        <v>0</v>
      </c>
      <c r="S47" s="99">
        <f t="shared" si="9"/>
        <v>0</v>
      </c>
      <c r="T47" s="99">
        <f t="shared" si="10"/>
        <v>0</v>
      </c>
      <c r="U47" s="99">
        <f t="shared" si="11"/>
        <v>0</v>
      </c>
      <c r="V47" s="98">
        <f t="shared" si="12"/>
        <v>0</v>
      </c>
      <c r="W47" s="171">
        <f t="shared" si="13"/>
        <v>0</v>
      </c>
      <c r="X47" s="190"/>
    </row>
    <row r="48" spans="1:40" ht="14.25" customHeight="1" outlineLevel="1">
      <c r="A48" s="327"/>
      <c r="B48" s="328"/>
      <c r="C48" s="103"/>
      <c r="D48" s="102" t="str">
        <f>'Перв. скв '!D48</f>
        <v>Фиксированная ставка за скважину с отходом от 2000 до 2200 м.</v>
      </c>
      <c r="E48" s="332" t="str">
        <f t="shared" si="4"/>
        <v>не определен</v>
      </c>
      <c r="F48" s="332" t="str">
        <f>'Перв. скв '!F48</f>
        <v>скв.</v>
      </c>
      <c r="G48" s="349">
        <f>'Перв. скв '!G48</f>
        <v>10414909</v>
      </c>
      <c r="H48" s="305">
        <f>'Перв. скв '!H48</f>
        <v>0</v>
      </c>
      <c r="I48" s="305">
        <f>'Перв. скв '!I48</f>
        <v>0</v>
      </c>
      <c r="J48" s="305">
        <f>'Перв. скв '!J48</f>
        <v>0</v>
      </c>
      <c r="K48" s="305">
        <f>'Перв. скв '!K48</f>
        <v>0</v>
      </c>
      <c r="L48" s="305">
        <f>'Перв. скв '!L48</f>
        <v>0</v>
      </c>
      <c r="M48" s="305">
        <f>'Перв. скв '!M48</f>
        <v>0</v>
      </c>
      <c r="N48" s="305">
        <f>'Перв. скв '!N48</f>
        <v>0</v>
      </c>
      <c r="O48" s="99">
        <f t="shared" si="5"/>
        <v>0</v>
      </c>
      <c r="P48" s="99">
        <f t="shared" si="6"/>
        <v>0</v>
      </c>
      <c r="Q48" s="99">
        <f t="shared" si="7"/>
        <v>0</v>
      </c>
      <c r="R48" s="99">
        <f t="shared" si="8"/>
        <v>0</v>
      </c>
      <c r="S48" s="99">
        <f t="shared" si="9"/>
        <v>0</v>
      </c>
      <c r="T48" s="99">
        <f t="shared" si="10"/>
        <v>0</v>
      </c>
      <c r="U48" s="99">
        <f t="shared" si="11"/>
        <v>0</v>
      </c>
      <c r="V48" s="98">
        <f t="shared" si="12"/>
        <v>0</v>
      </c>
      <c r="W48" s="171">
        <f t="shared" si="13"/>
        <v>0</v>
      </c>
      <c r="X48" s="190"/>
    </row>
    <row r="49" spans="1:24" ht="14.25" customHeight="1" outlineLevel="1">
      <c r="A49" s="327"/>
      <c r="B49" s="328"/>
      <c r="C49" s="103"/>
      <c r="D49" s="102" t="str">
        <f>'Перв. скв '!D49</f>
        <v>Фиксированная ставка за скважину с отходом более 2200 м.</v>
      </c>
      <c r="E49" s="332" t="str">
        <f t="shared" si="4"/>
        <v>не определен</v>
      </c>
      <c r="F49" s="332" t="str">
        <f>'Перв. скв '!F49</f>
        <v>скв.</v>
      </c>
      <c r="G49" s="349">
        <f>'Перв. скв '!G49</f>
        <v>10993516</v>
      </c>
      <c r="H49" s="305">
        <f>'Перв. скв '!H49</f>
        <v>0</v>
      </c>
      <c r="I49" s="305">
        <f>'Перв. скв '!I49</f>
        <v>0</v>
      </c>
      <c r="J49" s="305">
        <f>'Перв. скв '!J49</f>
        <v>0</v>
      </c>
      <c r="K49" s="305">
        <f>'Перв. скв '!K49</f>
        <v>0</v>
      </c>
      <c r="L49" s="305">
        <v>0</v>
      </c>
      <c r="M49" s="305">
        <f>'Перв. скв '!M49</f>
        <v>0</v>
      </c>
      <c r="N49" s="305">
        <f>'Перв. скв '!N49</f>
        <v>0</v>
      </c>
      <c r="O49" s="99">
        <f t="shared" si="5"/>
        <v>0</v>
      </c>
      <c r="P49" s="274">
        <f t="shared" si="6"/>
        <v>0</v>
      </c>
      <c r="Q49" s="99">
        <f t="shared" si="7"/>
        <v>0</v>
      </c>
      <c r="R49" s="99">
        <f t="shared" si="8"/>
        <v>0</v>
      </c>
      <c r="S49" s="99">
        <f t="shared" si="9"/>
        <v>0</v>
      </c>
      <c r="T49" s="99">
        <f t="shared" si="10"/>
        <v>0</v>
      </c>
      <c r="U49" s="99">
        <f t="shared" si="11"/>
        <v>0</v>
      </c>
      <c r="V49" s="98">
        <f t="shared" si="12"/>
        <v>0</v>
      </c>
      <c r="W49" s="171">
        <f>SUM(O49:U49)</f>
        <v>0</v>
      </c>
      <c r="X49" s="190"/>
    </row>
    <row r="50" spans="1:24" ht="14.25" customHeight="1" outlineLevel="1">
      <c r="A50" s="327"/>
      <c r="B50" s="328"/>
      <c r="C50" s="97"/>
      <c r="D50" s="102" t="str">
        <f>'Перв. скв '!D50</f>
        <v>Расчет объема капитальных вложений по ГС</v>
      </c>
      <c r="E50" s="332" t="str">
        <f t="shared" si="4"/>
        <v>не определен</v>
      </c>
      <c r="F50" s="332" t="str">
        <f>'Перв. скв '!F50</f>
        <v>сут.</v>
      </c>
      <c r="G50" s="349">
        <f>'Перв. скв '!G50</f>
        <v>31646673.313999999</v>
      </c>
      <c r="H50" s="305">
        <f>'Перв. скв '!H50</f>
        <v>0</v>
      </c>
      <c r="I50" s="306">
        <f>'Перв. скв '!I50</f>
        <v>0</v>
      </c>
      <c r="J50" s="306">
        <f>'Перв. скв '!J50</f>
        <v>0</v>
      </c>
      <c r="K50" s="306">
        <f>'Перв. скв '!K50</f>
        <v>0</v>
      </c>
      <c r="L50" s="306">
        <v>1</v>
      </c>
      <c r="M50" s="306">
        <f>'Перв. скв '!M50</f>
        <v>0</v>
      </c>
      <c r="N50" s="306">
        <f>'Перв. скв '!N50</f>
        <v>0</v>
      </c>
      <c r="O50" s="99">
        <f t="shared" si="5"/>
        <v>0</v>
      </c>
      <c r="P50" s="99">
        <f t="shared" si="6"/>
        <v>0</v>
      </c>
      <c r="Q50" s="99">
        <f t="shared" si="7"/>
        <v>0</v>
      </c>
      <c r="R50" s="99">
        <f t="shared" si="8"/>
        <v>0</v>
      </c>
      <c r="S50" s="99">
        <f t="shared" si="9"/>
        <v>31646673.313999999</v>
      </c>
      <c r="T50" s="99">
        <f t="shared" si="10"/>
        <v>0</v>
      </c>
      <c r="U50" s="99">
        <f t="shared" si="11"/>
        <v>0</v>
      </c>
      <c r="V50" s="98">
        <f t="shared" si="12"/>
        <v>1</v>
      </c>
      <c r="W50" s="171">
        <f t="shared" si="13"/>
        <v>31646673.313999999</v>
      </c>
      <c r="X50" s="190"/>
    </row>
    <row r="51" spans="1:24" ht="13.5" customHeight="1" outlineLevel="1">
      <c r="A51" s="327"/>
      <c r="B51" s="328"/>
      <c r="C51" s="72"/>
      <c r="D51" s="102" t="str">
        <f>'Перв. скв '!D51</f>
        <v>Переработка бурового шлама</v>
      </c>
      <c r="E51" s="332" t="str">
        <f t="shared" si="4"/>
        <v>не определен</v>
      </c>
      <c r="F51" s="332" t="str">
        <f>'Перв. скв '!F51</f>
        <v>скв.</v>
      </c>
      <c r="G51" s="349">
        <f>'Перв. скв '!G51</f>
        <v>2869</v>
      </c>
      <c r="H51" s="305">
        <f>'Перв. скв '!H51</f>
        <v>0</v>
      </c>
      <c r="I51" s="306">
        <f>'Перв. скв '!I51</f>
        <v>0</v>
      </c>
      <c r="J51" s="306">
        <f>'Перв. скв '!J51</f>
        <v>0</v>
      </c>
      <c r="K51" s="306">
        <f>'Перв. скв '!K51</f>
        <v>0</v>
      </c>
      <c r="L51" s="306">
        <v>810.39</v>
      </c>
      <c r="M51" s="306">
        <f>'Перв. скв '!M51</f>
        <v>0</v>
      </c>
      <c r="N51" s="306">
        <f>'Перв. скв '!N51</f>
        <v>0</v>
      </c>
      <c r="O51" s="99">
        <f t="shared" si="5"/>
        <v>0</v>
      </c>
      <c r="P51" s="99">
        <f t="shared" si="6"/>
        <v>0</v>
      </c>
      <c r="Q51" s="99">
        <f t="shared" si="7"/>
        <v>0</v>
      </c>
      <c r="R51" s="99">
        <f t="shared" si="8"/>
        <v>0</v>
      </c>
      <c r="S51" s="99">
        <f t="shared" si="9"/>
        <v>2325008.91</v>
      </c>
      <c r="T51" s="99">
        <f t="shared" si="10"/>
        <v>0</v>
      </c>
      <c r="U51" s="99">
        <f t="shared" si="11"/>
        <v>0</v>
      </c>
      <c r="V51" s="98">
        <f t="shared" si="12"/>
        <v>810.39</v>
      </c>
      <c r="W51" s="171">
        <f t="shared" si="13"/>
        <v>2325008.91</v>
      </c>
      <c r="X51" s="190"/>
    </row>
    <row r="52" spans="1:24" ht="13.5" customHeight="1" outlineLevel="1">
      <c r="A52" s="327"/>
      <c r="B52" s="328"/>
      <c r="C52" s="72"/>
      <c r="D52" s="102" t="str">
        <f>'Перв. скв '!D52</f>
        <v>Нефть</v>
      </c>
      <c r="E52" s="332" t="str">
        <f t="shared" si="4"/>
        <v>не определен</v>
      </c>
      <c r="F52" s="332" t="str">
        <f>'Перв. скв '!F52</f>
        <v>шт.</v>
      </c>
      <c r="G52" s="349">
        <f>'Перв. скв '!G52</f>
        <v>166946</v>
      </c>
      <c r="H52" s="305">
        <f>'Перв. скв '!H52</f>
        <v>0</v>
      </c>
      <c r="I52" s="305">
        <f>'Перв. скв '!I52</f>
        <v>0</v>
      </c>
      <c r="J52" s="305">
        <f>'Перв. скв '!J52</f>
        <v>0</v>
      </c>
      <c r="K52" s="305">
        <f>'Перв. скв '!K52</f>
        <v>0</v>
      </c>
      <c r="L52" s="306">
        <v>1</v>
      </c>
      <c r="M52" s="305">
        <f>'Перв. скв '!M52</f>
        <v>0</v>
      </c>
      <c r="N52" s="305">
        <f>'Перв. скв '!N52</f>
        <v>0</v>
      </c>
      <c r="O52" s="99">
        <f t="shared" si="5"/>
        <v>0</v>
      </c>
      <c r="P52" s="99">
        <f t="shared" si="6"/>
        <v>0</v>
      </c>
      <c r="Q52" s="99">
        <f t="shared" si="7"/>
        <v>0</v>
      </c>
      <c r="R52" s="99">
        <f t="shared" si="8"/>
        <v>0</v>
      </c>
      <c r="S52" s="99">
        <f t="shared" si="9"/>
        <v>166946</v>
      </c>
      <c r="T52" s="99">
        <f t="shared" si="10"/>
        <v>0</v>
      </c>
      <c r="U52" s="99">
        <f t="shared" si="11"/>
        <v>0</v>
      </c>
      <c r="V52" s="98">
        <f t="shared" si="12"/>
        <v>1</v>
      </c>
      <c r="W52" s="171">
        <f t="shared" si="13"/>
        <v>166946</v>
      </c>
      <c r="X52" s="190"/>
    </row>
    <row r="53" spans="1:24" ht="13.5" customHeight="1" outlineLevel="1">
      <c r="A53" s="327"/>
      <c r="B53" s="328"/>
      <c r="C53" s="72"/>
      <c r="D53" s="102" t="s">
        <v>309</v>
      </c>
      <c r="E53" s="332" t="str">
        <f t="shared" si="4"/>
        <v>не определен</v>
      </c>
      <c r="F53" s="332"/>
      <c r="G53" s="349">
        <f>'Перв. скв '!G53</f>
        <v>73942</v>
      </c>
      <c r="H53" s="305">
        <f>'Перв. скв '!H53</f>
        <v>0</v>
      </c>
      <c r="I53" s="305">
        <f>'Перв. скв '!I53</f>
        <v>0</v>
      </c>
      <c r="J53" s="305">
        <f>'Перв. скв '!J53</f>
        <v>0</v>
      </c>
      <c r="K53" s="305">
        <f>'Перв. скв '!K53</f>
        <v>0</v>
      </c>
      <c r="L53" s="306">
        <f>O6</f>
        <v>45</v>
      </c>
      <c r="M53" s="305">
        <f>'Перв. скв '!M53</f>
        <v>0</v>
      </c>
      <c r="N53" s="305">
        <f>'Перв. скв '!N53</f>
        <v>0</v>
      </c>
      <c r="O53" s="99">
        <f>H53*G53</f>
        <v>0</v>
      </c>
      <c r="P53" s="99">
        <f>I53*G53</f>
        <v>0</v>
      </c>
      <c r="Q53" s="99">
        <f>J53*G53</f>
        <v>0</v>
      </c>
      <c r="R53" s="99">
        <f>K53*G53</f>
        <v>0</v>
      </c>
      <c r="S53" s="99">
        <f>L53*G53</f>
        <v>3327390</v>
      </c>
      <c r="T53" s="99">
        <f>M53*G53</f>
        <v>0</v>
      </c>
      <c r="U53" s="99">
        <f>N53*G53</f>
        <v>0</v>
      </c>
      <c r="V53" s="98">
        <f>SUM(H53:N53)</f>
        <v>45</v>
      </c>
      <c r="W53" s="171">
        <f>SUM(O53:U53)</f>
        <v>3327390</v>
      </c>
      <c r="X53" s="190"/>
    </row>
    <row r="54" spans="1:24" ht="13.5" customHeight="1" outlineLevel="1">
      <c r="A54" s="327"/>
      <c r="B54" s="328"/>
      <c r="C54" s="72"/>
      <c r="D54" s="102" t="s">
        <v>310</v>
      </c>
      <c r="E54" s="332" t="str">
        <f t="shared" si="4"/>
        <v>не определен</v>
      </c>
      <c r="F54" s="332"/>
      <c r="G54" s="349">
        <f>'Перв. скв '!G54</f>
        <v>34796</v>
      </c>
      <c r="H54" s="305">
        <f>'Перв. скв '!H54</f>
        <v>0</v>
      </c>
      <c r="I54" s="305">
        <f>'Перв. скв '!I54</f>
        <v>0</v>
      </c>
      <c r="J54" s="305">
        <f>'Перв. скв '!J54</f>
        <v>0</v>
      </c>
      <c r="K54" s="305">
        <f>'Перв. скв '!K54</f>
        <v>0</v>
      </c>
      <c r="L54" s="306">
        <f>O6</f>
        <v>45</v>
      </c>
      <c r="M54" s="305">
        <f>'Перв. скв '!M54</f>
        <v>0</v>
      </c>
      <c r="N54" s="305">
        <f>'Перв. скв '!N54</f>
        <v>0</v>
      </c>
      <c r="O54" s="99">
        <f>H54*G54</f>
        <v>0</v>
      </c>
      <c r="P54" s="99">
        <f>I54*G54</f>
        <v>0</v>
      </c>
      <c r="Q54" s="99">
        <f>J54*G54</f>
        <v>0</v>
      </c>
      <c r="R54" s="99">
        <f>K54*G54</f>
        <v>0</v>
      </c>
      <c r="S54" s="99">
        <f>L54*G54</f>
        <v>1565820</v>
      </c>
      <c r="T54" s="99">
        <f>M54*G54</f>
        <v>0</v>
      </c>
      <c r="U54" s="99">
        <f>N54*G54</f>
        <v>0</v>
      </c>
      <c r="V54" s="98">
        <f>SUM(H54:N54)</f>
        <v>45</v>
      </c>
      <c r="W54" s="171">
        <f>SUM(O54:U54)</f>
        <v>1565820</v>
      </c>
      <c r="X54" s="190"/>
    </row>
    <row r="55" spans="1:24" ht="15" customHeight="1" outlineLevel="1" thickBot="1">
      <c r="A55" s="327"/>
      <c r="B55" s="329"/>
      <c r="C55" s="72"/>
      <c r="D55" s="102" t="str">
        <f>'Перв. скв '!D55</f>
        <v>Бурение по суточной ставке (геологическая нагрузка)</v>
      </c>
      <c r="E55" s="332" t="str">
        <f t="shared" si="4"/>
        <v>не определен</v>
      </c>
      <c r="F55" s="332" t="str">
        <f>'Перв. скв '!F55</f>
        <v>опер.</v>
      </c>
      <c r="G55" s="349">
        <f>'Перв. скв '!G55</f>
        <v>703259.4</v>
      </c>
      <c r="H55" s="306">
        <f>'Перв. скв '!H55</f>
        <v>0</v>
      </c>
      <c r="I55" s="306">
        <f>'Перв. скв '!I55</f>
        <v>0</v>
      </c>
      <c r="J55" s="306">
        <f>'Перв. скв '!J55</f>
        <v>0</v>
      </c>
      <c r="K55" s="306">
        <f>'Перв. скв '!K55</f>
        <v>0</v>
      </c>
      <c r="L55" s="306">
        <v>0</v>
      </c>
      <c r="M55" s="306">
        <f>'Перв. скв '!M55</f>
        <v>0</v>
      </c>
      <c r="N55" s="306">
        <f>'Перв. скв '!N55</f>
        <v>0</v>
      </c>
      <c r="O55" s="99">
        <f t="shared" si="5"/>
        <v>0</v>
      </c>
      <c r="P55" s="99">
        <f t="shared" si="6"/>
        <v>0</v>
      </c>
      <c r="Q55" s="99">
        <f t="shared" si="7"/>
        <v>0</v>
      </c>
      <c r="R55" s="99">
        <f t="shared" si="8"/>
        <v>0</v>
      </c>
      <c r="S55" s="99">
        <f t="shared" si="9"/>
        <v>0</v>
      </c>
      <c r="T55" s="99">
        <f t="shared" si="10"/>
        <v>0</v>
      </c>
      <c r="U55" s="99">
        <f t="shared" si="11"/>
        <v>0</v>
      </c>
      <c r="V55" s="98">
        <f t="shared" si="12"/>
        <v>0</v>
      </c>
      <c r="W55" s="171">
        <f t="shared" si="13"/>
        <v>0</v>
      </c>
      <c r="X55" s="190"/>
    </row>
    <row r="56" spans="1:24" ht="14.25" customHeight="1" thickBot="1">
      <c r="A56" s="330"/>
      <c r="B56" s="331"/>
      <c r="C56" s="446" t="s">
        <v>31</v>
      </c>
      <c r="D56" s="447"/>
      <c r="E56" s="447"/>
      <c r="F56" s="447"/>
      <c r="G56" s="447"/>
      <c r="H56" s="447"/>
      <c r="I56" s="447"/>
      <c r="J56" s="447"/>
      <c r="K56" s="447"/>
      <c r="L56" s="447"/>
      <c r="M56" s="447"/>
      <c r="N56" s="447"/>
      <c r="O56" s="447"/>
      <c r="P56" s="447"/>
      <c r="Q56" s="447"/>
      <c r="R56" s="447"/>
      <c r="S56" s="447"/>
      <c r="T56" s="447"/>
      <c r="U56" s="447"/>
      <c r="V56" s="447"/>
      <c r="W56" s="473"/>
      <c r="X56" s="192">
        <f>SUM(W58:W64)</f>
        <v>495000</v>
      </c>
    </row>
    <row r="57" spans="1:24" ht="13.5" customHeight="1" outlineLevel="1">
      <c r="A57" s="330"/>
      <c r="B57" s="331"/>
      <c r="C57" s="182">
        <f>'Перв. скв '!C57</f>
        <v>0</v>
      </c>
      <c r="D57" s="100" t="s">
        <v>120</v>
      </c>
      <c r="E57" s="92"/>
      <c r="F57" s="50"/>
      <c r="G57" s="39"/>
      <c r="H57" s="295"/>
      <c r="I57" s="295"/>
      <c r="J57" s="295"/>
      <c r="K57" s="295"/>
      <c r="L57" s="295"/>
      <c r="M57" s="295"/>
      <c r="N57" s="295"/>
      <c r="O57" s="52"/>
      <c r="P57" s="52"/>
      <c r="Q57" s="52"/>
      <c r="R57" s="52"/>
      <c r="S57" s="52"/>
      <c r="T57" s="52"/>
      <c r="U57" s="52"/>
      <c r="V57" s="53"/>
      <c r="W57" s="172"/>
      <c r="X57" s="191"/>
    </row>
    <row r="58" spans="1:24" ht="13.5" customHeight="1" outlineLevel="1">
      <c r="A58" s="322"/>
      <c r="B58" s="323"/>
      <c r="C58" s="332" t="s">
        <v>148</v>
      </c>
      <c r="D58" s="102" t="str">
        <f>'Перв. скв '!D58</f>
        <v>550 мм долото для бурения под направление (долото+сервис)</v>
      </c>
      <c r="E58" s="332">
        <f>C$57</f>
        <v>0</v>
      </c>
      <c r="F58" s="332" t="str">
        <f>'Перв. скв '!F58</f>
        <v xml:space="preserve">м </v>
      </c>
      <c r="G58" s="349">
        <f>ННСдо1300!G58</f>
        <v>90</v>
      </c>
      <c r="H58" s="306">
        <f>'Перв. скв '!H58</f>
        <v>0</v>
      </c>
      <c r="I58" s="306">
        <f>'Перв. скв '!I58</f>
        <v>0</v>
      </c>
      <c r="J58" s="306">
        <f>'Перв. скв '!J58</f>
        <v>0</v>
      </c>
      <c r="K58" s="306">
        <f>'Перв. скв '!K58</f>
        <v>0</v>
      </c>
      <c r="L58" s="306">
        <f>O9</f>
        <v>5500</v>
      </c>
      <c r="M58" s="306">
        <f>'Перв. скв '!M58</f>
        <v>0</v>
      </c>
      <c r="N58" s="306">
        <f>'Перв. скв '!N58</f>
        <v>0</v>
      </c>
      <c r="O58" s="112">
        <f t="shared" ref="O58:O64" si="14">H58*G58</f>
        <v>0</v>
      </c>
      <c r="P58" s="112">
        <f t="shared" ref="P58:P64" si="15">I58*G58</f>
        <v>0</v>
      </c>
      <c r="Q58" s="112">
        <f t="shared" ref="Q58:Q64" si="16">J58*G58</f>
        <v>0</v>
      </c>
      <c r="R58" s="112">
        <f t="shared" ref="R58:R64" si="17">K58*G58</f>
        <v>0</v>
      </c>
      <c r="S58" s="112">
        <f t="shared" ref="S58:S64" si="18">L58*G58</f>
        <v>495000</v>
      </c>
      <c r="T58" s="99">
        <f>M58*G58</f>
        <v>0</v>
      </c>
      <c r="U58" s="112">
        <f t="shared" ref="U58:U64" si="19">N58*G58</f>
        <v>0</v>
      </c>
      <c r="V58" s="113">
        <f t="shared" ref="V58:V64" si="20">SUM(H58:N58)</f>
        <v>5500</v>
      </c>
      <c r="W58" s="168">
        <f t="shared" ref="W58:W64" si="21">SUM(O58:U58)</f>
        <v>495000</v>
      </c>
      <c r="X58" s="190"/>
    </row>
    <row r="59" spans="1:24" ht="13.5" customHeight="1" outlineLevel="1">
      <c r="A59" s="322"/>
      <c r="B59" s="323"/>
      <c r="C59" s="332"/>
      <c r="D59" s="102" t="str">
        <f>'Перв. скв '!D59</f>
        <v>393,7 мм долото для бурения под направление (долото+сервис)</v>
      </c>
      <c r="E59" s="332">
        <f t="shared" ref="E59:E64" si="22">C$57</f>
        <v>0</v>
      </c>
      <c r="F59" s="332" t="str">
        <f>'Перв. скв '!F59</f>
        <v xml:space="preserve">м </v>
      </c>
      <c r="G59" s="349">
        <f>ННСдо1300!G59</f>
        <v>90</v>
      </c>
      <c r="H59" s="306">
        <f>'Перв. скв '!H59</f>
        <v>0</v>
      </c>
      <c r="I59" s="306">
        <f>'Перв. скв '!I59</f>
        <v>0</v>
      </c>
      <c r="J59" s="306">
        <f>'Перв. скв '!J59</f>
        <v>0</v>
      </c>
      <c r="K59" s="306">
        <f>'Перв. скв '!K59</f>
        <v>0</v>
      </c>
      <c r="L59" s="306">
        <f>'Перв. скв '!L59</f>
        <v>0</v>
      </c>
      <c r="M59" s="306">
        <f>'Перв. скв '!M59</f>
        <v>0</v>
      </c>
      <c r="N59" s="306">
        <f>'Перв. скв '!N59</f>
        <v>0</v>
      </c>
      <c r="O59" s="112">
        <f>H59*G59</f>
        <v>0</v>
      </c>
      <c r="P59" s="112">
        <f>I59*G59</f>
        <v>0</v>
      </c>
      <c r="Q59" s="112">
        <f>J59*G59</f>
        <v>0</v>
      </c>
      <c r="R59" s="112">
        <f>K59*G59</f>
        <v>0</v>
      </c>
      <c r="S59" s="112">
        <f>L59*G59</f>
        <v>0</v>
      </c>
      <c r="T59" s="99">
        <f t="shared" ref="T59:T64" si="23">M59*G59</f>
        <v>0</v>
      </c>
      <c r="U59" s="112">
        <f>N59*G59</f>
        <v>0</v>
      </c>
      <c r="V59" s="113">
        <f>SUM(H59:N59)</f>
        <v>0</v>
      </c>
      <c r="W59" s="168">
        <f>SUM(O59:U59)</f>
        <v>0</v>
      </c>
      <c r="X59" s="190"/>
    </row>
    <row r="60" spans="1:24" ht="13.5" customHeight="1" outlineLevel="1">
      <c r="A60" s="322"/>
      <c r="B60" s="323"/>
      <c r="C60" s="332"/>
      <c r="D60" s="102" t="str">
        <f>'Перв. скв '!D60</f>
        <v>295,3 мм долото для бурения под кондуктор (долото+сервис)</v>
      </c>
      <c r="E60" s="332">
        <f t="shared" si="22"/>
        <v>0</v>
      </c>
      <c r="F60" s="332" t="str">
        <f>'Перв. скв '!F60</f>
        <v xml:space="preserve">м </v>
      </c>
      <c r="G60" s="349">
        <f>ННСдо1300!G60</f>
        <v>90</v>
      </c>
      <c r="H60" s="306">
        <f>'Перв. скв '!H60</f>
        <v>0</v>
      </c>
      <c r="I60" s="306">
        <f>'Перв. скв '!I60</f>
        <v>0</v>
      </c>
      <c r="J60" s="306">
        <f>'Перв. скв '!J60</f>
        <v>0</v>
      </c>
      <c r="K60" s="306">
        <f>'Перв. скв '!K60</f>
        <v>0</v>
      </c>
      <c r="L60" s="306">
        <f>'Перв. скв '!L60</f>
        <v>0</v>
      </c>
      <c r="M60" s="306">
        <f>'Перв. скв '!M60</f>
        <v>0</v>
      </c>
      <c r="N60" s="306">
        <f>'Перв. скв '!N60</f>
        <v>0</v>
      </c>
      <c r="O60" s="112">
        <f t="shared" si="14"/>
        <v>0</v>
      </c>
      <c r="P60" s="112">
        <f t="shared" si="15"/>
        <v>0</v>
      </c>
      <c r="Q60" s="112">
        <f t="shared" si="16"/>
        <v>0</v>
      </c>
      <c r="R60" s="112">
        <f t="shared" si="17"/>
        <v>0</v>
      </c>
      <c r="S60" s="112">
        <f t="shared" si="18"/>
        <v>0</v>
      </c>
      <c r="T60" s="99">
        <f t="shared" si="23"/>
        <v>0</v>
      </c>
      <c r="U60" s="112">
        <f t="shared" si="19"/>
        <v>0</v>
      </c>
      <c r="V60" s="113">
        <f t="shared" si="20"/>
        <v>0</v>
      </c>
      <c r="W60" s="168">
        <f t="shared" si="21"/>
        <v>0</v>
      </c>
      <c r="X60" s="190"/>
    </row>
    <row r="61" spans="1:24" ht="13.5" customHeight="1" outlineLevel="1">
      <c r="A61" s="322"/>
      <c r="B61" s="323"/>
      <c r="C61" s="332"/>
      <c r="D61" s="102" t="str">
        <f>'Перв. скв '!D61</f>
        <v>220,7 мм долото для бурения эксплуатационную колонну (долото+сервис)</v>
      </c>
      <c r="E61" s="332">
        <f t="shared" si="22"/>
        <v>0</v>
      </c>
      <c r="F61" s="332" t="str">
        <f>'Перв. скв '!F61</f>
        <v xml:space="preserve">м </v>
      </c>
      <c r="G61" s="349">
        <f>ННСдо1300!G61</f>
        <v>90</v>
      </c>
      <c r="H61" s="306">
        <f>'Перв. скв '!H61</f>
        <v>0</v>
      </c>
      <c r="I61" s="306">
        <f>'Перв. скв '!I61</f>
        <v>0</v>
      </c>
      <c r="J61" s="306">
        <f>'Перв. скв '!J61</f>
        <v>0</v>
      </c>
      <c r="K61" s="306">
        <f>'Перв. скв '!K61</f>
        <v>0</v>
      </c>
      <c r="L61" s="306">
        <f>'Перв. скв '!L61</f>
        <v>0</v>
      </c>
      <c r="M61" s="306">
        <f>'Перв. скв '!M61</f>
        <v>0</v>
      </c>
      <c r="N61" s="306">
        <f>'Перв. скв '!N61</f>
        <v>0</v>
      </c>
      <c r="O61" s="112">
        <f t="shared" si="14"/>
        <v>0</v>
      </c>
      <c r="P61" s="112">
        <f t="shared" si="15"/>
        <v>0</v>
      </c>
      <c r="Q61" s="112">
        <f t="shared" si="16"/>
        <v>0</v>
      </c>
      <c r="R61" s="112">
        <f t="shared" si="17"/>
        <v>0</v>
      </c>
      <c r="S61" s="112">
        <f t="shared" si="18"/>
        <v>0</v>
      </c>
      <c r="T61" s="99">
        <f t="shared" si="23"/>
        <v>0</v>
      </c>
      <c r="U61" s="112">
        <f t="shared" si="19"/>
        <v>0</v>
      </c>
      <c r="V61" s="113">
        <f t="shared" si="20"/>
        <v>0</v>
      </c>
      <c r="W61" s="168">
        <f t="shared" si="21"/>
        <v>0</v>
      </c>
      <c r="X61" s="190"/>
    </row>
    <row r="62" spans="1:24" ht="13.5" customHeight="1" outlineLevel="1">
      <c r="A62" s="322"/>
      <c r="B62" s="323"/>
      <c r="C62" s="332"/>
      <c r="D62" s="102" t="str">
        <f>'Перв. скв '!D62</f>
        <v>155,6 мм долото для бурения под хвостовик (долото+сервис)</v>
      </c>
      <c r="E62" s="332">
        <f t="shared" si="22"/>
        <v>0</v>
      </c>
      <c r="F62" s="332" t="str">
        <f>'Перв. скв '!F62</f>
        <v xml:space="preserve">м </v>
      </c>
      <c r="G62" s="349">
        <f>ННСдо1300!G62</f>
        <v>90</v>
      </c>
      <c r="H62" s="306">
        <f>'Перв. скв '!H62</f>
        <v>0</v>
      </c>
      <c r="I62" s="306">
        <f>'Перв. скв '!I62</f>
        <v>0</v>
      </c>
      <c r="J62" s="306">
        <f>'Перв. скв '!J62</f>
        <v>0</v>
      </c>
      <c r="K62" s="306">
        <f>'Перв. скв '!K62</f>
        <v>0</v>
      </c>
      <c r="L62" s="306">
        <f>'Перв. скв '!L62</f>
        <v>0</v>
      </c>
      <c r="M62" s="306">
        <f>'Перв. скв '!M62</f>
        <v>0</v>
      </c>
      <c r="N62" s="306">
        <f>'Перв. скв '!N62</f>
        <v>0</v>
      </c>
      <c r="O62" s="112">
        <f t="shared" si="14"/>
        <v>0</v>
      </c>
      <c r="P62" s="112">
        <f t="shared" si="15"/>
        <v>0</v>
      </c>
      <c r="Q62" s="112">
        <f t="shared" si="16"/>
        <v>0</v>
      </c>
      <c r="R62" s="112">
        <f t="shared" si="17"/>
        <v>0</v>
      </c>
      <c r="S62" s="112">
        <f t="shared" si="18"/>
        <v>0</v>
      </c>
      <c r="T62" s="99">
        <f t="shared" si="23"/>
        <v>0</v>
      </c>
      <c r="U62" s="112">
        <f t="shared" si="19"/>
        <v>0</v>
      </c>
      <c r="V62" s="113">
        <f t="shared" si="20"/>
        <v>0</v>
      </c>
      <c r="W62" s="168">
        <f t="shared" si="21"/>
        <v>0</v>
      </c>
      <c r="X62" s="190"/>
    </row>
    <row r="63" spans="1:24" ht="13.5" customHeight="1" outlineLevel="1">
      <c r="A63" s="322"/>
      <c r="B63" s="323"/>
      <c r="C63" s="332"/>
      <c r="D63" s="102" t="str">
        <f>'Перв. скв '!D63</f>
        <v>_________  мм долото для бурения (долото+сервис)</v>
      </c>
      <c r="E63" s="332">
        <f t="shared" si="22"/>
        <v>0</v>
      </c>
      <c r="F63" s="332" t="str">
        <f>'Перв. скв '!F63</f>
        <v xml:space="preserve">м </v>
      </c>
      <c r="G63" s="349">
        <f>ННСдо1300!G63</f>
        <v>0</v>
      </c>
      <c r="H63" s="306">
        <f>'Перв. скв '!H63</f>
        <v>0</v>
      </c>
      <c r="I63" s="306">
        <f>'Перв. скв '!I63</f>
        <v>0</v>
      </c>
      <c r="J63" s="306">
        <f>'Перв. скв '!J63</f>
        <v>0</v>
      </c>
      <c r="K63" s="306">
        <f>'Перв. скв '!K63</f>
        <v>0</v>
      </c>
      <c r="L63" s="306">
        <f>'Перв. скв '!L63</f>
        <v>0</v>
      </c>
      <c r="M63" s="306">
        <f>'Перв. скв '!M63</f>
        <v>0</v>
      </c>
      <c r="N63" s="306">
        <f>'Перв. скв '!N63</f>
        <v>0</v>
      </c>
      <c r="O63" s="112">
        <f t="shared" si="14"/>
        <v>0</v>
      </c>
      <c r="P63" s="112">
        <f t="shared" si="15"/>
        <v>0</v>
      </c>
      <c r="Q63" s="112">
        <f t="shared" si="16"/>
        <v>0</v>
      </c>
      <c r="R63" s="112">
        <f t="shared" si="17"/>
        <v>0</v>
      </c>
      <c r="S63" s="112">
        <f t="shared" si="18"/>
        <v>0</v>
      </c>
      <c r="T63" s="99">
        <f t="shared" si="23"/>
        <v>0</v>
      </c>
      <c r="U63" s="112">
        <f t="shared" si="19"/>
        <v>0</v>
      </c>
      <c r="V63" s="113">
        <f t="shared" si="20"/>
        <v>0</v>
      </c>
      <c r="W63" s="168">
        <f t="shared" si="21"/>
        <v>0</v>
      </c>
      <c r="X63" s="190"/>
    </row>
    <row r="64" spans="1:24" ht="13.5" customHeight="1" outlineLevel="1" thickBot="1">
      <c r="A64" s="333"/>
      <c r="B64" s="325"/>
      <c r="C64" s="332"/>
      <c r="D64" s="102" t="str">
        <f>'Перв. скв '!D64</f>
        <v>Расширитель раздвижной</v>
      </c>
      <c r="E64" s="332">
        <f t="shared" si="22"/>
        <v>0</v>
      </c>
      <c r="F64" s="332" t="str">
        <f>'Перв. скв '!F64</f>
        <v xml:space="preserve">м </v>
      </c>
      <c r="G64" s="349">
        <f>ННСдо1300!G64</f>
        <v>0</v>
      </c>
      <c r="H64" s="306">
        <f>'Перв. скв '!H64</f>
        <v>0</v>
      </c>
      <c r="I64" s="306">
        <f>'Перв. скв '!I64</f>
        <v>0</v>
      </c>
      <c r="J64" s="306">
        <f>'Перв. скв '!J64</f>
        <v>0</v>
      </c>
      <c r="K64" s="306">
        <f>'Перв. скв '!K64</f>
        <v>0</v>
      </c>
      <c r="L64" s="306">
        <f>'Перв. скв '!L64</f>
        <v>0</v>
      </c>
      <c r="M64" s="306">
        <f>'Перв. скв '!M64</f>
        <v>0</v>
      </c>
      <c r="N64" s="306">
        <f>'Перв. скв '!N64</f>
        <v>0</v>
      </c>
      <c r="O64" s="112">
        <f t="shared" si="14"/>
        <v>0</v>
      </c>
      <c r="P64" s="112">
        <f t="shared" si="15"/>
        <v>0</v>
      </c>
      <c r="Q64" s="112">
        <f t="shared" si="16"/>
        <v>0</v>
      </c>
      <c r="R64" s="112">
        <f t="shared" si="17"/>
        <v>0</v>
      </c>
      <c r="S64" s="112">
        <f t="shared" si="18"/>
        <v>0</v>
      </c>
      <c r="T64" s="99">
        <f t="shared" si="23"/>
        <v>0</v>
      </c>
      <c r="U64" s="112">
        <f t="shared" si="19"/>
        <v>0</v>
      </c>
      <c r="V64" s="113">
        <f t="shared" si="20"/>
        <v>0</v>
      </c>
      <c r="W64" s="168">
        <f t="shared" si="21"/>
        <v>0</v>
      </c>
      <c r="X64" s="190"/>
    </row>
    <row r="65" spans="1:24" ht="15.75" customHeight="1" thickBot="1">
      <c r="A65" s="45"/>
      <c r="B65" s="48"/>
      <c r="C65" s="446" t="s">
        <v>147</v>
      </c>
      <c r="D65" s="447"/>
      <c r="E65" s="447"/>
      <c r="F65" s="447"/>
      <c r="G65" s="447"/>
      <c r="H65" s="447"/>
      <c r="I65" s="447"/>
      <c r="J65" s="447"/>
      <c r="K65" s="447"/>
      <c r="L65" s="447"/>
      <c r="M65" s="447"/>
      <c r="N65" s="447"/>
      <c r="O65" s="447"/>
      <c r="P65" s="447"/>
      <c r="Q65" s="447"/>
      <c r="R65" s="447"/>
      <c r="S65" s="447"/>
      <c r="T65" s="447"/>
      <c r="U65" s="447"/>
      <c r="V65" s="447"/>
      <c r="W65" s="473"/>
      <c r="X65" s="192">
        <f>SUM(W67:W85)</f>
        <v>8986126</v>
      </c>
    </row>
    <row r="66" spans="1:24" outlineLevel="1">
      <c r="A66" s="334"/>
      <c r="B66" s="331"/>
      <c r="C66" s="182">
        <f>'Перв. скв '!C66</f>
        <v>0</v>
      </c>
      <c r="D66" s="100" t="s">
        <v>120</v>
      </c>
      <c r="E66" s="50"/>
      <c r="F66" s="50"/>
      <c r="G66" s="38"/>
      <c r="H66" s="295"/>
      <c r="I66" s="295"/>
      <c r="J66" s="295"/>
      <c r="K66" s="295"/>
      <c r="L66" s="295"/>
      <c r="M66" s="295"/>
      <c r="N66" s="295"/>
      <c r="O66" s="52"/>
      <c r="P66" s="52"/>
      <c r="Q66" s="52"/>
      <c r="R66" s="52"/>
      <c r="S66" s="52"/>
      <c r="T66" s="52"/>
      <c r="U66" s="52"/>
      <c r="V66" s="53"/>
      <c r="W66" s="172"/>
      <c r="X66" s="190"/>
    </row>
    <row r="67" spans="1:24" outlineLevel="1">
      <c r="A67" s="327"/>
      <c r="B67" s="323"/>
      <c r="C67" s="335" t="s">
        <v>148</v>
      </c>
      <c r="D67" s="102" t="str">
        <f>'Перв. скв '!D67</f>
        <v>Фиксированная ставка за скважину с отходом до 1300 м.</v>
      </c>
      <c r="E67" s="332">
        <f>C$66</f>
        <v>0</v>
      </c>
      <c r="F67" s="332" t="str">
        <f>'Перв. скв '!F67</f>
        <v>скв.</v>
      </c>
      <c r="G67" s="349">
        <f>ННСдо1300!G67</f>
        <v>1974979.56</v>
      </c>
      <c r="H67" s="306">
        <f>'Перв. скв '!H67</f>
        <v>0</v>
      </c>
      <c r="I67" s="306">
        <f>'Перв. скв '!I67</f>
        <v>0</v>
      </c>
      <c r="J67" s="306">
        <f>'Перв. скв '!J67</f>
        <v>0</v>
      </c>
      <c r="K67" s="306">
        <f>'Перв. скв '!K67</f>
        <v>0</v>
      </c>
      <c r="L67" s="306">
        <f>$L$45</f>
        <v>0</v>
      </c>
      <c r="M67" s="306">
        <f>'Перв. скв '!M67</f>
        <v>0</v>
      </c>
      <c r="N67" s="306">
        <f>'Перв. скв '!N67</f>
        <v>0</v>
      </c>
      <c r="O67" s="112">
        <f t="shared" ref="O67:O72" si="24">H67*G67</f>
        <v>0</v>
      </c>
      <c r="P67" s="112">
        <f t="shared" ref="P67:P72" si="25">I67*G67</f>
        <v>0</v>
      </c>
      <c r="Q67" s="112">
        <f t="shared" ref="Q67:Q72" si="26">J67*G67</f>
        <v>0</v>
      </c>
      <c r="R67" s="112">
        <f t="shared" ref="R67:R72" si="27">K67*G67</f>
        <v>0</v>
      </c>
      <c r="S67" s="112">
        <f t="shared" ref="S67:S72" si="28">L67*G67</f>
        <v>0</v>
      </c>
      <c r="T67" s="99">
        <f t="shared" ref="T67:T72" si="29">M67*G67</f>
        <v>0</v>
      </c>
      <c r="U67" s="112">
        <f t="shared" ref="U67:U72" si="30">N67*G67</f>
        <v>0</v>
      </c>
      <c r="V67" s="113">
        <f t="shared" ref="V67:V72" si="31">SUM(H67:N67)</f>
        <v>0</v>
      </c>
      <c r="W67" s="168">
        <f t="shared" ref="W67:W72" si="32">SUM(O67:U67)</f>
        <v>0</v>
      </c>
      <c r="X67" s="190"/>
    </row>
    <row r="68" spans="1:24" outlineLevel="1">
      <c r="A68" s="327"/>
      <c r="B68" s="323"/>
      <c r="C68" s="335"/>
      <c r="D68" s="102" t="str">
        <f>'Перв. скв '!D68</f>
        <v>Фиксированная ставка за скважину с отходом от 1300 до 1500 м.</v>
      </c>
      <c r="E68" s="332">
        <f t="shared" ref="E68:E77" si="33">C$66</f>
        <v>0</v>
      </c>
      <c r="F68" s="332" t="str">
        <f>'Перв. скв '!F68</f>
        <v>скв.</v>
      </c>
      <c r="G68" s="349">
        <f>ННСдо1300!G68</f>
        <v>2121689.52</v>
      </c>
      <c r="H68" s="306">
        <f>'Перв. скв '!H68</f>
        <v>0</v>
      </c>
      <c r="I68" s="306">
        <f>'Перв. скв '!I68</f>
        <v>0</v>
      </c>
      <c r="J68" s="306">
        <f>'Перв. скв '!J68</f>
        <v>0</v>
      </c>
      <c r="K68" s="306">
        <f>'Перв. скв '!K68</f>
        <v>0</v>
      </c>
      <c r="L68" s="306">
        <f>$L$46</f>
        <v>0</v>
      </c>
      <c r="M68" s="306">
        <f>'Перв. скв '!M68</f>
        <v>0</v>
      </c>
      <c r="N68" s="306">
        <f>'Перв. скв '!N68</f>
        <v>0</v>
      </c>
      <c r="O68" s="112">
        <f t="shared" si="24"/>
        <v>0</v>
      </c>
      <c r="P68" s="112">
        <f t="shared" si="25"/>
        <v>0</v>
      </c>
      <c r="Q68" s="112">
        <f t="shared" si="26"/>
        <v>0</v>
      </c>
      <c r="R68" s="112">
        <f t="shared" si="27"/>
        <v>0</v>
      </c>
      <c r="S68" s="112">
        <f t="shared" si="28"/>
        <v>0</v>
      </c>
      <c r="T68" s="99">
        <f t="shared" si="29"/>
        <v>0</v>
      </c>
      <c r="U68" s="112">
        <f t="shared" si="30"/>
        <v>0</v>
      </c>
      <c r="V68" s="113">
        <f t="shared" si="31"/>
        <v>0</v>
      </c>
      <c r="W68" s="168">
        <f t="shared" si="32"/>
        <v>0</v>
      </c>
      <c r="X68" s="190"/>
    </row>
    <row r="69" spans="1:24" outlineLevel="1">
      <c r="A69" s="327"/>
      <c r="B69" s="323"/>
      <c r="C69" s="335"/>
      <c r="D69" s="102" t="str">
        <f>'Перв. скв '!D69</f>
        <v>Фиксированная ставка за скважину с отходом от 1500 до 2000 м.</v>
      </c>
      <c r="E69" s="332">
        <f t="shared" si="33"/>
        <v>0</v>
      </c>
      <c r="F69" s="332" t="str">
        <f>'Перв. скв '!F69</f>
        <v>скв.</v>
      </c>
      <c r="G69" s="349">
        <f>ННСдо1300!G69</f>
        <v>2436096.73</v>
      </c>
      <c r="H69" s="306">
        <f>'Перв. скв '!H69</f>
        <v>0</v>
      </c>
      <c r="I69" s="306">
        <f>'Перв. скв '!I69</f>
        <v>0</v>
      </c>
      <c r="J69" s="306">
        <f>'Перв. скв '!J69</f>
        <v>0</v>
      </c>
      <c r="K69" s="306">
        <f>'Перв. скв '!K69</f>
        <v>0</v>
      </c>
      <c r="L69" s="306">
        <f>$L$47</f>
        <v>0</v>
      </c>
      <c r="M69" s="306">
        <f>'Перв. скв '!M69</f>
        <v>0</v>
      </c>
      <c r="N69" s="306">
        <f>'Перв. скв '!N69</f>
        <v>0</v>
      </c>
      <c r="O69" s="112">
        <f t="shared" si="24"/>
        <v>0</v>
      </c>
      <c r="P69" s="112">
        <f t="shared" si="25"/>
        <v>0</v>
      </c>
      <c r="Q69" s="112">
        <f t="shared" si="26"/>
        <v>0</v>
      </c>
      <c r="R69" s="112">
        <f t="shared" si="27"/>
        <v>0</v>
      </c>
      <c r="S69" s="112">
        <f t="shared" si="28"/>
        <v>0</v>
      </c>
      <c r="T69" s="99">
        <f t="shared" si="29"/>
        <v>0</v>
      </c>
      <c r="U69" s="112">
        <f t="shared" si="30"/>
        <v>0</v>
      </c>
      <c r="V69" s="113">
        <f t="shared" si="31"/>
        <v>0</v>
      </c>
      <c r="W69" s="168">
        <f t="shared" si="32"/>
        <v>0</v>
      </c>
      <c r="X69" s="190"/>
    </row>
    <row r="70" spans="1:24" outlineLevel="1">
      <c r="A70" s="327"/>
      <c r="B70" s="323"/>
      <c r="C70" s="335"/>
      <c r="D70" s="102" t="str">
        <f>'Перв. скв '!D70</f>
        <v>Фиксированная ставка за скважину с отходом от 2000 до 2200 м.</v>
      </c>
      <c r="E70" s="332">
        <f t="shared" si="33"/>
        <v>0</v>
      </c>
      <c r="F70" s="332" t="str">
        <f>'Перв. скв '!F70</f>
        <v>скв.</v>
      </c>
      <c r="G70" s="349">
        <f>ННСдо1300!G70</f>
        <v>2743673.15</v>
      </c>
      <c r="H70" s="306">
        <f>'Перв. скв '!H70</f>
        <v>0</v>
      </c>
      <c r="I70" s="306">
        <f>'Перв. скв '!I70</f>
        <v>0</v>
      </c>
      <c r="J70" s="306">
        <f>'Перв. скв '!J70</f>
        <v>0</v>
      </c>
      <c r="K70" s="306">
        <f>'Перв. скв '!K70</f>
        <v>0</v>
      </c>
      <c r="L70" s="306">
        <f>$L$48</f>
        <v>0</v>
      </c>
      <c r="M70" s="306">
        <f>'Перв. скв '!M70</f>
        <v>0</v>
      </c>
      <c r="N70" s="306">
        <f>'Перв. скв '!N70</f>
        <v>0</v>
      </c>
      <c r="O70" s="112">
        <f t="shared" si="24"/>
        <v>0</v>
      </c>
      <c r="P70" s="112">
        <f t="shared" si="25"/>
        <v>0</v>
      </c>
      <c r="Q70" s="112">
        <f t="shared" si="26"/>
        <v>0</v>
      </c>
      <c r="R70" s="112">
        <f t="shared" si="27"/>
        <v>0</v>
      </c>
      <c r="S70" s="112">
        <f t="shared" si="28"/>
        <v>0</v>
      </c>
      <c r="T70" s="99">
        <f t="shared" si="29"/>
        <v>0</v>
      </c>
      <c r="U70" s="112">
        <f t="shared" si="30"/>
        <v>0</v>
      </c>
      <c r="V70" s="113">
        <f t="shared" si="31"/>
        <v>0</v>
      </c>
      <c r="W70" s="168">
        <f t="shared" si="32"/>
        <v>0</v>
      </c>
      <c r="X70" s="190"/>
    </row>
    <row r="71" spans="1:24" outlineLevel="1">
      <c r="A71" s="327"/>
      <c r="B71" s="323"/>
      <c r="C71" s="335"/>
      <c r="D71" s="102" t="str">
        <f>'Перв. скв '!D71</f>
        <v>Фиксированная ставка за скважину с отходом более 2200 м.</v>
      </c>
      <c r="E71" s="332">
        <f t="shared" si="33"/>
        <v>0</v>
      </c>
      <c r="F71" s="332" t="str">
        <f>'Перв. скв '!F71</f>
        <v>скв.</v>
      </c>
      <c r="G71" s="349">
        <f>ННСдо1300!G71</f>
        <v>2903714.73</v>
      </c>
      <c r="H71" s="306">
        <f>'Перв. скв '!H71</f>
        <v>0</v>
      </c>
      <c r="I71" s="306">
        <f>'Перв. скв '!I71</f>
        <v>0</v>
      </c>
      <c r="J71" s="306">
        <f>'Перв. скв '!J71</f>
        <v>0</v>
      </c>
      <c r="K71" s="306">
        <f>'Перв. скв '!K71</f>
        <v>0</v>
      </c>
      <c r="L71" s="306">
        <f>$L$49</f>
        <v>0</v>
      </c>
      <c r="M71" s="306">
        <f>'Перв. скв '!M71</f>
        <v>0</v>
      </c>
      <c r="N71" s="306">
        <f>'Перв. скв '!N71</f>
        <v>0</v>
      </c>
      <c r="O71" s="112">
        <f t="shared" si="24"/>
        <v>0</v>
      </c>
      <c r="P71" s="112">
        <f t="shared" si="25"/>
        <v>0</v>
      </c>
      <c r="Q71" s="112">
        <f t="shared" si="26"/>
        <v>0</v>
      </c>
      <c r="R71" s="112">
        <f t="shared" si="27"/>
        <v>0</v>
      </c>
      <c r="S71" s="112">
        <f t="shared" si="28"/>
        <v>0</v>
      </c>
      <c r="T71" s="99">
        <f t="shared" si="29"/>
        <v>0</v>
      </c>
      <c r="U71" s="112">
        <f t="shared" si="30"/>
        <v>0</v>
      </c>
      <c r="V71" s="113">
        <f t="shared" si="31"/>
        <v>0</v>
      </c>
      <c r="W71" s="168">
        <f t="shared" si="32"/>
        <v>0</v>
      </c>
      <c r="X71" s="190"/>
    </row>
    <row r="72" spans="1:24" ht="15.75" outlineLevel="1" thickBot="1">
      <c r="A72" s="327"/>
      <c r="B72" s="323"/>
      <c r="C72" s="335"/>
      <c r="D72" s="102" t="str">
        <f>'Перв. скв '!D72</f>
        <v>Фиксированная ставка за горизонтальную скважину</v>
      </c>
      <c r="E72" s="332">
        <f t="shared" si="33"/>
        <v>0</v>
      </c>
      <c r="F72" s="332" t="str">
        <f>'Перв. скв '!F72</f>
        <v>скв.</v>
      </c>
      <c r="G72" s="349">
        <f>ННСдо1300!G72</f>
        <v>8986126</v>
      </c>
      <c r="H72" s="306">
        <f>'Перв. скв '!H72</f>
        <v>0</v>
      </c>
      <c r="I72" s="306">
        <f>'Перв. скв '!I72</f>
        <v>0</v>
      </c>
      <c r="J72" s="306">
        <f>'Перв. скв '!J72</f>
        <v>0</v>
      </c>
      <c r="K72" s="306">
        <f>'Перв. скв '!K72</f>
        <v>0</v>
      </c>
      <c r="L72" s="306">
        <v>1</v>
      </c>
      <c r="M72" s="306">
        <f>'Перв. скв '!M72</f>
        <v>0</v>
      </c>
      <c r="N72" s="306">
        <f>'Перв. скв '!N72</f>
        <v>0</v>
      </c>
      <c r="O72" s="112">
        <f t="shared" si="24"/>
        <v>0</v>
      </c>
      <c r="P72" s="112">
        <f t="shared" si="25"/>
        <v>0</v>
      </c>
      <c r="Q72" s="112">
        <f t="shared" si="26"/>
        <v>0</v>
      </c>
      <c r="R72" s="112">
        <f t="shared" si="27"/>
        <v>0</v>
      </c>
      <c r="S72" s="112">
        <f t="shared" si="28"/>
        <v>8986126</v>
      </c>
      <c r="T72" s="99">
        <f t="shared" si="29"/>
        <v>0</v>
      </c>
      <c r="U72" s="112">
        <f t="shared" si="30"/>
        <v>0</v>
      </c>
      <c r="V72" s="113">
        <f t="shared" si="31"/>
        <v>1</v>
      </c>
      <c r="W72" s="168">
        <f t="shared" si="32"/>
        <v>8986126</v>
      </c>
      <c r="X72" s="190"/>
    </row>
    <row r="73" spans="1:24" ht="15" hidden="1" customHeight="1" outlineLevel="1">
      <c r="A73" s="327"/>
      <c r="B73" s="323"/>
      <c r="C73" s="335"/>
      <c r="D73" s="102">
        <f>'Перв. скв '!D73</f>
        <v>0</v>
      </c>
      <c r="E73" s="332">
        <f t="shared" si="33"/>
        <v>0</v>
      </c>
      <c r="F73" s="332" t="str">
        <f>'Перв. скв '!F73</f>
        <v>сут</v>
      </c>
      <c r="G73" s="349">
        <f>ННСдо1300!G73</f>
        <v>0</v>
      </c>
      <c r="H73" s="279"/>
      <c r="I73" s="279"/>
      <c r="J73" s="279"/>
      <c r="K73" s="279"/>
      <c r="L73" s="279"/>
      <c r="M73" s="279"/>
      <c r="N73" s="279"/>
      <c r="O73" s="99">
        <f>H73*G73</f>
        <v>0</v>
      </c>
      <c r="P73" s="99">
        <f>I73*G73</f>
        <v>0</v>
      </c>
      <c r="Q73" s="99">
        <f>J73*G73</f>
        <v>0</v>
      </c>
      <c r="R73" s="99">
        <f>K73*G73</f>
        <v>0</v>
      </c>
      <c r="S73" s="99">
        <f>L73*G73</f>
        <v>0</v>
      </c>
      <c r="T73" s="99">
        <f>M73*G73</f>
        <v>0</v>
      </c>
      <c r="U73" s="99">
        <f>N73*G73</f>
        <v>0</v>
      </c>
      <c r="V73" s="98">
        <f>SUM(H73:N73)</f>
        <v>0</v>
      </c>
      <c r="W73" s="171">
        <f>SUM(O73:U73)</f>
        <v>0</v>
      </c>
      <c r="X73" s="190"/>
    </row>
    <row r="74" spans="1:24" ht="15" hidden="1" customHeight="1" outlineLevel="1">
      <c r="A74" s="327"/>
      <c r="B74" s="323"/>
      <c r="C74" s="335"/>
      <c r="D74" s="102">
        <f>'Перв. скв '!D74</f>
        <v>0</v>
      </c>
      <c r="E74" s="332">
        <f t="shared" si="33"/>
        <v>0</v>
      </c>
      <c r="F74" s="332" t="str">
        <f>'Перв. скв '!F74</f>
        <v>сут</v>
      </c>
      <c r="G74" s="349">
        <f>ННСдо1300!G74</f>
        <v>0</v>
      </c>
      <c r="H74" s="279"/>
      <c r="I74" s="279"/>
      <c r="J74" s="279"/>
      <c r="K74" s="279"/>
      <c r="L74" s="279"/>
      <c r="M74" s="279"/>
      <c r="N74" s="279"/>
      <c r="O74" s="99">
        <f>H74*G74</f>
        <v>0</v>
      </c>
      <c r="P74" s="99">
        <f>I74*G74</f>
        <v>0</v>
      </c>
      <c r="Q74" s="99">
        <f>J74*G74</f>
        <v>0</v>
      </c>
      <c r="R74" s="99">
        <f>K74*G74</f>
        <v>0</v>
      </c>
      <c r="S74" s="99">
        <f>L74*G74</f>
        <v>0</v>
      </c>
      <c r="T74" s="99">
        <f>M74*G74</f>
        <v>0</v>
      </c>
      <c r="U74" s="99">
        <f>N74*G74</f>
        <v>0</v>
      </c>
      <c r="V74" s="98">
        <f>SUM(H74:N74)</f>
        <v>0</v>
      </c>
      <c r="W74" s="171">
        <f>SUM(O74:U74)</f>
        <v>0</v>
      </c>
      <c r="X74" s="190"/>
    </row>
    <row r="75" spans="1:24" ht="15" hidden="1" customHeight="1" outlineLevel="1">
      <c r="A75" s="327"/>
      <c r="B75" s="323"/>
      <c r="C75" s="335"/>
      <c r="D75" s="102">
        <f>'Перв. скв '!D75</f>
        <v>0</v>
      </c>
      <c r="E75" s="332">
        <f t="shared" si="33"/>
        <v>0</v>
      </c>
      <c r="F75" s="332" t="str">
        <f>'Перв. скв '!F75</f>
        <v>сут</v>
      </c>
      <c r="G75" s="349">
        <f>ННСдо1300!G75</f>
        <v>0</v>
      </c>
      <c r="H75" s="279"/>
      <c r="I75" s="279"/>
      <c r="J75" s="279"/>
      <c r="K75" s="279"/>
      <c r="L75" s="279"/>
      <c r="M75" s="279"/>
      <c r="N75" s="279"/>
      <c r="O75" s="99">
        <f>H75*G75</f>
        <v>0</v>
      </c>
      <c r="P75" s="99">
        <f>I75*G75</f>
        <v>0</v>
      </c>
      <c r="Q75" s="99">
        <f>J75*G75</f>
        <v>0</v>
      </c>
      <c r="R75" s="99">
        <f>K75*G75</f>
        <v>0</v>
      </c>
      <c r="S75" s="99">
        <f>L75*G75</f>
        <v>0</v>
      </c>
      <c r="T75" s="99">
        <f>M75*G75</f>
        <v>0</v>
      </c>
      <c r="U75" s="99">
        <f>N75*G75</f>
        <v>0</v>
      </c>
      <c r="V75" s="98">
        <f>SUM(H75:N75)</f>
        <v>0</v>
      </c>
      <c r="W75" s="171">
        <f>SUM(O75:U75)</f>
        <v>0</v>
      </c>
      <c r="X75" s="190"/>
    </row>
    <row r="76" spans="1:24" ht="15" hidden="1" customHeight="1" outlineLevel="1">
      <c r="A76" s="327"/>
      <c r="B76" s="323"/>
      <c r="C76" s="335"/>
      <c r="D76" s="102" t="str">
        <f>'Перв. скв '!D76</f>
        <v xml:space="preserve">Мобилизация на объект работ </v>
      </c>
      <c r="E76" s="332">
        <f t="shared" si="33"/>
        <v>0</v>
      </c>
      <c r="F76" s="332" t="str">
        <f>'Перв. скв '!F76</f>
        <v>опер.</v>
      </c>
      <c r="G76" s="349">
        <f>ННСдо1300!G76</f>
        <v>0</v>
      </c>
      <c r="H76" s="279"/>
      <c r="I76" s="279"/>
      <c r="J76" s="279"/>
      <c r="K76" s="279"/>
      <c r="L76" s="279"/>
      <c r="M76" s="279"/>
      <c r="N76" s="279"/>
      <c r="O76" s="99">
        <f>H76*G76</f>
        <v>0</v>
      </c>
      <c r="P76" s="99">
        <f>I76*G76</f>
        <v>0</v>
      </c>
      <c r="Q76" s="99">
        <f>J76*G76</f>
        <v>0</v>
      </c>
      <c r="R76" s="99">
        <f>K76*G76</f>
        <v>0</v>
      </c>
      <c r="S76" s="99">
        <f>L76*G76</f>
        <v>0</v>
      </c>
      <c r="T76" s="99">
        <f>M76*G76</f>
        <v>0</v>
      </c>
      <c r="U76" s="99">
        <f>N76*G76</f>
        <v>0</v>
      </c>
      <c r="V76" s="98">
        <f>SUM(H76:N76)</f>
        <v>0</v>
      </c>
      <c r="W76" s="171">
        <f>SUM(O76:U76)</f>
        <v>0</v>
      </c>
      <c r="X76" s="190"/>
    </row>
    <row r="77" spans="1:24" ht="15.75" hidden="1" customHeight="1" outlineLevel="1" thickBot="1">
      <c r="A77" s="327"/>
      <c r="B77" s="323"/>
      <c r="C77" s="335"/>
      <c r="D77" s="102" t="str">
        <f>'Перв. скв '!D77</f>
        <v xml:space="preserve">Демобилизация </v>
      </c>
      <c r="E77" s="332">
        <f t="shared" si="33"/>
        <v>0</v>
      </c>
      <c r="F77" s="332" t="str">
        <f>'Перв. скв '!F77</f>
        <v>опер.</v>
      </c>
      <c r="G77" s="349">
        <f>ННСдо1300!G77</f>
        <v>0</v>
      </c>
      <c r="H77" s="279"/>
      <c r="I77" s="279"/>
      <c r="J77" s="279"/>
      <c r="K77" s="279"/>
      <c r="L77" s="279"/>
      <c r="M77" s="279"/>
      <c r="N77" s="279"/>
      <c r="O77" s="99">
        <f>H77*G77</f>
        <v>0</v>
      </c>
      <c r="P77" s="99">
        <f>I77*G77</f>
        <v>0</v>
      </c>
      <c r="Q77" s="99">
        <f>J77*G77</f>
        <v>0</v>
      </c>
      <c r="R77" s="99">
        <f>K77*G77</f>
        <v>0</v>
      </c>
      <c r="S77" s="99">
        <f>L77*G77</f>
        <v>0</v>
      </c>
      <c r="T77" s="99">
        <f>M77*G77</f>
        <v>0</v>
      </c>
      <c r="U77" s="99">
        <f>N77*G77</f>
        <v>0</v>
      </c>
      <c r="V77" s="98">
        <f>SUM(H77:N77)</f>
        <v>0</v>
      </c>
      <c r="W77" s="171">
        <f>SUM(O77:U77)</f>
        <v>0</v>
      </c>
      <c r="X77" s="190"/>
    </row>
    <row r="78" spans="1:24" ht="15" hidden="1" customHeight="1" outlineLevel="1">
      <c r="A78" s="334"/>
      <c r="B78" s="331"/>
      <c r="C78" s="182">
        <f>'Перв. скв '!C78</f>
        <v>0</v>
      </c>
      <c r="D78" s="100" t="s">
        <v>120</v>
      </c>
      <c r="E78" s="50"/>
      <c r="F78" s="50"/>
      <c r="G78" s="38"/>
      <c r="H78" s="295"/>
      <c r="I78" s="295"/>
      <c r="J78" s="295"/>
      <c r="K78" s="295"/>
      <c r="L78" s="295"/>
      <c r="M78" s="295"/>
      <c r="N78" s="295"/>
      <c r="O78" s="52"/>
      <c r="P78" s="52"/>
      <c r="Q78" s="52"/>
      <c r="R78" s="52"/>
      <c r="S78" s="52"/>
      <c r="T78" s="52"/>
      <c r="U78" s="52"/>
      <c r="V78" s="53"/>
      <c r="W78" s="172"/>
      <c r="X78" s="190"/>
    </row>
    <row r="79" spans="1:24" ht="15" hidden="1" customHeight="1" outlineLevel="1">
      <c r="A79" s="327"/>
      <c r="B79" s="323"/>
      <c r="C79" s="335" t="s">
        <v>148</v>
      </c>
      <c r="D79" s="102" t="str">
        <f>'Перв. скв '!D79</f>
        <v>Операционная ставка в режиме работы</v>
      </c>
      <c r="E79" s="332">
        <f>C$78</f>
        <v>0</v>
      </c>
      <c r="F79" s="332" t="str">
        <f>'Перв. скв '!F79</f>
        <v>сут</v>
      </c>
      <c r="G79" s="349">
        <f>ННСдо1300!G79</f>
        <v>0</v>
      </c>
      <c r="H79" s="279">
        <f>H6</f>
        <v>0</v>
      </c>
      <c r="I79" s="279">
        <f t="shared" ref="I79:N79" si="34">I6-I80</f>
        <v>0</v>
      </c>
      <c r="J79" s="279">
        <f t="shared" si="34"/>
        <v>2.5</v>
      </c>
      <c r="K79" s="279">
        <f t="shared" si="34"/>
        <v>0</v>
      </c>
      <c r="L79" s="279">
        <f t="shared" si="34"/>
        <v>19</v>
      </c>
      <c r="M79" s="279">
        <f t="shared" si="34"/>
        <v>3</v>
      </c>
      <c r="N79" s="279">
        <f t="shared" si="34"/>
        <v>16</v>
      </c>
      <c r="O79" s="99">
        <f t="shared" ref="O79:O85" si="35">H79*G79</f>
        <v>0</v>
      </c>
      <c r="P79" s="99">
        <f t="shared" ref="P79:P85" si="36">I79*G79</f>
        <v>0</v>
      </c>
      <c r="Q79" s="99">
        <f t="shared" ref="Q79:Q85" si="37">J79*G79</f>
        <v>0</v>
      </c>
      <c r="R79" s="99">
        <f t="shared" ref="R79:R85" si="38">K79*G79</f>
        <v>0</v>
      </c>
      <c r="S79" s="99">
        <f t="shared" ref="S79:S85" si="39">L79*G79</f>
        <v>0</v>
      </c>
      <c r="T79" s="99">
        <f t="shared" ref="T79:T85" si="40">M79*G79</f>
        <v>0</v>
      </c>
      <c r="U79" s="99">
        <f t="shared" ref="U79:U85" si="41">N79*G79</f>
        <v>0</v>
      </c>
      <c r="V79" s="98">
        <f t="shared" ref="V79:V85" si="42">SUM(H79:N79)</f>
        <v>40.5</v>
      </c>
      <c r="W79" s="171">
        <f t="shared" ref="W79:W85" si="43">SUM(O79:U79)</f>
        <v>0</v>
      </c>
      <c r="X79" s="190"/>
    </row>
    <row r="80" spans="1:24" ht="15" hidden="1" customHeight="1" outlineLevel="1">
      <c r="A80" s="327"/>
      <c r="B80" s="323"/>
      <c r="C80" s="332"/>
      <c r="D80" s="102" t="str">
        <f>'Перв. скв '!D80</f>
        <v>Операционная ставка в режиме ожидания</v>
      </c>
      <c r="E80" s="332">
        <f t="shared" ref="E80:E85" si="44">C$78</f>
        <v>0</v>
      </c>
      <c r="F80" s="332" t="str">
        <f>'Перв. скв '!F80</f>
        <v>сут</v>
      </c>
      <c r="G80" s="349">
        <f>ННСдо1300!G80</f>
        <v>0</v>
      </c>
      <c r="H80" s="279"/>
      <c r="I80" s="279">
        <v>1</v>
      </c>
      <c r="J80" s="279">
        <v>1.5</v>
      </c>
      <c r="K80" s="279"/>
      <c r="L80" s="279">
        <v>2</v>
      </c>
      <c r="M80" s="279"/>
      <c r="N80" s="279"/>
      <c r="O80" s="99">
        <f t="shared" si="35"/>
        <v>0</v>
      </c>
      <c r="P80" s="99">
        <f t="shared" si="36"/>
        <v>0</v>
      </c>
      <c r="Q80" s="99">
        <f t="shared" si="37"/>
        <v>0</v>
      </c>
      <c r="R80" s="99">
        <f t="shared" si="38"/>
        <v>0</v>
      </c>
      <c r="S80" s="99">
        <f t="shared" si="39"/>
        <v>0</v>
      </c>
      <c r="T80" s="99">
        <f t="shared" si="40"/>
        <v>0</v>
      </c>
      <c r="U80" s="99">
        <f t="shared" si="41"/>
        <v>0</v>
      </c>
      <c r="V80" s="98">
        <f t="shared" si="42"/>
        <v>4.5</v>
      </c>
      <c r="W80" s="171">
        <f t="shared" si="43"/>
        <v>0</v>
      </c>
      <c r="X80" s="190"/>
    </row>
    <row r="81" spans="1:24" ht="15" hidden="1" customHeight="1" outlineLevel="1">
      <c r="A81" s="327"/>
      <c r="B81" s="323"/>
      <c r="C81" s="332"/>
      <c r="D81" s="102" t="str">
        <f>'Перв. скв '!D81</f>
        <v>Гамма -каротаж и сопротивление в режиме записи</v>
      </c>
      <c r="E81" s="332">
        <f t="shared" si="44"/>
        <v>0</v>
      </c>
      <c r="F81" s="332" t="str">
        <f>'Перв. скв '!F81</f>
        <v>сут</v>
      </c>
      <c r="G81" s="349">
        <f>ННСдо1300!G81</f>
        <v>0</v>
      </c>
      <c r="H81" s="279"/>
      <c r="I81" s="279"/>
      <c r="J81" s="279"/>
      <c r="K81" s="279"/>
      <c r="L81" s="279"/>
      <c r="M81" s="279"/>
      <c r="N81" s="279"/>
      <c r="O81" s="99">
        <f t="shared" si="35"/>
        <v>0</v>
      </c>
      <c r="P81" s="99">
        <f t="shared" si="36"/>
        <v>0</v>
      </c>
      <c r="Q81" s="99">
        <f t="shared" si="37"/>
        <v>0</v>
      </c>
      <c r="R81" s="99">
        <f t="shared" si="38"/>
        <v>0</v>
      </c>
      <c r="S81" s="99">
        <f t="shared" si="39"/>
        <v>0</v>
      </c>
      <c r="T81" s="99">
        <f t="shared" si="40"/>
        <v>0</v>
      </c>
      <c r="U81" s="99">
        <f t="shared" si="41"/>
        <v>0</v>
      </c>
      <c r="V81" s="98">
        <f t="shared" si="42"/>
        <v>0</v>
      </c>
      <c r="W81" s="171">
        <f t="shared" si="43"/>
        <v>0</v>
      </c>
      <c r="X81" s="190"/>
    </row>
    <row r="82" spans="1:24" ht="15" hidden="1" customHeight="1" outlineLevel="1">
      <c r="A82" s="327"/>
      <c r="B82" s="323"/>
      <c r="C82" s="332"/>
      <c r="D82" s="102" t="str">
        <f>'Перв. скв '!D82</f>
        <v>Гамма -каротаж и сопротивление в режиме реального времени</v>
      </c>
      <c r="E82" s="332">
        <f t="shared" si="44"/>
        <v>0</v>
      </c>
      <c r="F82" s="332" t="str">
        <f>'Перв. скв '!F82</f>
        <v>сут</v>
      </c>
      <c r="G82" s="349">
        <f>ННСдо1300!G82</f>
        <v>0</v>
      </c>
      <c r="H82" s="279"/>
      <c r="I82" s="279"/>
      <c r="J82" s="279"/>
      <c r="K82" s="279"/>
      <c r="L82" s="279"/>
      <c r="M82" s="279"/>
      <c r="N82" s="279"/>
      <c r="O82" s="99">
        <f t="shared" si="35"/>
        <v>0</v>
      </c>
      <c r="P82" s="99">
        <f t="shared" si="36"/>
        <v>0</v>
      </c>
      <c r="Q82" s="99">
        <f t="shared" si="37"/>
        <v>0</v>
      </c>
      <c r="R82" s="99">
        <f t="shared" si="38"/>
        <v>0</v>
      </c>
      <c r="S82" s="99">
        <f t="shared" si="39"/>
        <v>0</v>
      </c>
      <c r="T82" s="99">
        <f t="shared" si="40"/>
        <v>0</v>
      </c>
      <c r="U82" s="99">
        <f t="shared" si="41"/>
        <v>0</v>
      </c>
      <c r="V82" s="98">
        <f t="shared" si="42"/>
        <v>0</v>
      </c>
      <c r="W82" s="171">
        <f t="shared" si="43"/>
        <v>0</v>
      </c>
      <c r="X82" s="190"/>
    </row>
    <row r="83" spans="1:24" ht="15" hidden="1" customHeight="1" outlineLevel="1">
      <c r="A83" s="327"/>
      <c r="B83" s="323"/>
      <c r="C83" s="332"/>
      <c r="D83" s="102" t="str">
        <f>'Перв. скв '!D83</f>
        <v>Гамма -каротаж в режиме записи</v>
      </c>
      <c r="E83" s="332">
        <f t="shared" si="44"/>
        <v>0</v>
      </c>
      <c r="F83" s="332" t="str">
        <f>'Перв. скв '!F83</f>
        <v>сут</v>
      </c>
      <c r="G83" s="349">
        <f>ННСдо1300!G83</f>
        <v>0</v>
      </c>
      <c r="H83" s="279"/>
      <c r="I83" s="279"/>
      <c r="J83" s="279"/>
      <c r="K83" s="279"/>
      <c r="L83" s="279"/>
      <c r="M83" s="279"/>
      <c r="N83" s="279"/>
      <c r="O83" s="99">
        <f t="shared" si="35"/>
        <v>0</v>
      </c>
      <c r="P83" s="99">
        <f t="shared" si="36"/>
        <v>0</v>
      </c>
      <c r="Q83" s="99">
        <f t="shared" si="37"/>
        <v>0</v>
      </c>
      <c r="R83" s="99">
        <f t="shared" si="38"/>
        <v>0</v>
      </c>
      <c r="S83" s="99">
        <f t="shared" si="39"/>
        <v>0</v>
      </c>
      <c r="T83" s="99">
        <f t="shared" si="40"/>
        <v>0</v>
      </c>
      <c r="U83" s="99">
        <f t="shared" si="41"/>
        <v>0</v>
      </c>
      <c r="V83" s="98">
        <f t="shared" si="42"/>
        <v>0</v>
      </c>
      <c r="W83" s="171">
        <f t="shared" si="43"/>
        <v>0</v>
      </c>
      <c r="X83" s="190"/>
    </row>
    <row r="84" spans="1:24" ht="15" hidden="1" customHeight="1" outlineLevel="1">
      <c r="A84" s="327"/>
      <c r="B84" s="323"/>
      <c r="C84" s="332"/>
      <c r="D84" s="102" t="str">
        <f>'Перв. скв '!D84</f>
        <v>Гамма -каротаж в режиме реального времени</v>
      </c>
      <c r="E84" s="332">
        <f t="shared" si="44"/>
        <v>0</v>
      </c>
      <c r="F84" s="332" t="str">
        <f>'Перв. скв '!F84</f>
        <v>сут</v>
      </c>
      <c r="G84" s="349">
        <f>ННСдо1300!G84</f>
        <v>0</v>
      </c>
      <c r="H84" s="279"/>
      <c r="I84" s="279"/>
      <c r="J84" s="279"/>
      <c r="K84" s="279"/>
      <c r="L84" s="279"/>
      <c r="M84" s="279"/>
      <c r="N84" s="279"/>
      <c r="O84" s="99">
        <f t="shared" si="35"/>
        <v>0</v>
      </c>
      <c r="P84" s="99">
        <f t="shared" si="36"/>
        <v>0</v>
      </c>
      <c r="Q84" s="99">
        <f t="shared" si="37"/>
        <v>0</v>
      </c>
      <c r="R84" s="99">
        <f t="shared" si="38"/>
        <v>0</v>
      </c>
      <c r="S84" s="99">
        <f t="shared" si="39"/>
        <v>0</v>
      </c>
      <c r="T84" s="99">
        <f t="shared" si="40"/>
        <v>0</v>
      </c>
      <c r="U84" s="99">
        <f t="shared" si="41"/>
        <v>0</v>
      </c>
      <c r="V84" s="98">
        <f t="shared" si="42"/>
        <v>0</v>
      </c>
      <c r="W84" s="171">
        <f t="shared" si="43"/>
        <v>0</v>
      </c>
      <c r="X84" s="190"/>
    </row>
    <row r="85" spans="1:24" ht="15.75" hidden="1" customHeight="1" outlineLevel="1" thickBot="1">
      <c r="A85" s="327"/>
      <c r="B85" s="323"/>
      <c r="C85" s="332"/>
      <c r="D85" s="102" t="str">
        <f>'Перв. скв '!D85</f>
        <v>Услуги персонала телеметрического и технологического сопровождения</v>
      </c>
      <c r="E85" s="332">
        <f t="shared" si="44"/>
        <v>0</v>
      </c>
      <c r="F85" s="332" t="str">
        <f>'Перв. скв '!F85</f>
        <v>сут</v>
      </c>
      <c r="G85" s="349">
        <f>ННСдо1300!G85</f>
        <v>0</v>
      </c>
      <c r="H85" s="279"/>
      <c r="I85" s="279"/>
      <c r="J85" s="279"/>
      <c r="K85" s="279"/>
      <c r="L85" s="279"/>
      <c r="M85" s="279"/>
      <c r="N85" s="279"/>
      <c r="O85" s="99">
        <f t="shared" si="35"/>
        <v>0</v>
      </c>
      <c r="P85" s="99">
        <f t="shared" si="36"/>
        <v>0</v>
      </c>
      <c r="Q85" s="99">
        <f t="shared" si="37"/>
        <v>0</v>
      </c>
      <c r="R85" s="99">
        <f t="shared" si="38"/>
        <v>0</v>
      </c>
      <c r="S85" s="99">
        <f t="shared" si="39"/>
        <v>0</v>
      </c>
      <c r="T85" s="99">
        <f t="shared" si="40"/>
        <v>0</v>
      </c>
      <c r="U85" s="99">
        <f t="shared" si="41"/>
        <v>0</v>
      </c>
      <c r="V85" s="98">
        <f t="shared" si="42"/>
        <v>0</v>
      </c>
      <c r="W85" s="171">
        <f t="shared" si="43"/>
        <v>0</v>
      </c>
      <c r="X85" s="190"/>
    </row>
    <row r="86" spans="1:24" ht="15.75" customHeight="1" collapsed="1" thickBot="1">
      <c r="A86" s="333"/>
      <c r="B86" s="325"/>
      <c r="C86" s="446" t="s">
        <v>30</v>
      </c>
      <c r="D86" s="447"/>
      <c r="E86" s="447"/>
      <c r="F86" s="447"/>
      <c r="G86" s="447"/>
      <c r="H86" s="447"/>
      <c r="I86" s="447"/>
      <c r="J86" s="447"/>
      <c r="K86" s="447"/>
      <c r="L86" s="447"/>
      <c r="M86" s="447"/>
      <c r="N86" s="447"/>
      <c r="O86" s="447"/>
      <c r="P86" s="447"/>
      <c r="Q86" s="447"/>
      <c r="R86" s="447"/>
      <c r="S86" s="447"/>
      <c r="T86" s="447"/>
      <c r="U86" s="447"/>
      <c r="V86" s="447"/>
      <c r="W86" s="473"/>
      <c r="X86" s="192">
        <f>SUM(W88:W93)</f>
        <v>5521715.7225000001</v>
      </c>
    </row>
    <row r="87" spans="1:24" outlineLevel="1">
      <c r="A87" s="330"/>
      <c r="B87" s="331"/>
      <c r="C87" s="182">
        <f>'Перв. скв '!C87</f>
        <v>0</v>
      </c>
      <c r="D87" s="100" t="s">
        <v>120</v>
      </c>
      <c r="E87" s="50"/>
      <c r="F87" s="50"/>
      <c r="G87" s="38"/>
      <c r="H87" s="295"/>
      <c r="I87" s="295"/>
      <c r="J87" s="295"/>
      <c r="K87" s="295"/>
      <c r="L87" s="295"/>
      <c r="M87" s="295"/>
      <c r="N87" s="295"/>
      <c r="O87" s="52"/>
      <c r="P87" s="52"/>
      <c r="Q87" s="52"/>
      <c r="R87" s="52"/>
      <c r="S87" s="52"/>
      <c r="T87" s="52"/>
      <c r="U87" s="52"/>
      <c r="V87" s="53"/>
      <c r="W87" s="172"/>
      <c r="X87" s="190"/>
    </row>
    <row r="88" spans="1:24" outlineLevel="1">
      <c r="A88" s="322"/>
      <c r="B88" s="323"/>
      <c r="C88" s="335" t="s">
        <v>148</v>
      </c>
      <c r="D88" s="102" t="str">
        <f>'Перв. скв '!D88</f>
        <v>Фиксированная ставка за скважину с отходом до 1300 м.</v>
      </c>
      <c r="E88" s="332">
        <f t="shared" ref="E88:E93" si="45">C$87</f>
        <v>0</v>
      </c>
      <c r="F88" s="332" t="str">
        <f>'Перв. скв '!F88</f>
        <v>скв.</v>
      </c>
      <c r="G88" s="349">
        <f>ННСдо1300!G88</f>
        <v>807557.8</v>
      </c>
      <c r="H88" s="306">
        <f>'Перв. скв '!H88</f>
        <v>0</v>
      </c>
      <c r="I88" s="306">
        <f>'Перв. скв '!I88</f>
        <v>0</v>
      </c>
      <c r="J88" s="306">
        <f>'Перв. скв '!J88</f>
        <v>0</v>
      </c>
      <c r="K88" s="306">
        <f>'Перв. скв '!K88</f>
        <v>0</v>
      </c>
      <c r="L88" s="306">
        <f>$L$45</f>
        <v>0</v>
      </c>
      <c r="M88" s="306">
        <f>'Перв. скв '!M88</f>
        <v>0</v>
      </c>
      <c r="N88" s="306">
        <f>'Перв. скв '!N88</f>
        <v>0</v>
      </c>
      <c r="O88" s="112">
        <f t="shared" ref="O88:O93" si="46">H88*G88</f>
        <v>0</v>
      </c>
      <c r="P88" s="112">
        <f t="shared" ref="P88:P93" si="47">I88*G88</f>
        <v>0</v>
      </c>
      <c r="Q88" s="112">
        <f t="shared" ref="Q88:Q93" si="48">J88*G88</f>
        <v>0</v>
      </c>
      <c r="R88" s="112">
        <f t="shared" ref="R88:R93" si="49">K88*G88</f>
        <v>0</v>
      </c>
      <c r="S88" s="112">
        <f t="shared" ref="S88:S93" si="50">L88*G88</f>
        <v>0</v>
      </c>
      <c r="T88" s="99">
        <f t="shared" ref="T88:T93" si="51">M88*G88</f>
        <v>0</v>
      </c>
      <c r="U88" s="112">
        <f t="shared" ref="U88:U93" si="52">N88*G88</f>
        <v>0</v>
      </c>
      <c r="V88" s="113">
        <f t="shared" ref="V88:V93" si="53">SUM(H88:N88)</f>
        <v>0</v>
      </c>
      <c r="W88" s="168">
        <f t="shared" ref="W88:W93" si="54">SUM(O88:U88)</f>
        <v>0</v>
      </c>
      <c r="X88" s="190"/>
    </row>
    <row r="89" spans="1:24" outlineLevel="1">
      <c r="A89" s="322"/>
      <c r="B89" s="323"/>
      <c r="C89" s="335"/>
      <c r="D89" s="102" t="str">
        <f>'Перв. скв '!D89</f>
        <v>Фиксированная ставка за скважину с отходом от 1300 до 1500 м.</v>
      </c>
      <c r="E89" s="332">
        <f t="shared" si="45"/>
        <v>0</v>
      </c>
      <c r="F89" s="332" t="str">
        <f>'Перв. скв '!F89</f>
        <v>скв.</v>
      </c>
      <c r="G89" s="349">
        <f>ННСдо1300!G89</f>
        <v>883911</v>
      </c>
      <c r="H89" s="306">
        <f>'Перв. скв '!H89</f>
        <v>0</v>
      </c>
      <c r="I89" s="306">
        <f>'Перв. скв '!I89</f>
        <v>0</v>
      </c>
      <c r="J89" s="306">
        <f>'Перв. скв '!J89</f>
        <v>0</v>
      </c>
      <c r="K89" s="306">
        <f>'Перв. скв '!K89</f>
        <v>0</v>
      </c>
      <c r="L89" s="306">
        <f>$L$46</f>
        <v>0</v>
      </c>
      <c r="M89" s="306">
        <f>'Перв. скв '!M89</f>
        <v>0</v>
      </c>
      <c r="N89" s="306">
        <f>'Перв. скв '!N89</f>
        <v>0</v>
      </c>
      <c r="O89" s="112">
        <f t="shared" si="46"/>
        <v>0</v>
      </c>
      <c r="P89" s="112">
        <f t="shared" si="47"/>
        <v>0</v>
      </c>
      <c r="Q89" s="112">
        <f t="shared" si="48"/>
        <v>0</v>
      </c>
      <c r="R89" s="112">
        <f t="shared" si="49"/>
        <v>0</v>
      </c>
      <c r="S89" s="112">
        <f t="shared" si="50"/>
        <v>0</v>
      </c>
      <c r="T89" s="99">
        <f t="shared" si="51"/>
        <v>0</v>
      </c>
      <c r="U89" s="112">
        <f t="shared" si="52"/>
        <v>0</v>
      </c>
      <c r="V89" s="113">
        <f t="shared" si="53"/>
        <v>0</v>
      </c>
      <c r="W89" s="168">
        <f t="shared" si="54"/>
        <v>0</v>
      </c>
      <c r="X89" s="190"/>
    </row>
    <row r="90" spans="1:24" outlineLevel="1">
      <c r="A90" s="322"/>
      <c r="B90" s="323"/>
      <c r="C90" s="335"/>
      <c r="D90" s="102" t="str">
        <f>'Перв. скв '!D90</f>
        <v>Фиксированная ставка за скважину с отходом от 1500 до 2000 м.</v>
      </c>
      <c r="E90" s="332">
        <f t="shared" si="45"/>
        <v>0</v>
      </c>
      <c r="F90" s="332" t="str">
        <f>'Перв. скв '!F90</f>
        <v>скв.</v>
      </c>
      <c r="G90" s="349">
        <f>ННСдо1300!G90</f>
        <v>883911</v>
      </c>
      <c r="H90" s="306">
        <f>'Перв. скв '!H90</f>
        <v>0</v>
      </c>
      <c r="I90" s="306">
        <f>'Перв. скв '!I90</f>
        <v>0</v>
      </c>
      <c r="J90" s="306">
        <f>'Перв. скв '!J90</f>
        <v>0</v>
      </c>
      <c r="K90" s="306">
        <f>'Перв. скв '!K90</f>
        <v>0</v>
      </c>
      <c r="L90" s="306">
        <f>$L$47</f>
        <v>0</v>
      </c>
      <c r="M90" s="306">
        <f>'Перв. скв '!M90</f>
        <v>0</v>
      </c>
      <c r="N90" s="306">
        <f>'Перв. скв '!N90</f>
        <v>0</v>
      </c>
      <c r="O90" s="112">
        <f t="shared" si="46"/>
        <v>0</v>
      </c>
      <c r="P90" s="112">
        <f t="shared" si="47"/>
        <v>0</v>
      </c>
      <c r="Q90" s="112">
        <f t="shared" si="48"/>
        <v>0</v>
      </c>
      <c r="R90" s="112">
        <f t="shared" si="49"/>
        <v>0</v>
      </c>
      <c r="S90" s="112">
        <f t="shared" si="50"/>
        <v>0</v>
      </c>
      <c r="T90" s="99">
        <f t="shared" si="51"/>
        <v>0</v>
      </c>
      <c r="U90" s="112">
        <f t="shared" si="52"/>
        <v>0</v>
      </c>
      <c r="V90" s="113">
        <f t="shared" si="53"/>
        <v>0</v>
      </c>
      <c r="W90" s="168">
        <f t="shared" si="54"/>
        <v>0</v>
      </c>
      <c r="X90" s="190"/>
    </row>
    <row r="91" spans="1:24" outlineLevel="1">
      <c r="A91" s="322"/>
      <c r="B91" s="323"/>
      <c r="C91" s="335"/>
      <c r="D91" s="102" t="str">
        <f>'Перв. скв '!D91</f>
        <v>Фиксированная ставка за скважину с отходом от 2000 до 2200 м.</v>
      </c>
      <c r="E91" s="332">
        <f t="shared" si="45"/>
        <v>0</v>
      </c>
      <c r="F91" s="332" t="str">
        <f>'Перв. скв '!F91</f>
        <v>скв.</v>
      </c>
      <c r="G91" s="349">
        <f>ННСдо1300!G91</f>
        <v>1125552.98</v>
      </c>
      <c r="H91" s="306">
        <f>'Перв. скв '!H91</f>
        <v>0</v>
      </c>
      <c r="I91" s="306">
        <f>'Перв. скв '!I91</f>
        <v>0</v>
      </c>
      <c r="J91" s="306">
        <f>'Перв. скв '!J91</f>
        <v>0</v>
      </c>
      <c r="K91" s="306">
        <f>'Перв. скв '!K91</f>
        <v>0</v>
      </c>
      <c r="L91" s="306">
        <f>$L$48</f>
        <v>0</v>
      </c>
      <c r="M91" s="306">
        <f>'Перв. скв '!M91</f>
        <v>0</v>
      </c>
      <c r="N91" s="306">
        <f>'Перв. скв '!N91</f>
        <v>0</v>
      </c>
      <c r="O91" s="112">
        <f t="shared" si="46"/>
        <v>0</v>
      </c>
      <c r="P91" s="112">
        <f t="shared" si="47"/>
        <v>0</v>
      </c>
      <c r="Q91" s="112">
        <f t="shared" si="48"/>
        <v>0</v>
      </c>
      <c r="R91" s="112">
        <f t="shared" si="49"/>
        <v>0</v>
      </c>
      <c r="S91" s="112">
        <f t="shared" si="50"/>
        <v>0</v>
      </c>
      <c r="T91" s="99">
        <f t="shared" si="51"/>
        <v>0</v>
      </c>
      <c r="U91" s="112">
        <f t="shared" si="52"/>
        <v>0</v>
      </c>
      <c r="V91" s="113">
        <f t="shared" si="53"/>
        <v>0</v>
      </c>
      <c r="W91" s="168">
        <f t="shared" si="54"/>
        <v>0</v>
      </c>
      <c r="X91" s="190"/>
    </row>
    <row r="92" spans="1:24" outlineLevel="1">
      <c r="A92" s="322"/>
      <c r="B92" s="323"/>
      <c r="C92" s="335"/>
      <c r="D92" s="102" t="str">
        <f>'Перв. скв '!D92</f>
        <v>Фиксированная ставка за скважину с отходом более 2200 м.</v>
      </c>
      <c r="E92" s="332">
        <f t="shared" si="45"/>
        <v>0</v>
      </c>
      <c r="F92" s="332" t="str">
        <f>'Перв. скв '!F92</f>
        <v>сут.</v>
      </c>
      <c r="G92" s="349">
        <f>ННСдо1300!G92</f>
        <v>1381613.2</v>
      </c>
      <c r="H92" s="306">
        <f>'Перв. скв '!H92</f>
        <v>0</v>
      </c>
      <c r="I92" s="306">
        <f>'Перв. скв '!I92</f>
        <v>0</v>
      </c>
      <c r="J92" s="306">
        <f>'Перв. скв '!J92</f>
        <v>0</v>
      </c>
      <c r="K92" s="306">
        <f>'Перв. скв '!K92</f>
        <v>0</v>
      </c>
      <c r="L92" s="306">
        <f>$L$49</f>
        <v>0</v>
      </c>
      <c r="M92" s="306">
        <f>'Перв. скв '!M92</f>
        <v>0</v>
      </c>
      <c r="N92" s="306">
        <f>'Перв. скв '!N92</f>
        <v>0</v>
      </c>
      <c r="O92" s="112">
        <f t="shared" si="46"/>
        <v>0</v>
      </c>
      <c r="P92" s="112">
        <f t="shared" si="47"/>
        <v>0</v>
      </c>
      <c r="Q92" s="112">
        <f t="shared" si="48"/>
        <v>0</v>
      </c>
      <c r="R92" s="112">
        <f t="shared" si="49"/>
        <v>0</v>
      </c>
      <c r="S92" s="112">
        <f t="shared" si="50"/>
        <v>0</v>
      </c>
      <c r="T92" s="99">
        <f t="shared" si="51"/>
        <v>0</v>
      </c>
      <c r="U92" s="112">
        <f t="shared" si="52"/>
        <v>0</v>
      </c>
      <c r="V92" s="113">
        <f t="shared" si="53"/>
        <v>0</v>
      </c>
      <c r="W92" s="168">
        <f t="shared" si="54"/>
        <v>0</v>
      </c>
      <c r="X92" s="190"/>
    </row>
    <row r="93" spans="1:24" ht="15.75" outlineLevel="1" thickBot="1">
      <c r="A93" s="322"/>
      <c r="B93" s="323"/>
      <c r="C93" s="335"/>
      <c r="D93" s="102" t="str">
        <f>'Перв. скв '!D93</f>
        <v>Фиксированная ставка за горизонтальную скважину</v>
      </c>
      <c r="E93" s="332">
        <f t="shared" si="45"/>
        <v>0</v>
      </c>
      <c r="F93" s="332" t="str">
        <f>'Перв. скв '!F93</f>
        <v>скв.</v>
      </c>
      <c r="G93" s="349">
        <v>5521715.7225000001</v>
      </c>
      <c r="H93" s="306">
        <f>'Перв. скв '!H93</f>
        <v>0</v>
      </c>
      <c r="I93" s="306">
        <f>'Перв. скв '!I93</f>
        <v>0</v>
      </c>
      <c r="J93" s="306">
        <f>'Перв. скв '!J93</f>
        <v>0</v>
      </c>
      <c r="K93" s="306">
        <f>'Перв. скв '!K93</f>
        <v>0</v>
      </c>
      <c r="L93" s="306">
        <v>1</v>
      </c>
      <c r="M93" s="306">
        <f>'Перв. скв '!M93</f>
        <v>0</v>
      </c>
      <c r="N93" s="306">
        <f>'Перв. скв '!N93</f>
        <v>0</v>
      </c>
      <c r="O93" s="112">
        <f t="shared" si="46"/>
        <v>0</v>
      </c>
      <c r="P93" s="112">
        <f t="shared" si="47"/>
        <v>0</v>
      </c>
      <c r="Q93" s="112">
        <f t="shared" si="48"/>
        <v>0</v>
      </c>
      <c r="R93" s="112">
        <f t="shared" si="49"/>
        <v>0</v>
      </c>
      <c r="S93" s="112">
        <f t="shared" si="50"/>
        <v>5521715.7225000001</v>
      </c>
      <c r="T93" s="99">
        <f t="shared" si="51"/>
        <v>0</v>
      </c>
      <c r="U93" s="112">
        <f t="shared" si="52"/>
        <v>0</v>
      </c>
      <c r="V93" s="113">
        <f t="shared" si="53"/>
        <v>1</v>
      </c>
      <c r="W93" s="168">
        <f t="shared" si="54"/>
        <v>5521715.7225000001</v>
      </c>
      <c r="X93" s="190"/>
    </row>
    <row r="94" spans="1:24" ht="15.75" thickBot="1">
      <c r="A94" s="334"/>
      <c r="B94" s="331"/>
      <c r="C94" s="446" t="s">
        <v>29</v>
      </c>
      <c r="D94" s="447"/>
      <c r="E94" s="447"/>
      <c r="F94" s="447"/>
      <c r="G94" s="447"/>
      <c r="H94" s="447"/>
      <c r="I94" s="447"/>
      <c r="J94" s="447"/>
      <c r="K94" s="447"/>
      <c r="L94" s="447"/>
      <c r="M94" s="447"/>
      <c r="N94" s="447"/>
      <c r="O94" s="447"/>
      <c r="P94" s="447"/>
      <c r="Q94" s="447"/>
      <c r="R94" s="447"/>
      <c r="S94" s="447"/>
      <c r="T94" s="447"/>
      <c r="U94" s="447"/>
      <c r="V94" s="447"/>
      <c r="W94" s="473"/>
      <c r="X94" s="192">
        <f>SUM(W96:W111)</f>
        <v>2588946</v>
      </c>
    </row>
    <row r="95" spans="1:24" outlineLevel="1" collapsed="1">
      <c r="A95" s="334"/>
      <c r="B95" s="331"/>
      <c r="C95" s="182">
        <f>'Перв. скв '!C95</f>
        <v>0</v>
      </c>
      <c r="D95" s="100" t="s">
        <v>120</v>
      </c>
      <c r="E95" s="50"/>
      <c r="F95" s="50"/>
      <c r="G95" s="38"/>
      <c r="H95" s="295"/>
      <c r="I95" s="295"/>
      <c r="J95" s="295"/>
      <c r="K95" s="295"/>
      <c r="L95" s="295"/>
      <c r="M95" s="295"/>
      <c r="N95" s="295"/>
      <c r="O95" s="52"/>
      <c r="P95" s="52"/>
      <c r="Q95" s="52"/>
      <c r="R95" s="52"/>
      <c r="S95" s="52"/>
      <c r="T95" s="52"/>
      <c r="U95" s="52"/>
      <c r="V95" s="53"/>
      <c r="W95" s="172"/>
      <c r="X95" s="190"/>
    </row>
    <row r="96" spans="1:24" outlineLevel="1">
      <c r="A96" s="327"/>
      <c r="B96" s="323"/>
      <c r="C96" s="335">
        <v>324</v>
      </c>
      <c r="D96" s="102" t="str">
        <f>'Перв. скв '!D96</f>
        <v>Цементирование направления НН 426 мм (услуги, цемент, материалы)</v>
      </c>
      <c r="E96" s="332">
        <f>C$95</f>
        <v>0</v>
      </c>
      <c r="F96" s="332" t="str">
        <f>'Перв. скв '!F96</f>
        <v>опер</v>
      </c>
      <c r="G96" s="349">
        <f>ННСдо1300!G96</f>
        <v>261088.00000000003</v>
      </c>
      <c r="H96" s="306">
        <f>'Перв. скв '!H96</f>
        <v>0</v>
      </c>
      <c r="I96" s="306">
        <f>'Перв. скв '!I96</f>
        <v>0</v>
      </c>
      <c r="J96" s="306">
        <f>'Перв. скв '!J96</f>
        <v>0</v>
      </c>
      <c r="K96" s="306">
        <f>'Перв. скв '!K96</f>
        <v>0</v>
      </c>
      <c r="L96" s="306">
        <f>'Перв. скв '!L96</f>
        <v>1</v>
      </c>
      <c r="M96" s="306">
        <f>'Перв. скв '!M96</f>
        <v>0</v>
      </c>
      <c r="N96" s="306">
        <f>'Перв. скв '!N96</f>
        <v>0</v>
      </c>
      <c r="O96" s="112">
        <f t="shared" ref="O96:O105" si="55">H96*G96</f>
        <v>0</v>
      </c>
      <c r="P96" s="112">
        <f t="shared" ref="P96:P105" si="56">I96*G96</f>
        <v>0</v>
      </c>
      <c r="Q96" s="112">
        <f t="shared" ref="Q96:Q105" si="57">J96*G96</f>
        <v>0</v>
      </c>
      <c r="R96" s="112">
        <f t="shared" ref="R96:R105" si="58">K96*G96</f>
        <v>0</v>
      </c>
      <c r="S96" s="112">
        <f t="shared" ref="S96:S105" si="59">L96*G96</f>
        <v>261088.00000000003</v>
      </c>
      <c r="T96" s="99">
        <f t="shared" ref="T96:T105" si="60">M96*G96</f>
        <v>0</v>
      </c>
      <c r="U96" s="112">
        <f t="shared" ref="U96:U105" si="61">N96*G96</f>
        <v>0</v>
      </c>
      <c r="V96" s="113">
        <f t="shared" ref="V96:V105" si="62">SUM(H96:N96)</f>
        <v>1</v>
      </c>
      <c r="W96" s="168">
        <f t="shared" ref="W96:W105" si="63">SUM(O96:U96)</f>
        <v>261088.00000000003</v>
      </c>
      <c r="X96" s="190"/>
    </row>
    <row r="97" spans="1:24" outlineLevel="1">
      <c r="A97" s="327"/>
      <c r="B97" s="323"/>
      <c r="C97" s="335">
        <v>245</v>
      </c>
      <c r="D97" s="102" t="str">
        <f>'Перв. скв '!D97</f>
        <v>Цементирование кондуктора НН 324 мм (услуги, цемент, материалы)</v>
      </c>
      <c r="E97" s="332">
        <f t="shared" ref="E97:E111" si="64">C$95</f>
        <v>0</v>
      </c>
      <c r="F97" s="332" t="str">
        <f>'Перв. скв '!F97</f>
        <v>опер</v>
      </c>
      <c r="G97" s="349">
        <f>ННСдо1300!G97</f>
        <v>450018</v>
      </c>
      <c r="H97" s="306">
        <f>'Перв. скв '!H97</f>
        <v>0</v>
      </c>
      <c r="I97" s="306">
        <f>'Перв. скв '!I97</f>
        <v>0</v>
      </c>
      <c r="J97" s="306">
        <f>'Перв. скв '!J97</f>
        <v>0</v>
      </c>
      <c r="K97" s="306">
        <f>'Перв. скв '!K97</f>
        <v>0</v>
      </c>
      <c r="L97" s="306">
        <f>'Перв. скв '!L97</f>
        <v>1</v>
      </c>
      <c r="M97" s="306">
        <f>'Перв. скв '!M97</f>
        <v>0</v>
      </c>
      <c r="N97" s="306">
        <f>'Перв. скв '!N97</f>
        <v>0</v>
      </c>
      <c r="O97" s="112">
        <f t="shared" si="55"/>
        <v>0</v>
      </c>
      <c r="P97" s="112">
        <f t="shared" si="56"/>
        <v>0</v>
      </c>
      <c r="Q97" s="112">
        <f t="shared" si="57"/>
        <v>0</v>
      </c>
      <c r="R97" s="112">
        <f t="shared" si="58"/>
        <v>0</v>
      </c>
      <c r="S97" s="112">
        <f t="shared" si="59"/>
        <v>450018</v>
      </c>
      <c r="T97" s="99">
        <f t="shared" si="60"/>
        <v>0</v>
      </c>
      <c r="U97" s="112">
        <f t="shared" si="61"/>
        <v>0</v>
      </c>
      <c r="V97" s="113">
        <f t="shared" si="62"/>
        <v>1</v>
      </c>
      <c r="W97" s="168">
        <f t="shared" si="63"/>
        <v>450018</v>
      </c>
      <c r="X97" s="190"/>
    </row>
    <row r="98" spans="1:24" hidden="1" outlineLevel="1">
      <c r="A98" s="327"/>
      <c r="B98" s="323"/>
      <c r="C98" s="335">
        <v>178</v>
      </c>
      <c r="D98" s="102" t="str">
        <f>'Перв. скв '!D98</f>
        <v>Цементирование технической колонны Гор 245 мм (услуги, цемент, материалы)</v>
      </c>
      <c r="E98" s="332">
        <f t="shared" si="64"/>
        <v>0</v>
      </c>
      <c r="F98" s="332" t="str">
        <f>'Перв. скв '!F98</f>
        <v>опер</v>
      </c>
      <c r="G98" s="349">
        <f>ННСдо1300!G98</f>
        <v>0</v>
      </c>
      <c r="H98" s="306">
        <f>'Перв. скв '!H98</f>
        <v>0</v>
      </c>
      <c r="I98" s="306">
        <f>'Перв. скв '!I98</f>
        <v>0</v>
      </c>
      <c r="J98" s="306">
        <f>'Перв. скв '!J98</f>
        <v>0</v>
      </c>
      <c r="K98" s="306">
        <f>'Перв. скв '!K98</f>
        <v>0</v>
      </c>
      <c r="L98" s="306">
        <f>'Перв. скв '!L98</f>
        <v>0</v>
      </c>
      <c r="M98" s="306">
        <f>'Перв. скв '!M98</f>
        <v>0</v>
      </c>
      <c r="N98" s="306">
        <f>'Перв. скв '!N98</f>
        <v>0</v>
      </c>
      <c r="O98" s="112">
        <f t="shared" si="55"/>
        <v>0</v>
      </c>
      <c r="P98" s="112">
        <f t="shared" si="56"/>
        <v>0</v>
      </c>
      <c r="Q98" s="112">
        <f t="shared" si="57"/>
        <v>0</v>
      </c>
      <c r="R98" s="112">
        <f t="shared" si="58"/>
        <v>0</v>
      </c>
      <c r="S98" s="112">
        <f t="shared" si="59"/>
        <v>0</v>
      </c>
      <c r="T98" s="99">
        <f t="shared" si="60"/>
        <v>0</v>
      </c>
      <c r="U98" s="112">
        <f t="shared" si="61"/>
        <v>0</v>
      </c>
      <c r="V98" s="113">
        <f t="shared" si="62"/>
        <v>0</v>
      </c>
      <c r="W98" s="168">
        <f t="shared" si="63"/>
        <v>0</v>
      </c>
      <c r="X98" s="190"/>
    </row>
    <row r="99" spans="1:24" outlineLevel="1">
      <c r="A99" s="327"/>
      <c r="B99" s="323"/>
      <c r="C99" s="335">
        <v>324</v>
      </c>
      <c r="D99" s="102" t="str">
        <f>'Перв. скв '!D99</f>
        <v>Цементирование эксплуатационной колонны 178мм (услуги, цемент, материалы)</v>
      </c>
      <c r="E99" s="332">
        <f t="shared" si="64"/>
        <v>0</v>
      </c>
      <c r="F99" s="332" t="str">
        <f>'Перв. скв '!F99</f>
        <v>опер</v>
      </c>
      <c r="G99" s="349">
        <f>ННСдо1300!G99</f>
        <v>1433230</v>
      </c>
      <c r="H99" s="306">
        <f>'Перв. скв '!H99</f>
        <v>0</v>
      </c>
      <c r="I99" s="306">
        <f>'Перв. скв '!I99</f>
        <v>0</v>
      </c>
      <c r="J99" s="306">
        <f>'Перв. скв '!J99</f>
        <v>0</v>
      </c>
      <c r="K99" s="306">
        <f>'Перв. скв '!K99</f>
        <v>0</v>
      </c>
      <c r="L99" s="306">
        <f>'Перв. скв '!L99</f>
        <v>1</v>
      </c>
      <c r="M99" s="306">
        <f>'Перв. скв '!M99</f>
        <v>0</v>
      </c>
      <c r="N99" s="306">
        <f>'Перв. скв '!N99</f>
        <v>0</v>
      </c>
      <c r="O99" s="112">
        <f t="shared" si="55"/>
        <v>0</v>
      </c>
      <c r="P99" s="112">
        <f t="shared" si="56"/>
        <v>0</v>
      </c>
      <c r="Q99" s="112">
        <f t="shared" si="57"/>
        <v>0</v>
      </c>
      <c r="R99" s="112">
        <f t="shared" si="58"/>
        <v>0</v>
      </c>
      <c r="S99" s="112">
        <f t="shared" si="59"/>
        <v>1433230</v>
      </c>
      <c r="T99" s="99">
        <f t="shared" si="60"/>
        <v>0</v>
      </c>
      <c r="U99" s="112">
        <f t="shared" si="61"/>
        <v>0</v>
      </c>
      <c r="V99" s="113">
        <f t="shared" si="62"/>
        <v>1</v>
      </c>
      <c r="W99" s="168">
        <f t="shared" si="63"/>
        <v>1433230</v>
      </c>
      <c r="X99" s="190"/>
    </row>
    <row r="100" spans="1:24" hidden="1" outlineLevel="1">
      <c r="A100" s="327"/>
      <c r="B100" s="323"/>
      <c r="C100" s="335">
        <v>245</v>
      </c>
      <c r="D100" s="102" t="str">
        <f>'Перв. скв '!D100</f>
        <v>Цементирование направления НН 324 мм (услуги, цемент, материалы)</v>
      </c>
      <c r="E100" s="332">
        <f t="shared" si="64"/>
        <v>0</v>
      </c>
      <c r="F100" s="332" t="str">
        <f>'Перв. скв '!F100</f>
        <v>опер</v>
      </c>
      <c r="G100" s="349">
        <f>ННСдо1300!G100</f>
        <v>0</v>
      </c>
      <c r="H100" s="306">
        <f>'Перв. скв '!H100</f>
        <v>0</v>
      </c>
      <c r="I100" s="306">
        <f>'Перв. скв '!I100</f>
        <v>0</v>
      </c>
      <c r="J100" s="306">
        <f>'Перв. скв '!J100</f>
        <v>0</v>
      </c>
      <c r="K100" s="306">
        <f>'Перв. скв '!K100</f>
        <v>0</v>
      </c>
      <c r="L100" s="306">
        <f>'Перв. скв '!L100</f>
        <v>0</v>
      </c>
      <c r="M100" s="306">
        <f>'Перв. скв '!M100</f>
        <v>0</v>
      </c>
      <c r="N100" s="306">
        <f>'Перв. скв '!N100</f>
        <v>0</v>
      </c>
      <c r="O100" s="112">
        <f t="shared" si="55"/>
        <v>0</v>
      </c>
      <c r="P100" s="112">
        <f t="shared" si="56"/>
        <v>0</v>
      </c>
      <c r="Q100" s="112">
        <f t="shared" si="57"/>
        <v>0</v>
      </c>
      <c r="R100" s="112">
        <f t="shared" si="58"/>
        <v>0</v>
      </c>
      <c r="S100" s="112">
        <f t="shared" si="59"/>
        <v>0</v>
      </c>
      <c r="T100" s="99">
        <f t="shared" si="60"/>
        <v>0</v>
      </c>
      <c r="U100" s="112">
        <f t="shared" si="61"/>
        <v>0</v>
      </c>
      <c r="V100" s="113">
        <f t="shared" si="62"/>
        <v>0</v>
      </c>
      <c r="W100" s="168">
        <f t="shared" si="63"/>
        <v>0</v>
      </c>
      <c r="X100" s="190"/>
    </row>
    <row r="101" spans="1:24" hidden="1" outlineLevel="1">
      <c r="A101" s="327"/>
      <c r="B101" s="323"/>
      <c r="C101" s="335">
        <v>178</v>
      </c>
      <c r="D101" s="102" t="str">
        <f>'Перв. скв '!D101</f>
        <v>Цементирование кондуктора НН 245 мм (услуги, цемент, материалы)</v>
      </c>
      <c r="E101" s="332">
        <f t="shared" si="64"/>
        <v>0</v>
      </c>
      <c r="F101" s="332" t="str">
        <f>'Перв. скв '!F101</f>
        <v>опер</v>
      </c>
      <c r="G101" s="349">
        <f>ННСдо1300!G101</f>
        <v>0</v>
      </c>
      <c r="H101" s="306">
        <f>'Перв. скв '!H101</f>
        <v>0</v>
      </c>
      <c r="I101" s="306">
        <f>'Перв. скв '!I101</f>
        <v>0</v>
      </c>
      <c r="J101" s="306">
        <f>'Перв. скв '!J101</f>
        <v>0</v>
      </c>
      <c r="K101" s="306">
        <f>'Перв. скв '!K101</f>
        <v>0</v>
      </c>
      <c r="L101" s="306">
        <f>'Перв. скв '!L101</f>
        <v>0</v>
      </c>
      <c r="M101" s="306">
        <f>'Перв. скв '!M101</f>
        <v>0</v>
      </c>
      <c r="N101" s="306">
        <f>'Перв. скв '!N101</f>
        <v>0</v>
      </c>
      <c r="O101" s="112">
        <f t="shared" si="55"/>
        <v>0</v>
      </c>
      <c r="P101" s="112">
        <f t="shared" si="56"/>
        <v>0</v>
      </c>
      <c r="Q101" s="112">
        <f t="shared" si="57"/>
        <v>0</v>
      </c>
      <c r="R101" s="112">
        <f t="shared" si="58"/>
        <v>0</v>
      </c>
      <c r="S101" s="112">
        <f t="shared" si="59"/>
        <v>0</v>
      </c>
      <c r="T101" s="99">
        <f t="shared" si="60"/>
        <v>0</v>
      </c>
      <c r="U101" s="112">
        <f t="shared" si="61"/>
        <v>0</v>
      </c>
      <c r="V101" s="113">
        <f t="shared" si="62"/>
        <v>0</v>
      </c>
      <c r="W101" s="168">
        <f t="shared" si="63"/>
        <v>0</v>
      </c>
      <c r="X101" s="190"/>
    </row>
    <row r="102" spans="1:24" hidden="1" outlineLevel="1">
      <c r="A102" s="327"/>
      <c r="B102" s="323"/>
      <c r="C102" s="335">
        <v>324</v>
      </c>
      <c r="D102" s="102" t="str">
        <f>'Перв. скв '!D102</f>
        <v>Цементирование эксплуатационной колонны НН 178мм (услуги, цемент, материалы)</v>
      </c>
      <c r="E102" s="332">
        <f t="shared" si="64"/>
        <v>0</v>
      </c>
      <c r="F102" s="332" t="str">
        <f>'Перв. скв '!F102</f>
        <v>опер</v>
      </c>
      <c r="G102" s="349">
        <f>ННСдо1300!G102</f>
        <v>0</v>
      </c>
      <c r="H102" s="306">
        <f>'Перв. скв '!H102</f>
        <v>0</v>
      </c>
      <c r="I102" s="306">
        <f>'Перв. скв '!I102</f>
        <v>0</v>
      </c>
      <c r="J102" s="306">
        <f>'Перв. скв '!J102</f>
        <v>0</v>
      </c>
      <c r="K102" s="306">
        <f>'Перв. скв '!K102</f>
        <v>0</v>
      </c>
      <c r="L102" s="306">
        <f>'Перв. скв '!L102</f>
        <v>0</v>
      </c>
      <c r="M102" s="306">
        <f>'Перв. скв '!M102</f>
        <v>0</v>
      </c>
      <c r="N102" s="306">
        <f>'Перв. скв '!N102</f>
        <v>0</v>
      </c>
      <c r="O102" s="112">
        <f t="shared" si="55"/>
        <v>0</v>
      </c>
      <c r="P102" s="112">
        <f t="shared" si="56"/>
        <v>0</v>
      </c>
      <c r="Q102" s="112">
        <f t="shared" si="57"/>
        <v>0</v>
      </c>
      <c r="R102" s="112">
        <f t="shared" si="58"/>
        <v>0</v>
      </c>
      <c r="S102" s="112">
        <f t="shared" si="59"/>
        <v>0</v>
      </c>
      <c r="T102" s="99">
        <f t="shared" si="60"/>
        <v>0</v>
      </c>
      <c r="U102" s="112">
        <f t="shared" si="61"/>
        <v>0</v>
      </c>
      <c r="V102" s="113">
        <f t="shared" si="62"/>
        <v>0</v>
      </c>
      <c r="W102" s="168">
        <f t="shared" si="63"/>
        <v>0</v>
      </c>
      <c r="X102" s="190"/>
    </row>
    <row r="103" spans="1:24" hidden="1" outlineLevel="1">
      <c r="A103" s="327"/>
      <c r="B103" s="323"/>
      <c r="C103" s="335"/>
      <c r="D103" s="102" t="str">
        <f>'Перв. скв '!D103</f>
        <v>Цементирование хвостовика НН 127мм (услуги, цемент, материалы)</v>
      </c>
      <c r="E103" s="332">
        <f t="shared" si="64"/>
        <v>0</v>
      </c>
      <c r="F103" s="332" t="str">
        <f>'Перв. скв '!F103</f>
        <v>опер</v>
      </c>
      <c r="G103" s="349">
        <f>ННСдо1300!G103</f>
        <v>0</v>
      </c>
      <c r="H103" s="306">
        <f>'Перв. скв '!H103</f>
        <v>0</v>
      </c>
      <c r="I103" s="306">
        <f>'Перв. скв '!I103</f>
        <v>0</v>
      </c>
      <c r="J103" s="306">
        <f>'Перв. скв '!J103</f>
        <v>0</v>
      </c>
      <c r="K103" s="306">
        <f>'Перв. скв '!K103</f>
        <v>0</v>
      </c>
      <c r="L103" s="306">
        <f>'Перв. скв '!L103</f>
        <v>0</v>
      </c>
      <c r="M103" s="306">
        <f>'Перв. скв '!M103</f>
        <v>0</v>
      </c>
      <c r="N103" s="306">
        <f>'Перв. скв '!N103</f>
        <v>0</v>
      </c>
      <c r="O103" s="112">
        <f t="shared" si="55"/>
        <v>0</v>
      </c>
      <c r="P103" s="112">
        <f t="shared" si="56"/>
        <v>0</v>
      </c>
      <c r="Q103" s="112">
        <f t="shared" si="57"/>
        <v>0</v>
      </c>
      <c r="R103" s="112">
        <f t="shared" si="58"/>
        <v>0</v>
      </c>
      <c r="S103" s="112">
        <f t="shared" si="59"/>
        <v>0</v>
      </c>
      <c r="T103" s="99">
        <f t="shared" si="60"/>
        <v>0</v>
      </c>
      <c r="U103" s="112">
        <f t="shared" si="61"/>
        <v>0</v>
      </c>
      <c r="V103" s="113">
        <f t="shared" si="62"/>
        <v>0</v>
      </c>
      <c r="W103" s="168">
        <f t="shared" si="63"/>
        <v>0</v>
      </c>
      <c r="X103" s="190"/>
    </row>
    <row r="104" spans="1:24" hidden="1" outlineLevel="1">
      <c r="A104" s="327"/>
      <c r="B104" s="323"/>
      <c r="C104" s="335"/>
      <c r="D104" s="102" t="str">
        <f>'Перв. скв '!D104</f>
        <v>Цементирование технической колонны НН 245 мм (услуги, цемент, материалы)</v>
      </c>
      <c r="E104" s="332">
        <f t="shared" si="64"/>
        <v>0</v>
      </c>
      <c r="F104" s="332" t="str">
        <f>'Перв. скв '!F104</f>
        <v>опер</v>
      </c>
      <c r="G104" s="349">
        <f>ННСдо1300!G104</f>
        <v>0</v>
      </c>
      <c r="H104" s="306">
        <f>'Перв. скв '!H104</f>
        <v>0</v>
      </c>
      <c r="I104" s="306">
        <f>'Перв. скв '!I104</f>
        <v>0</v>
      </c>
      <c r="J104" s="306">
        <f>'Перв. скв '!J104</f>
        <v>0</v>
      </c>
      <c r="K104" s="306">
        <f>'Перв. скв '!K104</f>
        <v>0</v>
      </c>
      <c r="L104" s="306">
        <f>'Перв. скв '!L104</f>
        <v>0</v>
      </c>
      <c r="M104" s="306">
        <f>'Перв. скв '!M104</f>
        <v>0</v>
      </c>
      <c r="N104" s="306">
        <f>'Перв. скв '!N104</f>
        <v>0</v>
      </c>
      <c r="O104" s="112">
        <f t="shared" si="55"/>
        <v>0</v>
      </c>
      <c r="P104" s="112">
        <f t="shared" si="56"/>
        <v>0</v>
      </c>
      <c r="Q104" s="112">
        <f t="shared" si="57"/>
        <v>0</v>
      </c>
      <c r="R104" s="112">
        <f t="shared" si="58"/>
        <v>0</v>
      </c>
      <c r="S104" s="112">
        <f t="shared" si="59"/>
        <v>0</v>
      </c>
      <c r="T104" s="99">
        <f t="shared" si="60"/>
        <v>0</v>
      </c>
      <c r="U104" s="112">
        <f t="shared" si="61"/>
        <v>0</v>
      </c>
      <c r="V104" s="113">
        <f t="shared" si="62"/>
        <v>0</v>
      </c>
      <c r="W104" s="168">
        <f t="shared" si="63"/>
        <v>0</v>
      </c>
      <c r="X104" s="190"/>
    </row>
    <row r="105" spans="1:24" outlineLevel="1">
      <c r="A105" s="327"/>
      <c r="B105" s="323"/>
      <c r="C105" s="335">
        <v>245</v>
      </c>
      <c r="D105" s="102" t="str">
        <f>'Перв. скв '!D105</f>
        <v>Транспортировка цемента</v>
      </c>
      <c r="E105" s="332">
        <f t="shared" si="64"/>
        <v>0</v>
      </c>
      <c r="F105" s="332" t="str">
        <f>'Перв. скв '!F105</f>
        <v>опер</v>
      </c>
      <c r="G105" s="349">
        <f>ННСдо1300!G105</f>
        <v>0</v>
      </c>
      <c r="H105" s="306">
        <f>'Перв. скв '!H105</f>
        <v>0</v>
      </c>
      <c r="I105" s="306">
        <f>'Перв. скв '!I105</f>
        <v>0</v>
      </c>
      <c r="J105" s="306">
        <f>'Перв. скв '!J105</f>
        <v>0</v>
      </c>
      <c r="K105" s="306">
        <f>'Перв. скв '!K105</f>
        <v>0</v>
      </c>
      <c r="L105" s="306">
        <f>'Перв. скв '!L105</f>
        <v>0</v>
      </c>
      <c r="M105" s="306">
        <f>'Перв. скв '!M105</f>
        <v>0</v>
      </c>
      <c r="N105" s="306">
        <f>'Перв. скв '!N105</f>
        <v>0</v>
      </c>
      <c r="O105" s="112">
        <f t="shared" si="55"/>
        <v>0</v>
      </c>
      <c r="P105" s="112">
        <f t="shared" si="56"/>
        <v>0</v>
      </c>
      <c r="Q105" s="112">
        <f t="shared" si="57"/>
        <v>0</v>
      </c>
      <c r="R105" s="112">
        <f t="shared" si="58"/>
        <v>0</v>
      </c>
      <c r="S105" s="112">
        <f t="shared" si="59"/>
        <v>0</v>
      </c>
      <c r="T105" s="99">
        <f t="shared" si="60"/>
        <v>0</v>
      </c>
      <c r="U105" s="112">
        <f t="shared" si="61"/>
        <v>0</v>
      </c>
      <c r="V105" s="113">
        <f t="shared" si="62"/>
        <v>0</v>
      </c>
      <c r="W105" s="168">
        <f t="shared" si="63"/>
        <v>0</v>
      </c>
      <c r="X105" s="190"/>
    </row>
    <row r="106" spans="1:24" outlineLevel="1">
      <c r="A106" s="327"/>
      <c r="B106" s="323"/>
      <c r="C106" s="335"/>
      <c r="D106" s="102" t="str">
        <f>'Перв. скв '!D106</f>
        <v>Стоимость услуг цементировочного флота</v>
      </c>
      <c r="E106" s="332">
        <f t="shared" si="64"/>
        <v>0</v>
      </c>
      <c r="F106" s="332" t="str">
        <f>'Перв. скв '!F106</f>
        <v>опер</v>
      </c>
      <c r="G106" s="349">
        <f>ННСдо1300!G106</f>
        <v>0</v>
      </c>
      <c r="H106" s="306">
        <f>'Перв. скв '!H106</f>
        <v>0</v>
      </c>
      <c r="I106" s="306">
        <f>'Перв. скв '!I106</f>
        <v>0</v>
      </c>
      <c r="J106" s="306">
        <f>'Перв. скв '!J106</f>
        <v>0</v>
      </c>
      <c r="K106" s="306">
        <f>'Перв. скв '!K106</f>
        <v>0</v>
      </c>
      <c r="L106" s="306">
        <f>'Перв. скв '!L106</f>
        <v>0</v>
      </c>
      <c r="M106" s="306">
        <f>'Перв. скв '!M106</f>
        <v>0</v>
      </c>
      <c r="N106" s="306">
        <f>'Перв. скв '!N106</f>
        <v>0</v>
      </c>
      <c r="O106" s="99">
        <f t="shared" ref="O106:O111" si="65">H106*G106</f>
        <v>0</v>
      </c>
      <c r="P106" s="99">
        <f t="shared" ref="P106:P111" si="66">I106*G106</f>
        <v>0</v>
      </c>
      <c r="Q106" s="99">
        <f t="shared" ref="Q106:Q111" si="67">J106*G106</f>
        <v>0</v>
      </c>
      <c r="R106" s="99">
        <f t="shared" ref="R106:R111" si="68">K106*G106</f>
        <v>0</v>
      </c>
      <c r="S106" s="99">
        <f t="shared" ref="S106:S111" si="69">L106*G106</f>
        <v>0</v>
      </c>
      <c r="T106" s="99">
        <f t="shared" ref="T106:T111" si="70">M106*G106</f>
        <v>0</v>
      </c>
      <c r="U106" s="99">
        <f t="shared" ref="U106:U111" si="71">N106*G106</f>
        <v>0</v>
      </c>
      <c r="V106" s="98">
        <f t="shared" ref="V106:V111" si="72">SUM(H106:N106)</f>
        <v>0</v>
      </c>
      <c r="W106" s="171">
        <f t="shared" ref="W106:W111" si="73">SUM(O106:U106)</f>
        <v>0</v>
      </c>
      <c r="X106" s="190"/>
    </row>
    <row r="107" spans="1:24" hidden="1" outlineLevel="1">
      <c r="A107" s="327"/>
      <c r="B107" s="323"/>
      <c r="C107" s="335"/>
      <c r="D107" s="102" t="str">
        <f>'Перв. скв '!D107</f>
        <v>Стоимость оснастки</v>
      </c>
      <c r="E107" s="332">
        <f t="shared" si="64"/>
        <v>0</v>
      </c>
      <c r="F107" s="332" t="str">
        <f>'Перв. скв '!F107</f>
        <v>опер</v>
      </c>
      <c r="G107" s="349">
        <f>ННСдо1300!G107</f>
        <v>0</v>
      </c>
      <c r="H107" s="306">
        <f>'Перв. скв '!H107</f>
        <v>0</v>
      </c>
      <c r="I107" s="306">
        <f>'Перв. скв '!I107</f>
        <v>0</v>
      </c>
      <c r="J107" s="306">
        <f>'Перв. скв '!J107</f>
        <v>0</v>
      </c>
      <c r="K107" s="306">
        <f>'Перв. скв '!K107</f>
        <v>0</v>
      </c>
      <c r="L107" s="306">
        <f>'Перв. скв '!L107</f>
        <v>0</v>
      </c>
      <c r="M107" s="306">
        <f>'Перв. скв '!M107</f>
        <v>0</v>
      </c>
      <c r="N107" s="306">
        <f>'Перв. скв '!N107</f>
        <v>0</v>
      </c>
      <c r="O107" s="99">
        <f t="shared" si="65"/>
        <v>0</v>
      </c>
      <c r="P107" s="99">
        <f t="shared" si="66"/>
        <v>0</v>
      </c>
      <c r="Q107" s="99">
        <f t="shared" si="67"/>
        <v>0</v>
      </c>
      <c r="R107" s="99">
        <f t="shared" si="68"/>
        <v>0</v>
      </c>
      <c r="S107" s="99">
        <f t="shared" si="69"/>
        <v>0</v>
      </c>
      <c r="T107" s="99">
        <f t="shared" si="70"/>
        <v>0</v>
      </c>
      <c r="U107" s="99">
        <f t="shared" si="71"/>
        <v>0</v>
      </c>
      <c r="V107" s="98">
        <f t="shared" si="72"/>
        <v>0</v>
      </c>
      <c r="W107" s="171">
        <f t="shared" si="73"/>
        <v>0</v>
      </c>
      <c r="X107" s="190"/>
    </row>
    <row r="108" spans="1:24" hidden="1" outlineLevel="1">
      <c r="A108" s="327"/>
      <c r="B108" s="323"/>
      <c r="C108" s="335">
        <v>178</v>
      </c>
      <c r="D108" s="102" t="str">
        <f>'Перв. скв '!D108</f>
        <v>Стоимость услуг инженерного сопровождения</v>
      </c>
      <c r="E108" s="332">
        <f t="shared" si="64"/>
        <v>0</v>
      </c>
      <c r="F108" s="332" t="str">
        <f>'Перв. скв '!F108</f>
        <v>опер</v>
      </c>
      <c r="G108" s="349">
        <f>ННСдо1300!G108</f>
        <v>0</v>
      </c>
      <c r="H108" s="306">
        <f>'Перв. скв '!H108</f>
        <v>0</v>
      </c>
      <c r="I108" s="306">
        <f>'Перв. скв '!I108</f>
        <v>0</v>
      </c>
      <c r="J108" s="306">
        <f>'Перв. скв '!J108</f>
        <v>0</v>
      </c>
      <c r="K108" s="306">
        <f>'Перв. скв '!K108</f>
        <v>0</v>
      </c>
      <c r="L108" s="306">
        <f>'Перв. скв '!L108</f>
        <v>0</v>
      </c>
      <c r="M108" s="306">
        <f>'Перв. скв '!M108</f>
        <v>0</v>
      </c>
      <c r="N108" s="306">
        <f>'Перв. скв '!N108</f>
        <v>0</v>
      </c>
      <c r="O108" s="99">
        <f t="shared" si="65"/>
        <v>0</v>
      </c>
      <c r="P108" s="99">
        <f t="shared" si="66"/>
        <v>0</v>
      </c>
      <c r="Q108" s="99">
        <f t="shared" si="67"/>
        <v>0</v>
      </c>
      <c r="R108" s="99">
        <f t="shared" si="68"/>
        <v>0</v>
      </c>
      <c r="S108" s="99">
        <f t="shared" si="69"/>
        <v>0</v>
      </c>
      <c r="T108" s="99">
        <f t="shared" si="70"/>
        <v>0</v>
      </c>
      <c r="U108" s="99">
        <f t="shared" si="71"/>
        <v>0</v>
      </c>
      <c r="V108" s="98">
        <f t="shared" si="72"/>
        <v>0</v>
      </c>
      <c r="W108" s="171">
        <f t="shared" si="73"/>
        <v>0</v>
      </c>
      <c r="X108" s="190"/>
    </row>
    <row r="109" spans="1:24" hidden="1" outlineLevel="1">
      <c r="A109" s="327"/>
      <c r="B109" s="323"/>
      <c r="C109" s="335"/>
      <c r="D109" s="102" t="str">
        <f>'Перв. скв '!D109</f>
        <v>Стоимость услуг цементировочного флота</v>
      </c>
      <c r="E109" s="332">
        <f t="shared" si="64"/>
        <v>0</v>
      </c>
      <c r="F109" s="332" t="str">
        <f>'Перв. скв '!F109</f>
        <v>опер</v>
      </c>
      <c r="G109" s="349">
        <f>ННСдо1300!G109</f>
        <v>0</v>
      </c>
      <c r="H109" s="306">
        <f>'Перв. скв '!H109</f>
        <v>0</v>
      </c>
      <c r="I109" s="306">
        <f>'Перв. скв '!I109</f>
        <v>0</v>
      </c>
      <c r="J109" s="306">
        <f>'Перв. скв '!J109</f>
        <v>0</v>
      </c>
      <c r="K109" s="306">
        <f>'Перв. скв '!K109</f>
        <v>0</v>
      </c>
      <c r="L109" s="306">
        <f>'Перв. скв '!L109</f>
        <v>0</v>
      </c>
      <c r="M109" s="306">
        <f>'Перв. скв '!M109</f>
        <v>0</v>
      </c>
      <c r="N109" s="306">
        <f>'Перв. скв '!N109</f>
        <v>0</v>
      </c>
      <c r="O109" s="99">
        <f t="shared" si="65"/>
        <v>0</v>
      </c>
      <c r="P109" s="99">
        <f t="shared" si="66"/>
        <v>0</v>
      </c>
      <c r="Q109" s="99">
        <f t="shared" si="67"/>
        <v>0</v>
      </c>
      <c r="R109" s="99">
        <f t="shared" si="68"/>
        <v>0</v>
      </c>
      <c r="S109" s="99">
        <f t="shared" si="69"/>
        <v>0</v>
      </c>
      <c r="T109" s="99">
        <f t="shared" si="70"/>
        <v>0</v>
      </c>
      <c r="U109" s="99">
        <f t="shared" si="71"/>
        <v>0</v>
      </c>
      <c r="V109" s="98">
        <f t="shared" si="72"/>
        <v>0</v>
      </c>
      <c r="W109" s="171">
        <f t="shared" si="73"/>
        <v>0</v>
      </c>
      <c r="X109" s="190"/>
    </row>
    <row r="110" spans="1:24" hidden="1" outlineLevel="1">
      <c r="A110" s="327"/>
      <c r="B110" s="2"/>
      <c r="C110" s="335"/>
      <c r="D110" s="102" t="str">
        <f>'Перв. скв '!D110</f>
        <v>Стоимость оснастки</v>
      </c>
      <c r="E110" s="332">
        <f t="shared" si="64"/>
        <v>0</v>
      </c>
      <c r="F110" s="332" t="str">
        <f>'Перв. скв '!F110</f>
        <v>опер</v>
      </c>
      <c r="G110" s="349">
        <f>ННСдо1300!G110</f>
        <v>0</v>
      </c>
      <c r="H110" s="306">
        <f>'Перв. скв '!H110</f>
        <v>0</v>
      </c>
      <c r="I110" s="306">
        <f>'Перв. скв '!I110</f>
        <v>0</v>
      </c>
      <c r="J110" s="306">
        <f>'Перв. скв '!J110</f>
        <v>0</v>
      </c>
      <c r="K110" s="306">
        <f>'Перв. скв '!K110</f>
        <v>0</v>
      </c>
      <c r="L110" s="306">
        <f>'Перв. скв '!L110</f>
        <v>0</v>
      </c>
      <c r="M110" s="306">
        <f>'Перв. скв '!M110</f>
        <v>0</v>
      </c>
      <c r="N110" s="306">
        <f>'Перв. скв '!N110</f>
        <v>0</v>
      </c>
      <c r="O110" s="99">
        <f t="shared" si="65"/>
        <v>0</v>
      </c>
      <c r="P110" s="99">
        <f t="shared" si="66"/>
        <v>0</v>
      </c>
      <c r="Q110" s="99">
        <f t="shared" si="67"/>
        <v>0</v>
      </c>
      <c r="R110" s="99">
        <f t="shared" si="68"/>
        <v>0</v>
      </c>
      <c r="S110" s="99">
        <f t="shared" si="69"/>
        <v>0</v>
      </c>
      <c r="T110" s="99">
        <f t="shared" si="70"/>
        <v>0</v>
      </c>
      <c r="U110" s="99">
        <f t="shared" si="71"/>
        <v>0</v>
      </c>
      <c r="V110" s="98">
        <f t="shared" si="72"/>
        <v>0</v>
      </c>
      <c r="W110" s="171">
        <f t="shared" si="73"/>
        <v>0</v>
      </c>
      <c r="X110" s="190"/>
    </row>
    <row r="111" spans="1:24" ht="15.75" outlineLevel="1" thickBot="1">
      <c r="A111" s="327"/>
      <c r="B111" s="2"/>
      <c r="C111" s="335" t="s">
        <v>76</v>
      </c>
      <c r="D111" s="102" t="str">
        <f>'Перв. скв '!D111</f>
        <v>Установка цем моста</v>
      </c>
      <c r="E111" s="332">
        <f t="shared" si="64"/>
        <v>0</v>
      </c>
      <c r="F111" s="332" t="str">
        <f>'Перв. скв '!F111</f>
        <v>опер</v>
      </c>
      <c r="G111" s="349">
        <f>ННСдо1300!G111</f>
        <v>444610</v>
      </c>
      <c r="H111" s="306">
        <v>1</v>
      </c>
      <c r="I111" s="306">
        <f>'Перв. скв '!I111</f>
        <v>0</v>
      </c>
      <c r="J111" s="306">
        <f>'Перв. скв '!J111</f>
        <v>0</v>
      </c>
      <c r="K111" s="306">
        <f>'Перв. скв '!K111</f>
        <v>0</v>
      </c>
      <c r="L111" s="306">
        <f>'Перв. скв '!L111</f>
        <v>0</v>
      </c>
      <c r="M111" s="306">
        <f>'Перв. скв '!M111</f>
        <v>0</v>
      </c>
      <c r="N111" s="306">
        <f>'Перв. скв '!N111</f>
        <v>0</v>
      </c>
      <c r="O111" s="99">
        <f t="shared" si="65"/>
        <v>444610</v>
      </c>
      <c r="P111" s="99">
        <f t="shared" si="66"/>
        <v>0</v>
      </c>
      <c r="Q111" s="99">
        <f t="shared" si="67"/>
        <v>0</v>
      </c>
      <c r="R111" s="99">
        <f t="shared" si="68"/>
        <v>0</v>
      </c>
      <c r="S111" s="99">
        <f t="shared" si="69"/>
        <v>0</v>
      </c>
      <c r="T111" s="99">
        <f t="shared" si="70"/>
        <v>0</v>
      </c>
      <c r="U111" s="99">
        <f t="shared" si="71"/>
        <v>0</v>
      </c>
      <c r="V111" s="98">
        <f t="shared" si="72"/>
        <v>1</v>
      </c>
      <c r="W111" s="171">
        <f t="shared" si="73"/>
        <v>444610</v>
      </c>
      <c r="X111" s="190"/>
    </row>
    <row r="112" spans="1:24" ht="15.75" thickBot="1">
      <c r="A112" s="330"/>
      <c r="B112" s="331"/>
      <c r="C112" s="446" t="s">
        <v>28</v>
      </c>
      <c r="D112" s="447"/>
      <c r="E112" s="447"/>
      <c r="F112" s="447"/>
      <c r="G112" s="447"/>
      <c r="H112" s="447"/>
      <c r="I112" s="447"/>
      <c r="J112" s="447"/>
      <c r="K112" s="447"/>
      <c r="L112" s="447"/>
      <c r="M112" s="447"/>
      <c r="N112" s="447"/>
      <c r="O112" s="447"/>
      <c r="P112" s="447"/>
      <c r="Q112" s="447"/>
      <c r="R112" s="447"/>
      <c r="S112" s="447"/>
      <c r="T112" s="447"/>
      <c r="U112" s="447"/>
      <c r="V112" s="447"/>
      <c r="W112" s="473"/>
      <c r="X112" s="192">
        <f>SUM(W114:W119)</f>
        <v>1101150</v>
      </c>
    </row>
    <row r="113" spans="1:24" outlineLevel="1" collapsed="1">
      <c r="A113" s="330"/>
      <c r="B113" s="331"/>
      <c r="C113" s="182">
        <f>'Перв. скв '!C113</f>
        <v>0</v>
      </c>
      <c r="D113" s="100" t="s">
        <v>120</v>
      </c>
      <c r="E113" s="50"/>
      <c r="F113" s="50"/>
      <c r="G113" s="38"/>
      <c r="H113" s="295"/>
      <c r="I113" s="295"/>
      <c r="J113" s="295"/>
      <c r="K113" s="295"/>
      <c r="L113" s="295"/>
      <c r="M113" s="295"/>
      <c r="N113" s="295"/>
      <c r="O113" s="52"/>
      <c r="P113" s="52"/>
      <c r="Q113" s="52"/>
      <c r="R113" s="52"/>
      <c r="S113" s="52"/>
      <c r="T113" s="52"/>
      <c r="U113" s="52"/>
      <c r="V113" s="53"/>
      <c r="W113" s="172"/>
      <c r="X113" s="190"/>
    </row>
    <row r="114" spans="1:24" outlineLevel="1">
      <c r="A114" s="322"/>
      <c r="B114" s="323"/>
      <c r="C114" s="335" t="s">
        <v>148</v>
      </c>
      <c r="D114" s="102" t="str">
        <f>'Перв. скв '!D114</f>
        <v>ГТИ на скважине с отходом до 1300 м.</v>
      </c>
      <c r="E114" s="332">
        <f t="shared" ref="E114:E119" si="74">C$113</f>
        <v>0</v>
      </c>
      <c r="F114" s="332" t="str">
        <f>'Перв. скв '!F114</f>
        <v>скв.</v>
      </c>
      <c r="G114" s="349">
        <f>ННСдо1300!G114</f>
        <v>24470</v>
      </c>
      <c r="H114" s="306">
        <f>'Перв. скв '!H114</f>
        <v>0</v>
      </c>
      <c r="I114" s="306">
        <f>'Перв. скв '!I114</f>
        <v>0</v>
      </c>
      <c r="J114" s="306">
        <f>'Перв. скв '!J114</f>
        <v>0</v>
      </c>
      <c r="K114" s="306">
        <f>'Перв. скв '!K114</f>
        <v>0</v>
      </c>
      <c r="L114" s="306">
        <f>$L$45</f>
        <v>0</v>
      </c>
      <c r="M114" s="306">
        <f>'Перв. скв '!M114</f>
        <v>0</v>
      </c>
      <c r="N114" s="306">
        <f>'Перв. скв '!N114</f>
        <v>0</v>
      </c>
      <c r="O114" s="112">
        <f t="shared" ref="O114:O119" si="75">H114*G114</f>
        <v>0</v>
      </c>
      <c r="P114" s="112">
        <f t="shared" ref="P114:P119" si="76">I114*G114</f>
        <v>0</v>
      </c>
      <c r="Q114" s="112">
        <f t="shared" ref="Q114:Q119" si="77">J114*G114</f>
        <v>0</v>
      </c>
      <c r="R114" s="112">
        <f t="shared" ref="R114:R119" si="78">K114*G114</f>
        <v>0</v>
      </c>
      <c r="S114" s="112">
        <f t="shared" ref="S114:S119" si="79">L114*G114</f>
        <v>0</v>
      </c>
      <c r="T114" s="99">
        <f t="shared" ref="T114:T119" si="80">M114*G114</f>
        <v>0</v>
      </c>
      <c r="U114" s="112">
        <f t="shared" ref="U114:U119" si="81">N114*G114</f>
        <v>0</v>
      </c>
      <c r="V114" s="113">
        <f t="shared" ref="V114:V119" si="82">SUM(H114:N114)</f>
        <v>0</v>
      </c>
      <c r="W114" s="168">
        <f t="shared" ref="W114:W119" si="83">SUM(O114:U114)</f>
        <v>0</v>
      </c>
      <c r="X114" s="190"/>
    </row>
    <row r="115" spans="1:24" outlineLevel="1">
      <c r="A115" s="322"/>
      <c r="B115" s="323"/>
      <c r="C115" s="335"/>
      <c r="D115" s="102" t="str">
        <f>'Перв. скв '!D115</f>
        <v>ГТИ на скважине с отходом от 1300 до 1500 м.</v>
      </c>
      <c r="E115" s="332">
        <f t="shared" si="74"/>
        <v>0</v>
      </c>
      <c r="F115" s="332" t="str">
        <f>'Перв. скв '!F115</f>
        <v>скв.</v>
      </c>
      <c r="G115" s="349">
        <f>ННСдо1300!G115</f>
        <v>24470</v>
      </c>
      <c r="H115" s="306">
        <f>'Перв. скв '!H115</f>
        <v>0</v>
      </c>
      <c r="I115" s="306">
        <f>'Перв. скв '!I115</f>
        <v>0</v>
      </c>
      <c r="J115" s="306">
        <f>'Перв. скв '!J115</f>
        <v>0</v>
      </c>
      <c r="K115" s="306">
        <f>'Перв. скв '!K115</f>
        <v>0</v>
      </c>
      <c r="L115" s="306">
        <v>0</v>
      </c>
      <c r="M115" s="306">
        <f>'Перв. скв '!M115</f>
        <v>0</v>
      </c>
      <c r="N115" s="306">
        <f>'Перв. скв '!N115</f>
        <v>0</v>
      </c>
      <c r="O115" s="112">
        <f t="shared" si="75"/>
        <v>0</v>
      </c>
      <c r="P115" s="112">
        <f t="shared" si="76"/>
        <v>0</v>
      </c>
      <c r="Q115" s="112">
        <f t="shared" si="77"/>
        <v>0</v>
      </c>
      <c r="R115" s="112">
        <f t="shared" si="78"/>
        <v>0</v>
      </c>
      <c r="S115" s="112">
        <f t="shared" si="79"/>
        <v>0</v>
      </c>
      <c r="T115" s="99">
        <f t="shared" si="80"/>
        <v>0</v>
      </c>
      <c r="U115" s="112">
        <f t="shared" si="81"/>
        <v>0</v>
      </c>
      <c r="V115" s="113">
        <f t="shared" si="82"/>
        <v>0</v>
      </c>
      <c r="W115" s="168">
        <f t="shared" si="83"/>
        <v>0</v>
      </c>
      <c r="X115" s="190"/>
    </row>
    <row r="116" spans="1:24" outlineLevel="1">
      <c r="A116" s="322"/>
      <c r="B116" s="323"/>
      <c r="C116" s="335"/>
      <c r="D116" s="102" t="str">
        <f>'Перв. скв '!D116</f>
        <v>ГТИ на скважине с отходом от 1500 до 2000 м.</v>
      </c>
      <c r="E116" s="332">
        <f t="shared" si="74"/>
        <v>0</v>
      </c>
      <c r="F116" s="332" t="str">
        <f>'Перв. скв '!F116</f>
        <v>скв.</v>
      </c>
      <c r="G116" s="349">
        <f>ННСдо1300!G116</f>
        <v>24470</v>
      </c>
      <c r="H116" s="306">
        <f>'Перв. скв '!H116</f>
        <v>0</v>
      </c>
      <c r="I116" s="306">
        <f>'Перв. скв '!I116</f>
        <v>0</v>
      </c>
      <c r="J116" s="306">
        <f>'Перв. скв '!J116</f>
        <v>0</v>
      </c>
      <c r="K116" s="306">
        <f>'Перв. скв '!K116</f>
        <v>0</v>
      </c>
      <c r="L116" s="306">
        <f>$L$47</f>
        <v>0</v>
      </c>
      <c r="M116" s="306">
        <f>'Перв. скв '!M116</f>
        <v>0</v>
      </c>
      <c r="N116" s="306">
        <f>'Перв. скв '!N116</f>
        <v>0</v>
      </c>
      <c r="O116" s="112">
        <f t="shared" si="75"/>
        <v>0</v>
      </c>
      <c r="P116" s="112">
        <f t="shared" si="76"/>
        <v>0</v>
      </c>
      <c r="Q116" s="112">
        <f t="shared" si="77"/>
        <v>0</v>
      </c>
      <c r="R116" s="112">
        <f t="shared" si="78"/>
        <v>0</v>
      </c>
      <c r="S116" s="112">
        <f t="shared" si="79"/>
        <v>0</v>
      </c>
      <c r="T116" s="99">
        <f t="shared" si="80"/>
        <v>0</v>
      </c>
      <c r="U116" s="112">
        <f t="shared" si="81"/>
        <v>0</v>
      </c>
      <c r="V116" s="113">
        <f t="shared" si="82"/>
        <v>0</v>
      </c>
      <c r="W116" s="168">
        <f t="shared" si="83"/>
        <v>0</v>
      </c>
      <c r="X116" s="190"/>
    </row>
    <row r="117" spans="1:24" outlineLevel="1">
      <c r="A117" s="322"/>
      <c r="B117" s="323"/>
      <c r="C117" s="335"/>
      <c r="D117" s="102" t="str">
        <f>'Перв. скв '!D117</f>
        <v>ГТИ на скважине с отходом от 2000 до 2200 м.</v>
      </c>
      <c r="E117" s="332">
        <f t="shared" si="74"/>
        <v>0</v>
      </c>
      <c r="F117" s="332" t="str">
        <f>'Перв. скв '!F117</f>
        <v>скв.</v>
      </c>
      <c r="G117" s="349">
        <f>ННСдо1300!G117</f>
        <v>24470</v>
      </c>
      <c r="H117" s="306">
        <f>'Перв. скв '!H117</f>
        <v>0</v>
      </c>
      <c r="I117" s="306">
        <f>'Перв. скв '!I117</f>
        <v>0</v>
      </c>
      <c r="J117" s="306">
        <f>'Перв. скв '!J117</f>
        <v>0</v>
      </c>
      <c r="K117" s="306">
        <f>'Перв. скв '!K117</f>
        <v>0</v>
      </c>
      <c r="L117" s="306">
        <f>$L$48</f>
        <v>0</v>
      </c>
      <c r="M117" s="306">
        <f>'Перв. скв '!M117</f>
        <v>0</v>
      </c>
      <c r="N117" s="306">
        <f>'Перв. скв '!N117</f>
        <v>0</v>
      </c>
      <c r="O117" s="112">
        <f t="shared" si="75"/>
        <v>0</v>
      </c>
      <c r="P117" s="112">
        <f t="shared" si="76"/>
        <v>0</v>
      </c>
      <c r="Q117" s="112">
        <f t="shared" si="77"/>
        <v>0</v>
      </c>
      <c r="R117" s="112">
        <f t="shared" si="78"/>
        <v>0</v>
      </c>
      <c r="S117" s="112">
        <f t="shared" si="79"/>
        <v>0</v>
      </c>
      <c r="T117" s="99">
        <f t="shared" si="80"/>
        <v>0</v>
      </c>
      <c r="U117" s="112">
        <f t="shared" si="81"/>
        <v>0</v>
      </c>
      <c r="V117" s="113">
        <f t="shared" si="82"/>
        <v>0</v>
      </c>
      <c r="W117" s="168">
        <f t="shared" si="83"/>
        <v>0</v>
      </c>
      <c r="X117" s="190"/>
    </row>
    <row r="118" spans="1:24" outlineLevel="1">
      <c r="A118" s="322"/>
      <c r="B118" s="323"/>
      <c r="C118" s="335"/>
      <c r="D118" s="102" t="str">
        <f>'Перв. скв '!D118</f>
        <v>ГТИ на скважине с отходом более 2200 м.</v>
      </c>
      <c r="E118" s="332">
        <f t="shared" si="74"/>
        <v>0</v>
      </c>
      <c r="F118" s="332" t="str">
        <f>'Перв. скв '!F118</f>
        <v>скв.</v>
      </c>
      <c r="G118" s="349">
        <f>ННСдо1300!G118</f>
        <v>24470</v>
      </c>
      <c r="H118" s="306">
        <f>'Перв. скв '!H118</f>
        <v>0</v>
      </c>
      <c r="I118" s="306">
        <f>'Перв. скв '!I118</f>
        <v>0</v>
      </c>
      <c r="J118" s="306">
        <f>'Перв. скв '!J118</f>
        <v>0</v>
      </c>
      <c r="K118" s="306">
        <f>'Перв. скв '!K118</f>
        <v>0</v>
      </c>
      <c r="L118" s="306">
        <f>$L$49</f>
        <v>0</v>
      </c>
      <c r="M118" s="306">
        <f>'Перв. скв '!M118</f>
        <v>0</v>
      </c>
      <c r="N118" s="306">
        <f>'Перв. скв '!N118</f>
        <v>0</v>
      </c>
      <c r="O118" s="112">
        <f t="shared" si="75"/>
        <v>0</v>
      </c>
      <c r="P118" s="112">
        <f t="shared" si="76"/>
        <v>0</v>
      </c>
      <c r="Q118" s="112">
        <f t="shared" si="77"/>
        <v>0</v>
      </c>
      <c r="R118" s="112">
        <f t="shared" si="78"/>
        <v>0</v>
      </c>
      <c r="S118" s="112">
        <f t="shared" si="79"/>
        <v>0</v>
      </c>
      <c r="T118" s="99">
        <f t="shared" si="80"/>
        <v>0</v>
      </c>
      <c r="U118" s="112">
        <f t="shared" si="81"/>
        <v>0</v>
      </c>
      <c r="V118" s="113">
        <f t="shared" si="82"/>
        <v>0</v>
      </c>
      <c r="W118" s="168">
        <f t="shared" si="83"/>
        <v>0</v>
      </c>
      <c r="X118" s="190"/>
    </row>
    <row r="119" spans="1:24" ht="15.75" outlineLevel="1" thickBot="1">
      <c r="A119" s="322"/>
      <c r="B119" s="323"/>
      <c r="C119" s="335"/>
      <c r="D119" s="102" t="str">
        <f>'Перв. скв '!D119</f>
        <v>ГТИ на горизонтальной скважине</v>
      </c>
      <c r="E119" s="332">
        <f t="shared" si="74"/>
        <v>0</v>
      </c>
      <c r="F119" s="332" t="str">
        <f>'Перв. скв '!F119</f>
        <v>скв.</v>
      </c>
      <c r="G119" s="349">
        <f>ННСдо1300!G119</f>
        <v>24470</v>
      </c>
      <c r="H119" s="306">
        <f>'Перв. скв '!H119</f>
        <v>0</v>
      </c>
      <c r="I119" s="306">
        <f>'Перв. скв '!I119</f>
        <v>0</v>
      </c>
      <c r="J119" s="306">
        <f>'Перв. скв '!J119</f>
        <v>0</v>
      </c>
      <c r="K119" s="306">
        <f>'Перв. скв '!K119</f>
        <v>0</v>
      </c>
      <c r="L119" s="306">
        <f>O6</f>
        <v>45</v>
      </c>
      <c r="M119" s="306">
        <f>'Перв. скв '!M119</f>
        <v>0</v>
      </c>
      <c r="N119" s="306">
        <f>'Перв. скв '!N119</f>
        <v>0</v>
      </c>
      <c r="O119" s="112">
        <f t="shared" si="75"/>
        <v>0</v>
      </c>
      <c r="P119" s="112">
        <f t="shared" si="76"/>
        <v>0</v>
      </c>
      <c r="Q119" s="112">
        <f t="shared" si="77"/>
        <v>0</v>
      </c>
      <c r="R119" s="112">
        <f t="shared" si="78"/>
        <v>0</v>
      </c>
      <c r="S119" s="112">
        <f t="shared" si="79"/>
        <v>1101150</v>
      </c>
      <c r="T119" s="99">
        <f t="shared" si="80"/>
        <v>0</v>
      </c>
      <c r="U119" s="112">
        <f t="shared" si="81"/>
        <v>0</v>
      </c>
      <c r="V119" s="113">
        <f t="shared" si="82"/>
        <v>45</v>
      </c>
      <c r="W119" s="168">
        <f t="shared" si="83"/>
        <v>1101150</v>
      </c>
      <c r="X119" s="190"/>
    </row>
    <row r="120" spans="1:24" ht="14.25" customHeight="1" thickBot="1">
      <c r="A120" s="45"/>
      <c r="B120" s="48"/>
      <c r="C120" s="446" t="s">
        <v>27</v>
      </c>
      <c r="D120" s="447"/>
      <c r="E120" s="447"/>
      <c r="F120" s="447"/>
      <c r="G120" s="447"/>
      <c r="H120" s="447"/>
      <c r="I120" s="447"/>
      <c r="J120" s="447"/>
      <c r="K120" s="447"/>
      <c r="L120" s="447"/>
      <c r="M120" s="447"/>
      <c r="N120" s="447"/>
      <c r="O120" s="447"/>
      <c r="P120" s="447"/>
      <c r="Q120" s="447"/>
      <c r="R120" s="447"/>
      <c r="S120" s="447"/>
      <c r="T120" s="447"/>
      <c r="U120" s="447"/>
      <c r="V120" s="447"/>
      <c r="W120" s="473"/>
      <c r="X120" s="192">
        <f>SUM(W122:W128)</f>
        <v>300000</v>
      </c>
    </row>
    <row r="121" spans="1:24" ht="14.25" customHeight="1" outlineLevel="1">
      <c r="A121" s="336"/>
      <c r="B121" s="323"/>
      <c r="C121" s="182">
        <f>'Перв. скв '!C121</f>
        <v>0</v>
      </c>
      <c r="D121" s="100" t="s">
        <v>120</v>
      </c>
      <c r="E121" s="50"/>
      <c r="F121" s="50"/>
      <c r="G121" s="38"/>
      <c r="H121" s="295"/>
      <c r="I121" s="295"/>
      <c r="J121" s="295"/>
      <c r="K121" s="295"/>
      <c r="L121" s="295"/>
      <c r="M121" s="295"/>
      <c r="N121" s="295"/>
      <c r="O121" s="52"/>
      <c r="P121" s="52"/>
      <c r="Q121" s="52"/>
      <c r="R121" s="52"/>
      <c r="S121" s="52"/>
      <c r="T121" s="52"/>
      <c r="U121" s="52"/>
      <c r="V121" s="53"/>
      <c r="W121" s="172"/>
      <c r="X121" s="190"/>
    </row>
    <row r="122" spans="1:24" ht="27.75" customHeight="1" outlineLevel="1">
      <c r="A122" s="327"/>
      <c r="B122" s="323"/>
      <c r="C122" s="335" t="s">
        <v>148</v>
      </c>
      <c r="D122" s="102" t="str">
        <f>'Перв. скв '!D122</f>
        <v>Стандартный комплекс ГИС на ННС</v>
      </c>
      <c r="E122" s="332">
        <f>C$121</f>
        <v>0</v>
      </c>
      <c r="F122" s="332" t="str">
        <f>'Перв. скв '!F122</f>
        <v>операция</v>
      </c>
      <c r="G122" s="349">
        <f>'[8]Куст №40А'!$G$574*1000</f>
        <v>450000</v>
      </c>
      <c r="H122" s="306">
        <f>'Перв. скв '!H122</f>
        <v>0</v>
      </c>
      <c r="I122" s="306">
        <f>'Перв. скв '!I122</f>
        <v>0</v>
      </c>
      <c r="J122" s="306">
        <f>'Перв. скв '!J122</f>
        <v>0</v>
      </c>
      <c r="K122" s="306">
        <f>'Перв. скв '!K122</f>
        <v>0</v>
      </c>
      <c r="L122" s="306">
        <f>L45+L46+L47+L48+L49</f>
        <v>0</v>
      </c>
      <c r="M122" s="306">
        <f>'Перв. скв '!M122</f>
        <v>0</v>
      </c>
      <c r="N122" s="306">
        <f>'Перв. скв '!N122</f>
        <v>0</v>
      </c>
      <c r="O122" s="99">
        <f t="shared" ref="O122:O128" si="84">H122*G122</f>
        <v>0</v>
      </c>
      <c r="P122" s="99">
        <f t="shared" ref="P122:P128" si="85">I122*G122</f>
        <v>0</v>
      </c>
      <c r="Q122" s="99">
        <f t="shared" ref="Q122:Q128" si="86">J122*G122</f>
        <v>0</v>
      </c>
      <c r="R122" s="99">
        <f t="shared" ref="R122:R128" si="87">K122*G122</f>
        <v>0</v>
      </c>
      <c r="S122" s="99">
        <f t="shared" ref="S122:S128" si="88">L122*G122</f>
        <v>0</v>
      </c>
      <c r="T122" s="99">
        <f t="shared" ref="T122:T128" si="89">M122*G122</f>
        <v>0</v>
      </c>
      <c r="U122" s="99">
        <f t="shared" ref="U122:U128" si="90">N122*G122</f>
        <v>0</v>
      </c>
      <c r="V122" s="98">
        <f t="shared" ref="V122:V128" si="91">SUM(H122:N122)</f>
        <v>0</v>
      </c>
      <c r="W122" s="171">
        <f t="shared" ref="W122:W128" si="92">SUM(O122:U122)</f>
        <v>0</v>
      </c>
      <c r="X122" s="190"/>
    </row>
    <row r="123" spans="1:24" ht="15.75" outlineLevel="1" thickBot="1">
      <c r="A123" s="327"/>
      <c r="B123" s="323"/>
      <c r="C123" s="335"/>
      <c r="D123" s="102" t="str">
        <f>'Перв. скв '!D123</f>
        <v>Стандартный комплекс ГИС на ГС</v>
      </c>
      <c r="E123" s="332">
        <f t="shared" ref="E123:E128" si="93">C$121</f>
        <v>0</v>
      </c>
      <c r="F123" s="332" t="str">
        <f>'Перв. скв '!F123</f>
        <v>операция</v>
      </c>
      <c r="G123" s="349">
        <f>ННСдо1300!G123</f>
        <v>300000</v>
      </c>
      <c r="H123" s="306">
        <f>'Перв. скв '!H123</f>
        <v>0</v>
      </c>
      <c r="I123" s="306">
        <f>'Перв. скв '!I123</f>
        <v>0</v>
      </c>
      <c r="J123" s="306">
        <f>'Перв. скв '!J123</f>
        <v>0</v>
      </c>
      <c r="K123" s="306">
        <f>'Перв. скв '!K123</f>
        <v>0</v>
      </c>
      <c r="L123" s="306">
        <v>1</v>
      </c>
      <c r="M123" s="306">
        <f>'Перв. скв '!M123</f>
        <v>0</v>
      </c>
      <c r="N123" s="306">
        <f>'Перв. скв '!N123</f>
        <v>0</v>
      </c>
      <c r="O123" s="99">
        <f t="shared" si="84"/>
        <v>0</v>
      </c>
      <c r="P123" s="99">
        <f t="shared" si="85"/>
        <v>0</v>
      </c>
      <c r="Q123" s="99">
        <f t="shared" si="86"/>
        <v>0</v>
      </c>
      <c r="R123" s="99">
        <f t="shared" si="87"/>
        <v>0</v>
      </c>
      <c r="S123" s="99">
        <f t="shared" si="88"/>
        <v>300000</v>
      </c>
      <c r="T123" s="99">
        <f t="shared" si="89"/>
        <v>0</v>
      </c>
      <c r="U123" s="99">
        <f t="shared" si="90"/>
        <v>0</v>
      </c>
      <c r="V123" s="98">
        <f t="shared" si="91"/>
        <v>1</v>
      </c>
      <c r="W123" s="171">
        <f t="shared" si="92"/>
        <v>300000</v>
      </c>
      <c r="X123" s="190"/>
    </row>
    <row r="124" spans="1:24" ht="29.25" hidden="1" customHeight="1" outlineLevel="1">
      <c r="A124" s="3"/>
      <c r="B124" s="323"/>
      <c r="C124" s="335"/>
      <c r="D124" s="102" t="str">
        <f>'Перв. скв '!D124</f>
        <v>ГИС под техничкскую колонну 245 мм (Стандартный комплекс, ИК (если несертифицированная телесистема), РК, АКЦ, ЦМ, МЛМ)</v>
      </c>
      <c r="E124" s="332">
        <f t="shared" si="93"/>
        <v>0</v>
      </c>
      <c r="F124" s="332" t="str">
        <f>'Перв. скв '!F124</f>
        <v>операция</v>
      </c>
      <c r="G124" s="349">
        <f>ННСдо1300!G124</f>
        <v>0</v>
      </c>
      <c r="H124" s="279"/>
      <c r="I124" s="279"/>
      <c r="J124" s="279">
        <v>1</v>
      </c>
      <c r="K124" s="279"/>
      <c r="L124" s="279"/>
      <c r="M124" s="279"/>
      <c r="N124" s="279"/>
      <c r="O124" s="99">
        <f t="shared" si="84"/>
        <v>0</v>
      </c>
      <c r="P124" s="99">
        <f t="shared" si="85"/>
        <v>0</v>
      </c>
      <c r="Q124" s="99">
        <f t="shared" si="86"/>
        <v>0</v>
      </c>
      <c r="R124" s="99">
        <f t="shared" si="87"/>
        <v>0</v>
      </c>
      <c r="S124" s="99">
        <f t="shared" si="88"/>
        <v>0</v>
      </c>
      <c r="T124" s="99">
        <f t="shared" si="89"/>
        <v>0</v>
      </c>
      <c r="U124" s="99">
        <f t="shared" si="90"/>
        <v>0</v>
      </c>
      <c r="V124" s="98">
        <f t="shared" si="91"/>
        <v>1</v>
      </c>
      <c r="W124" s="171">
        <f t="shared" si="92"/>
        <v>0</v>
      </c>
      <c r="X124" s="190"/>
    </row>
    <row r="125" spans="1:24" ht="29.25" hidden="1" customHeight="1" outlineLevel="1">
      <c r="A125" s="336"/>
      <c r="B125" s="323"/>
      <c r="C125" s="335"/>
      <c r="D125" s="102" t="str">
        <f>'Перв. скв '!D125</f>
        <v>ГИС под эксплуатационную колонну 178 мм (Стандартный комплекс, ИК (если несертифицированная телесистема))</v>
      </c>
      <c r="E125" s="332">
        <f t="shared" si="93"/>
        <v>0</v>
      </c>
      <c r="F125" s="332" t="str">
        <f>'Перв. скв '!F125</f>
        <v>операция</v>
      </c>
      <c r="G125" s="349">
        <f>ННСдо1300!G125</f>
        <v>0</v>
      </c>
      <c r="H125" s="279"/>
      <c r="I125" s="279"/>
      <c r="J125" s="279"/>
      <c r="K125" s="279"/>
      <c r="L125" s="279">
        <v>1</v>
      </c>
      <c r="M125" s="279"/>
      <c r="N125" s="279"/>
      <c r="O125" s="99">
        <f t="shared" si="84"/>
        <v>0</v>
      </c>
      <c r="P125" s="99">
        <f t="shared" si="85"/>
        <v>0</v>
      </c>
      <c r="Q125" s="99">
        <f t="shared" si="86"/>
        <v>0</v>
      </c>
      <c r="R125" s="99">
        <f t="shared" si="87"/>
        <v>0</v>
      </c>
      <c r="S125" s="99">
        <f t="shared" si="88"/>
        <v>0</v>
      </c>
      <c r="T125" s="99">
        <f t="shared" si="89"/>
        <v>0</v>
      </c>
      <c r="U125" s="99">
        <f t="shared" si="90"/>
        <v>0</v>
      </c>
      <c r="V125" s="98">
        <f t="shared" si="91"/>
        <v>1</v>
      </c>
      <c r="W125" s="171">
        <f t="shared" si="92"/>
        <v>0</v>
      </c>
      <c r="X125" s="190"/>
    </row>
    <row r="126" spans="1:24" ht="15" hidden="1" customHeight="1" outlineLevel="1">
      <c r="A126" s="336"/>
      <c r="B126" s="323"/>
      <c r="C126" s="335"/>
      <c r="D126" s="102" t="str">
        <f>'Перв. скв '!D126</f>
        <v>ГИС под хвостовик 114 мм (Стандартный комплекс, ИК (если несертифицированная телесистема))</v>
      </c>
      <c r="E126" s="332">
        <f t="shared" si="93"/>
        <v>0</v>
      </c>
      <c r="F126" s="332" t="str">
        <f>'Перв. скв '!F126</f>
        <v xml:space="preserve">операция </v>
      </c>
      <c r="G126" s="349">
        <f>ННСдо1300!G126</f>
        <v>0</v>
      </c>
      <c r="H126" s="279"/>
      <c r="I126" s="279"/>
      <c r="J126" s="279"/>
      <c r="K126" s="279"/>
      <c r="L126" s="279"/>
      <c r="M126" s="279"/>
      <c r="N126" s="279"/>
      <c r="O126" s="99">
        <f t="shared" si="84"/>
        <v>0</v>
      </c>
      <c r="P126" s="99">
        <f t="shared" si="85"/>
        <v>0</v>
      </c>
      <c r="Q126" s="99">
        <f t="shared" si="86"/>
        <v>0</v>
      </c>
      <c r="R126" s="99">
        <f t="shared" si="87"/>
        <v>0</v>
      </c>
      <c r="S126" s="99">
        <f t="shared" si="88"/>
        <v>0</v>
      </c>
      <c r="T126" s="99">
        <f t="shared" si="89"/>
        <v>0</v>
      </c>
      <c r="U126" s="99">
        <f t="shared" si="90"/>
        <v>0</v>
      </c>
      <c r="V126" s="98">
        <f t="shared" si="91"/>
        <v>0</v>
      </c>
      <c r="W126" s="171">
        <f t="shared" si="92"/>
        <v>0</v>
      </c>
      <c r="X126" s="190"/>
    </row>
    <row r="127" spans="1:24" ht="15" hidden="1" customHeight="1" outlineLevel="1">
      <c r="A127" s="336"/>
      <c r="B127" s="323"/>
      <c r="C127" s="335"/>
      <c r="D127" s="102" t="str">
        <f>'Перв. скв '!D127</f>
        <v xml:space="preserve">Технологическое дежурство отряда </v>
      </c>
      <c r="E127" s="332">
        <f t="shared" si="93"/>
        <v>0</v>
      </c>
      <c r="F127" s="332" t="str">
        <f>'Перв. скв '!F127</f>
        <v>сут.</v>
      </c>
      <c r="G127" s="349">
        <f>ННСдо1300!G127</f>
        <v>0</v>
      </c>
      <c r="H127" s="279"/>
      <c r="I127" s="279"/>
      <c r="J127" s="279"/>
      <c r="K127" s="279"/>
      <c r="L127" s="279"/>
      <c r="M127" s="279"/>
      <c r="N127" s="279"/>
      <c r="O127" s="99">
        <f t="shared" si="84"/>
        <v>0</v>
      </c>
      <c r="P127" s="99">
        <f t="shared" si="85"/>
        <v>0</v>
      </c>
      <c r="Q127" s="99">
        <f t="shared" si="86"/>
        <v>0</v>
      </c>
      <c r="R127" s="99">
        <f t="shared" si="87"/>
        <v>0</v>
      </c>
      <c r="S127" s="99">
        <f t="shared" si="88"/>
        <v>0</v>
      </c>
      <c r="T127" s="99">
        <f t="shared" si="89"/>
        <v>0</v>
      </c>
      <c r="U127" s="99">
        <f t="shared" si="90"/>
        <v>0</v>
      </c>
      <c r="V127" s="98">
        <f t="shared" si="91"/>
        <v>0</v>
      </c>
      <c r="W127" s="171">
        <f t="shared" si="92"/>
        <v>0</v>
      </c>
      <c r="X127" s="190"/>
    </row>
    <row r="128" spans="1:24" ht="15.75" hidden="1" customHeight="1" outlineLevel="1" thickBot="1">
      <c r="A128" s="337"/>
      <c r="B128" s="325"/>
      <c r="C128" s="335"/>
      <c r="D128" s="102" t="str">
        <f>'Перв. скв '!D128</f>
        <v>Интерпритация данных ГИС в открытом стволе</v>
      </c>
      <c r="E128" s="332">
        <f t="shared" si="93"/>
        <v>0</v>
      </c>
      <c r="F128" s="332" t="str">
        <f>'Перв. скв '!F128</f>
        <v>операция</v>
      </c>
      <c r="G128" s="349">
        <f>ННСдо1300!G128</f>
        <v>0</v>
      </c>
      <c r="H128" s="279"/>
      <c r="I128" s="279"/>
      <c r="J128" s="279"/>
      <c r="K128" s="279"/>
      <c r="L128" s="279"/>
      <c r="M128" s="279"/>
      <c r="N128" s="279"/>
      <c r="O128" s="99">
        <f t="shared" si="84"/>
        <v>0</v>
      </c>
      <c r="P128" s="99">
        <f t="shared" si="85"/>
        <v>0</v>
      </c>
      <c r="Q128" s="99">
        <f t="shared" si="86"/>
        <v>0</v>
      </c>
      <c r="R128" s="99">
        <f t="shared" si="87"/>
        <v>0</v>
      </c>
      <c r="S128" s="99">
        <f t="shared" si="88"/>
        <v>0</v>
      </c>
      <c r="T128" s="99">
        <f t="shared" si="89"/>
        <v>0</v>
      </c>
      <c r="U128" s="99">
        <f t="shared" si="90"/>
        <v>0</v>
      </c>
      <c r="V128" s="98">
        <f t="shared" si="91"/>
        <v>0</v>
      </c>
      <c r="W128" s="171">
        <f t="shared" si="92"/>
        <v>0</v>
      </c>
      <c r="X128" s="190"/>
    </row>
    <row r="129" spans="1:40" ht="15.75" hidden="1" customHeight="1" collapsed="1" thickBot="1">
      <c r="A129" s="45"/>
      <c r="B129" s="48"/>
      <c r="C129" s="446" t="s">
        <v>1</v>
      </c>
      <c r="D129" s="447"/>
      <c r="E129" s="447"/>
      <c r="F129" s="447"/>
      <c r="G129" s="447"/>
      <c r="H129" s="447"/>
      <c r="I129" s="447"/>
      <c r="J129" s="447"/>
      <c r="K129" s="447"/>
      <c r="L129" s="447"/>
      <c r="M129" s="447"/>
      <c r="N129" s="447"/>
      <c r="O129" s="447"/>
      <c r="P129" s="447"/>
      <c r="Q129" s="447"/>
      <c r="R129" s="447"/>
      <c r="S129" s="447"/>
      <c r="T129" s="447"/>
      <c r="U129" s="447"/>
      <c r="V129" s="447"/>
      <c r="W129" s="473"/>
      <c r="X129" s="192">
        <f>SUM(W131:W133)</f>
        <v>0</v>
      </c>
    </row>
    <row r="130" spans="1:40" ht="15" hidden="1" customHeight="1" outlineLevel="1">
      <c r="A130" s="327"/>
      <c r="B130" s="323"/>
      <c r="C130" s="182">
        <f>'Перв. скв '!C130</f>
        <v>0</v>
      </c>
      <c r="D130" s="100" t="s">
        <v>120</v>
      </c>
      <c r="E130" s="50"/>
      <c r="F130" s="338"/>
      <c r="G130" s="40"/>
      <c r="H130" s="295"/>
      <c r="I130" s="295"/>
      <c r="J130" s="295"/>
      <c r="K130" s="295"/>
      <c r="L130" s="295"/>
      <c r="M130" s="295"/>
      <c r="N130" s="295"/>
      <c r="O130" s="52"/>
      <c r="P130" s="52"/>
      <c r="Q130" s="52"/>
      <c r="R130" s="52"/>
      <c r="S130" s="52"/>
      <c r="T130" s="52"/>
      <c r="U130" s="52"/>
      <c r="V130" s="53"/>
      <c r="W130" s="172"/>
      <c r="X130" s="190"/>
    </row>
    <row r="131" spans="1:40" ht="15" hidden="1" customHeight="1" outlineLevel="1">
      <c r="A131" s="327"/>
      <c r="B131" s="323"/>
      <c r="C131" s="335" t="s">
        <v>148</v>
      </c>
      <c r="D131" s="102" t="str">
        <f>'Перв. скв '!D131</f>
        <v>Отбор неизолированного керна</v>
      </c>
      <c r="E131" s="332">
        <f>C$130</f>
        <v>0</v>
      </c>
      <c r="F131" s="332" t="str">
        <f>'Перв. скв '!F131</f>
        <v>м</v>
      </c>
      <c r="G131" s="349">
        <f>ННСдо1300!G131</f>
        <v>0</v>
      </c>
      <c r="H131" s="306">
        <f>'Перв. скв '!H131</f>
        <v>0</v>
      </c>
      <c r="I131" s="306">
        <f>'Перв. скв '!I131</f>
        <v>0</v>
      </c>
      <c r="J131" s="306">
        <f>'Перв. скв '!J131</f>
        <v>0</v>
      </c>
      <c r="K131" s="306">
        <f>'Перв. скв '!K131</f>
        <v>0</v>
      </c>
      <c r="L131" s="306">
        <f>'Перв. скв '!L131</f>
        <v>0</v>
      </c>
      <c r="M131" s="306">
        <f>'Перв. скв '!M131</f>
        <v>0</v>
      </c>
      <c r="N131" s="306">
        <f>'Перв. скв '!N131</f>
        <v>0</v>
      </c>
      <c r="O131" s="112">
        <f>H131*G131</f>
        <v>0</v>
      </c>
      <c r="P131" s="112">
        <f>I131*G131</f>
        <v>0</v>
      </c>
      <c r="Q131" s="112">
        <f>J131*G131</f>
        <v>0</v>
      </c>
      <c r="R131" s="112">
        <f>K131*G131</f>
        <v>0</v>
      </c>
      <c r="S131" s="112">
        <f>L131*G131</f>
        <v>0</v>
      </c>
      <c r="T131" s="99">
        <f>M131*G131</f>
        <v>0</v>
      </c>
      <c r="U131" s="112">
        <f>N131*G131</f>
        <v>0</v>
      </c>
      <c r="V131" s="113">
        <f>SUM(H131:N131)</f>
        <v>0</v>
      </c>
      <c r="W131" s="168">
        <f>SUM(O131:U131)</f>
        <v>0</v>
      </c>
      <c r="X131" s="190"/>
    </row>
    <row r="132" spans="1:40" ht="15" hidden="1" customHeight="1" outlineLevel="1">
      <c r="A132" s="327"/>
      <c r="B132" s="323"/>
      <c r="C132" s="335"/>
      <c r="D132" s="102" t="str">
        <f>'Перв. скв '!D132</f>
        <v>Отбор изолированного керна</v>
      </c>
      <c r="E132" s="332">
        <f>C$130</f>
        <v>0</v>
      </c>
      <c r="F132" s="332" t="str">
        <f>'Перв. скв '!F132</f>
        <v>м</v>
      </c>
      <c r="G132" s="349">
        <f>ННСдо1300!G132</f>
        <v>0</v>
      </c>
      <c r="H132" s="306">
        <f>'Перв. скв '!H132</f>
        <v>0</v>
      </c>
      <c r="I132" s="306">
        <f>'Перв. скв '!I132</f>
        <v>0</v>
      </c>
      <c r="J132" s="306">
        <f>'Перв. скв '!J132</f>
        <v>0</v>
      </c>
      <c r="K132" s="306">
        <f>'Перв. скв '!K132</f>
        <v>0</v>
      </c>
      <c r="L132" s="306">
        <f>'Перв. скв '!L132</f>
        <v>0</v>
      </c>
      <c r="M132" s="306">
        <f>'Перв. скв '!M132</f>
        <v>0</v>
      </c>
      <c r="N132" s="306">
        <f>'Перв. скв '!N132</f>
        <v>0</v>
      </c>
      <c r="O132" s="112">
        <f>H132*G132</f>
        <v>0</v>
      </c>
      <c r="P132" s="112">
        <f>I132*G132</f>
        <v>0</v>
      </c>
      <c r="Q132" s="112">
        <f>J132*G132</f>
        <v>0</v>
      </c>
      <c r="R132" s="112">
        <f>K132*G132</f>
        <v>0</v>
      </c>
      <c r="S132" s="112">
        <f>L132*G132</f>
        <v>0</v>
      </c>
      <c r="T132" s="99">
        <f>M132*G132</f>
        <v>0</v>
      </c>
      <c r="U132" s="112">
        <f>N132*G132</f>
        <v>0</v>
      </c>
      <c r="V132" s="113">
        <f>SUM(H132:N132)</f>
        <v>0</v>
      </c>
      <c r="W132" s="168">
        <f>SUM(O132:U132)</f>
        <v>0</v>
      </c>
      <c r="X132" s="190"/>
    </row>
    <row r="133" spans="1:40" ht="15.75" hidden="1" customHeight="1" outlineLevel="1" thickBot="1">
      <c r="A133" s="327"/>
      <c r="B133" s="323"/>
      <c r="C133" s="335"/>
      <c r="D133" s="102" t="str">
        <f>'Перв. скв '!D133</f>
        <v>Прочее</v>
      </c>
      <c r="E133" s="332">
        <f>C$130</f>
        <v>0</v>
      </c>
      <c r="F133" s="332" t="str">
        <f>'Перв. скв '!F133</f>
        <v>м</v>
      </c>
      <c r="G133" s="349">
        <f>ННСдо1300!G133</f>
        <v>0</v>
      </c>
      <c r="H133" s="306">
        <f>'Перв. скв '!H133</f>
        <v>0</v>
      </c>
      <c r="I133" s="306">
        <f>'Перв. скв '!I133</f>
        <v>0</v>
      </c>
      <c r="J133" s="306">
        <f>'Перв. скв '!J133</f>
        <v>0</v>
      </c>
      <c r="K133" s="306">
        <f>'Перв. скв '!K133</f>
        <v>0</v>
      </c>
      <c r="L133" s="306">
        <f>'Перв. скв '!L133</f>
        <v>0</v>
      </c>
      <c r="M133" s="306">
        <f>'Перв. скв '!M133</f>
        <v>0</v>
      </c>
      <c r="N133" s="306">
        <f>'Перв. скв '!N133</f>
        <v>0</v>
      </c>
      <c r="O133" s="112">
        <f>H133*G133</f>
        <v>0</v>
      </c>
      <c r="P133" s="112">
        <f>I133*G133</f>
        <v>0</v>
      </c>
      <c r="Q133" s="112">
        <f>J133*G133</f>
        <v>0</v>
      </c>
      <c r="R133" s="112">
        <f>K133*G133</f>
        <v>0</v>
      </c>
      <c r="S133" s="112">
        <f>L133*G133</f>
        <v>0</v>
      </c>
      <c r="T133" s="99">
        <f>M133*G133</f>
        <v>0</v>
      </c>
      <c r="U133" s="112">
        <f>N133*G133</f>
        <v>0</v>
      </c>
      <c r="V133" s="113">
        <f>SUM(H133:N133)</f>
        <v>0</v>
      </c>
      <c r="W133" s="168">
        <f>SUM(O133:U133)</f>
        <v>0</v>
      </c>
      <c r="X133" s="190"/>
    </row>
    <row r="134" spans="1:40" ht="15.75" collapsed="1" thickBot="1">
      <c r="A134" s="45"/>
      <c r="B134" s="48"/>
      <c r="C134" s="446" t="s">
        <v>26</v>
      </c>
      <c r="D134" s="447"/>
      <c r="E134" s="447"/>
      <c r="F134" s="447"/>
      <c r="G134" s="447"/>
      <c r="H134" s="447"/>
      <c r="I134" s="447"/>
      <c r="J134" s="447"/>
      <c r="K134" s="447"/>
      <c r="L134" s="447"/>
      <c r="M134" s="447"/>
      <c r="N134" s="447"/>
      <c r="O134" s="447"/>
      <c r="P134" s="447"/>
      <c r="Q134" s="447"/>
      <c r="R134" s="447"/>
      <c r="S134" s="447"/>
      <c r="T134" s="447"/>
      <c r="U134" s="447"/>
      <c r="V134" s="447"/>
      <c r="W134" s="473"/>
      <c r="X134" s="192">
        <f>SUM(W136:W141)</f>
        <v>816615</v>
      </c>
    </row>
    <row r="135" spans="1:40" outlineLevel="1" collapsed="1">
      <c r="A135" s="336"/>
      <c r="B135" s="323"/>
      <c r="C135" s="182">
        <f>'Перв. скв '!C135</f>
        <v>0</v>
      </c>
      <c r="D135" s="100" t="s">
        <v>120</v>
      </c>
      <c r="E135" s="50"/>
      <c r="F135" s="50"/>
      <c r="G135" s="38"/>
      <c r="H135" s="295"/>
      <c r="I135" s="295"/>
      <c r="J135" s="295"/>
      <c r="K135" s="295"/>
      <c r="L135" s="295"/>
      <c r="M135" s="295"/>
      <c r="N135" s="295"/>
      <c r="O135" s="52"/>
      <c r="P135" s="52"/>
      <c r="Q135" s="52"/>
      <c r="R135" s="52"/>
      <c r="S135" s="52"/>
      <c r="T135" s="52"/>
      <c r="U135" s="52"/>
      <c r="V135" s="53"/>
      <c r="W135" s="172"/>
      <c r="X135" s="190"/>
    </row>
    <row r="136" spans="1:40" outlineLevel="1">
      <c r="A136" s="336"/>
      <c r="B136" s="323"/>
      <c r="C136" s="335" t="s">
        <v>148</v>
      </c>
      <c r="D136" s="102" t="str">
        <f>'Перв. скв '!D136</f>
        <v>Супервайзер по бурению на скважинах с отходом до 1300 м.</v>
      </c>
      <c r="E136" s="332">
        <f t="shared" ref="E136:E141" si="94">C$135</f>
        <v>0</v>
      </c>
      <c r="F136" s="332" t="str">
        <f>'Перв. скв '!F136</f>
        <v>скв.</v>
      </c>
      <c r="G136" s="349">
        <f>ННСдо1300!G136</f>
        <v>18147</v>
      </c>
      <c r="H136" s="306">
        <f>'Перв. скв '!H136</f>
        <v>0</v>
      </c>
      <c r="I136" s="306">
        <f>'Перв. скв '!I136</f>
        <v>0</v>
      </c>
      <c r="J136" s="306">
        <f>'Перв. скв '!J136</f>
        <v>0</v>
      </c>
      <c r="K136" s="306">
        <f>'Перв. скв '!K136</f>
        <v>0</v>
      </c>
      <c r="L136" s="306">
        <f>$L$45</f>
        <v>0</v>
      </c>
      <c r="M136" s="306">
        <f>'Перв. скв '!M136</f>
        <v>0</v>
      </c>
      <c r="N136" s="306">
        <f>'Перв. скв '!N136</f>
        <v>0</v>
      </c>
      <c r="O136" s="112">
        <f t="shared" ref="O136:O141" si="95">H136*G136</f>
        <v>0</v>
      </c>
      <c r="P136" s="112">
        <f t="shared" ref="P136:P141" si="96">I136*G136</f>
        <v>0</v>
      </c>
      <c r="Q136" s="112">
        <f t="shared" ref="Q136:Q141" si="97">J136*G136</f>
        <v>0</v>
      </c>
      <c r="R136" s="112">
        <f t="shared" ref="R136:R141" si="98">K136*G136</f>
        <v>0</v>
      </c>
      <c r="S136" s="112">
        <f t="shared" ref="S136:S141" si="99">L136*G136</f>
        <v>0</v>
      </c>
      <c r="T136" s="99">
        <f t="shared" ref="T136:T141" si="100">M136*G136</f>
        <v>0</v>
      </c>
      <c r="U136" s="112">
        <f t="shared" ref="U136:U141" si="101">N136*G136</f>
        <v>0</v>
      </c>
      <c r="V136" s="113">
        <f t="shared" ref="V136:V141" si="102">SUM(H136:N136)</f>
        <v>0</v>
      </c>
      <c r="W136" s="168">
        <f t="shared" ref="W136:W141" si="103">SUM(O136:U136)</f>
        <v>0</v>
      </c>
      <c r="X136" s="190"/>
    </row>
    <row r="137" spans="1:40" outlineLevel="1">
      <c r="A137" s="336"/>
      <c r="B137" s="323"/>
      <c r="C137" s="335"/>
      <c r="D137" s="102" t="str">
        <f>'Перв. скв '!D137</f>
        <v>Супервайзер по бурению на скважинах с отходом от 1300 до 1500 м.</v>
      </c>
      <c r="E137" s="332">
        <f t="shared" si="94"/>
        <v>0</v>
      </c>
      <c r="F137" s="332" t="str">
        <f>'Перв. скв '!F137</f>
        <v>скв.</v>
      </c>
      <c r="G137" s="349">
        <f>ННСдо1300!G137</f>
        <v>18147</v>
      </c>
      <c r="H137" s="306">
        <f>'Перв. скв '!H137</f>
        <v>0</v>
      </c>
      <c r="I137" s="306">
        <f>'Перв. скв '!I137</f>
        <v>0</v>
      </c>
      <c r="J137" s="306">
        <f>'Перв. скв '!J137</f>
        <v>0</v>
      </c>
      <c r="K137" s="306">
        <f>'Перв. скв '!K137</f>
        <v>0</v>
      </c>
      <c r="L137" s="306">
        <v>0</v>
      </c>
      <c r="M137" s="306">
        <f>'Перв. скв '!M137</f>
        <v>0</v>
      </c>
      <c r="N137" s="306">
        <f>'Перв. скв '!N137</f>
        <v>0</v>
      </c>
      <c r="O137" s="112">
        <f t="shared" si="95"/>
        <v>0</v>
      </c>
      <c r="P137" s="112">
        <f t="shared" si="96"/>
        <v>0</v>
      </c>
      <c r="Q137" s="112">
        <f t="shared" si="97"/>
        <v>0</v>
      </c>
      <c r="R137" s="112">
        <f t="shared" si="98"/>
        <v>0</v>
      </c>
      <c r="S137" s="112">
        <f t="shared" si="99"/>
        <v>0</v>
      </c>
      <c r="T137" s="99">
        <f t="shared" si="100"/>
        <v>0</v>
      </c>
      <c r="U137" s="112">
        <f t="shared" si="101"/>
        <v>0</v>
      </c>
      <c r="V137" s="113">
        <f t="shared" si="102"/>
        <v>0</v>
      </c>
      <c r="W137" s="168">
        <f t="shared" si="103"/>
        <v>0</v>
      </c>
      <c r="X137" s="190"/>
    </row>
    <row r="138" spans="1:40" outlineLevel="1">
      <c r="A138" s="336"/>
      <c r="B138" s="323"/>
      <c r="C138" s="335"/>
      <c r="D138" s="102" t="str">
        <f>'Перв. скв '!D138</f>
        <v>Супервайзер по бурению на скважинах с отходом от 1500 до 2000 м.</v>
      </c>
      <c r="E138" s="332">
        <f t="shared" si="94"/>
        <v>0</v>
      </c>
      <c r="F138" s="332" t="str">
        <f>'Перв. скв '!F138</f>
        <v>скв.</v>
      </c>
      <c r="G138" s="349">
        <f>ННСдо1300!G138</f>
        <v>18147</v>
      </c>
      <c r="H138" s="306">
        <f>'Перв. скв '!H138</f>
        <v>0</v>
      </c>
      <c r="I138" s="306">
        <f>'Перв. скв '!I138</f>
        <v>0</v>
      </c>
      <c r="J138" s="306">
        <f>'Перв. скв '!J138</f>
        <v>0</v>
      </c>
      <c r="K138" s="306">
        <f>'Перв. скв '!K138</f>
        <v>0</v>
      </c>
      <c r="L138" s="306">
        <f>$L$47</f>
        <v>0</v>
      </c>
      <c r="M138" s="306">
        <f>'Перв. скв '!M138</f>
        <v>0</v>
      </c>
      <c r="N138" s="306">
        <f>'Перв. скв '!N138</f>
        <v>0</v>
      </c>
      <c r="O138" s="112">
        <f t="shared" si="95"/>
        <v>0</v>
      </c>
      <c r="P138" s="112">
        <f t="shared" si="96"/>
        <v>0</v>
      </c>
      <c r="Q138" s="112">
        <f t="shared" si="97"/>
        <v>0</v>
      </c>
      <c r="R138" s="112">
        <f t="shared" si="98"/>
        <v>0</v>
      </c>
      <c r="S138" s="112">
        <f t="shared" si="99"/>
        <v>0</v>
      </c>
      <c r="T138" s="99">
        <f t="shared" si="100"/>
        <v>0</v>
      </c>
      <c r="U138" s="112">
        <f t="shared" si="101"/>
        <v>0</v>
      </c>
      <c r="V138" s="113">
        <f t="shared" si="102"/>
        <v>0</v>
      </c>
      <c r="W138" s="168">
        <f t="shared" si="103"/>
        <v>0</v>
      </c>
      <c r="X138" s="190"/>
    </row>
    <row r="139" spans="1:40" outlineLevel="1">
      <c r="A139" s="336"/>
      <c r="B139" s="323"/>
      <c r="C139" s="335"/>
      <c r="D139" s="102" t="str">
        <f>'Перв. скв '!D139</f>
        <v>Супервайзер по бурению на скважинах с отходом от 2000 до 2200 м.</v>
      </c>
      <c r="E139" s="332">
        <f t="shared" si="94"/>
        <v>0</v>
      </c>
      <c r="F139" s="332" t="str">
        <f>'Перв. скв '!F139</f>
        <v>скв.</v>
      </c>
      <c r="G139" s="349">
        <f>ННСдо1300!G139</f>
        <v>18147</v>
      </c>
      <c r="H139" s="306">
        <f>'Перв. скв '!H139</f>
        <v>0</v>
      </c>
      <c r="I139" s="306">
        <f>'Перв. скв '!I139</f>
        <v>0</v>
      </c>
      <c r="J139" s="306">
        <f>'Перв. скв '!J139</f>
        <v>0</v>
      </c>
      <c r="K139" s="306">
        <f>'Перв. скв '!K139</f>
        <v>0</v>
      </c>
      <c r="L139" s="306">
        <f>$L$48</f>
        <v>0</v>
      </c>
      <c r="M139" s="306">
        <f>'Перв. скв '!M139</f>
        <v>0</v>
      </c>
      <c r="N139" s="306">
        <f>'Перв. скв '!N139</f>
        <v>0</v>
      </c>
      <c r="O139" s="112">
        <f t="shared" si="95"/>
        <v>0</v>
      </c>
      <c r="P139" s="112">
        <f t="shared" si="96"/>
        <v>0</v>
      </c>
      <c r="Q139" s="112">
        <f t="shared" si="97"/>
        <v>0</v>
      </c>
      <c r="R139" s="112">
        <f t="shared" si="98"/>
        <v>0</v>
      </c>
      <c r="S139" s="112">
        <f t="shared" si="99"/>
        <v>0</v>
      </c>
      <c r="T139" s="99">
        <f t="shared" si="100"/>
        <v>0</v>
      </c>
      <c r="U139" s="112">
        <f t="shared" si="101"/>
        <v>0</v>
      </c>
      <c r="V139" s="113">
        <f t="shared" si="102"/>
        <v>0</v>
      </c>
      <c r="W139" s="168">
        <f t="shared" si="103"/>
        <v>0</v>
      </c>
      <c r="X139" s="190"/>
    </row>
    <row r="140" spans="1:40" outlineLevel="1">
      <c r="A140" s="336"/>
      <c r="B140" s="323"/>
      <c r="C140" s="335"/>
      <c r="D140" s="102" t="str">
        <f>'Перв. скв '!D140</f>
        <v>Супервайзер по бурению на скважинах с отходом более 2200 м.</v>
      </c>
      <c r="E140" s="332">
        <f t="shared" si="94"/>
        <v>0</v>
      </c>
      <c r="F140" s="332" t="str">
        <f>'Перв. скв '!F140</f>
        <v>скв.</v>
      </c>
      <c r="G140" s="349">
        <f>ННСдо1300!G140</f>
        <v>18147</v>
      </c>
      <c r="H140" s="306">
        <f>'Перв. скв '!H140</f>
        <v>0</v>
      </c>
      <c r="I140" s="306">
        <f>'Перв. скв '!I140</f>
        <v>0</v>
      </c>
      <c r="J140" s="306">
        <f>'Перв. скв '!J140</f>
        <v>0</v>
      </c>
      <c r="K140" s="306">
        <f>'Перв. скв '!K140</f>
        <v>0</v>
      </c>
      <c r="L140" s="306">
        <f>$L$49</f>
        <v>0</v>
      </c>
      <c r="M140" s="306">
        <f>'Перв. скв '!M140</f>
        <v>0</v>
      </c>
      <c r="N140" s="306">
        <f>'Перв. скв '!N140</f>
        <v>0</v>
      </c>
      <c r="O140" s="112">
        <f t="shared" si="95"/>
        <v>0</v>
      </c>
      <c r="P140" s="112">
        <f t="shared" si="96"/>
        <v>0</v>
      </c>
      <c r="Q140" s="112">
        <f t="shared" si="97"/>
        <v>0</v>
      </c>
      <c r="R140" s="112">
        <f t="shared" si="98"/>
        <v>0</v>
      </c>
      <c r="S140" s="112">
        <f t="shared" si="99"/>
        <v>0</v>
      </c>
      <c r="T140" s="99">
        <f t="shared" si="100"/>
        <v>0</v>
      </c>
      <c r="U140" s="112">
        <f t="shared" si="101"/>
        <v>0</v>
      </c>
      <c r="V140" s="113">
        <f t="shared" si="102"/>
        <v>0</v>
      </c>
      <c r="W140" s="168">
        <f t="shared" si="103"/>
        <v>0</v>
      </c>
      <c r="X140" s="190"/>
      <c r="AN140" s="273">
        <f>AL140+AJ140+AH140+AF140+AD140+AB140+Z140+X140+V140+T140+R140+N140+P140+L140+J140+H140</f>
        <v>0</v>
      </c>
    </row>
    <row r="141" spans="1:40" ht="15.75" outlineLevel="1" thickBot="1">
      <c r="A141" s="336"/>
      <c r="B141" s="323"/>
      <c r="C141" s="335"/>
      <c r="D141" s="102" t="str">
        <f>'Перв. скв '!D141</f>
        <v>Супервайзер по бурению на горизонтальных скважинах</v>
      </c>
      <c r="E141" s="332">
        <f t="shared" si="94"/>
        <v>0</v>
      </c>
      <c r="F141" s="332" t="str">
        <f>'Перв. скв '!F141</f>
        <v>скв.</v>
      </c>
      <c r="G141" s="349">
        <f>ННСдо1300!G141</f>
        <v>18147</v>
      </c>
      <c r="H141" s="306">
        <f>'Перв. скв '!H141</f>
        <v>0</v>
      </c>
      <c r="I141" s="306">
        <f>'Перв. скв '!I141</f>
        <v>0</v>
      </c>
      <c r="J141" s="306">
        <f>'Перв. скв '!J141</f>
        <v>0</v>
      </c>
      <c r="K141" s="306">
        <f>'Перв. скв '!K141</f>
        <v>0</v>
      </c>
      <c r="L141" s="306">
        <f>O6</f>
        <v>45</v>
      </c>
      <c r="M141" s="306">
        <f>'Перв. скв '!M141</f>
        <v>0</v>
      </c>
      <c r="N141" s="306">
        <f>'Перв. скв '!N141</f>
        <v>0</v>
      </c>
      <c r="O141" s="112">
        <f t="shared" si="95"/>
        <v>0</v>
      </c>
      <c r="P141" s="112">
        <f t="shared" si="96"/>
        <v>0</v>
      </c>
      <c r="Q141" s="112">
        <f t="shared" si="97"/>
        <v>0</v>
      </c>
      <c r="R141" s="112">
        <f t="shared" si="98"/>
        <v>0</v>
      </c>
      <c r="S141" s="112">
        <f t="shared" si="99"/>
        <v>816615</v>
      </c>
      <c r="T141" s="99">
        <f t="shared" si="100"/>
        <v>0</v>
      </c>
      <c r="U141" s="112">
        <f t="shared" si="101"/>
        <v>0</v>
      </c>
      <c r="V141" s="113">
        <f t="shared" si="102"/>
        <v>45</v>
      </c>
      <c r="W141" s="168">
        <f t="shared" si="103"/>
        <v>816615</v>
      </c>
      <c r="X141" s="190"/>
    </row>
    <row r="142" spans="1:40" ht="15.75" hidden="1" customHeight="1" thickBot="1">
      <c r="A142" s="45"/>
      <c r="B142" s="48"/>
      <c r="C142" s="446" t="s">
        <v>36</v>
      </c>
      <c r="D142" s="447"/>
      <c r="E142" s="447"/>
      <c r="F142" s="447"/>
      <c r="G142" s="447"/>
      <c r="H142" s="447"/>
      <c r="I142" s="447"/>
      <c r="J142" s="447"/>
      <c r="K142" s="447"/>
      <c r="L142" s="447"/>
      <c r="M142" s="447"/>
      <c r="N142" s="447"/>
      <c r="O142" s="447"/>
      <c r="P142" s="447"/>
      <c r="Q142" s="447"/>
      <c r="R142" s="447"/>
      <c r="S142" s="447"/>
      <c r="T142" s="447"/>
      <c r="U142" s="447"/>
      <c r="V142" s="447"/>
      <c r="W142" s="473"/>
      <c r="X142" s="192">
        <f>SUM(W143:W162)</f>
        <v>0</v>
      </c>
    </row>
    <row r="143" spans="1:40" ht="15" hidden="1" customHeight="1" outlineLevel="1" collapsed="1">
      <c r="A143" s="327"/>
      <c r="B143" s="323"/>
      <c r="C143" s="182">
        <f>'Перв. скв '!C143</f>
        <v>0</v>
      </c>
      <c r="D143" s="100" t="s">
        <v>120</v>
      </c>
      <c r="E143" s="50"/>
      <c r="F143" s="50"/>
      <c r="G143" s="38"/>
      <c r="H143" s="295"/>
      <c r="I143" s="295"/>
      <c r="J143" s="295"/>
      <c r="K143" s="295"/>
      <c r="L143" s="295"/>
      <c r="M143" s="295"/>
      <c r="N143" s="295"/>
      <c r="O143" s="52"/>
      <c r="P143" s="52"/>
      <c r="Q143" s="52"/>
      <c r="R143" s="52"/>
      <c r="S143" s="52"/>
      <c r="T143" s="52"/>
      <c r="U143" s="52"/>
      <c r="V143" s="53"/>
      <c r="W143" s="172"/>
      <c r="X143" s="190"/>
    </row>
    <row r="144" spans="1:40" ht="15" hidden="1" customHeight="1" outlineLevel="1">
      <c r="A144" s="327"/>
      <c r="B144" s="323"/>
      <c r="C144" s="335"/>
      <c r="D144" s="102" t="str">
        <f>'Перв. скв '!D144</f>
        <v>Противофонтанный лифт</v>
      </c>
      <c r="E144" s="332"/>
      <c r="F144" s="332" t="str">
        <f>'Перв. скв '!F144</f>
        <v>операция</v>
      </c>
      <c r="G144" s="349">
        <f>ННСдо1300!G144</f>
        <v>0</v>
      </c>
      <c r="H144" s="306">
        <f>'Перв. скв '!H144</f>
        <v>0</v>
      </c>
      <c r="I144" s="306">
        <f>'Перв. скв '!I144</f>
        <v>0</v>
      </c>
      <c r="J144" s="306">
        <f>'Перв. скв '!J144</f>
        <v>0</v>
      </c>
      <c r="K144" s="306">
        <f>'Перв. скв '!K144</f>
        <v>0</v>
      </c>
      <c r="L144" s="306">
        <f>'Перв. скв '!L144</f>
        <v>0</v>
      </c>
      <c r="M144" s="306">
        <f>'Перв. скв '!M144</f>
        <v>0</v>
      </c>
      <c r="N144" s="306">
        <f>'Перв. скв '!N144</f>
        <v>0</v>
      </c>
      <c r="O144" s="99">
        <f t="shared" ref="O144:O154" si="104">H144*G144</f>
        <v>0</v>
      </c>
      <c r="P144" s="99">
        <f t="shared" ref="P144:P154" si="105">I144*G144</f>
        <v>0</v>
      </c>
      <c r="Q144" s="99">
        <f t="shared" ref="Q144:Q154" si="106">J144*G144</f>
        <v>0</v>
      </c>
      <c r="R144" s="99">
        <f t="shared" ref="R144:R154" si="107">K144*G144</f>
        <v>0</v>
      </c>
      <c r="S144" s="99">
        <f t="shared" ref="S144:S154" si="108">L144*G144</f>
        <v>0</v>
      </c>
      <c r="T144" s="99">
        <f t="shared" ref="T144:T154" si="109">M144*G144</f>
        <v>0</v>
      </c>
      <c r="U144" s="99">
        <f t="shared" ref="U144:U154" si="110">N144*G144</f>
        <v>0</v>
      </c>
      <c r="V144" s="98">
        <f t="shared" ref="V144:V154" si="111">SUM(H144:N144)</f>
        <v>0</v>
      </c>
      <c r="W144" s="171">
        <f t="shared" ref="W144:W154" si="112">SUM(O144:U144)</f>
        <v>0</v>
      </c>
      <c r="X144" s="190"/>
    </row>
    <row r="145" spans="1:24" ht="15" hidden="1" customHeight="1" outlineLevel="1">
      <c r="A145" s="327"/>
      <c r="B145" s="323"/>
      <c r="C145" s="335"/>
      <c r="D145" s="102" t="str">
        <f>'Перв. скв '!D145</f>
        <v>Прочие</v>
      </c>
      <c r="E145" s="332"/>
      <c r="F145" s="332">
        <f>'Перв. скв '!F145</f>
        <v>0</v>
      </c>
      <c r="G145" s="349">
        <f>ННСдо1300!G145</f>
        <v>0</v>
      </c>
      <c r="H145" s="306">
        <f>'Перв. скв '!H145</f>
        <v>0</v>
      </c>
      <c r="I145" s="306">
        <f>'Перв. скв '!I145</f>
        <v>0</v>
      </c>
      <c r="J145" s="306">
        <f>'Перв. скв '!J145</f>
        <v>0</v>
      </c>
      <c r="K145" s="306">
        <f>'Перв. скв '!K145</f>
        <v>0</v>
      </c>
      <c r="L145" s="306">
        <f>'Перв. скв '!L145</f>
        <v>0</v>
      </c>
      <c r="M145" s="306">
        <f>'Перв. скв '!M145</f>
        <v>0</v>
      </c>
      <c r="N145" s="306">
        <f>'Перв. скв '!N145</f>
        <v>0</v>
      </c>
      <c r="O145" s="99">
        <f t="shared" si="104"/>
        <v>0</v>
      </c>
      <c r="P145" s="99">
        <f t="shared" si="105"/>
        <v>0</v>
      </c>
      <c r="Q145" s="99">
        <f t="shared" si="106"/>
        <v>0</v>
      </c>
      <c r="R145" s="99">
        <f t="shared" si="107"/>
        <v>0</v>
      </c>
      <c r="S145" s="99">
        <f t="shared" si="108"/>
        <v>0</v>
      </c>
      <c r="T145" s="99">
        <f t="shared" si="109"/>
        <v>0</v>
      </c>
      <c r="U145" s="99">
        <f t="shared" si="110"/>
        <v>0</v>
      </c>
      <c r="V145" s="98">
        <f t="shared" si="111"/>
        <v>0</v>
      </c>
      <c r="W145" s="171">
        <f t="shared" si="112"/>
        <v>0</v>
      </c>
      <c r="X145" s="190"/>
    </row>
    <row r="146" spans="1:24" ht="15" hidden="1" customHeight="1" outlineLevel="1">
      <c r="A146" s="327"/>
      <c r="B146" s="323"/>
      <c r="C146" s="335"/>
      <c r="D146" s="102" t="str">
        <f>'Перв. скв '!D146</f>
        <v>Прочие</v>
      </c>
      <c r="E146" s="332"/>
      <c r="F146" s="332">
        <f>'Перв. скв '!F146</f>
        <v>0</v>
      </c>
      <c r="G146" s="349">
        <f>ННСдо1300!G146</f>
        <v>0</v>
      </c>
      <c r="H146" s="306">
        <f>'Перв. скв '!H146</f>
        <v>0</v>
      </c>
      <c r="I146" s="306">
        <f>'Перв. скв '!I146</f>
        <v>0</v>
      </c>
      <c r="J146" s="306">
        <f>'Перв. скв '!J146</f>
        <v>0</v>
      </c>
      <c r="K146" s="306">
        <f>'Перв. скв '!K146</f>
        <v>0</v>
      </c>
      <c r="L146" s="306">
        <f>'Перв. скв '!L146</f>
        <v>0</v>
      </c>
      <c r="M146" s="306">
        <f>'Перв. скв '!M146</f>
        <v>0</v>
      </c>
      <c r="N146" s="306">
        <f>'Перв. скв '!N146</f>
        <v>0</v>
      </c>
      <c r="O146" s="99">
        <f t="shared" si="104"/>
        <v>0</v>
      </c>
      <c r="P146" s="99">
        <f t="shared" si="105"/>
        <v>0</v>
      </c>
      <c r="Q146" s="99">
        <f t="shared" si="106"/>
        <v>0</v>
      </c>
      <c r="R146" s="99">
        <f t="shared" si="107"/>
        <v>0</v>
      </c>
      <c r="S146" s="99">
        <f t="shared" si="108"/>
        <v>0</v>
      </c>
      <c r="T146" s="99">
        <f t="shared" si="109"/>
        <v>0</v>
      </c>
      <c r="U146" s="99">
        <f t="shared" si="110"/>
        <v>0</v>
      </c>
      <c r="V146" s="98">
        <f t="shared" si="111"/>
        <v>0</v>
      </c>
      <c r="W146" s="171">
        <f t="shared" si="112"/>
        <v>0</v>
      </c>
      <c r="X146" s="190"/>
    </row>
    <row r="147" spans="1:24" ht="15" hidden="1" customHeight="1" outlineLevel="1">
      <c r="A147" s="327"/>
      <c r="B147" s="323"/>
      <c r="C147" s="335"/>
      <c r="D147" s="102" t="str">
        <f>'Перв. скв '!D147</f>
        <v>Прочие</v>
      </c>
      <c r="E147" s="332"/>
      <c r="F147" s="332">
        <f>'Перв. скв '!F147</f>
        <v>0</v>
      </c>
      <c r="G147" s="349">
        <f>ННСдо1300!G147</f>
        <v>0</v>
      </c>
      <c r="H147" s="306">
        <f>'Перв. скв '!H147</f>
        <v>0</v>
      </c>
      <c r="I147" s="306">
        <f>'Перв. скв '!I147</f>
        <v>0</v>
      </c>
      <c r="J147" s="306">
        <f>'Перв. скв '!J147</f>
        <v>0</v>
      </c>
      <c r="K147" s="306">
        <f>'Перв. скв '!K147</f>
        <v>0</v>
      </c>
      <c r="L147" s="306">
        <f>'Перв. скв '!L147</f>
        <v>0</v>
      </c>
      <c r="M147" s="306">
        <f>'Перв. скв '!M147</f>
        <v>0</v>
      </c>
      <c r="N147" s="306">
        <f>'Перв. скв '!N147</f>
        <v>0</v>
      </c>
      <c r="O147" s="99">
        <f t="shared" si="104"/>
        <v>0</v>
      </c>
      <c r="P147" s="99">
        <f t="shared" si="105"/>
        <v>0</v>
      </c>
      <c r="Q147" s="99">
        <f t="shared" si="106"/>
        <v>0</v>
      </c>
      <c r="R147" s="99">
        <f t="shared" si="107"/>
        <v>0</v>
      </c>
      <c r="S147" s="99">
        <f t="shared" si="108"/>
        <v>0</v>
      </c>
      <c r="T147" s="99">
        <f t="shared" si="109"/>
        <v>0</v>
      </c>
      <c r="U147" s="99">
        <f t="shared" si="110"/>
        <v>0</v>
      </c>
      <c r="V147" s="98">
        <f t="shared" si="111"/>
        <v>0</v>
      </c>
      <c r="W147" s="171">
        <f t="shared" si="112"/>
        <v>0</v>
      </c>
      <c r="X147" s="190"/>
    </row>
    <row r="148" spans="1:24" ht="15" hidden="1" customHeight="1" outlineLevel="1">
      <c r="A148" s="327"/>
      <c r="B148" s="323"/>
      <c r="C148" s="335"/>
      <c r="D148" s="102" t="str">
        <f>'Перв. скв '!D148</f>
        <v>Прочие</v>
      </c>
      <c r="E148" s="332"/>
      <c r="F148" s="332">
        <f>'Перв. скв '!F148</f>
        <v>0</v>
      </c>
      <c r="G148" s="349">
        <f>ННСдо1300!G148</f>
        <v>0</v>
      </c>
      <c r="H148" s="306">
        <f>'Перв. скв '!H148</f>
        <v>0</v>
      </c>
      <c r="I148" s="306">
        <f>'Перв. скв '!I148</f>
        <v>0</v>
      </c>
      <c r="J148" s="306">
        <f>'Перв. скв '!J148</f>
        <v>0</v>
      </c>
      <c r="K148" s="306">
        <f>'Перв. скв '!K148</f>
        <v>0</v>
      </c>
      <c r="L148" s="306">
        <f>'Перв. скв '!L148</f>
        <v>0</v>
      </c>
      <c r="M148" s="306">
        <f>'Перв. скв '!M148</f>
        <v>0</v>
      </c>
      <c r="N148" s="306">
        <f>'Перв. скв '!N148</f>
        <v>0</v>
      </c>
      <c r="O148" s="99">
        <f t="shared" si="104"/>
        <v>0</v>
      </c>
      <c r="P148" s="99">
        <f t="shared" si="105"/>
        <v>0</v>
      </c>
      <c r="Q148" s="99">
        <f t="shared" si="106"/>
        <v>0</v>
      </c>
      <c r="R148" s="99">
        <f t="shared" si="107"/>
        <v>0</v>
      </c>
      <c r="S148" s="99">
        <f t="shared" si="108"/>
        <v>0</v>
      </c>
      <c r="T148" s="99">
        <f t="shared" si="109"/>
        <v>0</v>
      </c>
      <c r="U148" s="99">
        <f t="shared" si="110"/>
        <v>0</v>
      </c>
      <c r="V148" s="98">
        <f t="shared" si="111"/>
        <v>0</v>
      </c>
      <c r="W148" s="171">
        <f t="shared" si="112"/>
        <v>0</v>
      </c>
      <c r="X148" s="190"/>
    </row>
    <row r="149" spans="1:24" ht="15" hidden="1" customHeight="1" outlineLevel="1">
      <c r="A149" s="327"/>
      <c r="B149" s="323"/>
      <c r="C149" s="335"/>
      <c r="D149" s="102" t="str">
        <f>'Перв. скв '!D149</f>
        <v>Прочие</v>
      </c>
      <c r="E149" s="332"/>
      <c r="F149" s="332">
        <f>'Перв. скв '!F149</f>
        <v>0</v>
      </c>
      <c r="G149" s="349">
        <f>ННСдо1300!G149</f>
        <v>0</v>
      </c>
      <c r="H149" s="306">
        <f>'Перв. скв '!H149</f>
        <v>0</v>
      </c>
      <c r="I149" s="306">
        <f>'Перв. скв '!I149</f>
        <v>0</v>
      </c>
      <c r="J149" s="306">
        <f>'Перв. скв '!J149</f>
        <v>0</v>
      </c>
      <c r="K149" s="306">
        <f>'Перв. скв '!K149</f>
        <v>0</v>
      </c>
      <c r="L149" s="306">
        <f>'Перв. скв '!L149</f>
        <v>0</v>
      </c>
      <c r="M149" s="306">
        <f>'Перв. скв '!M149</f>
        <v>0</v>
      </c>
      <c r="N149" s="306">
        <f>'Перв. скв '!N149</f>
        <v>0</v>
      </c>
      <c r="O149" s="99">
        <f t="shared" si="104"/>
        <v>0</v>
      </c>
      <c r="P149" s="99">
        <f t="shared" si="105"/>
        <v>0</v>
      </c>
      <c r="Q149" s="99">
        <f t="shared" si="106"/>
        <v>0</v>
      </c>
      <c r="R149" s="99">
        <f t="shared" si="107"/>
        <v>0</v>
      </c>
      <c r="S149" s="99">
        <f t="shared" si="108"/>
        <v>0</v>
      </c>
      <c r="T149" s="99">
        <f t="shared" si="109"/>
        <v>0</v>
      </c>
      <c r="U149" s="99">
        <f t="shared" si="110"/>
        <v>0</v>
      </c>
      <c r="V149" s="98">
        <f t="shared" si="111"/>
        <v>0</v>
      </c>
      <c r="W149" s="171">
        <f t="shared" si="112"/>
        <v>0</v>
      </c>
      <c r="X149" s="190"/>
    </row>
    <row r="150" spans="1:24" ht="15" hidden="1" customHeight="1" outlineLevel="1">
      <c r="A150" s="327"/>
      <c r="B150" s="323"/>
      <c r="C150" s="335"/>
      <c r="D150" s="102" t="str">
        <f>'Перв. скв '!D150</f>
        <v>Прочие</v>
      </c>
      <c r="E150" s="332"/>
      <c r="F150" s="332">
        <f>'Перв. скв '!F150</f>
        <v>0</v>
      </c>
      <c r="G150" s="349">
        <f>ННСдо1300!G150</f>
        <v>0</v>
      </c>
      <c r="H150" s="306">
        <f>'Перв. скв '!H150</f>
        <v>0</v>
      </c>
      <c r="I150" s="306">
        <f>'Перв. скв '!I150</f>
        <v>0</v>
      </c>
      <c r="J150" s="306">
        <f>'Перв. скв '!J150</f>
        <v>0</v>
      </c>
      <c r="K150" s="306">
        <f>'Перв. скв '!K150</f>
        <v>0</v>
      </c>
      <c r="L150" s="306">
        <f>'Перв. скв '!L150</f>
        <v>0</v>
      </c>
      <c r="M150" s="306">
        <f>'Перв. скв '!M150</f>
        <v>0</v>
      </c>
      <c r="N150" s="306">
        <f>'Перв. скв '!N150</f>
        <v>0</v>
      </c>
      <c r="O150" s="99">
        <f t="shared" si="104"/>
        <v>0</v>
      </c>
      <c r="P150" s="99">
        <f t="shared" si="105"/>
        <v>0</v>
      </c>
      <c r="Q150" s="99">
        <f t="shared" si="106"/>
        <v>0</v>
      </c>
      <c r="R150" s="99">
        <f t="shared" si="107"/>
        <v>0</v>
      </c>
      <c r="S150" s="99">
        <f t="shared" si="108"/>
        <v>0</v>
      </c>
      <c r="T150" s="99">
        <f t="shared" si="109"/>
        <v>0</v>
      </c>
      <c r="U150" s="99">
        <f t="shared" si="110"/>
        <v>0</v>
      </c>
      <c r="V150" s="98">
        <f t="shared" si="111"/>
        <v>0</v>
      </c>
      <c r="W150" s="171">
        <f t="shared" si="112"/>
        <v>0</v>
      </c>
      <c r="X150" s="190"/>
    </row>
    <row r="151" spans="1:24" ht="15" hidden="1" customHeight="1" outlineLevel="1">
      <c r="A151" s="327"/>
      <c r="B151" s="323"/>
      <c r="C151" s="335"/>
      <c r="D151" s="102" t="str">
        <f>'Перв. скв '!D151</f>
        <v>Прочие</v>
      </c>
      <c r="E151" s="332"/>
      <c r="F151" s="332">
        <f>'Перв. скв '!F151</f>
        <v>0</v>
      </c>
      <c r="G151" s="349">
        <f>ННСдо1300!G151</f>
        <v>0</v>
      </c>
      <c r="H151" s="306">
        <f>'Перв. скв '!H151</f>
        <v>0</v>
      </c>
      <c r="I151" s="306">
        <f>'Перв. скв '!I151</f>
        <v>0</v>
      </c>
      <c r="J151" s="306">
        <f>'Перв. скв '!J151</f>
        <v>0</v>
      </c>
      <c r="K151" s="306">
        <f>'Перв. скв '!K151</f>
        <v>0</v>
      </c>
      <c r="L151" s="306">
        <f>'Перв. скв '!L151</f>
        <v>0</v>
      </c>
      <c r="M151" s="306">
        <f>'Перв. скв '!M151</f>
        <v>0</v>
      </c>
      <c r="N151" s="306">
        <f>'Перв. скв '!N151</f>
        <v>0</v>
      </c>
      <c r="O151" s="99">
        <f t="shared" si="104"/>
        <v>0</v>
      </c>
      <c r="P151" s="99">
        <f t="shared" si="105"/>
        <v>0</v>
      </c>
      <c r="Q151" s="99">
        <f t="shared" si="106"/>
        <v>0</v>
      </c>
      <c r="R151" s="99">
        <f t="shared" si="107"/>
        <v>0</v>
      </c>
      <c r="S151" s="99">
        <f t="shared" si="108"/>
        <v>0</v>
      </c>
      <c r="T151" s="99">
        <f t="shared" si="109"/>
        <v>0</v>
      </c>
      <c r="U151" s="99">
        <f t="shared" si="110"/>
        <v>0</v>
      </c>
      <c r="V151" s="98">
        <f t="shared" si="111"/>
        <v>0</v>
      </c>
      <c r="W151" s="171">
        <f t="shared" si="112"/>
        <v>0</v>
      </c>
      <c r="X151" s="190"/>
    </row>
    <row r="152" spans="1:24" ht="15" hidden="1" customHeight="1" outlineLevel="1">
      <c r="A152" s="327"/>
      <c r="B152" s="323"/>
      <c r="C152" s="335"/>
      <c r="D152" s="102" t="str">
        <f>'Перв. скв '!D152</f>
        <v>Прочие</v>
      </c>
      <c r="E152" s="332"/>
      <c r="F152" s="332">
        <f>'Перв. скв '!F152</f>
        <v>0</v>
      </c>
      <c r="G152" s="349">
        <f>ННСдо1300!G152</f>
        <v>0</v>
      </c>
      <c r="H152" s="306">
        <f>'Перв. скв '!H152</f>
        <v>0</v>
      </c>
      <c r="I152" s="306">
        <f>'Перв. скв '!I152</f>
        <v>0</v>
      </c>
      <c r="J152" s="306">
        <f>'Перв. скв '!J152</f>
        <v>0</v>
      </c>
      <c r="K152" s="306">
        <f>'Перв. скв '!K152</f>
        <v>0</v>
      </c>
      <c r="L152" s="306">
        <f>'Перв. скв '!L152</f>
        <v>0</v>
      </c>
      <c r="M152" s="306">
        <f>'Перв. скв '!M152</f>
        <v>0</v>
      </c>
      <c r="N152" s="306">
        <f>'Перв. скв '!N152</f>
        <v>0</v>
      </c>
      <c r="O152" s="99">
        <f>H152*G152</f>
        <v>0</v>
      </c>
      <c r="P152" s="99">
        <f>I152*G152</f>
        <v>0</v>
      </c>
      <c r="Q152" s="99">
        <f>J152*G152</f>
        <v>0</v>
      </c>
      <c r="R152" s="99">
        <f>K152*G152</f>
        <v>0</v>
      </c>
      <c r="S152" s="99">
        <f>L152*G152</f>
        <v>0</v>
      </c>
      <c r="T152" s="99">
        <f t="shared" si="109"/>
        <v>0</v>
      </c>
      <c r="U152" s="99">
        <f>N152*G152</f>
        <v>0</v>
      </c>
      <c r="V152" s="98">
        <f>SUM(H152:N152)</f>
        <v>0</v>
      </c>
      <c r="W152" s="171">
        <f>SUM(O152:U152)</f>
        <v>0</v>
      </c>
      <c r="X152" s="190"/>
    </row>
    <row r="153" spans="1:24" ht="15" hidden="1" customHeight="1" outlineLevel="1">
      <c r="A153" s="327"/>
      <c r="B153" s="323"/>
      <c r="C153" s="335"/>
      <c r="D153" s="102" t="str">
        <f>'Перв. скв '!D153</f>
        <v>Прочие</v>
      </c>
      <c r="E153" s="332"/>
      <c r="F153" s="332">
        <f>'Перв. скв '!F153</f>
        <v>0</v>
      </c>
      <c r="G153" s="349">
        <f>ННСдо1300!G153</f>
        <v>0</v>
      </c>
      <c r="H153" s="306">
        <f>'Перв. скв '!H153</f>
        <v>0</v>
      </c>
      <c r="I153" s="306">
        <f>'Перв. скв '!I153</f>
        <v>0</v>
      </c>
      <c r="J153" s="306">
        <f>'Перв. скв '!J153</f>
        <v>0</v>
      </c>
      <c r="K153" s="306">
        <f>'Перв. скв '!K153</f>
        <v>0</v>
      </c>
      <c r="L153" s="306">
        <f>'Перв. скв '!L153</f>
        <v>0</v>
      </c>
      <c r="M153" s="306">
        <f>'Перв. скв '!M153</f>
        <v>0</v>
      </c>
      <c r="N153" s="306">
        <f>'Перв. скв '!N153</f>
        <v>0</v>
      </c>
      <c r="O153" s="99">
        <f>H153*G153</f>
        <v>0</v>
      </c>
      <c r="P153" s="99">
        <f>I153*G153</f>
        <v>0</v>
      </c>
      <c r="Q153" s="99">
        <f>J153*G153</f>
        <v>0</v>
      </c>
      <c r="R153" s="99">
        <f>K153*G153</f>
        <v>0</v>
      </c>
      <c r="S153" s="99">
        <f>L153*G153</f>
        <v>0</v>
      </c>
      <c r="T153" s="99">
        <f t="shared" si="109"/>
        <v>0</v>
      </c>
      <c r="U153" s="99">
        <f>N153*G153</f>
        <v>0</v>
      </c>
      <c r="V153" s="98">
        <f>SUM(H153:N153)</f>
        <v>0</v>
      </c>
      <c r="W153" s="171">
        <f>SUM(O153:U153)</f>
        <v>0</v>
      </c>
      <c r="X153" s="190"/>
    </row>
    <row r="154" spans="1:24" ht="15" hidden="1" customHeight="1" outlineLevel="1">
      <c r="A154" s="327"/>
      <c r="B154" s="323"/>
      <c r="C154" s="335"/>
      <c r="D154" s="102" t="str">
        <f>'Перв. скв '!D154</f>
        <v>Прочие</v>
      </c>
      <c r="E154" s="332"/>
      <c r="F154" s="332">
        <f>'Перв. скв '!F154</f>
        <v>0</v>
      </c>
      <c r="G154" s="349">
        <f>ННСдо1300!G154</f>
        <v>0</v>
      </c>
      <c r="H154" s="306">
        <f>'Перв. скв '!H154</f>
        <v>0</v>
      </c>
      <c r="I154" s="306">
        <f>'Перв. скв '!I154</f>
        <v>0</v>
      </c>
      <c r="J154" s="306">
        <f>'Перв. скв '!J154</f>
        <v>0</v>
      </c>
      <c r="K154" s="306">
        <f>'Перв. скв '!K154</f>
        <v>0</v>
      </c>
      <c r="L154" s="306">
        <f>'Перв. скв '!L154</f>
        <v>0</v>
      </c>
      <c r="M154" s="306">
        <f>'Перв. скв '!M154</f>
        <v>0</v>
      </c>
      <c r="N154" s="306">
        <f>'Перв. скв '!N154</f>
        <v>0</v>
      </c>
      <c r="O154" s="99">
        <f t="shared" si="104"/>
        <v>0</v>
      </c>
      <c r="P154" s="99">
        <f t="shared" si="105"/>
        <v>0</v>
      </c>
      <c r="Q154" s="99">
        <f t="shared" si="106"/>
        <v>0</v>
      </c>
      <c r="R154" s="99">
        <f t="shared" si="107"/>
        <v>0</v>
      </c>
      <c r="S154" s="99">
        <f t="shared" si="108"/>
        <v>0</v>
      </c>
      <c r="T154" s="99">
        <f t="shared" si="109"/>
        <v>0</v>
      </c>
      <c r="U154" s="99">
        <f t="shared" si="110"/>
        <v>0</v>
      </c>
      <c r="V154" s="98">
        <f t="shared" si="111"/>
        <v>0</v>
      </c>
      <c r="W154" s="171">
        <f t="shared" si="112"/>
        <v>0</v>
      </c>
      <c r="X154" s="190"/>
    </row>
    <row r="155" spans="1:24" ht="15" hidden="1" customHeight="1" outlineLevel="1">
      <c r="A155" s="327"/>
      <c r="B155" s="323"/>
      <c r="C155" s="54" t="s">
        <v>121</v>
      </c>
      <c r="D155" s="100"/>
      <c r="E155" s="50"/>
      <c r="F155" s="50"/>
      <c r="G155" s="38"/>
      <c r="H155" s="295"/>
      <c r="I155" s="295"/>
      <c r="J155" s="295"/>
      <c r="K155" s="295"/>
      <c r="L155" s="295"/>
      <c r="M155" s="295"/>
      <c r="N155" s="295"/>
      <c r="O155" s="121"/>
      <c r="P155" s="121"/>
      <c r="Q155" s="121"/>
      <c r="R155" s="121"/>
      <c r="S155" s="121"/>
      <c r="T155" s="121"/>
      <c r="U155" s="121"/>
      <c r="V155" s="120"/>
      <c r="W155" s="173"/>
      <c r="X155" s="190"/>
    </row>
    <row r="156" spans="1:24" ht="15" hidden="1" customHeight="1" outlineLevel="1" collapsed="1">
      <c r="A156" s="327"/>
      <c r="B156" s="323"/>
      <c r="C156" s="182">
        <f>'Перв. скв '!C156</f>
        <v>0</v>
      </c>
      <c r="D156" s="100" t="s">
        <v>120</v>
      </c>
      <c r="E156" s="50"/>
      <c r="F156" s="50"/>
      <c r="G156" s="38"/>
      <c r="H156" s="295"/>
      <c r="I156" s="295"/>
      <c r="J156" s="295"/>
      <c r="K156" s="295"/>
      <c r="L156" s="295"/>
      <c r="M156" s="295"/>
      <c r="N156" s="295"/>
      <c r="O156" s="121"/>
      <c r="P156" s="121"/>
      <c r="Q156" s="121"/>
      <c r="R156" s="121"/>
      <c r="S156" s="121"/>
      <c r="T156" s="121"/>
      <c r="U156" s="121"/>
      <c r="V156" s="120"/>
      <c r="W156" s="173"/>
      <c r="X156" s="190"/>
    </row>
    <row r="157" spans="1:24" ht="15" hidden="1" customHeight="1" outlineLevel="1">
      <c r="A157" s="327"/>
      <c r="B157" s="323"/>
      <c r="C157" s="335"/>
      <c r="D157" s="102" t="str">
        <f>'Перв. скв '!D157</f>
        <v>нецементируемые хвостовики 114 мм.</v>
      </c>
      <c r="E157" s="332">
        <f>C$156</f>
        <v>0</v>
      </c>
      <c r="F157" s="332" t="str">
        <f>'Перв. скв '!F157</f>
        <v>операция</v>
      </c>
      <c r="G157" s="349">
        <f>ННСдо1300!G157</f>
        <v>0</v>
      </c>
      <c r="H157" s="306">
        <f>'Перв. скв '!H157</f>
        <v>0</v>
      </c>
      <c r="I157" s="306">
        <f>'Перв. скв '!I157</f>
        <v>0</v>
      </c>
      <c r="J157" s="306">
        <f>'Перв. скв '!J157</f>
        <v>0</v>
      </c>
      <c r="K157" s="306">
        <f>'Перв. скв '!K157</f>
        <v>0</v>
      </c>
      <c r="L157" s="306">
        <f>'Перв. скв '!L157</f>
        <v>0</v>
      </c>
      <c r="M157" s="306">
        <f>'Перв. скв '!M157</f>
        <v>0</v>
      </c>
      <c r="N157" s="306">
        <f>'Перв. скв '!N157</f>
        <v>0</v>
      </c>
      <c r="O157" s="99">
        <f>H157*G157</f>
        <v>0</v>
      </c>
      <c r="P157" s="99">
        <f>I157*G157</f>
        <v>0</v>
      </c>
      <c r="Q157" s="99">
        <f>J157*G157</f>
        <v>0</v>
      </c>
      <c r="R157" s="99">
        <f>K157*G157</f>
        <v>0</v>
      </c>
      <c r="S157" s="99">
        <f>L157*G157</f>
        <v>0</v>
      </c>
      <c r="T157" s="99">
        <f>M157*G157</f>
        <v>0</v>
      </c>
      <c r="U157" s="99">
        <f>N157*G157</f>
        <v>0</v>
      </c>
      <c r="V157" s="98">
        <f>SUM(H157:N157)</f>
        <v>0</v>
      </c>
      <c r="W157" s="171">
        <f>SUM(O157:U157)</f>
        <v>0</v>
      </c>
      <c r="X157" s="190"/>
    </row>
    <row r="158" spans="1:24" ht="15" hidden="1" customHeight="1" outlineLevel="1">
      <c r="A158" s="327"/>
      <c r="B158" s="323"/>
      <c r="C158" s="182">
        <f>'Перв. скв '!C158</f>
        <v>0</v>
      </c>
      <c r="D158" s="100" t="s">
        <v>120</v>
      </c>
      <c r="E158" s="93"/>
      <c r="F158" s="57"/>
      <c r="G158" s="57"/>
      <c r="H158" s="295"/>
      <c r="I158" s="295"/>
      <c r="J158" s="295"/>
      <c r="K158" s="295"/>
      <c r="L158" s="295"/>
      <c r="M158" s="295"/>
      <c r="N158" s="295"/>
      <c r="O158" s="121"/>
      <c r="P158" s="121"/>
      <c r="Q158" s="121"/>
      <c r="R158" s="121"/>
      <c r="S158" s="121"/>
      <c r="T158" s="121"/>
      <c r="U158" s="121"/>
      <c r="V158" s="120"/>
      <c r="W158" s="173"/>
      <c r="X158" s="190"/>
    </row>
    <row r="159" spans="1:24" ht="15" hidden="1" customHeight="1" outlineLevel="1">
      <c r="A159" s="327"/>
      <c r="B159" s="323"/>
      <c r="C159" s="335"/>
      <c r="D159" s="102" t="str">
        <f>'Перв. скв '!D159</f>
        <v>хвостовик 102, 114 мм. С прямым цементированием</v>
      </c>
      <c r="E159" s="332">
        <f>C$158</f>
        <v>0</v>
      </c>
      <c r="F159" s="332" t="str">
        <f>'Перв. скв '!F159</f>
        <v>операция</v>
      </c>
      <c r="G159" s="349">
        <f>ННСдо1300!G159</f>
        <v>0</v>
      </c>
      <c r="H159" s="306">
        <f>'Перв. скв '!H159</f>
        <v>0</v>
      </c>
      <c r="I159" s="306">
        <f>'Перв. скв '!I159</f>
        <v>0</v>
      </c>
      <c r="J159" s="306">
        <f>'Перв. скв '!J159</f>
        <v>0</v>
      </c>
      <c r="K159" s="306">
        <f>'Перв. скв '!K159</f>
        <v>0</v>
      </c>
      <c r="L159" s="306">
        <f>'Перв. скв '!L159</f>
        <v>0</v>
      </c>
      <c r="M159" s="306">
        <f>'Перв. скв '!M159</f>
        <v>0</v>
      </c>
      <c r="N159" s="306">
        <f>'Перв. скв '!N159</f>
        <v>0</v>
      </c>
      <c r="O159" s="99">
        <f>H159*G159</f>
        <v>0</v>
      </c>
      <c r="P159" s="99">
        <f>I159*G159</f>
        <v>0</v>
      </c>
      <c r="Q159" s="99">
        <f>J159*G159</f>
        <v>0</v>
      </c>
      <c r="R159" s="99">
        <f>K159*G159</f>
        <v>0</v>
      </c>
      <c r="S159" s="99">
        <f>L159*G159</f>
        <v>0</v>
      </c>
      <c r="T159" s="99">
        <f>M159*G159</f>
        <v>0</v>
      </c>
      <c r="U159" s="99">
        <f>N159*G159</f>
        <v>0</v>
      </c>
      <c r="V159" s="98">
        <f>SUM(H159:N159)</f>
        <v>0</v>
      </c>
      <c r="W159" s="171">
        <f>SUM(O159:U159)</f>
        <v>0</v>
      </c>
      <c r="X159" s="190"/>
    </row>
    <row r="160" spans="1:24" ht="15" hidden="1" customHeight="1" outlineLevel="1">
      <c r="A160" s="327"/>
      <c r="B160" s="323"/>
      <c r="C160" s="335"/>
      <c r="D160" s="102" t="str">
        <f>'Перв. скв '!D160</f>
        <v>хвостовик 127 мм. С прямым цементированием</v>
      </c>
      <c r="E160" s="332">
        <f>C$158</f>
        <v>0</v>
      </c>
      <c r="F160" s="332" t="str">
        <f>'Перв. скв '!F160</f>
        <v>операция</v>
      </c>
      <c r="G160" s="349">
        <f>ННСдо1300!G160</f>
        <v>0</v>
      </c>
      <c r="H160" s="306">
        <f>'Перв. скв '!H160</f>
        <v>0</v>
      </c>
      <c r="I160" s="306">
        <f>'Перв. скв '!I160</f>
        <v>0</v>
      </c>
      <c r="J160" s="306">
        <f>'Перв. скв '!J160</f>
        <v>0</v>
      </c>
      <c r="K160" s="306">
        <f>'Перв. скв '!K160</f>
        <v>0</v>
      </c>
      <c r="L160" s="306">
        <f>'Перв. скв '!L160</f>
        <v>0</v>
      </c>
      <c r="M160" s="306">
        <f>'Перв. скв '!M160</f>
        <v>0</v>
      </c>
      <c r="N160" s="306">
        <f>'Перв. скв '!N160</f>
        <v>0</v>
      </c>
      <c r="O160" s="99">
        <f>H160*G160</f>
        <v>0</v>
      </c>
      <c r="P160" s="99">
        <f>I160*G160</f>
        <v>0</v>
      </c>
      <c r="Q160" s="99">
        <f>J160*G160</f>
        <v>0</v>
      </c>
      <c r="R160" s="99">
        <f>K160*G160</f>
        <v>0</v>
      </c>
      <c r="S160" s="99">
        <f>L160*G160</f>
        <v>0</v>
      </c>
      <c r="T160" s="99">
        <f>M160*G160</f>
        <v>0</v>
      </c>
      <c r="U160" s="99">
        <f>N160*G160</f>
        <v>0</v>
      </c>
      <c r="V160" s="98">
        <f>SUM(H160:N160)</f>
        <v>0</v>
      </c>
      <c r="W160" s="171">
        <f>SUM(O160:U160)</f>
        <v>0</v>
      </c>
      <c r="X160" s="190"/>
    </row>
    <row r="161" spans="1:24" ht="15" hidden="1" customHeight="1" outlineLevel="1">
      <c r="A161" s="327"/>
      <c r="B161" s="323"/>
      <c r="C161" s="335"/>
      <c r="D161" s="102" t="str">
        <f>'Перв. скв '!D161</f>
        <v>хвостовик 114 мм. Не цементируемый</v>
      </c>
      <c r="E161" s="332">
        <f>C$158</f>
        <v>0</v>
      </c>
      <c r="F161" s="332" t="str">
        <f>'Перв. скв '!F161</f>
        <v>операция</v>
      </c>
      <c r="G161" s="349">
        <f>ННСдо1300!G161</f>
        <v>0</v>
      </c>
      <c r="H161" s="306">
        <f>'Перв. скв '!H161</f>
        <v>0</v>
      </c>
      <c r="I161" s="306">
        <f>'Перв. скв '!I161</f>
        <v>0</v>
      </c>
      <c r="J161" s="306">
        <f>'Перв. скв '!J161</f>
        <v>0</v>
      </c>
      <c r="K161" s="306">
        <f>'Перв. скв '!K161</f>
        <v>0</v>
      </c>
      <c r="L161" s="306">
        <f>'Перв. скв '!L161</f>
        <v>0</v>
      </c>
      <c r="M161" s="306">
        <f>'Перв. скв '!M161</f>
        <v>0</v>
      </c>
      <c r="N161" s="306">
        <f>'Перв. скв '!N161</f>
        <v>0</v>
      </c>
      <c r="O161" s="99">
        <f>H161*G161</f>
        <v>0</v>
      </c>
      <c r="P161" s="99">
        <f>I161*G161</f>
        <v>0</v>
      </c>
      <c r="Q161" s="99">
        <f>J161*G161</f>
        <v>0</v>
      </c>
      <c r="R161" s="99">
        <f>K161*G161</f>
        <v>0</v>
      </c>
      <c r="S161" s="99">
        <f>L161*G161</f>
        <v>0</v>
      </c>
      <c r="T161" s="99">
        <f>M161*G161</f>
        <v>0</v>
      </c>
      <c r="U161" s="99">
        <f>N161*G161</f>
        <v>0</v>
      </c>
      <c r="V161" s="98">
        <f>SUM(H161:N161)</f>
        <v>0</v>
      </c>
      <c r="W161" s="171">
        <f>SUM(O161:U161)</f>
        <v>0</v>
      </c>
      <c r="X161" s="190"/>
    </row>
    <row r="162" spans="1:24" ht="15.75" hidden="1" customHeight="1" outlineLevel="1" thickBot="1">
      <c r="A162" s="327"/>
      <c r="B162" s="323"/>
      <c r="C162" s="335"/>
      <c r="D162" s="102" t="str">
        <f>'Перв. скв '!D162</f>
        <v>Хвостовик 114, 102 с ступенчатым цементированием</v>
      </c>
      <c r="E162" s="332">
        <f>C$158</f>
        <v>0</v>
      </c>
      <c r="F162" s="332" t="str">
        <f>'Перв. скв '!F162</f>
        <v>операция</v>
      </c>
      <c r="G162" s="349">
        <f>ННСдо1300!G162</f>
        <v>0</v>
      </c>
      <c r="H162" s="306">
        <f>'Перв. скв '!H162</f>
        <v>0</v>
      </c>
      <c r="I162" s="306">
        <f>'Перв. скв '!I162</f>
        <v>0</v>
      </c>
      <c r="J162" s="306">
        <f>'Перв. скв '!J162</f>
        <v>0</v>
      </c>
      <c r="K162" s="306">
        <f>'Перв. скв '!K162</f>
        <v>0</v>
      </c>
      <c r="L162" s="306">
        <f>'Перв. скв '!L162</f>
        <v>0</v>
      </c>
      <c r="M162" s="306">
        <f>'Перв. скв '!M162</f>
        <v>0</v>
      </c>
      <c r="N162" s="306">
        <f>'Перв. скв '!N162</f>
        <v>0</v>
      </c>
      <c r="O162" s="99">
        <f>H162*G162</f>
        <v>0</v>
      </c>
      <c r="P162" s="99">
        <f>I162*G162</f>
        <v>0</v>
      </c>
      <c r="Q162" s="99">
        <f>J162*G162</f>
        <v>0</v>
      </c>
      <c r="R162" s="99">
        <f>K162*G162</f>
        <v>0</v>
      </c>
      <c r="S162" s="99">
        <f>L162*G162</f>
        <v>0</v>
      </c>
      <c r="T162" s="99">
        <f>M162*G162</f>
        <v>0</v>
      </c>
      <c r="U162" s="99">
        <f>N162*G162</f>
        <v>0</v>
      </c>
      <c r="V162" s="98">
        <f>SUM(H162:N162)</f>
        <v>0</v>
      </c>
      <c r="W162" s="171">
        <f>SUM(O162:U162)</f>
        <v>0</v>
      </c>
      <c r="X162" s="190"/>
    </row>
    <row r="163" spans="1:24" ht="15.75" customHeight="1" collapsed="1" thickBot="1">
      <c r="A163" s="36"/>
      <c r="B163" s="48"/>
      <c r="C163" s="446" t="s">
        <v>32</v>
      </c>
      <c r="D163" s="447"/>
      <c r="E163" s="447"/>
      <c r="F163" s="447"/>
      <c r="G163" s="447"/>
      <c r="H163" s="447"/>
      <c r="I163" s="447"/>
      <c r="J163" s="447"/>
      <c r="K163" s="447"/>
      <c r="L163" s="447"/>
      <c r="M163" s="447"/>
      <c r="N163" s="447"/>
      <c r="O163" s="447"/>
      <c r="P163" s="447"/>
      <c r="Q163" s="447"/>
      <c r="R163" s="447"/>
      <c r="S163" s="447"/>
      <c r="T163" s="447"/>
      <c r="U163" s="447"/>
      <c r="V163" s="447"/>
      <c r="W163" s="473"/>
      <c r="X163" s="192">
        <f>SUM(W164:W179)</f>
        <v>10544533.499899216</v>
      </c>
    </row>
    <row r="164" spans="1:24" ht="15" hidden="1" customHeight="1" outlineLevel="1">
      <c r="A164" s="327"/>
      <c r="B164" s="323"/>
      <c r="C164" s="335"/>
      <c r="D164" s="102" t="str">
        <f>'Перв. скв '!D164</f>
        <v>Обсадные трубы 426х11 Д НОРМКБ</v>
      </c>
      <c r="E164" s="332"/>
      <c r="F164" s="332" t="str">
        <f>'Перв. скв '!F164</f>
        <v>м</v>
      </c>
      <c r="G164" s="349">
        <f>ННСдо1300!G164</f>
        <v>0</v>
      </c>
      <c r="H164" s="306">
        <f>'Перв. скв '!H164</f>
        <v>0</v>
      </c>
      <c r="I164" s="306">
        <f>'Перв. скв '!I164</f>
        <v>0</v>
      </c>
      <c r="J164" s="306">
        <f>'Перв. скв '!J164</f>
        <v>0</v>
      </c>
      <c r="K164" s="306">
        <f>'Перв. скв '!K164</f>
        <v>0</v>
      </c>
      <c r="L164" s="306">
        <f>'Перв. скв '!L164</f>
        <v>0</v>
      </c>
      <c r="M164" s="306">
        <f>'Перв. скв '!M164</f>
        <v>0</v>
      </c>
      <c r="N164" s="306">
        <f>'Перв. скв '!N164</f>
        <v>0</v>
      </c>
      <c r="O164" s="112">
        <f>H164*G164</f>
        <v>0</v>
      </c>
      <c r="P164" s="112">
        <f>I164*G164</f>
        <v>0</v>
      </c>
      <c r="Q164" s="112">
        <f>J164*G164</f>
        <v>0</v>
      </c>
      <c r="R164" s="112">
        <f>K164*G164</f>
        <v>0</v>
      </c>
      <c r="S164" s="112">
        <f>L164*G164</f>
        <v>0</v>
      </c>
      <c r="T164" s="99">
        <f t="shared" ref="T164:T178" si="113">M164*G164</f>
        <v>0</v>
      </c>
      <c r="U164" s="112">
        <f>N164*G164</f>
        <v>0</v>
      </c>
      <c r="V164" s="113">
        <f>SUM(H164:N164)</f>
        <v>0</v>
      </c>
      <c r="W164" s="168">
        <f>SUM(O164:U164)</f>
        <v>0</v>
      </c>
      <c r="X164" s="190"/>
    </row>
    <row r="165" spans="1:24" outlineLevel="1">
      <c r="A165" s="327"/>
      <c r="B165" s="323"/>
      <c r="C165" s="335"/>
      <c r="D165" s="102" t="str">
        <f>'Перв. скв '!D165</f>
        <v>Обсадные трубы 324х9,5 Д ОТТМ</v>
      </c>
      <c r="E165" s="332"/>
      <c r="F165" s="332" t="str">
        <f>'Перв. скв '!F165</f>
        <v>м</v>
      </c>
      <c r="G165" s="349">
        <f>ННСдо1300!G165</f>
        <v>3239</v>
      </c>
      <c r="H165" s="306">
        <f>'Перв. скв '!H165</f>
        <v>0</v>
      </c>
      <c r="I165" s="306">
        <f>I7</f>
        <v>120</v>
      </c>
      <c r="J165" s="306"/>
      <c r="K165" s="306">
        <v>0</v>
      </c>
      <c r="L165" s="306">
        <v>0</v>
      </c>
      <c r="M165" s="306">
        <v>0</v>
      </c>
      <c r="N165" s="306">
        <v>0</v>
      </c>
      <c r="O165" s="112">
        <f t="shared" ref="O165:O178" si="114">H165*G165</f>
        <v>0</v>
      </c>
      <c r="P165" s="112">
        <f t="shared" ref="P165:P178" si="115">I165*G165</f>
        <v>388680</v>
      </c>
      <c r="Q165" s="112">
        <f t="shared" ref="Q165:Q178" si="116">J165*G165</f>
        <v>0</v>
      </c>
      <c r="R165" s="112">
        <f t="shared" ref="R165:R178" si="117">K165*G165</f>
        <v>0</v>
      </c>
      <c r="S165" s="112">
        <f t="shared" ref="S165:S178" si="118">L165*G165</f>
        <v>0</v>
      </c>
      <c r="T165" s="99">
        <f t="shared" si="113"/>
        <v>0</v>
      </c>
      <c r="U165" s="112">
        <f t="shared" ref="U165:U178" si="119">N165*G165</f>
        <v>0</v>
      </c>
      <c r="V165" s="113">
        <f t="shared" ref="V165:V178" si="120">SUM(H165:N165)</f>
        <v>120</v>
      </c>
      <c r="W165" s="168">
        <f t="shared" ref="W165:W178" si="121">SUM(O165:U165)</f>
        <v>388680</v>
      </c>
      <c r="X165" s="190"/>
    </row>
    <row r="166" spans="1:24" ht="15" customHeight="1" outlineLevel="1">
      <c r="A166" s="327"/>
      <c r="B166" s="323"/>
      <c r="C166" s="335"/>
      <c r="D166" s="102" t="str">
        <f>'Перв. скв '!D166</f>
        <v>Обсадные трубы 245х8,9 Е ОТТГ</v>
      </c>
      <c r="E166" s="332"/>
      <c r="F166" s="332" t="str">
        <f>'Перв. скв '!F166</f>
        <v>м</v>
      </c>
      <c r="G166" s="349">
        <f>ННСдо1300!G166</f>
        <v>2050</v>
      </c>
      <c r="H166" s="306">
        <f>'Перв. скв '!H166</f>
        <v>0</v>
      </c>
      <c r="I166" s="306">
        <v>0</v>
      </c>
      <c r="J166" s="306">
        <f>J7</f>
        <v>1250</v>
      </c>
      <c r="K166" s="306"/>
      <c r="L166" s="306">
        <v>0</v>
      </c>
      <c r="M166" s="306">
        <v>0</v>
      </c>
      <c r="N166" s="306">
        <v>0</v>
      </c>
      <c r="O166" s="112">
        <f t="shared" si="114"/>
        <v>0</v>
      </c>
      <c r="P166" s="112">
        <f t="shared" si="115"/>
        <v>0</v>
      </c>
      <c r="Q166" s="112">
        <f t="shared" si="116"/>
        <v>2562500</v>
      </c>
      <c r="R166" s="112">
        <f t="shared" si="117"/>
        <v>0</v>
      </c>
      <c r="S166" s="112">
        <f t="shared" si="118"/>
        <v>0</v>
      </c>
      <c r="T166" s="99">
        <f t="shared" si="113"/>
        <v>0</v>
      </c>
      <c r="U166" s="112">
        <f t="shared" si="119"/>
        <v>0</v>
      </c>
      <c r="V166" s="113">
        <f t="shared" si="120"/>
        <v>1250</v>
      </c>
      <c r="W166" s="168">
        <f t="shared" si="121"/>
        <v>2562500</v>
      </c>
      <c r="X166" s="190"/>
    </row>
    <row r="167" spans="1:24" outlineLevel="1">
      <c r="A167" s="327"/>
      <c r="B167" s="323"/>
      <c r="C167" s="335"/>
      <c r="D167" s="102" t="str">
        <f>'Перв. скв '!D167</f>
        <v>Обсадные трубы 245х7,9 Д ОТТМ</v>
      </c>
      <c r="E167" s="332"/>
      <c r="F167" s="332" t="str">
        <f>'Перв. скв '!F167</f>
        <v>м</v>
      </c>
      <c r="G167" s="349">
        <f>ННСдо1300!G167</f>
        <v>0</v>
      </c>
      <c r="H167" s="306">
        <f>'Перв. скв '!H167</f>
        <v>0</v>
      </c>
      <c r="I167" s="306">
        <v>0</v>
      </c>
      <c r="J167" s="306">
        <v>0</v>
      </c>
      <c r="K167" s="306"/>
      <c r="L167" s="306">
        <v>0</v>
      </c>
      <c r="M167" s="306">
        <v>0</v>
      </c>
      <c r="N167" s="306">
        <v>0</v>
      </c>
      <c r="O167" s="112">
        <f t="shared" si="114"/>
        <v>0</v>
      </c>
      <c r="P167" s="112">
        <f t="shared" si="115"/>
        <v>0</v>
      </c>
      <c r="Q167" s="112">
        <f t="shared" si="116"/>
        <v>0</v>
      </c>
      <c r="R167" s="112">
        <f t="shared" si="117"/>
        <v>0</v>
      </c>
      <c r="S167" s="112">
        <f t="shared" si="118"/>
        <v>0</v>
      </c>
      <c r="T167" s="99">
        <f t="shared" si="113"/>
        <v>0</v>
      </c>
      <c r="U167" s="112">
        <f t="shared" si="119"/>
        <v>0</v>
      </c>
      <c r="V167" s="113">
        <f t="shared" si="120"/>
        <v>0</v>
      </c>
      <c r="W167" s="168">
        <f t="shared" si="121"/>
        <v>0</v>
      </c>
      <c r="X167" s="190"/>
    </row>
    <row r="168" spans="1:24" ht="15" customHeight="1" outlineLevel="1">
      <c r="A168" s="327"/>
      <c r="B168" s="323"/>
      <c r="C168" s="335"/>
      <c r="D168" s="102" t="str">
        <f>'Перв. скв '!D168</f>
        <v>Обсадные трубы 178х9,2 Е ОТТГ</v>
      </c>
      <c r="E168" s="332"/>
      <c r="F168" s="332" t="str">
        <f>'Перв. скв '!F168</f>
        <v>м</v>
      </c>
      <c r="G168" s="349">
        <f>ННСдо1300!G168</f>
        <v>1870</v>
      </c>
      <c r="H168" s="306">
        <f>'Перв. скв '!H168</f>
        <v>0</v>
      </c>
      <c r="I168" s="306">
        <v>0</v>
      </c>
      <c r="J168" s="306">
        <v>0</v>
      </c>
      <c r="K168" s="306">
        <v>0</v>
      </c>
      <c r="L168" s="306">
        <v>250</v>
      </c>
      <c r="M168" s="306">
        <v>0</v>
      </c>
      <c r="N168" s="306">
        <v>0</v>
      </c>
      <c r="O168" s="112">
        <f t="shared" si="114"/>
        <v>0</v>
      </c>
      <c r="P168" s="112">
        <f t="shared" si="115"/>
        <v>0</v>
      </c>
      <c r="Q168" s="112">
        <f t="shared" si="116"/>
        <v>0</v>
      </c>
      <c r="R168" s="112">
        <f t="shared" si="117"/>
        <v>0</v>
      </c>
      <c r="S168" s="112">
        <f t="shared" si="118"/>
        <v>467500</v>
      </c>
      <c r="T168" s="99">
        <f t="shared" si="113"/>
        <v>0</v>
      </c>
      <c r="U168" s="112">
        <f t="shared" si="119"/>
        <v>0</v>
      </c>
      <c r="V168" s="113">
        <f t="shared" si="120"/>
        <v>250</v>
      </c>
      <c r="W168" s="168">
        <f t="shared" si="121"/>
        <v>467500</v>
      </c>
      <c r="X168" s="190"/>
    </row>
    <row r="169" spans="1:24" ht="15" customHeight="1" outlineLevel="1">
      <c r="A169" s="327"/>
      <c r="B169" s="323"/>
      <c r="C169" s="335"/>
      <c r="D169" s="102" t="str">
        <f>'Перв. скв '!D169</f>
        <v>Обсадные трубы 178х9,2 Д ОТТМ</v>
      </c>
      <c r="E169" s="332"/>
      <c r="F169" s="332" t="str">
        <f>'Перв. скв '!F169</f>
        <v>м</v>
      </c>
      <c r="G169" s="349">
        <f>ННСдо1300!G169</f>
        <v>1532</v>
      </c>
      <c r="H169" s="306">
        <f>'Перв. скв '!H169</f>
        <v>0</v>
      </c>
      <c r="I169" s="306">
        <v>0</v>
      </c>
      <c r="J169" s="306">
        <v>0</v>
      </c>
      <c r="K169" s="306">
        <v>0</v>
      </c>
      <c r="L169" s="306">
        <v>2050</v>
      </c>
      <c r="M169" s="306">
        <v>0</v>
      </c>
      <c r="N169" s="306">
        <v>0</v>
      </c>
      <c r="O169" s="112">
        <f t="shared" si="114"/>
        <v>0</v>
      </c>
      <c r="P169" s="112">
        <f t="shared" si="115"/>
        <v>0</v>
      </c>
      <c r="Q169" s="112">
        <f t="shared" si="116"/>
        <v>0</v>
      </c>
      <c r="R169" s="112">
        <f t="shared" si="117"/>
        <v>0</v>
      </c>
      <c r="S169" s="112">
        <f t="shared" si="118"/>
        <v>3140600</v>
      </c>
      <c r="T169" s="99">
        <f t="shared" si="113"/>
        <v>0</v>
      </c>
      <c r="U169" s="112">
        <f t="shared" si="119"/>
        <v>0</v>
      </c>
      <c r="V169" s="113">
        <f t="shared" si="120"/>
        <v>2050</v>
      </c>
      <c r="W169" s="168">
        <f t="shared" si="121"/>
        <v>3140600</v>
      </c>
      <c r="X169" s="190"/>
    </row>
    <row r="170" spans="1:24" ht="15" customHeight="1" outlineLevel="1">
      <c r="A170" s="327"/>
      <c r="B170" s="323"/>
      <c r="C170" s="335"/>
      <c r="D170" s="102" t="str">
        <f>'Перв. скв '!D170</f>
        <v>Обсадные трубы 178х9,2 Е ОТТМ</v>
      </c>
      <c r="E170" s="332"/>
      <c r="F170" s="332" t="str">
        <f>'Перв. скв '!F170</f>
        <v>м</v>
      </c>
      <c r="G170" s="349">
        <f>ННСдо1300!G170</f>
        <v>1811</v>
      </c>
      <c r="H170" s="306">
        <f>'Перв. скв '!H170</f>
        <v>0</v>
      </c>
      <c r="I170" s="306">
        <v>0</v>
      </c>
      <c r="J170" s="306">
        <v>0</v>
      </c>
      <c r="K170" s="306">
        <v>0</v>
      </c>
      <c r="L170" s="306">
        <f>L7-L168-L169</f>
        <v>900</v>
      </c>
      <c r="M170" s="306">
        <v>0</v>
      </c>
      <c r="N170" s="306">
        <v>0</v>
      </c>
      <c r="O170" s="112">
        <f t="shared" si="114"/>
        <v>0</v>
      </c>
      <c r="P170" s="112">
        <f t="shared" si="115"/>
        <v>0</v>
      </c>
      <c r="Q170" s="112">
        <f t="shared" si="116"/>
        <v>0</v>
      </c>
      <c r="R170" s="112">
        <f t="shared" si="117"/>
        <v>0</v>
      </c>
      <c r="S170" s="112">
        <f t="shared" si="118"/>
        <v>1629900</v>
      </c>
      <c r="T170" s="99">
        <f t="shared" si="113"/>
        <v>0</v>
      </c>
      <c r="U170" s="112">
        <f t="shared" si="119"/>
        <v>0</v>
      </c>
      <c r="V170" s="113">
        <f t="shared" si="120"/>
        <v>900</v>
      </c>
      <c r="W170" s="168">
        <f t="shared" si="121"/>
        <v>1629900</v>
      </c>
      <c r="X170" s="190"/>
    </row>
    <row r="171" spans="1:24" outlineLevel="1">
      <c r="A171" s="327"/>
      <c r="B171" s="323"/>
      <c r="C171" s="335"/>
      <c r="D171" s="102" t="str">
        <f>'Перв. скв '!D171</f>
        <v>Обсадные трубы 168х8,9 Д ОТТМ</v>
      </c>
      <c r="E171" s="332"/>
      <c r="F171" s="332" t="str">
        <f>'Перв. скв '!F171</f>
        <v>м</v>
      </c>
      <c r="G171" s="349">
        <f>ННСдо1300!G171</f>
        <v>1480</v>
      </c>
      <c r="H171" s="306">
        <f>'Перв. скв '!H171</f>
        <v>0</v>
      </c>
      <c r="I171" s="306">
        <v>0</v>
      </c>
      <c r="J171" s="306">
        <v>0</v>
      </c>
      <c r="K171" s="306">
        <v>0</v>
      </c>
      <c r="L171" s="306">
        <v>0</v>
      </c>
      <c r="M171" s="306">
        <v>0</v>
      </c>
      <c r="N171" s="306">
        <v>0</v>
      </c>
      <c r="O171" s="112">
        <f t="shared" si="114"/>
        <v>0</v>
      </c>
      <c r="P171" s="112">
        <f t="shared" si="115"/>
        <v>0</v>
      </c>
      <c r="Q171" s="112">
        <f t="shared" si="116"/>
        <v>0</v>
      </c>
      <c r="R171" s="112">
        <f t="shared" si="117"/>
        <v>0</v>
      </c>
      <c r="S171" s="112">
        <f t="shared" si="118"/>
        <v>0</v>
      </c>
      <c r="T171" s="99">
        <f t="shared" si="113"/>
        <v>0</v>
      </c>
      <c r="U171" s="112">
        <f t="shared" si="119"/>
        <v>0</v>
      </c>
      <c r="V171" s="113">
        <f t="shared" si="120"/>
        <v>0</v>
      </c>
      <c r="W171" s="168">
        <f t="shared" si="121"/>
        <v>0</v>
      </c>
      <c r="X171" s="190"/>
    </row>
    <row r="172" spans="1:24" ht="15" customHeight="1" outlineLevel="1">
      <c r="A172" s="327"/>
      <c r="B172" s="323"/>
      <c r="C172" s="335"/>
      <c r="D172" s="102" t="str">
        <f>'Перв. скв '!D172</f>
        <v>Обсадные трубы 127х9,2 Е ОТТМ</v>
      </c>
      <c r="E172" s="332"/>
      <c r="F172" s="332" t="str">
        <f>'Перв. скв '!F172</f>
        <v>шт.</v>
      </c>
      <c r="G172" s="349">
        <f>ННСдо1300!G172</f>
        <v>1383</v>
      </c>
      <c r="H172" s="306">
        <f>'Перв. скв '!H172</f>
        <v>0</v>
      </c>
      <c r="I172" s="306">
        <v>0</v>
      </c>
      <c r="J172" s="306">
        <v>0</v>
      </c>
      <c r="K172" s="306">
        <v>0</v>
      </c>
      <c r="L172" s="306">
        <v>0</v>
      </c>
      <c r="M172" s="306">
        <v>0</v>
      </c>
      <c r="N172" s="306">
        <v>0</v>
      </c>
      <c r="O172" s="112">
        <f t="shared" si="114"/>
        <v>0</v>
      </c>
      <c r="P172" s="112">
        <f t="shared" si="115"/>
        <v>0</v>
      </c>
      <c r="Q172" s="112">
        <f t="shared" si="116"/>
        <v>0</v>
      </c>
      <c r="R172" s="112">
        <f t="shared" si="117"/>
        <v>0</v>
      </c>
      <c r="S172" s="112">
        <f t="shared" si="118"/>
        <v>0</v>
      </c>
      <c r="T172" s="99">
        <f t="shared" si="113"/>
        <v>0</v>
      </c>
      <c r="U172" s="112">
        <f t="shared" si="119"/>
        <v>0</v>
      </c>
      <c r="V172" s="113">
        <f t="shared" si="120"/>
        <v>0</v>
      </c>
      <c r="W172" s="168">
        <f t="shared" si="121"/>
        <v>0</v>
      </c>
      <c r="X172" s="190"/>
    </row>
    <row r="173" spans="1:24" ht="15" customHeight="1" outlineLevel="1">
      <c r="A173" s="327"/>
      <c r="B173" s="323"/>
      <c r="C173" s="335"/>
      <c r="D173" s="102" t="str">
        <f>'Перв. скв '!D173</f>
        <v>Труба ОТТМ-114х7,4 Е ОТТМ</v>
      </c>
      <c r="E173" s="332"/>
      <c r="F173" s="332" t="str">
        <f>'Перв. скв '!F173</f>
        <v>шт.</v>
      </c>
      <c r="G173" s="349">
        <f>ННСдо1300!G173</f>
        <v>903</v>
      </c>
      <c r="H173" s="306">
        <f>'Перв. скв '!H173</f>
        <v>0</v>
      </c>
      <c r="I173" s="306">
        <v>0</v>
      </c>
      <c r="J173" s="306">
        <v>0</v>
      </c>
      <c r="K173" s="306">
        <v>0</v>
      </c>
      <c r="L173" s="306"/>
      <c r="M173" s="306">
        <v>0</v>
      </c>
      <c r="N173" s="306">
        <f>N7-L7+100</f>
        <v>1000</v>
      </c>
      <c r="O173" s="112">
        <f t="shared" si="114"/>
        <v>0</v>
      </c>
      <c r="P173" s="112">
        <f t="shared" si="115"/>
        <v>0</v>
      </c>
      <c r="Q173" s="112">
        <f t="shared" si="116"/>
        <v>0</v>
      </c>
      <c r="R173" s="112">
        <f t="shared" si="117"/>
        <v>0</v>
      </c>
      <c r="S173" s="112">
        <f t="shared" si="118"/>
        <v>0</v>
      </c>
      <c r="T173" s="99">
        <f t="shared" si="113"/>
        <v>0</v>
      </c>
      <c r="U173" s="112">
        <f t="shared" si="119"/>
        <v>903000</v>
      </c>
      <c r="V173" s="113">
        <f t="shared" si="120"/>
        <v>1000</v>
      </c>
      <c r="W173" s="168">
        <f t="shared" si="121"/>
        <v>903000</v>
      </c>
      <c r="X173" s="190"/>
    </row>
    <row r="174" spans="1:24" ht="15" customHeight="1" outlineLevel="1">
      <c r="A174" s="327"/>
      <c r="B174" s="323"/>
      <c r="C174" s="335"/>
      <c r="D174" s="102" t="str">
        <f>'Перв. скв '!D174</f>
        <v>Обсадные трубы 168х10,6 Д ОТТМ</v>
      </c>
      <c r="E174" s="332"/>
      <c r="F174" s="332" t="str">
        <f>'Перв. скв '!F174</f>
        <v>шт.</v>
      </c>
      <c r="G174" s="349">
        <f>ННСдо1300!G174</f>
        <v>2245</v>
      </c>
      <c r="H174" s="306">
        <f>'Перв. скв '!H174</f>
        <v>0</v>
      </c>
      <c r="I174" s="306">
        <v>0</v>
      </c>
      <c r="J174" s="306">
        <v>0</v>
      </c>
      <c r="K174" s="306">
        <v>0</v>
      </c>
      <c r="L174" s="306">
        <v>0</v>
      </c>
      <c r="M174" s="306">
        <v>0</v>
      </c>
      <c r="N174" s="306">
        <v>0</v>
      </c>
      <c r="O174" s="112">
        <f t="shared" si="114"/>
        <v>0</v>
      </c>
      <c r="P174" s="112">
        <f t="shared" si="115"/>
        <v>0</v>
      </c>
      <c r="Q174" s="112">
        <f t="shared" si="116"/>
        <v>0</v>
      </c>
      <c r="R174" s="112">
        <f t="shared" si="117"/>
        <v>0</v>
      </c>
      <c r="S174" s="112">
        <f t="shared" si="118"/>
        <v>0</v>
      </c>
      <c r="T174" s="99">
        <f t="shared" si="113"/>
        <v>0</v>
      </c>
      <c r="U174" s="112">
        <f t="shared" si="119"/>
        <v>0</v>
      </c>
      <c r="V174" s="113">
        <f t="shared" si="120"/>
        <v>0</v>
      </c>
      <c r="W174" s="168">
        <f t="shared" si="121"/>
        <v>0</v>
      </c>
      <c r="X174" s="190"/>
    </row>
    <row r="175" spans="1:24" outlineLevel="1">
      <c r="A175" s="327"/>
      <c r="B175" s="323"/>
      <c r="C175" s="335"/>
      <c r="D175" s="102" t="str">
        <f>'Перв. скв '!D175</f>
        <v>Цемент G</v>
      </c>
      <c r="E175" s="332"/>
      <c r="F175" s="332" t="str">
        <f>'Перв. скв '!F175</f>
        <v>т</v>
      </c>
      <c r="G175" s="349">
        <f>ННСдо1300!G175</f>
        <v>5138</v>
      </c>
      <c r="H175" s="306">
        <f>'Перв. скв '!H175</f>
        <v>0</v>
      </c>
      <c r="I175" s="306">
        <v>0</v>
      </c>
      <c r="J175" s="306">
        <v>0</v>
      </c>
      <c r="K175" s="306">
        <v>0</v>
      </c>
      <c r="L175" s="306">
        <v>114.9</v>
      </c>
      <c r="M175" s="306">
        <v>0</v>
      </c>
      <c r="N175" s="306">
        <v>0</v>
      </c>
      <c r="O175" s="112">
        <f t="shared" si="114"/>
        <v>0</v>
      </c>
      <c r="P175" s="112">
        <f t="shared" si="115"/>
        <v>0</v>
      </c>
      <c r="Q175" s="112">
        <f t="shared" si="116"/>
        <v>0</v>
      </c>
      <c r="R175" s="112">
        <f t="shared" si="117"/>
        <v>0</v>
      </c>
      <c r="S175" s="112">
        <f t="shared" si="118"/>
        <v>590356.20000000007</v>
      </c>
      <c r="T175" s="99">
        <f t="shared" si="113"/>
        <v>0</v>
      </c>
      <c r="U175" s="112">
        <f t="shared" si="119"/>
        <v>0</v>
      </c>
      <c r="V175" s="113">
        <f t="shared" si="120"/>
        <v>114.9</v>
      </c>
      <c r="W175" s="168">
        <f t="shared" si="121"/>
        <v>590356.20000000007</v>
      </c>
      <c r="X175" s="190"/>
    </row>
    <row r="176" spans="1:24" hidden="1" outlineLevel="1">
      <c r="A176" s="327"/>
      <c r="B176" s="323"/>
      <c r="C176" s="335"/>
      <c r="D176" s="102">
        <f>'Перв. скв '!D176</f>
        <v>0</v>
      </c>
      <c r="E176" s="332"/>
      <c r="F176" s="332" t="str">
        <f>'Перв. скв '!F176</f>
        <v>скв.</v>
      </c>
      <c r="G176" s="349">
        <f>ННСдо1300!G176</f>
        <v>0</v>
      </c>
      <c r="H176" s="306">
        <f>'Перв. скв '!H176</f>
        <v>0</v>
      </c>
      <c r="I176" s="306">
        <v>0</v>
      </c>
      <c r="J176" s="306">
        <v>0</v>
      </c>
      <c r="K176" s="306">
        <v>0</v>
      </c>
      <c r="L176" s="306">
        <v>0</v>
      </c>
      <c r="M176" s="306">
        <v>0</v>
      </c>
      <c r="N176" s="306">
        <v>0</v>
      </c>
      <c r="O176" s="112">
        <f t="shared" si="114"/>
        <v>0</v>
      </c>
      <c r="P176" s="112">
        <f t="shared" si="115"/>
        <v>0</v>
      </c>
      <c r="Q176" s="112">
        <f t="shared" si="116"/>
        <v>0</v>
      </c>
      <c r="R176" s="112">
        <f t="shared" si="117"/>
        <v>0</v>
      </c>
      <c r="S176" s="112">
        <f t="shared" si="118"/>
        <v>0</v>
      </c>
      <c r="T176" s="99">
        <f t="shared" si="113"/>
        <v>0</v>
      </c>
      <c r="U176" s="112">
        <f t="shared" si="119"/>
        <v>0</v>
      </c>
      <c r="V176" s="113">
        <f t="shared" si="120"/>
        <v>0</v>
      </c>
      <c r="W176" s="168">
        <f t="shared" si="121"/>
        <v>0</v>
      </c>
      <c r="X176" s="190"/>
    </row>
    <row r="177" spans="1:24" hidden="1" outlineLevel="1">
      <c r="A177" s="327"/>
      <c r="B177" s="323"/>
      <c r="C177" s="335"/>
      <c r="D177" s="102">
        <f>'Перв. скв '!D177</f>
        <v>0</v>
      </c>
      <c r="E177" s="332"/>
      <c r="F177" s="332" t="str">
        <f>'Перв. скв '!F177</f>
        <v>скв.</v>
      </c>
      <c r="G177" s="349">
        <f>ННСдо1300!G177</f>
        <v>0</v>
      </c>
      <c r="H177" s="306">
        <f>'Перв. скв '!H177</f>
        <v>0</v>
      </c>
      <c r="I177" s="306">
        <v>0</v>
      </c>
      <c r="J177" s="306">
        <v>0</v>
      </c>
      <c r="K177" s="306">
        <v>0</v>
      </c>
      <c r="L177" s="306">
        <v>45</v>
      </c>
      <c r="M177" s="306">
        <v>0</v>
      </c>
      <c r="N177" s="306">
        <v>0</v>
      </c>
      <c r="O177" s="112">
        <f t="shared" si="114"/>
        <v>0</v>
      </c>
      <c r="P177" s="112">
        <f t="shared" si="115"/>
        <v>0</v>
      </c>
      <c r="Q177" s="112">
        <f t="shared" si="116"/>
        <v>0</v>
      </c>
      <c r="R177" s="112">
        <f t="shared" si="117"/>
        <v>0</v>
      </c>
      <c r="S177" s="112">
        <f t="shared" si="118"/>
        <v>0</v>
      </c>
      <c r="T177" s="99">
        <f t="shared" si="113"/>
        <v>0</v>
      </c>
      <c r="U177" s="112">
        <f t="shared" si="119"/>
        <v>0</v>
      </c>
      <c r="V177" s="113">
        <f t="shared" si="120"/>
        <v>45</v>
      </c>
      <c r="W177" s="168">
        <f t="shared" si="121"/>
        <v>0</v>
      </c>
      <c r="X177" s="190"/>
    </row>
    <row r="178" spans="1:24" ht="15" hidden="1" customHeight="1" outlineLevel="1">
      <c r="A178" s="327"/>
      <c r="B178" s="323"/>
      <c r="C178" s="335"/>
      <c r="D178" s="102">
        <f>'Перв. скв '!D178</f>
        <v>0</v>
      </c>
      <c r="E178" s="332"/>
      <c r="F178" s="332" t="str">
        <f>'Перв. скв '!F178</f>
        <v>скв.</v>
      </c>
      <c r="G178" s="349">
        <f>ННСдо1300!G178</f>
        <v>0</v>
      </c>
      <c r="H178" s="306">
        <f>'Перв. скв '!H178</f>
        <v>0</v>
      </c>
      <c r="I178" s="306">
        <v>0</v>
      </c>
      <c r="J178" s="306">
        <v>0</v>
      </c>
      <c r="K178" s="306">
        <v>0</v>
      </c>
      <c r="L178" s="306">
        <v>0</v>
      </c>
      <c r="M178" s="306">
        <v>0</v>
      </c>
      <c r="N178" s="306">
        <v>0</v>
      </c>
      <c r="O178" s="112">
        <f t="shared" si="114"/>
        <v>0</v>
      </c>
      <c r="P178" s="112">
        <f t="shared" si="115"/>
        <v>0</v>
      </c>
      <c r="Q178" s="112">
        <f t="shared" si="116"/>
        <v>0</v>
      </c>
      <c r="R178" s="112">
        <f t="shared" si="117"/>
        <v>0</v>
      </c>
      <c r="S178" s="112">
        <f t="shared" si="118"/>
        <v>0</v>
      </c>
      <c r="T178" s="99">
        <f t="shared" si="113"/>
        <v>0</v>
      </c>
      <c r="U178" s="112">
        <f t="shared" si="119"/>
        <v>0</v>
      </c>
      <c r="V178" s="113">
        <f t="shared" si="120"/>
        <v>0</v>
      </c>
      <c r="W178" s="168">
        <f t="shared" si="121"/>
        <v>0</v>
      </c>
      <c r="X178" s="190"/>
    </row>
    <row r="179" spans="1:24" outlineLevel="1">
      <c r="A179" s="327"/>
      <c r="B179" s="323"/>
      <c r="C179" s="335"/>
      <c r="D179" s="102" t="str">
        <f>'Перв. скв '!D179</f>
        <v>Прочие (Наценка УМТС)</v>
      </c>
      <c r="E179" s="332"/>
      <c r="F179" s="332" t="str">
        <f>'Перв. скв '!F179</f>
        <v>опер</v>
      </c>
      <c r="G179" s="349">
        <f>ННСдо1300!G179</f>
        <v>861997.29989921732</v>
      </c>
      <c r="H179" s="306">
        <f>'Перв. скв '!H179</f>
        <v>1</v>
      </c>
      <c r="I179" s="306">
        <v>0</v>
      </c>
      <c r="J179" s="306">
        <v>0</v>
      </c>
      <c r="K179" s="306">
        <v>0</v>
      </c>
      <c r="L179" s="306">
        <v>0</v>
      </c>
      <c r="M179" s="306">
        <v>0</v>
      </c>
      <c r="N179" s="306">
        <v>0</v>
      </c>
      <c r="O179" s="112">
        <f>H179*G179</f>
        <v>861997.29989921732</v>
      </c>
      <c r="P179" s="112">
        <f>I179*G179</f>
        <v>0</v>
      </c>
      <c r="Q179" s="112">
        <f>J179*G179</f>
        <v>0</v>
      </c>
      <c r="R179" s="112">
        <f>K179*G179</f>
        <v>0</v>
      </c>
      <c r="S179" s="112">
        <f>L179*G179</f>
        <v>0</v>
      </c>
      <c r="T179" s="99">
        <f>M179*G179</f>
        <v>0</v>
      </c>
      <c r="U179" s="112">
        <f>N179*G179</f>
        <v>0</v>
      </c>
      <c r="V179" s="113">
        <f>SUM(H179:N179)</f>
        <v>1</v>
      </c>
      <c r="W179" s="168">
        <f>SUM(O179:U179)</f>
        <v>861997.29989921732</v>
      </c>
      <c r="X179" s="190"/>
    </row>
    <row r="180" spans="1:24" ht="15.75" customHeight="1" outlineLevel="1" thickBot="1">
      <c r="A180" s="327"/>
      <c r="B180" s="323"/>
      <c r="C180" s="122"/>
      <c r="D180" s="123"/>
      <c r="E180" s="124"/>
      <c r="F180" s="124"/>
      <c r="G180" s="125"/>
      <c r="H180" s="296"/>
      <c r="I180" s="296"/>
      <c r="J180" s="296"/>
      <c r="K180" s="296"/>
      <c r="L180" s="296"/>
      <c r="M180" s="296"/>
      <c r="N180" s="296"/>
      <c r="O180" s="127"/>
      <c r="P180" s="127"/>
      <c r="Q180" s="127"/>
      <c r="R180" s="127"/>
      <c r="S180" s="127"/>
      <c r="T180" s="127"/>
      <c r="U180" s="127"/>
      <c r="V180" s="126"/>
      <c r="W180" s="126"/>
      <c r="X180" s="190"/>
    </row>
    <row r="181" spans="1:24" ht="15.75" thickBot="1">
      <c r="A181" s="45"/>
      <c r="B181" s="48"/>
      <c r="C181" s="446" t="s">
        <v>45</v>
      </c>
      <c r="D181" s="447"/>
      <c r="E181" s="447"/>
      <c r="F181" s="447"/>
      <c r="G181" s="447"/>
      <c r="H181" s="447"/>
      <c r="I181" s="447"/>
      <c r="J181" s="447"/>
      <c r="K181" s="447"/>
      <c r="L181" s="447"/>
      <c r="M181" s="447"/>
      <c r="N181" s="447"/>
      <c r="O181" s="447"/>
      <c r="P181" s="447"/>
      <c r="Q181" s="447"/>
      <c r="R181" s="447"/>
      <c r="S181" s="447"/>
      <c r="T181" s="447"/>
      <c r="U181" s="447"/>
      <c r="V181" s="447"/>
      <c r="W181" s="473"/>
      <c r="X181" s="192">
        <f>SUM(W183:W188)</f>
        <v>379392.394347728</v>
      </c>
    </row>
    <row r="182" spans="1:24" ht="15.75" outlineLevel="1" thickBot="1">
      <c r="A182" s="334"/>
      <c r="B182" s="331"/>
      <c r="C182" s="54"/>
      <c r="D182" s="100" t="s">
        <v>120</v>
      </c>
      <c r="E182" s="50"/>
      <c r="F182" s="50"/>
      <c r="G182" s="38"/>
      <c r="H182" s="295"/>
      <c r="I182" s="295"/>
      <c r="J182" s="295"/>
      <c r="K182" s="295"/>
      <c r="L182" s="295"/>
      <c r="M182" s="295"/>
      <c r="N182" s="295"/>
      <c r="O182" s="51"/>
      <c r="P182" s="51"/>
      <c r="Q182" s="51"/>
      <c r="R182" s="51"/>
      <c r="S182" s="51"/>
      <c r="T182" s="51"/>
      <c r="U182" s="51"/>
      <c r="V182" s="51"/>
      <c r="W182" s="174"/>
      <c r="X182" s="190"/>
    </row>
    <row r="183" spans="1:24" outlineLevel="1">
      <c r="A183" s="334"/>
      <c r="B183" s="331"/>
      <c r="C183" s="335"/>
      <c r="D183" s="102" t="str">
        <f>'Перв. скв '!D183</f>
        <v>Услуги НТЦ (лаб.анализ растворов, авторский надзор и пр.)</v>
      </c>
      <c r="E183" s="332"/>
      <c r="F183" s="332" t="str">
        <f>'Перв. скв '!F183</f>
        <v>скв.</v>
      </c>
      <c r="G183" s="349">
        <f>'Перв. скв '!G183</f>
        <v>379392.394347728</v>
      </c>
      <c r="H183" s="306">
        <f>'Перв. скв '!H183</f>
        <v>1</v>
      </c>
      <c r="I183" s="306">
        <f>'Перв. скв '!I183</f>
        <v>0</v>
      </c>
      <c r="J183" s="306">
        <f>'Перв. скв '!J183</f>
        <v>0</v>
      </c>
      <c r="K183" s="306">
        <f>'Перв. скв '!K183</f>
        <v>0</v>
      </c>
      <c r="L183" s="306">
        <f>'Перв. скв '!L183</f>
        <v>0</v>
      </c>
      <c r="M183" s="306">
        <f>'Перв. скв '!M183</f>
        <v>0</v>
      </c>
      <c r="N183" s="306">
        <f>'Перв. скв '!N183</f>
        <v>0</v>
      </c>
      <c r="O183" s="99">
        <f t="shared" ref="O183:O188" si="122">H183*G183</f>
        <v>379392.394347728</v>
      </c>
      <c r="P183" s="99">
        <f t="shared" ref="P183:P188" si="123">I183*G183</f>
        <v>0</v>
      </c>
      <c r="Q183" s="99">
        <f t="shared" ref="Q183:Q188" si="124">J183*G183</f>
        <v>0</v>
      </c>
      <c r="R183" s="99">
        <f t="shared" ref="R183:R188" si="125">K183*G183</f>
        <v>0</v>
      </c>
      <c r="S183" s="99">
        <f t="shared" ref="S183:S188" si="126">L183*G183</f>
        <v>0</v>
      </c>
      <c r="T183" s="99">
        <f t="shared" ref="T183:T188" si="127">M183*G183</f>
        <v>0</v>
      </c>
      <c r="U183" s="99">
        <f t="shared" ref="U183:U188" si="128">N183*G183</f>
        <v>0</v>
      </c>
      <c r="V183" s="98">
        <f t="shared" ref="V183:V188" si="129">SUM(H183:N183)</f>
        <v>1</v>
      </c>
      <c r="W183" s="171">
        <f t="shared" ref="W183:W188" si="130">SUM(O183:U183)</f>
        <v>379392.394347728</v>
      </c>
      <c r="X183" s="190"/>
    </row>
    <row r="184" spans="1:24" outlineLevel="1">
      <c r="A184" s="327"/>
      <c r="B184" s="323"/>
      <c r="C184" s="335"/>
      <c r="D184" s="102" t="str">
        <f>'Перв. скв '!D184</f>
        <v>ПИР + гос.экспертиза</v>
      </c>
      <c r="E184" s="332"/>
      <c r="F184" s="332" t="str">
        <f>'Перв. скв '!F184</f>
        <v>К-т</v>
      </c>
      <c r="G184" s="349">
        <f>ННСдо1300!G184</f>
        <v>0</v>
      </c>
      <c r="H184" s="306">
        <v>0</v>
      </c>
      <c r="I184" s="306">
        <f>'Перв. скв '!I184</f>
        <v>0</v>
      </c>
      <c r="J184" s="306">
        <f>'Перв. скв '!J184</f>
        <v>0</v>
      </c>
      <c r="K184" s="306">
        <f>'Перв. скв '!K184</f>
        <v>0</v>
      </c>
      <c r="L184" s="306">
        <f>'Перв. скв '!L184</f>
        <v>0</v>
      </c>
      <c r="M184" s="306">
        <f>'Перв. скв '!M184</f>
        <v>0</v>
      </c>
      <c r="N184" s="306">
        <f>'Перв. скв '!N184</f>
        <v>0</v>
      </c>
      <c r="O184" s="99">
        <f t="shared" si="122"/>
        <v>0</v>
      </c>
      <c r="P184" s="99">
        <f t="shared" si="123"/>
        <v>0</v>
      </c>
      <c r="Q184" s="99">
        <f t="shared" si="124"/>
        <v>0</v>
      </c>
      <c r="R184" s="99">
        <f t="shared" si="125"/>
        <v>0</v>
      </c>
      <c r="S184" s="99">
        <f t="shared" si="126"/>
        <v>0</v>
      </c>
      <c r="T184" s="99">
        <f t="shared" si="127"/>
        <v>0</v>
      </c>
      <c r="U184" s="99">
        <f t="shared" si="128"/>
        <v>0</v>
      </c>
      <c r="V184" s="98">
        <f t="shared" si="129"/>
        <v>0</v>
      </c>
      <c r="W184" s="171">
        <f t="shared" si="130"/>
        <v>0</v>
      </c>
      <c r="X184" s="190"/>
    </row>
    <row r="185" spans="1:24" outlineLevel="1">
      <c r="A185" s="327"/>
      <c r="B185" s="323"/>
      <c r="C185" s="335"/>
      <c r="D185" s="102" t="s">
        <v>312</v>
      </c>
      <c r="E185" s="332"/>
      <c r="F185" s="332" t="str">
        <f>'Перв. скв '!F185</f>
        <v>скв.</v>
      </c>
      <c r="G185" s="349">
        <f>'[8]Куст №40А'!$H$2048*1000</f>
        <v>0</v>
      </c>
      <c r="H185" s="306">
        <v>1</v>
      </c>
      <c r="I185" s="306">
        <f>'Перв. скв '!I185</f>
        <v>0</v>
      </c>
      <c r="J185" s="306">
        <f>'Перв. скв '!J185</f>
        <v>0</v>
      </c>
      <c r="K185" s="306">
        <f>'Перв. скв '!K185</f>
        <v>0</v>
      </c>
      <c r="L185" s="306">
        <f>'Перв. скв '!L185</f>
        <v>0</v>
      </c>
      <c r="M185" s="306">
        <f>'Перв. скв '!M185</f>
        <v>0</v>
      </c>
      <c r="N185" s="306">
        <f>'Перв. скв '!N185</f>
        <v>0</v>
      </c>
      <c r="O185" s="99">
        <f t="shared" si="122"/>
        <v>0</v>
      </c>
      <c r="P185" s="99">
        <f t="shared" si="123"/>
        <v>0</v>
      </c>
      <c r="Q185" s="99">
        <f t="shared" si="124"/>
        <v>0</v>
      </c>
      <c r="R185" s="99">
        <f t="shared" si="125"/>
        <v>0</v>
      </c>
      <c r="S185" s="99">
        <f t="shared" si="126"/>
        <v>0</v>
      </c>
      <c r="T185" s="99">
        <f t="shared" si="127"/>
        <v>0</v>
      </c>
      <c r="U185" s="99">
        <f t="shared" si="128"/>
        <v>0</v>
      </c>
      <c r="V185" s="98">
        <f t="shared" si="129"/>
        <v>1</v>
      </c>
      <c r="W185" s="171">
        <f t="shared" si="130"/>
        <v>0</v>
      </c>
      <c r="X185" s="190"/>
    </row>
    <row r="186" spans="1:24" outlineLevel="1">
      <c r="A186" s="327"/>
      <c r="B186" s="323"/>
      <c r="C186" s="335"/>
      <c r="D186" s="102" t="str">
        <f>'Перв. скв '!D186</f>
        <v>Выработка электроэнергии</v>
      </c>
      <c r="E186" s="332"/>
      <c r="F186" s="332" t="str">
        <f>'Перв. скв '!F186</f>
        <v>скв.</v>
      </c>
      <c r="G186" s="349">
        <f>ННСдо1300!G186</f>
        <v>0</v>
      </c>
      <c r="H186" s="306">
        <f>'Перв. скв '!H186</f>
        <v>1</v>
      </c>
      <c r="I186" s="306">
        <f>'Перв. скв '!I186</f>
        <v>0</v>
      </c>
      <c r="J186" s="306">
        <f>'Перв. скв '!J186</f>
        <v>0</v>
      </c>
      <c r="K186" s="306">
        <f>'Перв. скв '!K186</f>
        <v>0</v>
      </c>
      <c r="L186" s="306">
        <f>'Перв. скв '!L186</f>
        <v>0</v>
      </c>
      <c r="M186" s="306">
        <f>'Перв. скв '!M186</f>
        <v>0</v>
      </c>
      <c r="N186" s="306">
        <f>'Перв. скв '!N186</f>
        <v>0</v>
      </c>
      <c r="O186" s="99">
        <f t="shared" si="122"/>
        <v>0</v>
      </c>
      <c r="P186" s="99">
        <f t="shared" si="123"/>
        <v>0</v>
      </c>
      <c r="Q186" s="99">
        <f t="shared" si="124"/>
        <v>0</v>
      </c>
      <c r="R186" s="99">
        <f t="shared" si="125"/>
        <v>0</v>
      </c>
      <c r="S186" s="99">
        <f t="shared" si="126"/>
        <v>0</v>
      </c>
      <c r="T186" s="99">
        <f t="shared" si="127"/>
        <v>0</v>
      </c>
      <c r="U186" s="99">
        <f t="shared" si="128"/>
        <v>0</v>
      </c>
      <c r="V186" s="98">
        <f t="shared" si="129"/>
        <v>1</v>
      </c>
      <c r="W186" s="171">
        <f t="shared" si="130"/>
        <v>0</v>
      </c>
      <c r="X186" s="190"/>
    </row>
    <row r="187" spans="1:24" ht="15.75" outlineLevel="1" thickBot="1">
      <c r="A187" s="327"/>
      <c r="B187" s="323"/>
      <c r="C187" s="335"/>
      <c r="D187" s="102" t="str">
        <f>'Перв. скв '!D187</f>
        <v>Прочее (Регистрация, инвентаризация, индексация)</v>
      </c>
      <c r="E187" s="332"/>
      <c r="F187" s="332" t="str">
        <f>'Перв. скв '!F187</f>
        <v>скв.</v>
      </c>
      <c r="G187" s="349">
        <f>ННСдо1300!G187+'[8]Куст №40А'!$AD$2050*1000</f>
        <v>0</v>
      </c>
      <c r="H187" s="306">
        <f>'Перв. скв '!H187</f>
        <v>1</v>
      </c>
      <c r="I187" s="306">
        <f>'Перв. скв '!I187</f>
        <v>0</v>
      </c>
      <c r="J187" s="306">
        <f>'Перв. скв '!J187</f>
        <v>0</v>
      </c>
      <c r="K187" s="306">
        <f>'Перв. скв '!K187</f>
        <v>0</v>
      </c>
      <c r="L187" s="306">
        <f>'Перв. скв '!L187</f>
        <v>0</v>
      </c>
      <c r="M187" s="306">
        <f>'Перв. скв '!M187</f>
        <v>0</v>
      </c>
      <c r="N187" s="306">
        <f>'Перв. скв '!N187</f>
        <v>0</v>
      </c>
      <c r="O187" s="99">
        <f t="shared" si="122"/>
        <v>0</v>
      </c>
      <c r="P187" s="99">
        <f t="shared" si="123"/>
        <v>0</v>
      </c>
      <c r="Q187" s="99">
        <f t="shared" si="124"/>
        <v>0</v>
      </c>
      <c r="R187" s="99">
        <f t="shared" si="125"/>
        <v>0</v>
      </c>
      <c r="S187" s="99">
        <f t="shared" si="126"/>
        <v>0</v>
      </c>
      <c r="T187" s="99">
        <f t="shared" si="127"/>
        <v>0</v>
      </c>
      <c r="U187" s="99">
        <f t="shared" si="128"/>
        <v>0</v>
      </c>
      <c r="V187" s="98">
        <f t="shared" si="129"/>
        <v>1</v>
      </c>
      <c r="W187" s="171">
        <f t="shared" si="130"/>
        <v>0</v>
      </c>
      <c r="X187" s="190"/>
    </row>
    <row r="188" spans="1:24" ht="15.75" hidden="1" outlineLevel="1" thickBot="1">
      <c r="A188" s="327"/>
      <c r="B188" s="336"/>
      <c r="C188" s="335"/>
      <c r="D188" s="102" t="str">
        <f>'Перв. скв '!D188</f>
        <v>Прочие (ТЖГ)</v>
      </c>
      <c r="E188" s="332"/>
      <c r="F188" s="332" t="str">
        <f>'Перв. скв '!F188</f>
        <v>скв.</v>
      </c>
      <c r="G188" s="349">
        <f>ННСдо1300!G188</f>
        <v>0</v>
      </c>
      <c r="H188" s="306">
        <v>1</v>
      </c>
      <c r="I188" s="306">
        <f>'Перв. скв '!I188</f>
        <v>0</v>
      </c>
      <c r="J188" s="306">
        <f>'Перв. скв '!J188</f>
        <v>0</v>
      </c>
      <c r="K188" s="306">
        <f>'Перв. скв '!K188</f>
        <v>0</v>
      </c>
      <c r="L188" s="306">
        <f>'Перв. скв '!L188</f>
        <v>0</v>
      </c>
      <c r="M188" s="306">
        <f>'Перв. скв '!M188</f>
        <v>0</v>
      </c>
      <c r="N188" s="306">
        <f>'Перв. скв '!N188</f>
        <v>0</v>
      </c>
      <c r="O188" s="99">
        <f t="shared" si="122"/>
        <v>0</v>
      </c>
      <c r="P188" s="99">
        <f t="shared" si="123"/>
        <v>0</v>
      </c>
      <c r="Q188" s="99">
        <f t="shared" si="124"/>
        <v>0</v>
      </c>
      <c r="R188" s="99">
        <f t="shared" si="125"/>
        <v>0</v>
      </c>
      <c r="S188" s="99">
        <f t="shared" si="126"/>
        <v>0</v>
      </c>
      <c r="T188" s="99">
        <f t="shared" si="127"/>
        <v>0</v>
      </c>
      <c r="U188" s="99">
        <f t="shared" si="128"/>
        <v>0</v>
      </c>
      <c r="V188" s="98">
        <f t="shared" si="129"/>
        <v>1</v>
      </c>
      <c r="W188" s="171">
        <f t="shared" si="130"/>
        <v>0</v>
      </c>
      <c r="X188" s="190"/>
    </row>
    <row r="189" spans="1:24" s="68" customFormat="1" ht="15.75" hidden="1" customHeight="1" outlineLevel="1" thickBot="1">
      <c r="A189" s="340"/>
      <c r="B189" s="341"/>
      <c r="C189" s="97"/>
      <c r="D189" s="86"/>
      <c r="E189" s="87"/>
      <c r="F189" s="87"/>
      <c r="G189" s="88"/>
      <c r="H189" s="289"/>
      <c r="I189" s="289"/>
      <c r="J189" s="289"/>
      <c r="K189" s="289"/>
      <c r="L189" s="289"/>
      <c r="M189" s="289"/>
      <c r="N189" s="289"/>
      <c r="O189" s="118"/>
      <c r="P189" s="118"/>
      <c r="Q189" s="118"/>
      <c r="R189" s="118"/>
      <c r="S189" s="118"/>
      <c r="T189" s="118"/>
      <c r="U189" s="118"/>
      <c r="V189" s="119"/>
      <c r="W189" s="175"/>
      <c r="X189" s="190"/>
    </row>
    <row r="190" spans="1:24" s="109" customFormat="1" collapsed="1">
      <c r="A190" s="107"/>
      <c r="B190" s="108"/>
      <c r="C190" s="56" t="s">
        <v>77</v>
      </c>
      <c r="D190" s="69">
        <f>W190</f>
        <v>69765316.840746954</v>
      </c>
      <c r="E190" s="450"/>
      <c r="F190" s="500"/>
      <c r="G190" s="500"/>
      <c r="H190" s="500"/>
      <c r="I190" s="500"/>
      <c r="J190" s="500"/>
      <c r="K190" s="500"/>
      <c r="L190" s="500"/>
      <c r="M190" s="500"/>
      <c r="N190" s="451"/>
      <c r="O190" s="116">
        <f>SUM(O45:O188)</f>
        <v>1685999.6942469452</v>
      </c>
      <c r="P190" s="116">
        <f t="shared" ref="P190:W190" si="131">SUM(P45:P188)</f>
        <v>388680</v>
      </c>
      <c r="Q190" s="116">
        <f t="shared" si="131"/>
        <v>2562500</v>
      </c>
      <c r="R190" s="116">
        <f t="shared" si="131"/>
        <v>0</v>
      </c>
      <c r="S190" s="116">
        <f t="shared" si="131"/>
        <v>64225137.146500006</v>
      </c>
      <c r="T190" s="116">
        <f t="shared" si="131"/>
        <v>0</v>
      </c>
      <c r="U190" s="116">
        <f t="shared" si="131"/>
        <v>903000</v>
      </c>
      <c r="V190" s="116">
        <f t="shared" si="131"/>
        <v>12282.289999999999</v>
      </c>
      <c r="W190" s="164">
        <f t="shared" si="131"/>
        <v>69765316.840746954</v>
      </c>
      <c r="X190" s="191"/>
    </row>
    <row r="191" spans="1:24" ht="15.75" thickBot="1">
      <c r="A191" s="3"/>
      <c r="B191" s="3"/>
      <c r="O191" s="23"/>
      <c r="P191" s="23"/>
      <c r="Q191" s="23"/>
      <c r="R191" s="23"/>
      <c r="S191" s="23"/>
      <c r="T191" s="23"/>
      <c r="U191" s="23"/>
      <c r="X191" s="191"/>
    </row>
    <row r="192" spans="1:24" ht="15.75" thickBot="1">
      <c r="A192" s="45"/>
      <c r="B192" s="48"/>
      <c r="C192" s="446" t="s">
        <v>124</v>
      </c>
      <c r="D192" s="447"/>
      <c r="E192" s="447"/>
      <c r="F192" s="447"/>
      <c r="G192" s="447"/>
      <c r="H192" s="447"/>
      <c r="I192" s="447"/>
      <c r="J192" s="447"/>
      <c r="K192" s="447"/>
      <c r="L192" s="447"/>
      <c r="M192" s="447"/>
      <c r="N192" s="447"/>
      <c r="O192" s="447"/>
      <c r="P192" s="447"/>
      <c r="Q192" s="447"/>
      <c r="R192" s="447"/>
      <c r="S192" s="447"/>
      <c r="T192" s="447"/>
      <c r="U192" s="447"/>
      <c r="V192" s="447"/>
      <c r="W192" s="473"/>
      <c r="X192" s="192">
        <f>SUM(W194:W204)</f>
        <v>36904486.671455629</v>
      </c>
    </row>
    <row r="193" spans="1:24" ht="15.75" outlineLevel="1" thickBot="1">
      <c r="A193" s="334"/>
      <c r="B193" s="331"/>
      <c r="C193" s="54"/>
      <c r="D193" s="100" t="s">
        <v>120</v>
      </c>
      <c r="E193" s="50"/>
      <c r="F193" s="50"/>
      <c r="G193" s="38"/>
      <c r="H193" s="295"/>
      <c r="I193" s="295"/>
      <c r="J193" s="295"/>
      <c r="K193" s="295"/>
      <c r="L193" s="295"/>
      <c r="M193" s="295"/>
      <c r="N193" s="295"/>
      <c r="O193" s="51"/>
      <c r="P193" s="51"/>
      <c r="Q193" s="51"/>
      <c r="R193" s="51"/>
      <c r="S193" s="51"/>
      <c r="T193" s="51"/>
      <c r="U193" s="51"/>
      <c r="V193" s="51"/>
      <c r="W193" s="174"/>
      <c r="X193" s="190"/>
    </row>
    <row r="194" spans="1:24" outlineLevel="1">
      <c r="A194" s="334"/>
      <c r="B194" s="331"/>
      <c r="C194" s="335"/>
      <c r="D194" s="102" t="str">
        <f>'Перв. скв '!D194</f>
        <v>Услуги по гидроразрыву пластов</v>
      </c>
      <c r="E194" s="332"/>
      <c r="F194" s="332" t="str">
        <f>'Перв. скв '!F194</f>
        <v>опер</v>
      </c>
      <c r="G194" s="349">
        <f>ННСдо1300!G194</f>
        <v>2694720.9499999997</v>
      </c>
      <c r="H194" s="306">
        <f>'Перв. скв '!H194</f>
        <v>6</v>
      </c>
      <c r="I194" s="307">
        <f>'Перв. скв '!I194</f>
        <v>0</v>
      </c>
      <c r="J194" s="307">
        <f>'Перв. скв '!J194</f>
        <v>0</v>
      </c>
      <c r="K194" s="307">
        <f>'Перв. скв '!K194</f>
        <v>0</v>
      </c>
      <c r="L194" s="307">
        <f>'Перв. скв '!L194</f>
        <v>0</v>
      </c>
      <c r="M194" s="307">
        <f>'Перв. скв '!M194</f>
        <v>0</v>
      </c>
      <c r="N194" s="297"/>
      <c r="O194" s="99">
        <f t="shared" ref="O194:O204" si="132">H194*G194</f>
        <v>16168325.699999999</v>
      </c>
      <c r="P194" s="99"/>
      <c r="Q194" s="99"/>
      <c r="R194" s="99"/>
      <c r="S194" s="99"/>
      <c r="T194" s="99"/>
      <c r="U194" s="99"/>
      <c r="V194" s="98">
        <f t="shared" ref="V194:V204" si="133">SUM(H194:N194)</f>
        <v>6</v>
      </c>
      <c r="W194" s="171">
        <f>SUM(O194:U194)</f>
        <v>16168325.699999999</v>
      </c>
      <c r="X194" s="190"/>
    </row>
    <row r="195" spans="1:24" outlineLevel="1">
      <c r="A195" s="327"/>
      <c r="B195" s="323"/>
      <c r="C195" s="335"/>
      <c r="D195" s="102" t="str">
        <f>'Перв. скв '!D195</f>
        <v>Услуги колтюбинга и азотной установки</v>
      </c>
      <c r="E195" s="332"/>
      <c r="F195" s="332" t="str">
        <f>'Перв. скв '!F195</f>
        <v>опер</v>
      </c>
      <c r="G195" s="349">
        <f>ННСдо1300!G195</f>
        <v>4225000</v>
      </c>
      <c r="H195" s="306">
        <f>'Перв. скв '!H195</f>
        <v>1</v>
      </c>
      <c r="I195" s="307">
        <f>'Перв. скв '!I195</f>
        <v>0</v>
      </c>
      <c r="J195" s="307">
        <f>'Перв. скв '!J195</f>
        <v>0</v>
      </c>
      <c r="K195" s="307">
        <f>'Перв. скв '!K195</f>
        <v>0</v>
      </c>
      <c r="L195" s="307">
        <f>'Перв. скв '!L195</f>
        <v>0</v>
      </c>
      <c r="M195" s="307">
        <f>'Перв. скв '!M195</f>
        <v>0</v>
      </c>
      <c r="N195" s="297"/>
      <c r="O195" s="99">
        <f t="shared" si="132"/>
        <v>4225000</v>
      </c>
      <c r="P195" s="99"/>
      <c r="Q195" s="99"/>
      <c r="R195" s="99"/>
      <c r="S195" s="99"/>
      <c r="T195" s="99"/>
      <c r="U195" s="99"/>
      <c r="V195" s="98">
        <f t="shared" si="133"/>
        <v>1</v>
      </c>
      <c r="W195" s="171">
        <f t="shared" ref="W195:W204" si="134">SUM(O195:U195)</f>
        <v>4225000</v>
      </c>
      <c r="X195" s="190"/>
    </row>
    <row r="196" spans="1:24" outlineLevel="1">
      <c r="A196" s="327"/>
      <c r="B196" s="323"/>
      <c r="C196" s="335"/>
      <c r="D196" s="102" t="str">
        <f>'Перв. скв '!D196</f>
        <v>Услуги бригад по капитальному ремонту скважин</v>
      </c>
      <c r="E196" s="332"/>
      <c r="F196" s="332" t="str">
        <f>'Перв. скв '!F196</f>
        <v>бр.час.</v>
      </c>
      <c r="G196" s="349">
        <f>ННСдо1300!G196</f>
        <v>5700</v>
      </c>
      <c r="H196" s="306">
        <f>'Перв. скв '!H196</f>
        <v>236.47807017543863</v>
      </c>
      <c r="I196" s="307">
        <f>'Перв. скв '!I196</f>
        <v>0</v>
      </c>
      <c r="J196" s="307">
        <f>'Перв. скв '!J196</f>
        <v>0</v>
      </c>
      <c r="K196" s="307">
        <f>'Перв. скв '!K196</f>
        <v>0</v>
      </c>
      <c r="L196" s="307">
        <f>'Перв. скв '!L196</f>
        <v>0</v>
      </c>
      <c r="M196" s="307">
        <f>'Перв. скв '!M196</f>
        <v>0</v>
      </c>
      <c r="N196" s="297"/>
      <c r="O196" s="99">
        <f t="shared" si="132"/>
        <v>1347925.0000000002</v>
      </c>
      <c r="P196" s="99"/>
      <c r="Q196" s="99"/>
      <c r="R196" s="99"/>
      <c r="S196" s="99"/>
      <c r="T196" s="99"/>
      <c r="U196" s="99"/>
      <c r="V196" s="98">
        <f t="shared" si="133"/>
        <v>236.47807017543863</v>
      </c>
      <c r="W196" s="171">
        <f t="shared" si="134"/>
        <v>1347925.0000000002</v>
      </c>
      <c r="X196" s="190"/>
    </row>
    <row r="197" spans="1:24" outlineLevel="1">
      <c r="A197" s="327"/>
      <c r="B197" s="323"/>
      <c r="C197" s="335"/>
      <c r="D197" s="102" t="str">
        <f>'Перв. скв '!D197</f>
        <v>Супервайзинг при КРС</v>
      </c>
      <c r="E197" s="332"/>
      <c r="F197" s="332" t="str">
        <f>'Перв. скв '!F197</f>
        <v>опер</v>
      </c>
      <c r="G197" s="349">
        <f>ННСдо1300!G197</f>
        <v>61808.600000000013</v>
      </c>
      <c r="H197" s="306">
        <f>'Перв. скв '!H197</f>
        <v>1</v>
      </c>
      <c r="I197" s="307">
        <f>'Перв. скв '!I197</f>
        <v>0</v>
      </c>
      <c r="J197" s="307">
        <f>'Перв. скв '!J197</f>
        <v>0</v>
      </c>
      <c r="K197" s="307">
        <f>'Перв. скв '!K197</f>
        <v>0</v>
      </c>
      <c r="L197" s="307">
        <f>'Перв. скв '!L197</f>
        <v>0</v>
      </c>
      <c r="M197" s="307">
        <f>'Перв. скв '!M197</f>
        <v>0</v>
      </c>
      <c r="N197" s="297"/>
      <c r="O197" s="99">
        <f t="shared" si="132"/>
        <v>61808.600000000013</v>
      </c>
      <c r="P197" s="99"/>
      <c r="Q197" s="99"/>
      <c r="R197" s="99"/>
      <c r="S197" s="99"/>
      <c r="T197" s="99"/>
      <c r="U197" s="99"/>
      <c r="V197" s="98">
        <f t="shared" si="133"/>
        <v>1</v>
      </c>
      <c r="W197" s="171">
        <f t="shared" si="134"/>
        <v>61808.600000000013</v>
      </c>
      <c r="X197" s="190"/>
    </row>
    <row r="198" spans="1:24" outlineLevel="1">
      <c r="A198" s="327"/>
      <c r="B198" s="323"/>
      <c r="C198" s="335"/>
      <c r="D198" s="102" t="str">
        <f>'Перв. скв '!D198</f>
        <v>ТЖГ</v>
      </c>
      <c r="E198" s="332"/>
      <c r="F198" s="332" t="str">
        <f>'Перв. скв '!F198</f>
        <v>опер</v>
      </c>
      <c r="G198" s="349">
        <f>ННСдо1300!G198</f>
        <v>0</v>
      </c>
      <c r="H198" s="306">
        <f>'Перв. скв '!H198</f>
        <v>1</v>
      </c>
      <c r="I198" s="307">
        <f>'Перв. скв '!I198</f>
        <v>0</v>
      </c>
      <c r="J198" s="307">
        <f>'Перв. скв '!J198</f>
        <v>0</v>
      </c>
      <c r="K198" s="307">
        <f>'Перв. скв '!K198</f>
        <v>0</v>
      </c>
      <c r="L198" s="307">
        <f>'Перв. скв '!L198</f>
        <v>0</v>
      </c>
      <c r="M198" s="307">
        <f>'Перв. скв '!M198</f>
        <v>0</v>
      </c>
      <c r="N198" s="297"/>
      <c r="O198" s="99">
        <f t="shared" si="132"/>
        <v>0</v>
      </c>
      <c r="P198" s="99"/>
      <c r="Q198" s="99"/>
      <c r="R198" s="99"/>
      <c r="S198" s="99"/>
      <c r="T198" s="99"/>
      <c r="U198" s="99"/>
      <c r="V198" s="98">
        <f t="shared" si="133"/>
        <v>1</v>
      </c>
      <c r="W198" s="171">
        <f t="shared" si="134"/>
        <v>0</v>
      </c>
      <c r="X198" s="190"/>
    </row>
    <row r="199" spans="1:24" outlineLevel="1">
      <c r="A199" s="327"/>
      <c r="B199" s="323"/>
      <c r="C199" s="335"/>
      <c r="D199" s="102" t="str">
        <f>'Перв. скв '!D199</f>
        <v>Проппант</v>
      </c>
      <c r="E199" s="332"/>
      <c r="F199" s="332" t="str">
        <f>'Перв. скв '!F199</f>
        <v>м3</v>
      </c>
      <c r="G199" s="349">
        <f>ННСдо1300!G199</f>
        <v>17500</v>
      </c>
      <c r="H199" s="306">
        <f>'Перв. скв '!H199</f>
        <v>600</v>
      </c>
      <c r="I199" s="307">
        <f>'Перв. скв '!I199</f>
        <v>0</v>
      </c>
      <c r="J199" s="307">
        <f>'Перв. скв '!J199</f>
        <v>0</v>
      </c>
      <c r="K199" s="307">
        <f>'Перв. скв '!K199</f>
        <v>0</v>
      </c>
      <c r="L199" s="307">
        <f>'Перв. скв '!L199</f>
        <v>0</v>
      </c>
      <c r="M199" s="307">
        <f>'Перв. скв '!M199</f>
        <v>0</v>
      </c>
      <c r="N199" s="297"/>
      <c r="O199" s="99">
        <f t="shared" si="132"/>
        <v>10500000</v>
      </c>
      <c r="P199" s="99"/>
      <c r="Q199" s="99"/>
      <c r="R199" s="99"/>
      <c r="S199" s="99"/>
      <c r="T199" s="99"/>
      <c r="U199" s="99"/>
      <c r="V199" s="98">
        <f t="shared" si="133"/>
        <v>600</v>
      </c>
      <c r="W199" s="171">
        <f t="shared" si="134"/>
        <v>10500000</v>
      </c>
      <c r="X199" s="190"/>
    </row>
    <row r="200" spans="1:24" outlineLevel="1">
      <c r="A200" s="327"/>
      <c r="B200" s="323"/>
      <c r="C200" s="335"/>
      <c r="D200" s="102" t="str">
        <f>'Перв. скв '!D200</f>
        <v>Распределение расходов УМТС</v>
      </c>
      <c r="E200" s="332"/>
      <c r="F200" s="332">
        <f>'Перв. скв '!F200</f>
        <v>0</v>
      </c>
      <c r="G200" s="349">
        <f>ННСдо1300!G200</f>
        <v>865747.37145562703</v>
      </c>
      <c r="H200" s="306">
        <f>'Перв. скв '!H200</f>
        <v>1</v>
      </c>
      <c r="I200" s="307">
        <f>'Перв. скв '!I200</f>
        <v>0</v>
      </c>
      <c r="J200" s="307">
        <f>'Перв. скв '!J200</f>
        <v>0</v>
      </c>
      <c r="K200" s="307">
        <f>'Перв. скв '!K200</f>
        <v>0</v>
      </c>
      <c r="L200" s="307">
        <f>'Перв. скв '!L200</f>
        <v>0</v>
      </c>
      <c r="M200" s="307">
        <f>'Перв. скв '!M200</f>
        <v>0</v>
      </c>
      <c r="N200" s="297"/>
      <c r="O200" s="99">
        <f t="shared" si="132"/>
        <v>865747.37145562703</v>
      </c>
      <c r="P200" s="99"/>
      <c r="Q200" s="99"/>
      <c r="R200" s="99"/>
      <c r="S200" s="99"/>
      <c r="T200" s="99"/>
      <c r="U200" s="99"/>
      <c r="V200" s="98">
        <f t="shared" si="133"/>
        <v>1</v>
      </c>
      <c r="W200" s="171">
        <f t="shared" si="134"/>
        <v>865747.37145562703</v>
      </c>
      <c r="X200" s="190"/>
    </row>
    <row r="201" spans="1:24" outlineLevel="1">
      <c r="A201" s="327"/>
      <c r="B201" s="323"/>
      <c r="C201" s="335"/>
      <c r="D201" s="102" t="str">
        <f>'Перв. скв '!D201</f>
        <v>ПВР</v>
      </c>
      <c r="E201" s="332"/>
      <c r="F201" s="332" t="str">
        <f>'Перв. скв '!F201</f>
        <v>опер</v>
      </c>
      <c r="G201" s="349">
        <f>ННСдо1300!G201</f>
        <v>0</v>
      </c>
      <c r="H201" s="306">
        <f>'Перв. скв '!H201</f>
        <v>0</v>
      </c>
      <c r="I201" s="307">
        <f>'Перв. скв '!I201</f>
        <v>0</v>
      </c>
      <c r="J201" s="307">
        <f>'Перв. скв '!J201</f>
        <v>0</v>
      </c>
      <c r="K201" s="307">
        <f>'Перв. скв '!K201</f>
        <v>0</v>
      </c>
      <c r="L201" s="307">
        <f>'Перв. скв '!L201</f>
        <v>0</v>
      </c>
      <c r="M201" s="307">
        <f>'Перв. скв '!M201</f>
        <v>0</v>
      </c>
      <c r="N201" s="297"/>
      <c r="O201" s="99">
        <f t="shared" si="132"/>
        <v>0</v>
      </c>
      <c r="P201" s="99"/>
      <c r="Q201" s="99"/>
      <c r="R201" s="99"/>
      <c r="S201" s="99"/>
      <c r="T201" s="99"/>
      <c r="U201" s="99"/>
      <c r="V201" s="98">
        <f t="shared" si="133"/>
        <v>0</v>
      </c>
      <c r="W201" s="171">
        <f t="shared" si="134"/>
        <v>0</v>
      </c>
      <c r="X201" s="190"/>
    </row>
    <row r="202" spans="1:24" outlineLevel="1">
      <c r="A202" s="327"/>
      <c r="B202" s="323"/>
      <c r="C202" s="335"/>
      <c r="D202" s="102" t="str">
        <f>'Перв. скв '!D202</f>
        <v>МГРП</v>
      </c>
      <c r="E202" s="332"/>
      <c r="F202" s="332" t="str">
        <f>'Перв. скв '!F202</f>
        <v>скв/опер</v>
      </c>
      <c r="G202" s="349">
        <f>ННСдо1300!G202</f>
        <v>3650000</v>
      </c>
      <c r="H202" s="306">
        <v>1</v>
      </c>
      <c r="I202" s="307">
        <f>'Перв. скв '!I202</f>
        <v>0</v>
      </c>
      <c r="J202" s="307">
        <f>'Перв. скв '!J202</f>
        <v>0</v>
      </c>
      <c r="K202" s="307">
        <f>'Перв. скв '!K202</f>
        <v>0</v>
      </c>
      <c r="L202" s="307">
        <f>'Перв. скв '!L202</f>
        <v>0</v>
      </c>
      <c r="M202" s="307">
        <f>'Перв. скв '!M202</f>
        <v>0</v>
      </c>
      <c r="N202" s="297"/>
      <c r="O202" s="99">
        <f t="shared" si="132"/>
        <v>3650000</v>
      </c>
      <c r="P202" s="99"/>
      <c r="Q202" s="99"/>
      <c r="R202" s="99"/>
      <c r="S202" s="99"/>
      <c r="T202" s="99"/>
      <c r="U202" s="99"/>
      <c r="V202" s="98">
        <f t="shared" si="133"/>
        <v>1</v>
      </c>
      <c r="W202" s="171">
        <f t="shared" si="134"/>
        <v>3650000</v>
      </c>
      <c r="X202" s="190"/>
    </row>
    <row r="203" spans="1:24" ht="15.75" outlineLevel="1" thickBot="1">
      <c r="A203" s="327"/>
      <c r="B203" s="323"/>
      <c r="C203" s="335"/>
      <c r="D203" s="102" t="str">
        <f>'Перв. скв '!D203</f>
        <v>Супервайзинг при ГРП</v>
      </c>
      <c r="E203" s="332"/>
      <c r="F203" s="332" t="str">
        <f>'Перв. скв '!F203</f>
        <v>бр.час.</v>
      </c>
      <c r="G203" s="349">
        <f>ННСдо1300!G203</f>
        <v>85680</v>
      </c>
      <c r="H203" s="306">
        <f>'Перв. скв '!H203</f>
        <v>1</v>
      </c>
      <c r="I203" s="307">
        <f>'Перв. скв '!I203</f>
        <v>0</v>
      </c>
      <c r="J203" s="307">
        <f>'Перв. скв '!J203</f>
        <v>0</v>
      </c>
      <c r="K203" s="307">
        <f>'Перв. скв '!K203</f>
        <v>0</v>
      </c>
      <c r="L203" s="307">
        <f>'Перв. скв '!L203</f>
        <v>0</v>
      </c>
      <c r="M203" s="307">
        <f>'Перв. скв '!M203</f>
        <v>0</v>
      </c>
      <c r="N203" s="297"/>
      <c r="O203" s="99">
        <f t="shared" si="132"/>
        <v>85680</v>
      </c>
      <c r="P203" s="99"/>
      <c r="Q203" s="99"/>
      <c r="R203" s="99"/>
      <c r="S203" s="99"/>
      <c r="T203" s="99"/>
      <c r="U203" s="99"/>
      <c r="V203" s="98">
        <f t="shared" si="133"/>
        <v>1</v>
      </c>
      <c r="W203" s="171">
        <f t="shared" si="134"/>
        <v>85680</v>
      </c>
      <c r="X203" s="190"/>
    </row>
    <row r="204" spans="1:24" hidden="1" outlineLevel="1">
      <c r="A204" s="327"/>
      <c r="B204" s="323"/>
      <c r="C204" s="335"/>
      <c r="D204" s="102">
        <f>'Перв. скв '!D204</f>
        <v>0</v>
      </c>
      <c r="E204" s="332"/>
      <c r="F204" s="332">
        <f>'Перв. скв '!F204</f>
        <v>0</v>
      </c>
      <c r="G204" s="349">
        <f>ННСдо1300!G204</f>
        <v>0</v>
      </c>
      <c r="H204" s="306">
        <f>'Перв. скв '!H204</f>
        <v>0</v>
      </c>
      <c r="I204" s="307">
        <f>'Перв. скв '!I204</f>
        <v>0</v>
      </c>
      <c r="J204" s="307">
        <f>'Перв. скв '!J204</f>
        <v>0</v>
      </c>
      <c r="K204" s="307">
        <f>'Перв. скв '!K204</f>
        <v>0</v>
      </c>
      <c r="L204" s="307">
        <f>'Перв. скв '!L204</f>
        <v>0</v>
      </c>
      <c r="M204" s="307">
        <f>'Перв. скв '!M204</f>
        <v>0</v>
      </c>
      <c r="N204" s="297"/>
      <c r="O204" s="99">
        <f t="shared" si="132"/>
        <v>0</v>
      </c>
      <c r="P204" s="99"/>
      <c r="Q204" s="99"/>
      <c r="R204" s="99"/>
      <c r="S204" s="99"/>
      <c r="T204" s="99"/>
      <c r="U204" s="99"/>
      <c r="V204" s="98">
        <f t="shared" si="133"/>
        <v>0</v>
      </c>
      <c r="W204" s="171">
        <f t="shared" si="134"/>
        <v>0</v>
      </c>
      <c r="X204" s="190"/>
    </row>
    <row r="205" spans="1:24" s="68" customFormat="1" ht="15.75" hidden="1" outlineLevel="1" thickBot="1">
      <c r="A205" s="340"/>
      <c r="B205" s="341"/>
      <c r="C205" s="97"/>
      <c r="D205" s="97"/>
      <c r="E205" s="75"/>
      <c r="F205" s="75"/>
      <c r="G205" s="65"/>
      <c r="H205" s="289"/>
      <c r="I205" s="289"/>
      <c r="J205" s="289"/>
      <c r="K205" s="289"/>
      <c r="L205" s="289"/>
      <c r="M205" s="289"/>
      <c r="N205" s="289"/>
      <c r="O205" s="78"/>
      <c r="P205" s="78"/>
      <c r="Q205" s="78"/>
      <c r="R205" s="78"/>
      <c r="S205" s="78"/>
      <c r="T205" s="78"/>
      <c r="U205" s="78"/>
      <c r="V205" s="79"/>
      <c r="W205" s="166"/>
      <c r="X205" s="190"/>
    </row>
    <row r="206" spans="1:24" s="109" customFormat="1" collapsed="1">
      <c r="A206" s="107"/>
      <c r="B206" s="108"/>
      <c r="C206" s="56" t="s">
        <v>83</v>
      </c>
      <c r="D206" s="69">
        <f>W206</f>
        <v>36904486.671455629</v>
      </c>
      <c r="E206" s="450"/>
      <c r="F206" s="500"/>
      <c r="G206" s="500"/>
      <c r="H206" s="500"/>
      <c r="I206" s="500"/>
      <c r="J206" s="500"/>
      <c r="K206" s="500"/>
      <c r="L206" s="500"/>
      <c r="M206" s="500"/>
      <c r="N206" s="451"/>
      <c r="O206" s="116">
        <f>SUM(O194:O204)</f>
        <v>36904486.671455629</v>
      </c>
      <c r="P206" s="116"/>
      <c r="Q206" s="116"/>
      <c r="R206" s="116"/>
      <c r="S206" s="116"/>
      <c r="T206" s="116"/>
      <c r="U206" s="116"/>
      <c r="V206" s="116"/>
      <c r="W206" s="164">
        <f>SUM(W194:W204)</f>
        <v>36904486.671455629</v>
      </c>
      <c r="X206" s="191"/>
    </row>
    <row r="207" spans="1:24" ht="15.75" thickBot="1">
      <c r="O207" s="117"/>
      <c r="P207" s="117"/>
      <c r="Q207" s="117"/>
      <c r="R207" s="117"/>
      <c r="S207" s="117"/>
      <c r="T207" s="117"/>
      <c r="U207" s="117"/>
      <c r="V207" s="117"/>
      <c r="W207" s="117"/>
      <c r="X207" s="191"/>
    </row>
    <row r="208" spans="1:24" ht="15.75" thickBot="1">
      <c r="A208" s="336"/>
      <c r="B208" s="336"/>
      <c r="C208" s="446" t="s">
        <v>126</v>
      </c>
      <c r="D208" s="447"/>
      <c r="E208" s="447"/>
      <c r="F208" s="447"/>
      <c r="G208" s="447"/>
      <c r="H208" s="447"/>
      <c r="I208" s="447"/>
      <c r="J208" s="447"/>
      <c r="K208" s="447"/>
      <c r="L208" s="447"/>
      <c r="M208" s="447"/>
      <c r="N208" s="447"/>
      <c r="O208" s="447"/>
      <c r="P208" s="447"/>
      <c r="Q208" s="447"/>
      <c r="R208" s="447"/>
      <c r="S208" s="447"/>
      <c r="T208" s="447"/>
      <c r="U208" s="447"/>
      <c r="V208" s="447"/>
      <c r="W208" s="473"/>
      <c r="X208" s="192">
        <f>SUM(W209:W211)</f>
        <v>0</v>
      </c>
    </row>
    <row r="209" spans="1:24" outlineLevel="1">
      <c r="A209" s="336"/>
      <c r="B209" s="336"/>
      <c r="C209" s="335"/>
      <c r="D209" s="102">
        <f>'Перв. скв '!D209</f>
        <v>0</v>
      </c>
      <c r="E209" s="332"/>
      <c r="F209" s="332" t="str">
        <f>'Перв. скв '!F209</f>
        <v>шт</v>
      </c>
      <c r="G209" s="349">
        <f>ННСдо1300!G209</f>
        <v>0</v>
      </c>
      <c r="H209" s="279"/>
      <c r="I209" s="297"/>
      <c r="J209" s="297"/>
      <c r="K209" s="297"/>
      <c r="L209" s="297"/>
      <c r="M209" s="297"/>
      <c r="N209" s="297"/>
      <c r="O209" s="112">
        <f>H209*G209</f>
        <v>0</v>
      </c>
      <c r="P209" s="112"/>
      <c r="Q209" s="112"/>
      <c r="R209" s="112"/>
      <c r="S209" s="112"/>
      <c r="T209" s="99"/>
      <c r="U209" s="112"/>
      <c r="V209" s="113">
        <f>SUM(H209:N209)</f>
        <v>0</v>
      </c>
      <c r="W209" s="168">
        <f>SUM(O209:U209)</f>
        <v>0</v>
      </c>
      <c r="X209" s="190"/>
    </row>
    <row r="210" spans="1:24" outlineLevel="1">
      <c r="A210" s="336"/>
      <c r="B210" s="336"/>
      <c r="C210" s="335"/>
      <c r="D210" s="102"/>
      <c r="E210" s="332"/>
      <c r="F210" s="332" t="str">
        <f>'Перв. скв '!F210</f>
        <v>скв.</v>
      </c>
      <c r="G210" s="349"/>
      <c r="H210" s="279"/>
      <c r="I210" s="297"/>
      <c r="J210" s="297"/>
      <c r="K210" s="297"/>
      <c r="L210" s="297"/>
      <c r="M210" s="297"/>
      <c r="N210" s="297"/>
      <c r="O210" s="112">
        <f>H210*G210</f>
        <v>0</v>
      </c>
      <c r="P210" s="112"/>
      <c r="Q210" s="112"/>
      <c r="R210" s="112"/>
      <c r="S210" s="112"/>
      <c r="T210" s="99"/>
      <c r="U210" s="112"/>
      <c r="V210" s="113">
        <f>SUM(H210:N210)</f>
        <v>0</v>
      </c>
      <c r="W210" s="168">
        <f>SUM(O210:U210)</f>
        <v>0</v>
      </c>
      <c r="X210" s="190"/>
    </row>
    <row r="211" spans="1:24" outlineLevel="1">
      <c r="A211" s="336"/>
      <c r="B211" s="336"/>
      <c r="C211" s="335"/>
      <c r="D211" s="102"/>
      <c r="E211" s="332"/>
      <c r="F211" s="332" t="str">
        <f>'Перв. скв '!F211</f>
        <v>скв.</v>
      </c>
      <c r="G211" s="349"/>
      <c r="H211" s="279"/>
      <c r="I211" s="297"/>
      <c r="J211" s="297"/>
      <c r="K211" s="297"/>
      <c r="L211" s="297"/>
      <c r="M211" s="297"/>
      <c r="N211" s="297"/>
      <c r="O211" s="112">
        <f>H211*G211</f>
        <v>0</v>
      </c>
      <c r="P211" s="112"/>
      <c r="Q211" s="112"/>
      <c r="R211" s="112"/>
      <c r="S211" s="112"/>
      <c r="T211" s="99"/>
      <c r="U211" s="112"/>
      <c r="V211" s="113">
        <f>SUM(H211:N211)</f>
        <v>0</v>
      </c>
      <c r="W211" s="168">
        <f>SUM(O211:U211)</f>
        <v>0</v>
      </c>
      <c r="X211" s="190"/>
    </row>
    <row r="212" spans="1:24" s="109" customFormat="1">
      <c r="A212" s="343"/>
      <c r="B212" s="343"/>
      <c r="C212" s="56" t="s">
        <v>127</v>
      </c>
      <c r="D212" s="69">
        <f>W212</f>
        <v>0</v>
      </c>
      <c r="E212" s="450"/>
      <c r="F212" s="500"/>
      <c r="G212" s="500"/>
      <c r="H212" s="500"/>
      <c r="I212" s="500"/>
      <c r="J212" s="500"/>
      <c r="K212" s="500"/>
      <c r="L212" s="500"/>
      <c r="M212" s="500"/>
      <c r="N212" s="451"/>
      <c r="O212" s="116">
        <f>SUM(O209:O211)</f>
        <v>0</v>
      </c>
      <c r="P212" s="116"/>
      <c r="Q212" s="116"/>
      <c r="R212" s="116"/>
      <c r="S212" s="116"/>
      <c r="T212" s="116"/>
      <c r="U212" s="116"/>
      <c r="V212" s="116"/>
      <c r="W212" s="164">
        <f>SUM(W209:W211)</f>
        <v>0</v>
      </c>
      <c r="X212" s="190"/>
    </row>
    <row r="213" spans="1:24" ht="15.75" thickBot="1">
      <c r="O213" s="117"/>
      <c r="P213" s="117"/>
      <c r="Q213" s="117"/>
      <c r="R213" s="117"/>
      <c r="S213" s="117"/>
      <c r="T213" s="117"/>
      <c r="U213" s="117"/>
      <c r="V213" s="117"/>
      <c r="W213" s="117"/>
      <c r="X213" s="191"/>
    </row>
    <row r="214" spans="1:24" s="109" customFormat="1" ht="15.75" thickBot="1">
      <c r="A214" s="107"/>
      <c r="B214" s="108"/>
      <c r="C214" s="56" t="s">
        <v>84</v>
      </c>
      <c r="D214" s="69">
        <f>W214</f>
        <v>113288351.51220259</v>
      </c>
      <c r="E214" s="450"/>
      <c r="F214" s="500"/>
      <c r="G214" s="500"/>
      <c r="H214" s="500"/>
      <c r="I214" s="500"/>
      <c r="J214" s="500"/>
      <c r="K214" s="500"/>
      <c r="L214" s="500"/>
      <c r="M214" s="500"/>
      <c r="N214" s="451"/>
      <c r="O214" s="116">
        <f t="shared" ref="O214:U214" si="135">O190+O206+O41+O212</f>
        <v>45209034.365702577</v>
      </c>
      <c r="P214" s="116">
        <f t="shared" si="135"/>
        <v>388680</v>
      </c>
      <c r="Q214" s="116">
        <f t="shared" si="135"/>
        <v>2562500</v>
      </c>
      <c r="R214" s="116">
        <f t="shared" si="135"/>
        <v>0</v>
      </c>
      <c r="S214" s="116">
        <f t="shared" si="135"/>
        <v>64225137.146500006</v>
      </c>
      <c r="T214" s="116">
        <f t="shared" si="135"/>
        <v>0</v>
      </c>
      <c r="U214" s="116">
        <f t="shared" si="135"/>
        <v>903000</v>
      </c>
      <c r="V214" s="116"/>
      <c r="W214" s="164">
        <f>W190+W206+W41+W212</f>
        <v>113288351.51220259</v>
      </c>
      <c r="X214" s="192">
        <f>X18+X43+X56+X65+X86+X94+X112+X120+X129+X134+X142+X163+X181+X192+X208</f>
        <v>113288351.51220256</v>
      </c>
    </row>
    <row r="217" spans="1:24">
      <c r="X217" s="271"/>
    </row>
  </sheetData>
  <mergeCells count="58">
    <mergeCell ref="A2:W2"/>
    <mergeCell ref="F4:G5"/>
    <mergeCell ref="H4:H5"/>
    <mergeCell ref="I4:I5"/>
    <mergeCell ref="J4:J5"/>
    <mergeCell ref="K4:K5"/>
    <mergeCell ref="L4:L5"/>
    <mergeCell ref="M4:M5"/>
    <mergeCell ref="N4:N5"/>
    <mergeCell ref="O4:O5"/>
    <mergeCell ref="P4:Q5"/>
    <mergeCell ref="R4:R5"/>
    <mergeCell ref="A6:B6"/>
    <mergeCell ref="F6:G6"/>
    <mergeCell ref="P6:Q6"/>
    <mergeCell ref="A7:B7"/>
    <mergeCell ref="F7:G7"/>
    <mergeCell ref="O7:O8"/>
    <mergeCell ref="P7:Q7"/>
    <mergeCell ref="A8:B8"/>
    <mergeCell ref="F8:G8"/>
    <mergeCell ref="P8:Q8"/>
    <mergeCell ref="A9:B9"/>
    <mergeCell ref="F9:G9"/>
    <mergeCell ref="P9:Q9"/>
    <mergeCell ref="F10:G10"/>
    <mergeCell ref="O10:O11"/>
    <mergeCell ref="P10:Q10"/>
    <mergeCell ref="F11:G11"/>
    <mergeCell ref="P11:Q11"/>
    <mergeCell ref="F12:G13"/>
    <mergeCell ref="Q12:R13"/>
    <mergeCell ref="A13:B13"/>
    <mergeCell ref="A15:G15"/>
    <mergeCell ref="H15:N15"/>
    <mergeCell ref="O15:U15"/>
    <mergeCell ref="O12:O13"/>
    <mergeCell ref="P12:P13"/>
    <mergeCell ref="V15:W15"/>
    <mergeCell ref="C18:W18"/>
    <mergeCell ref="C43:W43"/>
    <mergeCell ref="C56:W56"/>
    <mergeCell ref="C65:W65"/>
    <mergeCell ref="C86:W86"/>
    <mergeCell ref="C94:W94"/>
    <mergeCell ref="C112:W112"/>
    <mergeCell ref="C120:W120"/>
    <mergeCell ref="C129:W129"/>
    <mergeCell ref="C134:W134"/>
    <mergeCell ref="C142:W142"/>
    <mergeCell ref="E212:N212"/>
    <mergeCell ref="E214:N214"/>
    <mergeCell ref="C163:W163"/>
    <mergeCell ref="C181:W181"/>
    <mergeCell ref="E190:N190"/>
    <mergeCell ref="C192:W192"/>
    <mergeCell ref="E206:N206"/>
    <mergeCell ref="C208:W208"/>
  </mergeCells>
  <conditionalFormatting sqref="R6 R11 O6 O9">
    <cfRule type="cellIs" dxfId="3" priority="5" stopIfTrue="1" operator="equal">
      <formula>0</formula>
    </cfRule>
  </conditionalFormatting>
  <conditionalFormatting sqref="H6:N6 H8:N9 H7:I7 K7:N7">
    <cfRule type="cellIs" dxfId="2" priority="2" stopIfTrue="1" operator="equal">
      <formula>0</formula>
    </cfRule>
  </conditionalFormatting>
  <conditionalFormatting sqref="R8:R10">
    <cfRule type="cellIs" dxfId="1" priority="1" stopIfTrue="1" operator="equal">
      <formula>0</formula>
    </cfRule>
  </conditionalFormatting>
  <pageMargins left="0.25" right="0.25" top="0.75" bottom="0.75" header="0.3" footer="0.3"/>
  <pageSetup paperSize="8" scale="35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N212"/>
  <sheetViews>
    <sheetView topLeftCell="A61" zoomScale="70" zoomScaleNormal="70" workbookViewId="0">
      <selection activeCell="A41" sqref="A25:IV41"/>
    </sheetView>
  </sheetViews>
  <sheetFormatPr defaultRowHeight="15" outlineLevelRow="1"/>
  <cols>
    <col min="1" max="1" width="1.5703125" style="1" customWidth="1"/>
    <col min="2" max="2" width="1.7109375" style="1" customWidth="1"/>
    <col min="3" max="3" width="44.85546875" style="1" customWidth="1"/>
    <col min="4" max="4" width="72.5703125" style="1" customWidth="1"/>
    <col min="5" max="5" width="16.42578125" style="89" customWidth="1"/>
    <col min="6" max="6" width="14" style="1" customWidth="1"/>
    <col min="7" max="7" width="13.42578125" style="1" customWidth="1"/>
    <col min="8" max="8" width="9.5703125" style="1" customWidth="1"/>
    <col min="9" max="10" width="11" style="1" customWidth="1"/>
    <col min="11" max="11" width="12.28515625" style="1" customWidth="1"/>
    <col min="12" max="13" width="12" style="1" customWidth="1"/>
    <col min="14" max="14" width="11.85546875" style="1" customWidth="1"/>
    <col min="15" max="15" width="13.42578125" style="1" customWidth="1"/>
    <col min="16" max="16" width="15.42578125" style="1" customWidth="1"/>
    <col min="17" max="17" width="15" style="1" customWidth="1"/>
    <col min="18" max="18" width="15.5703125" style="1" customWidth="1"/>
    <col min="19" max="20" width="15.140625" style="1" customWidth="1"/>
    <col min="21" max="21" width="12.28515625" style="1" customWidth="1"/>
    <col min="22" max="22" width="12.5703125" style="1" customWidth="1"/>
    <col min="23" max="23" width="13.85546875" style="1" customWidth="1"/>
    <col min="24" max="24" width="14.7109375" style="185" customWidth="1"/>
    <col min="25" max="16384" width="9.140625" style="1"/>
  </cols>
  <sheetData>
    <row r="1" spans="1:25" ht="5.25" customHeight="1" thickBot="1"/>
    <row r="2" spans="1:25" ht="50.25" customHeight="1" thickBot="1">
      <c r="A2" s="460" t="s">
        <v>10</v>
      </c>
      <c r="B2" s="461"/>
      <c r="C2" s="461"/>
      <c r="D2" s="461"/>
      <c r="E2" s="461"/>
      <c r="F2" s="461"/>
      <c r="G2" s="461"/>
      <c r="H2" s="461"/>
      <c r="I2" s="461"/>
      <c r="J2" s="461"/>
      <c r="K2" s="461"/>
      <c r="L2" s="461"/>
      <c r="M2" s="461"/>
      <c r="N2" s="461"/>
      <c r="O2" s="461"/>
      <c r="P2" s="461"/>
      <c r="Q2" s="461"/>
      <c r="R2" s="461"/>
      <c r="S2" s="461"/>
      <c r="T2" s="461"/>
      <c r="U2" s="461"/>
      <c r="V2" s="461"/>
      <c r="W2" s="465"/>
    </row>
    <row r="3" spans="1:25" ht="4.5" customHeight="1">
      <c r="A3" s="6"/>
      <c r="B3" s="6"/>
      <c r="C3" s="6"/>
      <c r="D3" s="6"/>
      <c r="E3" s="90"/>
      <c r="F3" s="6"/>
      <c r="G3" s="6"/>
      <c r="H3" s="9"/>
      <c r="I3" s="9"/>
      <c r="J3" s="9"/>
      <c r="K3" s="9"/>
      <c r="L3" s="9"/>
      <c r="M3" s="9"/>
      <c r="N3" s="9"/>
      <c r="O3" s="6"/>
      <c r="P3" s="5"/>
      <c r="Q3" s="7"/>
      <c r="R3" s="7"/>
      <c r="S3" s="7"/>
      <c r="T3" s="7"/>
      <c r="U3" s="7"/>
      <c r="V3" s="7"/>
      <c r="W3" s="7"/>
    </row>
    <row r="4" spans="1:25" ht="14.25" customHeight="1">
      <c r="A4" s="10"/>
      <c r="B4" s="10"/>
      <c r="C4" s="129" t="s">
        <v>144</v>
      </c>
      <c r="D4" s="163" t="str">
        <f>'Титул '!G5</f>
        <v xml:space="preserve">куст №21б Приобского месторождения </v>
      </c>
      <c r="E4" s="193" t="s">
        <v>104</v>
      </c>
      <c r="F4" s="466" t="s">
        <v>42</v>
      </c>
      <c r="G4" s="467"/>
      <c r="H4" s="464" t="s">
        <v>11</v>
      </c>
      <c r="I4" s="464" t="s">
        <v>12</v>
      </c>
      <c r="J4" s="464" t="s">
        <v>4</v>
      </c>
      <c r="K4" s="464" t="s">
        <v>110</v>
      </c>
      <c r="L4" s="464" t="s">
        <v>111</v>
      </c>
      <c r="M4" s="464" t="s">
        <v>150</v>
      </c>
      <c r="N4" s="464" t="s">
        <v>13</v>
      </c>
      <c r="O4" s="503" t="s">
        <v>107</v>
      </c>
      <c r="P4" s="470" t="s">
        <v>42</v>
      </c>
      <c r="Q4" s="470"/>
      <c r="R4" s="503" t="s">
        <v>108</v>
      </c>
    </row>
    <row r="5" spans="1:25">
      <c r="A5" s="10"/>
      <c r="B5" s="10"/>
      <c r="C5" s="129" t="s">
        <v>145</v>
      </c>
      <c r="D5" s="81" t="str">
        <f>'Титул '!C11</f>
        <v>не определен</v>
      </c>
      <c r="E5" s="180">
        <f>D212</f>
        <v>0</v>
      </c>
      <c r="F5" s="501"/>
      <c r="G5" s="502"/>
      <c r="H5" s="464"/>
      <c r="I5" s="464"/>
      <c r="J5" s="464"/>
      <c r="K5" s="464"/>
      <c r="L5" s="464"/>
      <c r="M5" s="464"/>
      <c r="N5" s="464"/>
      <c r="O5" s="503"/>
      <c r="P5" s="504"/>
      <c r="Q5" s="504"/>
      <c r="R5" s="503"/>
    </row>
    <row r="6" spans="1:25" ht="15" customHeight="1">
      <c r="A6" s="455"/>
      <c r="B6" s="456"/>
      <c r="C6" s="129" t="s">
        <v>146</v>
      </c>
      <c r="D6" s="81" t="str">
        <f>'Титул '!C12</f>
        <v>БУ-3000 ЭУК</v>
      </c>
      <c r="E6" s="73" t="s">
        <v>89</v>
      </c>
      <c r="F6" s="462" t="s">
        <v>38</v>
      </c>
      <c r="G6" s="462"/>
      <c r="H6" s="176"/>
      <c r="I6" s="176"/>
      <c r="J6" s="176"/>
      <c r="K6" s="80"/>
      <c r="L6" s="176"/>
      <c r="M6" s="176"/>
      <c r="N6" s="80"/>
      <c r="O6" s="178">
        <f>SUM(I6:N6)</f>
        <v>0</v>
      </c>
      <c r="P6" s="462" t="s">
        <v>87</v>
      </c>
      <c r="Q6" s="462"/>
      <c r="R6" s="176"/>
    </row>
    <row r="7" spans="1:25" ht="15" customHeight="1">
      <c r="A7" s="455"/>
      <c r="B7" s="456"/>
      <c r="C7" s="129" t="s">
        <v>14</v>
      </c>
      <c r="D7" s="176"/>
      <c r="E7" s="179">
        <f>W41</f>
        <v>0</v>
      </c>
      <c r="F7" s="462" t="s">
        <v>105</v>
      </c>
      <c r="G7" s="462"/>
      <c r="H7" s="80"/>
      <c r="I7" s="177"/>
      <c r="J7" s="177"/>
      <c r="K7" s="81"/>
      <c r="L7" s="177"/>
      <c r="M7" s="177"/>
      <c r="N7" s="81"/>
      <c r="O7" s="503" t="s">
        <v>109</v>
      </c>
      <c r="P7" s="462" t="s">
        <v>88</v>
      </c>
      <c r="Q7" s="462"/>
      <c r="R7" s="181"/>
    </row>
    <row r="8" spans="1:25" ht="15" customHeight="1">
      <c r="A8" s="455"/>
      <c r="B8" s="456"/>
      <c r="C8" s="11" t="s">
        <v>98</v>
      </c>
      <c r="D8" s="176"/>
      <c r="E8" s="73" t="s">
        <v>90</v>
      </c>
      <c r="F8" s="462" t="s">
        <v>39</v>
      </c>
      <c r="G8" s="462"/>
      <c r="H8" s="80"/>
      <c r="I8" s="176"/>
      <c r="J8" s="176"/>
      <c r="K8" s="80"/>
      <c r="L8" s="176"/>
      <c r="M8" s="176"/>
      <c r="N8" s="80"/>
      <c r="O8" s="503"/>
      <c r="P8" s="462" t="s">
        <v>113</v>
      </c>
      <c r="Q8" s="462"/>
      <c r="R8" s="80"/>
    </row>
    <row r="9" spans="1:25" ht="15.75" customHeight="1">
      <c r="A9" s="455"/>
      <c r="B9" s="456"/>
      <c r="C9" s="129" t="s">
        <v>95</v>
      </c>
      <c r="D9" s="81" t="str">
        <f>'Титул '!C13</f>
        <v>да</v>
      </c>
      <c r="E9" s="179">
        <f>W188</f>
        <v>0</v>
      </c>
      <c r="F9" s="462" t="s">
        <v>40</v>
      </c>
      <c r="G9" s="462"/>
      <c r="H9" s="80"/>
      <c r="I9" s="176"/>
      <c r="J9" s="176"/>
      <c r="K9" s="80"/>
      <c r="L9" s="176"/>
      <c r="M9" s="176"/>
      <c r="N9" s="80"/>
      <c r="O9" s="178">
        <f>D8</f>
        <v>0</v>
      </c>
      <c r="P9" s="462" t="s">
        <v>114</v>
      </c>
      <c r="Q9" s="462"/>
      <c r="R9" s="80"/>
      <c r="S9" s="3"/>
      <c r="T9" s="3"/>
      <c r="U9" s="3"/>
      <c r="V9" s="3"/>
      <c r="W9" s="3"/>
      <c r="X9" s="186"/>
      <c r="Y9" s="3"/>
    </row>
    <row r="10" spans="1:25" ht="15" customHeight="1">
      <c r="A10" s="60"/>
      <c r="B10" s="61"/>
      <c r="C10" s="129" t="s">
        <v>96</v>
      </c>
      <c r="D10" s="81" t="str">
        <f>'Титул '!C14</f>
        <v>нет</v>
      </c>
      <c r="E10" s="73" t="s">
        <v>91</v>
      </c>
      <c r="F10" s="464" t="s">
        <v>42</v>
      </c>
      <c r="G10" s="464"/>
      <c r="H10" s="130" t="s">
        <v>92</v>
      </c>
      <c r="I10" s="130" t="s">
        <v>151</v>
      </c>
      <c r="J10" s="130" t="s">
        <v>103</v>
      </c>
      <c r="K10" s="130" t="s">
        <v>93</v>
      </c>
      <c r="L10" s="130" t="s">
        <v>94</v>
      </c>
      <c r="M10" s="130" t="s">
        <v>99</v>
      </c>
      <c r="N10" s="130"/>
      <c r="O10" s="503" t="s">
        <v>112</v>
      </c>
      <c r="P10" s="462" t="s">
        <v>115</v>
      </c>
      <c r="Q10" s="462"/>
      <c r="R10" s="80"/>
      <c r="S10" s="3"/>
      <c r="T10" s="3"/>
      <c r="U10" s="3"/>
      <c r="V10" s="3"/>
      <c r="W10" s="3"/>
      <c r="X10" s="186"/>
      <c r="Y10" s="3"/>
    </row>
    <row r="11" spans="1:25" ht="17.25" customHeight="1">
      <c r="A11" s="60"/>
      <c r="B11" s="61"/>
      <c r="C11" s="129" t="s">
        <v>97</v>
      </c>
      <c r="D11" s="81" t="str">
        <f>'Титул '!C15</f>
        <v>нет</v>
      </c>
      <c r="E11" s="179">
        <f>W204</f>
        <v>0</v>
      </c>
      <c r="F11" s="462" t="s">
        <v>106</v>
      </c>
      <c r="G11" s="462"/>
      <c r="H11" s="82"/>
      <c r="I11" s="82"/>
      <c r="J11" s="82"/>
      <c r="K11" s="82"/>
      <c r="L11" s="82"/>
      <c r="M11" s="82"/>
      <c r="N11" s="82"/>
      <c r="O11" s="503"/>
      <c r="P11" s="462" t="s">
        <v>116</v>
      </c>
      <c r="Q11" s="462"/>
      <c r="R11" s="80"/>
      <c r="S11" s="3"/>
      <c r="T11" s="3"/>
      <c r="U11" s="3"/>
      <c r="V11" s="3"/>
      <c r="W11" s="3"/>
      <c r="X11" s="186"/>
      <c r="Y11" s="3"/>
    </row>
    <row r="12" spans="1:25" ht="17.25" customHeight="1">
      <c r="A12" s="60"/>
      <c r="B12" s="61"/>
      <c r="C12" s="129" t="s">
        <v>125</v>
      </c>
      <c r="D12" s="176"/>
      <c r="E12" s="73" t="s">
        <v>129</v>
      </c>
      <c r="F12" s="488" t="s">
        <v>41</v>
      </c>
      <c r="G12" s="489"/>
      <c r="H12" s="223"/>
      <c r="I12" s="224"/>
      <c r="J12" s="224"/>
      <c r="K12" s="224"/>
      <c r="L12" s="224"/>
      <c r="M12" s="224"/>
      <c r="N12" s="224"/>
      <c r="O12" s="505"/>
      <c r="P12" s="480" t="s">
        <v>41</v>
      </c>
      <c r="Q12" s="492"/>
      <c r="R12" s="493"/>
      <c r="S12" s="211"/>
      <c r="T12" s="3"/>
      <c r="U12" s="3"/>
      <c r="V12" s="3"/>
      <c r="W12" s="3"/>
      <c r="X12" s="186"/>
      <c r="Y12" s="3"/>
    </row>
    <row r="13" spans="1:25">
      <c r="A13" s="457"/>
      <c r="B13" s="456"/>
      <c r="C13" s="129" t="s">
        <v>102</v>
      </c>
      <c r="D13" s="131"/>
      <c r="E13" s="179">
        <f>W210</f>
        <v>0</v>
      </c>
      <c r="F13" s="490"/>
      <c r="G13" s="491"/>
      <c r="H13" s="225"/>
      <c r="I13" s="226"/>
      <c r="J13" s="226"/>
      <c r="K13" s="226"/>
      <c r="L13" s="226"/>
      <c r="M13" s="226"/>
      <c r="N13" s="226"/>
      <c r="O13" s="506"/>
      <c r="P13" s="481"/>
      <c r="Q13" s="494"/>
      <c r="R13" s="495"/>
      <c r="S13" s="211"/>
      <c r="T13" s="70"/>
      <c r="U13" s="70"/>
      <c r="V13" s="70"/>
      <c r="W13" s="70"/>
      <c r="X13" s="186"/>
      <c r="Y13" s="70"/>
    </row>
    <row r="14" spans="1:25" ht="3.75" customHeight="1" thickBot="1">
      <c r="A14" s="12"/>
      <c r="B14" s="12"/>
      <c r="C14" s="128"/>
      <c r="D14" s="12"/>
      <c r="E14" s="12"/>
      <c r="F14" s="12"/>
      <c r="G14" s="12"/>
      <c r="H14" s="12"/>
      <c r="I14" s="12"/>
      <c r="J14" s="12"/>
      <c r="K14" s="12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</row>
    <row r="15" spans="1:25">
      <c r="A15" s="458" t="s">
        <v>128</v>
      </c>
      <c r="B15" s="459"/>
      <c r="C15" s="459"/>
      <c r="D15" s="459"/>
      <c r="E15" s="459"/>
      <c r="F15" s="459"/>
      <c r="G15" s="479"/>
      <c r="H15" s="476" t="s">
        <v>15</v>
      </c>
      <c r="I15" s="477"/>
      <c r="J15" s="477"/>
      <c r="K15" s="477"/>
      <c r="L15" s="477"/>
      <c r="M15" s="477"/>
      <c r="N15" s="478"/>
      <c r="O15" s="476" t="s">
        <v>16</v>
      </c>
      <c r="P15" s="477"/>
      <c r="Q15" s="477"/>
      <c r="R15" s="477"/>
      <c r="S15" s="477"/>
      <c r="T15" s="477"/>
      <c r="U15" s="478"/>
      <c r="V15" s="458" t="s">
        <v>17</v>
      </c>
      <c r="W15" s="459"/>
      <c r="X15" s="187"/>
    </row>
    <row r="16" spans="1:25" ht="45.75" customHeight="1" thickBot="1">
      <c r="A16" s="13" t="s">
        <v>18</v>
      </c>
      <c r="B16" s="14" t="s">
        <v>19</v>
      </c>
      <c r="C16" s="15" t="s">
        <v>5</v>
      </c>
      <c r="D16" s="16" t="s">
        <v>20</v>
      </c>
      <c r="E16" s="16" t="s">
        <v>21</v>
      </c>
      <c r="F16" s="16" t="s">
        <v>22</v>
      </c>
      <c r="G16" s="17" t="s">
        <v>23</v>
      </c>
      <c r="H16" s="18" t="s">
        <v>101</v>
      </c>
      <c r="I16" s="19" t="str">
        <f>+I4</f>
        <v xml:space="preserve">Направление </v>
      </c>
      <c r="J16" s="19" t="str">
        <f>+J4</f>
        <v>Кондуктор</v>
      </c>
      <c r="K16" s="19" t="str">
        <f>+K4</f>
        <v>Техническая колонна</v>
      </c>
      <c r="L16" s="19" t="str">
        <f>+L4</f>
        <v>Эксплуат-ая колонна</v>
      </c>
      <c r="M16" s="17" t="s">
        <v>150</v>
      </c>
      <c r="N16" s="49" t="str">
        <f>+N4</f>
        <v>Хвостовик</v>
      </c>
      <c r="O16" s="18" t="s">
        <v>101</v>
      </c>
      <c r="P16" s="20" t="str">
        <f>+I16</f>
        <v xml:space="preserve">Направление </v>
      </c>
      <c r="Q16" s="19" t="str">
        <f>+J16</f>
        <v>Кондуктор</v>
      </c>
      <c r="R16" s="19" t="str">
        <f>+K16</f>
        <v>Техническая колонна</v>
      </c>
      <c r="S16" s="19" t="str">
        <f>+L16</f>
        <v>Эксплуат-ая колонна</v>
      </c>
      <c r="T16" s="17" t="s">
        <v>150</v>
      </c>
      <c r="U16" s="17" t="str">
        <f>+N16</f>
        <v>Хвостовик</v>
      </c>
      <c r="V16" s="21" t="s">
        <v>24</v>
      </c>
      <c r="W16" s="165" t="s">
        <v>25</v>
      </c>
      <c r="X16" s="184" t="s">
        <v>149</v>
      </c>
    </row>
    <row r="17" spans="1:24" ht="15.75" thickBot="1">
      <c r="A17" s="33"/>
      <c r="B17" s="41"/>
      <c r="C17" s="74"/>
      <c r="D17" s="74"/>
      <c r="E17" s="75"/>
      <c r="F17" s="75"/>
      <c r="G17" s="76"/>
      <c r="H17" s="77"/>
      <c r="I17" s="77"/>
      <c r="J17" s="77"/>
      <c r="K17" s="77"/>
      <c r="L17" s="77"/>
      <c r="M17" s="77"/>
      <c r="N17" s="77"/>
      <c r="O17" s="78"/>
      <c r="P17" s="78"/>
      <c r="Q17" s="78"/>
      <c r="R17" s="78"/>
      <c r="S17" s="78"/>
      <c r="T17" s="78"/>
      <c r="U17" s="78"/>
      <c r="V17" s="79"/>
      <c r="W17" s="166"/>
      <c r="X17" s="188"/>
    </row>
    <row r="18" spans="1:24" ht="15.75" thickBot="1">
      <c r="A18" s="33" t="s">
        <v>55</v>
      </c>
      <c r="B18" s="41"/>
      <c r="C18" s="453" t="s">
        <v>122</v>
      </c>
      <c r="D18" s="454"/>
      <c r="E18" s="454"/>
      <c r="F18" s="454"/>
      <c r="G18" s="454"/>
      <c r="H18" s="454"/>
      <c r="I18" s="454"/>
      <c r="J18" s="454"/>
      <c r="K18" s="454"/>
      <c r="L18" s="454"/>
      <c r="M18" s="454"/>
      <c r="N18" s="454"/>
      <c r="O18" s="454"/>
      <c r="P18" s="454"/>
      <c r="Q18" s="454"/>
      <c r="R18" s="454"/>
      <c r="S18" s="454"/>
      <c r="T18" s="454"/>
      <c r="U18" s="454"/>
      <c r="V18" s="454"/>
      <c r="W18" s="487"/>
      <c r="X18" s="189">
        <f>SUM(W20:W40)</f>
        <v>0</v>
      </c>
    </row>
    <row r="19" spans="1:24" outlineLevel="1">
      <c r="A19" s="28"/>
      <c r="B19" s="42"/>
      <c r="C19" s="182" t="str">
        <f>'Перв. скв '!C19</f>
        <v>не определен</v>
      </c>
      <c r="D19" s="100" t="s">
        <v>120</v>
      </c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167"/>
      <c r="X19" s="190"/>
    </row>
    <row r="20" spans="1:24" outlineLevel="1">
      <c r="A20" s="28"/>
      <c r="B20" s="42"/>
      <c r="C20" s="74"/>
      <c r="D20" s="102" t="str">
        <f>'Перв. скв '!D20</f>
        <v>Монтаж</v>
      </c>
      <c r="E20" s="59" t="str">
        <f>D$5</f>
        <v>не определен</v>
      </c>
      <c r="F20" s="59" t="str">
        <f>'Перв. скв '!F20</f>
        <v>опер.</v>
      </c>
      <c r="G20" s="196">
        <f>'Перв. скв '!G20</f>
        <v>9401938</v>
      </c>
      <c r="H20" s="83"/>
      <c r="I20" s="111"/>
      <c r="J20" s="111"/>
      <c r="K20" s="111"/>
      <c r="L20" s="111"/>
      <c r="M20" s="111"/>
      <c r="N20" s="111"/>
      <c r="O20" s="112">
        <f t="shared" ref="O20:O39" si="0">H20*G20</f>
        <v>0</v>
      </c>
      <c r="P20" s="112"/>
      <c r="Q20" s="112"/>
      <c r="R20" s="112"/>
      <c r="S20" s="112"/>
      <c r="T20" s="112"/>
      <c r="U20" s="112"/>
      <c r="V20" s="113">
        <f t="shared" ref="V20:V39" si="1">SUM(H20:N20)</f>
        <v>0</v>
      </c>
      <c r="W20" s="168">
        <f>SUM(O20:U20)</f>
        <v>0</v>
      </c>
      <c r="X20" s="190"/>
    </row>
    <row r="21" spans="1:24" outlineLevel="1">
      <c r="A21" s="28"/>
      <c r="B21" s="42"/>
      <c r="C21" s="97"/>
      <c r="D21" s="102" t="str">
        <f>'Перв. скв '!D21</f>
        <v>Демонтаж</v>
      </c>
      <c r="E21" s="59" t="str">
        <f t="shared" ref="E21:E39" si="2">D$5</f>
        <v>не определен</v>
      </c>
      <c r="F21" s="59" t="str">
        <f>'Перв. скв '!F21</f>
        <v>опер.</v>
      </c>
      <c r="G21" s="196">
        <f>'Перв. скв '!G21</f>
        <v>2344149</v>
      </c>
      <c r="H21" s="83"/>
      <c r="I21" s="111"/>
      <c r="J21" s="111"/>
      <c r="K21" s="111"/>
      <c r="L21" s="111"/>
      <c r="M21" s="111"/>
      <c r="N21" s="111"/>
      <c r="O21" s="112">
        <f t="shared" si="0"/>
        <v>0</v>
      </c>
      <c r="P21" s="112"/>
      <c r="Q21" s="112"/>
      <c r="R21" s="112"/>
      <c r="S21" s="112"/>
      <c r="T21" s="112"/>
      <c r="U21" s="112"/>
      <c r="V21" s="113">
        <f t="shared" si="1"/>
        <v>0</v>
      </c>
      <c r="W21" s="168">
        <f t="shared" ref="W21:W39" si="3">SUM(O21:U21)</f>
        <v>0</v>
      </c>
      <c r="X21" s="190"/>
    </row>
    <row r="22" spans="1:24" outlineLevel="1">
      <c r="A22" s="28"/>
      <c r="B22" s="42"/>
      <c r="C22" s="97"/>
      <c r="D22" s="102" t="str">
        <f>'Перв. скв '!D22</f>
        <v>Эксплуатация АВЭС</v>
      </c>
      <c r="E22" s="59" t="str">
        <f t="shared" si="2"/>
        <v>не определен</v>
      </c>
      <c r="F22" s="59" t="str">
        <f>'Перв. скв '!F22</f>
        <v>опер.</v>
      </c>
      <c r="G22" s="196">
        <f>'Перв. скв '!G22</f>
        <v>0</v>
      </c>
      <c r="H22" s="83"/>
      <c r="I22" s="111"/>
      <c r="J22" s="111"/>
      <c r="K22" s="111"/>
      <c r="L22" s="111"/>
      <c r="M22" s="111"/>
      <c r="N22" s="111"/>
      <c r="O22" s="112">
        <f t="shared" si="0"/>
        <v>0</v>
      </c>
      <c r="P22" s="112"/>
      <c r="Q22" s="112"/>
      <c r="R22" s="112"/>
      <c r="S22" s="112"/>
      <c r="T22" s="112"/>
      <c r="U22" s="112"/>
      <c r="V22" s="113">
        <f t="shared" si="1"/>
        <v>0</v>
      </c>
      <c r="W22" s="168">
        <f t="shared" si="3"/>
        <v>0</v>
      </c>
      <c r="X22" s="190"/>
    </row>
    <row r="23" spans="1:24" outlineLevel="1">
      <c r="A23" s="28"/>
      <c r="B23" s="42"/>
      <c r="C23" s="97"/>
      <c r="D23" s="102" t="str">
        <f>'Перв. скв '!D23</f>
        <v>Передислокация БУ в пределах м-я</v>
      </c>
      <c r="E23" s="59" t="str">
        <f>D$5</f>
        <v>не определен</v>
      </c>
      <c r="F23" s="59" t="str">
        <f>'Перв. скв '!F23</f>
        <v>опер.</v>
      </c>
      <c r="G23" s="196">
        <f>'Перв. скв '!G23</f>
        <v>693236</v>
      </c>
      <c r="H23" s="83"/>
      <c r="I23" s="111"/>
      <c r="J23" s="111"/>
      <c r="K23" s="111"/>
      <c r="L23" s="111"/>
      <c r="M23" s="111"/>
      <c r="N23" s="111"/>
      <c r="O23" s="112">
        <f>H23*G23</f>
        <v>0</v>
      </c>
      <c r="P23" s="112"/>
      <c r="Q23" s="112"/>
      <c r="R23" s="112"/>
      <c r="S23" s="112"/>
      <c r="T23" s="112"/>
      <c r="U23" s="112"/>
      <c r="V23" s="113">
        <f>SUM(H23:N23)</f>
        <v>0</v>
      </c>
      <c r="W23" s="168">
        <f>SUM(O23:U23)</f>
        <v>0</v>
      </c>
      <c r="X23" s="190"/>
    </row>
    <row r="24" spans="1:24" outlineLevel="1">
      <c r="A24" s="28"/>
      <c r="B24" s="42"/>
      <c r="C24" s="97"/>
      <c r="D24" s="102" t="str">
        <f>'Перв. скв '!D24</f>
        <v>Передислокация БУ 250-500 км.</v>
      </c>
      <c r="E24" s="59" t="str">
        <f>D$5</f>
        <v>не определен</v>
      </c>
      <c r="F24" s="59" t="str">
        <f>'Перв. скв '!F24</f>
        <v>опер.</v>
      </c>
      <c r="G24" s="196">
        <f>'Перв. скв '!G24</f>
        <v>9837322</v>
      </c>
      <c r="H24" s="83"/>
      <c r="I24" s="111"/>
      <c r="J24" s="111"/>
      <c r="K24" s="111"/>
      <c r="L24" s="111"/>
      <c r="M24" s="111"/>
      <c r="N24" s="111"/>
      <c r="O24" s="112">
        <f>H24*G24</f>
        <v>0</v>
      </c>
      <c r="P24" s="112"/>
      <c r="Q24" s="112"/>
      <c r="R24" s="112"/>
      <c r="S24" s="112"/>
      <c r="T24" s="112"/>
      <c r="U24" s="112"/>
      <c r="V24" s="113">
        <f>SUM(H24:N24)</f>
        <v>0</v>
      </c>
      <c r="W24" s="168">
        <f>SUM(O24:U24)</f>
        <v>0</v>
      </c>
      <c r="X24" s="190"/>
    </row>
    <row r="25" spans="1:24" outlineLevel="1">
      <c r="A25" s="28"/>
      <c r="B25" s="42"/>
      <c r="C25" s="97"/>
      <c r="D25" s="102" t="str">
        <f>'Перв. скв '!D25</f>
        <v>Передислокация бр. бур в пределах м-я</v>
      </c>
      <c r="E25" s="59" t="str">
        <f>D$5</f>
        <v>не определен</v>
      </c>
      <c r="F25" s="59" t="str">
        <f>'Перв. скв '!F25</f>
        <v>опер.</v>
      </c>
      <c r="G25" s="196">
        <f>'Перв. скв '!G25</f>
        <v>130867</v>
      </c>
      <c r="H25" s="83"/>
      <c r="I25" s="111"/>
      <c r="J25" s="111"/>
      <c r="K25" s="111"/>
      <c r="L25" s="111"/>
      <c r="M25" s="111"/>
      <c r="N25" s="111"/>
      <c r="O25" s="112">
        <f>H25*G25</f>
        <v>0</v>
      </c>
      <c r="P25" s="112"/>
      <c r="Q25" s="112"/>
      <c r="R25" s="112"/>
      <c r="S25" s="112"/>
      <c r="T25" s="112"/>
      <c r="U25" s="112"/>
      <c r="V25" s="113">
        <f>SUM(H25:N25)</f>
        <v>0</v>
      </c>
      <c r="W25" s="168">
        <f>SUM(O25:U25)</f>
        <v>0</v>
      </c>
      <c r="X25" s="190"/>
    </row>
    <row r="26" spans="1:24" outlineLevel="1">
      <c r="A26" s="28"/>
      <c r="B26" s="42"/>
      <c r="C26" s="97"/>
      <c r="D26" s="103" t="str">
        <f>'Перв. скв '!D26</f>
        <v>Передислокация бр. бур 250-500 км.</v>
      </c>
      <c r="E26" s="59" t="str">
        <f t="shared" si="2"/>
        <v>не определен</v>
      </c>
      <c r="F26" s="59" t="str">
        <f>'Перв. скв '!F26</f>
        <v>опер.</v>
      </c>
      <c r="G26" s="196">
        <f>'Перв. скв '!G26</f>
        <v>1788526</v>
      </c>
      <c r="H26" s="83"/>
      <c r="I26" s="111"/>
      <c r="J26" s="111"/>
      <c r="K26" s="111"/>
      <c r="L26" s="111"/>
      <c r="M26" s="111"/>
      <c r="N26" s="111"/>
      <c r="O26" s="112">
        <f t="shared" si="0"/>
        <v>0</v>
      </c>
      <c r="P26" s="112"/>
      <c r="Q26" s="112"/>
      <c r="R26" s="112"/>
      <c r="S26" s="112"/>
      <c r="T26" s="112"/>
      <c r="U26" s="112"/>
      <c r="V26" s="113">
        <f t="shared" si="1"/>
        <v>0</v>
      </c>
      <c r="W26" s="168">
        <f t="shared" si="3"/>
        <v>0</v>
      </c>
      <c r="X26" s="190"/>
    </row>
    <row r="27" spans="1:24" outlineLevel="1">
      <c r="A27" s="28"/>
      <c r="B27" s="42"/>
      <c r="C27" s="97"/>
      <c r="D27" s="85" t="str">
        <f>'Перв. скв '!D27</f>
        <v>Передислокация бригады ВМР в пределах м-я</v>
      </c>
      <c r="E27" s="59" t="str">
        <f t="shared" si="2"/>
        <v>не определен</v>
      </c>
      <c r="F27" s="59" t="str">
        <f>'Перв. скв '!F27</f>
        <v>опер.</v>
      </c>
      <c r="G27" s="196">
        <f>'Перв. скв '!G27</f>
        <v>130867</v>
      </c>
      <c r="H27" s="83"/>
      <c r="I27" s="111"/>
      <c r="J27" s="111"/>
      <c r="K27" s="111"/>
      <c r="L27" s="111"/>
      <c r="M27" s="111"/>
      <c r="N27" s="111"/>
      <c r="O27" s="112">
        <f t="shared" si="0"/>
        <v>0</v>
      </c>
      <c r="P27" s="112"/>
      <c r="Q27" s="112"/>
      <c r="R27" s="112"/>
      <c r="S27" s="112"/>
      <c r="T27" s="112"/>
      <c r="U27" s="112"/>
      <c r="V27" s="113">
        <f t="shared" si="1"/>
        <v>0</v>
      </c>
      <c r="W27" s="168">
        <f t="shared" si="3"/>
        <v>0</v>
      </c>
      <c r="X27" s="190"/>
    </row>
    <row r="28" spans="1:24" outlineLevel="1">
      <c r="A28" s="28"/>
      <c r="B28" s="42"/>
      <c r="C28" s="97"/>
      <c r="D28" s="85" t="str">
        <f>'Перв. скв '!D28</f>
        <v>Передислокация бригады ВМР 250-500 км.</v>
      </c>
      <c r="E28" s="59" t="str">
        <f t="shared" si="2"/>
        <v>не определен</v>
      </c>
      <c r="F28" s="59" t="str">
        <f>'Перв. скв '!F28</f>
        <v>опер.</v>
      </c>
      <c r="G28" s="196">
        <f>'Перв. скв '!G28</f>
        <v>1788526</v>
      </c>
      <c r="H28" s="83"/>
      <c r="I28" s="111"/>
      <c r="J28" s="111"/>
      <c r="K28" s="111"/>
      <c r="L28" s="111"/>
      <c r="M28" s="111"/>
      <c r="N28" s="111"/>
      <c r="O28" s="112">
        <f t="shared" si="0"/>
        <v>0</v>
      </c>
      <c r="P28" s="112"/>
      <c r="Q28" s="112"/>
      <c r="R28" s="112"/>
      <c r="S28" s="112"/>
      <c r="T28" s="112"/>
      <c r="U28" s="112"/>
      <c r="V28" s="113">
        <f t="shared" si="1"/>
        <v>0</v>
      </c>
      <c r="W28" s="168">
        <f t="shared" si="3"/>
        <v>0</v>
      </c>
      <c r="X28" s="190"/>
    </row>
    <row r="29" spans="1:24" outlineLevel="1">
      <c r="A29" s="28"/>
      <c r="B29" s="42"/>
      <c r="C29" s="97"/>
      <c r="D29" s="85" t="str">
        <f>'Перв. скв '!D29</f>
        <v>Передвижка 5 м.</v>
      </c>
      <c r="E29" s="59" t="str">
        <f t="shared" si="2"/>
        <v>не определен</v>
      </c>
      <c r="F29" s="59" t="str">
        <f>'Перв. скв '!F29</f>
        <v>опер.</v>
      </c>
      <c r="G29" s="196">
        <f>'Перв. скв '!G29</f>
        <v>244497</v>
      </c>
      <c r="H29" s="83"/>
      <c r="I29" s="111"/>
      <c r="J29" s="111"/>
      <c r="K29" s="111"/>
      <c r="L29" s="111"/>
      <c r="M29" s="111"/>
      <c r="N29" s="111"/>
      <c r="O29" s="112">
        <f t="shared" si="0"/>
        <v>0</v>
      </c>
      <c r="P29" s="112"/>
      <c r="Q29" s="112"/>
      <c r="R29" s="112"/>
      <c r="S29" s="112"/>
      <c r="T29" s="112"/>
      <c r="U29" s="112"/>
      <c r="V29" s="113">
        <f t="shared" si="1"/>
        <v>0</v>
      </c>
      <c r="W29" s="168">
        <f t="shared" si="3"/>
        <v>0</v>
      </c>
      <c r="X29" s="190"/>
    </row>
    <row r="30" spans="1:24" outlineLevel="1">
      <c r="A30" s="28"/>
      <c r="B30" s="42"/>
      <c r="C30" s="97"/>
      <c r="D30" s="103" t="str">
        <f>'Перв. скв '!D30</f>
        <v>Передвижка 9 м.</v>
      </c>
      <c r="E30" s="59" t="str">
        <f t="shared" si="2"/>
        <v>не определен</v>
      </c>
      <c r="F30" s="59" t="str">
        <f>'Перв. скв '!F30</f>
        <v>опер.</v>
      </c>
      <c r="G30" s="196">
        <f>'Перв. скв '!G30</f>
        <v>265365</v>
      </c>
      <c r="H30" s="83"/>
      <c r="I30" s="111"/>
      <c r="J30" s="111"/>
      <c r="K30" s="111"/>
      <c r="L30" s="111"/>
      <c r="M30" s="111"/>
      <c r="N30" s="111"/>
      <c r="O30" s="112">
        <f t="shared" si="0"/>
        <v>0</v>
      </c>
      <c r="P30" s="112"/>
      <c r="Q30" s="112"/>
      <c r="R30" s="112"/>
      <c r="S30" s="112"/>
      <c r="T30" s="112"/>
      <c r="U30" s="112"/>
      <c r="V30" s="113">
        <f t="shared" si="1"/>
        <v>0</v>
      </c>
      <c r="W30" s="168">
        <f t="shared" si="3"/>
        <v>0</v>
      </c>
      <c r="X30" s="190"/>
    </row>
    <row r="31" spans="1:24" outlineLevel="1">
      <c r="A31" s="28"/>
      <c r="B31" s="42"/>
      <c r="C31" s="97"/>
      <c r="D31" s="103" t="str">
        <f>'Перв. скв '!D31</f>
        <v>Передвижка 18 м.</v>
      </c>
      <c r="E31" s="59" t="str">
        <f t="shared" si="2"/>
        <v>не определен</v>
      </c>
      <c r="F31" s="59" t="str">
        <f>'Перв. скв '!F31</f>
        <v>опер.</v>
      </c>
      <c r="G31" s="196">
        <f>'Перв. скв '!G31</f>
        <v>406328</v>
      </c>
      <c r="H31" s="83"/>
      <c r="I31" s="111"/>
      <c r="J31" s="111"/>
      <c r="K31" s="111"/>
      <c r="L31" s="111"/>
      <c r="M31" s="111"/>
      <c r="N31" s="111"/>
      <c r="O31" s="112">
        <f t="shared" si="0"/>
        <v>0</v>
      </c>
      <c r="P31" s="112"/>
      <c r="Q31" s="112"/>
      <c r="R31" s="112"/>
      <c r="S31" s="112"/>
      <c r="T31" s="112"/>
      <c r="U31" s="112"/>
      <c r="V31" s="113">
        <f t="shared" si="1"/>
        <v>0</v>
      </c>
      <c r="W31" s="168">
        <f t="shared" si="3"/>
        <v>0</v>
      </c>
      <c r="X31" s="190"/>
    </row>
    <row r="32" spans="1:24" outlineLevel="1">
      <c r="A32" s="28"/>
      <c r="B32" s="42"/>
      <c r="C32" s="97"/>
      <c r="D32" s="103" t="str">
        <f>'Перв. скв '!D32</f>
        <v>Передвижка 25 м.</v>
      </c>
      <c r="E32" s="59" t="str">
        <f t="shared" si="2"/>
        <v>не определен</v>
      </c>
      <c r="F32" s="59" t="str">
        <f>'Перв. скв '!F32</f>
        <v>опер.</v>
      </c>
      <c r="G32" s="196">
        <f>'Перв. скв '!G32</f>
        <v>462462</v>
      </c>
      <c r="H32" s="200"/>
      <c r="I32" s="111"/>
      <c r="J32" s="111"/>
      <c r="K32" s="111"/>
      <c r="L32" s="111"/>
      <c r="M32" s="111"/>
      <c r="N32" s="111"/>
      <c r="O32" s="112">
        <f t="shared" si="0"/>
        <v>0</v>
      </c>
      <c r="P32" s="112"/>
      <c r="Q32" s="112"/>
      <c r="R32" s="112"/>
      <c r="S32" s="112"/>
      <c r="T32" s="112"/>
      <c r="U32" s="112"/>
      <c r="V32" s="113">
        <f t="shared" si="1"/>
        <v>0</v>
      </c>
      <c r="W32" s="168">
        <f t="shared" si="3"/>
        <v>0</v>
      </c>
      <c r="X32" s="190"/>
    </row>
    <row r="33" spans="1:40" outlineLevel="1">
      <c r="A33" s="28"/>
      <c r="B33" s="42"/>
      <c r="C33" s="97"/>
      <c r="D33" s="85" t="str">
        <f>'Перв. скв '!D33</f>
        <v>Передвижка 50 м.</v>
      </c>
      <c r="E33" s="59" t="str">
        <f t="shared" si="2"/>
        <v>не определен</v>
      </c>
      <c r="F33" s="59" t="str">
        <f>'Перв. скв '!F33</f>
        <v>опер.</v>
      </c>
      <c r="G33" s="196">
        <f>'Перв. скв '!G33</f>
        <v>889289</v>
      </c>
      <c r="H33" s="83"/>
      <c r="I33" s="111"/>
      <c r="J33" s="111"/>
      <c r="K33" s="111"/>
      <c r="L33" s="111"/>
      <c r="M33" s="111"/>
      <c r="N33" s="111"/>
      <c r="O33" s="112">
        <f t="shared" si="0"/>
        <v>0</v>
      </c>
      <c r="P33" s="112"/>
      <c r="Q33" s="112"/>
      <c r="R33" s="112"/>
      <c r="S33" s="112"/>
      <c r="T33" s="112"/>
      <c r="U33" s="112"/>
      <c r="V33" s="113">
        <f t="shared" si="1"/>
        <v>0</v>
      </c>
      <c r="W33" s="168">
        <f t="shared" si="3"/>
        <v>0</v>
      </c>
      <c r="X33" s="190"/>
    </row>
    <row r="34" spans="1:40" outlineLevel="1">
      <c r="A34" s="28"/>
      <c r="B34" s="42"/>
      <c r="C34" s="97"/>
      <c r="D34" s="103" t="str">
        <f>'Перв. скв '!D34</f>
        <v>Сдвижка 25 м.</v>
      </c>
      <c r="E34" s="59" t="str">
        <f t="shared" si="2"/>
        <v>не определен</v>
      </c>
      <c r="F34" s="59" t="str">
        <f>'Перв. скв '!F34</f>
        <v>опер.</v>
      </c>
      <c r="G34" s="196">
        <f>'Перв. скв '!G34</f>
        <v>291019</v>
      </c>
      <c r="H34" s="83"/>
      <c r="I34" s="111"/>
      <c r="J34" s="111"/>
      <c r="K34" s="111"/>
      <c r="L34" s="111"/>
      <c r="M34" s="111"/>
      <c r="N34" s="111"/>
      <c r="O34" s="112">
        <f t="shared" si="0"/>
        <v>0</v>
      </c>
      <c r="P34" s="112"/>
      <c r="Q34" s="112"/>
      <c r="R34" s="112"/>
      <c r="S34" s="112"/>
      <c r="T34" s="112"/>
      <c r="U34" s="112"/>
      <c r="V34" s="113">
        <f t="shared" si="1"/>
        <v>0</v>
      </c>
      <c r="W34" s="168">
        <f t="shared" si="3"/>
        <v>0</v>
      </c>
      <c r="X34" s="190"/>
    </row>
    <row r="35" spans="1:40" outlineLevel="1">
      <c r="A35" s="28"/>
      <c r="B35" s="42"/>
      <c r="C35" s="97"/>
      <c r="D35" s="103" t="str">
        <f>'Перв. скв '!D35</f>
        <v>Пуско-наладочные работы</v>
      </c>
      <c r="E35" s="59" t="str">
        <f t="shared" si="2"/>
        <v>не определен</v>
      </c>
      <c r="F35" s="59" t="str">
        <f>'Перв. скв '!F35</f>
        <v>опер.</v>
      </c>
      <c r="G35" s="196">
        <f>'Перв. скв '!G35</f>
        <v>633406</v>
      </c>
      <c r="H35" s="83"/>
      <c r="I35" s="111"/>
      <c r="J35" s="111"/>
      <c r="K35" s="111"/>
      <c r="L35" s="111"/>
      <c r="M35" s="111"/>
      <c r="N35" s="111"/>
      <c r="O35" s="112">
        <f t="shared" si="0"/>
        <v>0</v>
      </c>
      <c r="P35" s="112"/>
      <c r="Q35" s="112"/>
      <c r="R35" s="112"/>
      <c r="S35" s="112"/>
      <c r="T35" s="112"/>
      <c r="U35" s="112"/>
      <c r="V35" s="113">
        <f t="shared" si="1"/>
        <v>0</v>
      </c>
      <c r="W35" s="168">
        <f t="shared" si="3"/>
        <v>0</v>
      </c>
      <c r="X35" s="190"/>
    </row>
    <row r="36" spans="1:40" outlineLevel="1">
      <c r="A36" s="28"/>
      <c r="B36" s="42"/>
      <c r="C36" s="97"/>
      <c r="D36" s="103" t="str">
        <f>'Перв. скв '!D36</f>
        <v>Артезианская скважина</v>
      </c>
      <c r="E36" s="59" t="str">
        <f>D$5</f>
        <v>не определен</v>
      </c>
      <c r="F36" s="59" t="str">
        <f>'Перв. скв '!F36</f>
        <v>опер.</v>
      </c>
      <c r="G36" s="196">
        <f>'Перв. скв '!G36</f>
        <v>475880</v>
      </c>
      <c r="H36" s="83"/>
      <c r="I36" s="111"/>
      <c r="J36" s="111"/>
      <c r="K36" s="111"/>
      <c r="L36" s="111"/>
      <c r="M36" s="111"/>
      <c r="N36" s="111"/>
      <c r="O36" s="112">
        <f>H36*G36</f>
        <v>0</v>
      </c>
      <c r="P36" s="112"/>
      <c r="Q36" s="112"/>
      <c r="R36" s="112"/>
      <c r="S36" s="112"/>
      <c r="T36" s="112"/>
      <c r="U36" s="112"/>
      <c r="V36" s="113">
        <f>SUM(H36:N36)</f>
        <v>0</v>
      </c>
      <c r="W36" s="168">
        <f>SUM(O36:U36)</f>
        <v>0</v>
      </c>
      <c r="X36" s="190"/>
    </row>
    <row r="37" spans="1:40" outlineLevel="1">
      <c r="A37" s="28"/>
      <c r="B37" s="42"/>
      <c r="C37" s="97"/>
      <c r="D37" s="85" t="str">
        <f>'Перв. скв '!D37</f>
        <v>Авиапревозки</v>
      </c>
      <c r="E37" s="59" t="str">
        <f t="shared" si="2"/>
        <v>не определен</v>
      </c>
      <c r="F37" s="59" t="str">
        <f>'Перв. скв '!F37</f>
        <v>опер.</v>
      </c>
      <c r="G37" s="196">
        <f>'Перв. скв '!G37</f>
        <v>205937.125</v>
      </c>
      <c r="H37" s="83"/>
      <c r="I37" s="111"/>
      <c r="J37" s="111"/>
      <c r="K37" s="111"/>
      <c r="L37" s="111"/>
      <c r="M37" s="111"/>
      <c r="N37" s="111"/>
      <c r="O37" s="112">
        <f t="shared" si="0"/>
        <v>0</v>
      </c>
      <c r="P37" s="112"/>
      <c r="Q37" s="112"/>
      <c r="R37" s="112"/>
      <c r="S37" s="112"/>
      <c r="T37" s="112"/>
      <c r="U37" s="112"/>
      <c r="V37" s="113">
        <f t="shared" si="1"/>
        <v>0</v>
      </c>
      <c r="W37" s="168">
        <f t="shared" si="3"/>
        <v>0</v>
      </c>
      <c r="X37" s="190"/>
    </row>
    <row r="38" spans="1:40" outlineLevel="1">
      <c r="A38" s="28"/>
      <c r="B38" s="42"/>
      <c r="C38" s="97"/>
      <c r="D38" s="85" t="str">
        <f>'Перв. скв '!D38</f>
        <v>Мобилизация и монтаж энергокомплекса</v>
      </c>
      <c r="E38" s="59" t="str">
        <f t="shared" si="2"/>
        <v>не определен</v>
      </c>
      <c r="F38" s="59" t="str">
        <f>'Перв. скв '!F38</f>
        <v>опер.</v>
      </c>
      <c r="G38" s="196">
        <f>'Перв. скв '!G38</f>
        <v>0</v>
      </c>
      <c r="H38" s="83"/>
      <c r="I38" s="111"/>
      <c r="J38" s="111"/>
      <c r="K38" s="111"/>
      <c r="L38" s="111"/>
      <c r="M38" s="111"/>
      <c r="N38" s="111"/>
      <c r="O38" s="112">
        <f t="shared" si="0"/>
        <v>0</v>
      </c>
      <c r="P38" s="112"/>
      <c r="Q38" s="112"/>
      <c r="R38" s="112"/>
      <c r="S38" s="112"/>
      <c r="T38" s="112"/>
      <c r="U38" s="112"/>
      <c r="V38" s="113">
        <f t="shared" si="1"/>
        <v>0</v>
      </c>
      <c r="W38" s="168">
        <f t="shared" si="3"/>
        <v>0</v>
      </c>
      <c r="X38" s="190"/>
    </row>
    <row r="39" spans="1:40" ht="14.25" customHeight="1" outlineLevel="1">
      <c r="A39" s="22"/>
      <c r="B39" s="43"/>
      <c r="C39" s="97"/>
      <c r="D39" s="103" t="str">
        <f>'Перв. скв '!D39</f>
        <v>Завоз и монтаж верхнего силового привода</v>
      </c>
      <c r="E39" s="59" t="str">
        <f t="shared" si="2"/>
        <v>не определен</v>
      </c>
      <c r="F39" s="59" t="str">
        <f>'Перв. скв '!F39</f>
        <v>опер.</v>
      </c>
      <c r="G39" s="196">
        <f>'Перв. скв '!G39</f>
        <v>2078246</v>
      </c>
      <c r="H39" s="83"/>
      <c r="I39" s="111"/>
      <c r="J39" s="111"/>
      <c r="K39" s="111"/>
      <c r="L39" s="111"/>
      <c r="M39" s="111"/>
      <c r="N39" s="111"/>
      <c r="O39" s="112">
        <f t="shared" si="0"/>
        <v>0</v>
      </c>
      <c r="P39" s="112"/>
      <c r="Q39" s="112"/>
      <c r="R39" s="112"/>
      <c r="S39" s="112"/>
      <c r="T39" s="112"/>
      <c r="U39" s="112"/>
      <c r="V39" s="113">
        <f t="shared" si="1"/>
        <v>0</v>
      </c>
      <c r="W39" s="168">
        <f t="shared" si="3"/>
        <v>0</v>
      </c>
      <c r="X39" s="190"/>
    </row>
    <row r="40" spans="1:40" ht="15.75" outlineLevel="1" thickBot="1">
      <c r="A40" s="29"/>
      <c r="B40" s="44"/>
      <c r="C40" s="97"/>
      <c r="D40" s="103" t="str">
        <f>'Перв. скв '!D40</f>
        <v>Завоз и монтаж новой насосной группы</v>
      </c>
      <c r="E40" s="59" t="str">
        <f>D$5</f>
        <v>не определен</v>
      </c>
      <c r="F40" s="59" t="str">
        <f>'Перв. скв '!F40</f>
        <v>опер.</v>
      </c>
      <c r="G40" s="196">
        <f>'Перв. скв '!G40</f>
        <v>899742</v>
      </c>
      <c r="H40" s="83"/>
      <c r="I40" s="111"/>
      <c r="J40" s="111"/>
      <c r="K40" s="111"/>
      <c r="L40" s="111"/>
      <c r="M40" s="111"/>
      <c r="N40" s="111"/>
      <c r="O40" s="112">
        <f>H40*G40</f>
        <v>0</v>
      </c>
      <c r="P40" s="112"/>
      <c r="Q40" s="112"/>
      <c r="R40" s="112"/>
      <c r="S40" s="112"/>
      <c r="T40" s="112"/>
      <c r="U40" s="112"/>
      <c r="V40" s="113">
        <f>SUM(H40:N40)</f>
        <v>0</v>
      </c>
      <c r="W40" s="168">
        <f>SUM(O40:U40)</f>
        <v>0</v>
      </c>
      <c r="X40" s="190"/>
    </row>
    <row r="41" spans="1:40" ht="15.75" thickBot="1">
      <c r="A41" s="8"/>
      <c r="B41" s="4"/>
      <c r="C41" s="56" t="s">
        <v>82</v>
      </c>
      <c r="D41" s="69">
        <f>W41</f>
        <v>0</v>
      </c>
      <c r="E41" s="110"/>
      <c r="F41" s="110"/>
      <c r="G41" s="110"/>
      <c r="H41" s="114"/>
      <c r="I41" s="114"/>
      <c r="J41" s="114"/>
      <c r="K41" s="114"/>
      <c r="L41" s="114"/>
      <c r="M41" s="114"/>
      <c r="N41" s="114"/>
      <c r="O41" s="116">
        <f>SUM(O20:O40)</f>
        <v>0</v>
      </c>
      <c r="P41" s="116"/>
      <c r="Q41" s="116"/>
      <c r="R41" s="116"/>
      <c r="S41" s="116"/>
      <c r="T41" s="116"/>
      <c r="U41" s="116"/>
      <c r="V41" s="116"/>
      <c r="W41" s="164">
        <f>SUM(W20:W40)</f>
        <v>0</v>
      </c>
      <c r="X41" s="191"/>
    </row>
    <row r="42" spans="1:40" s="68" customFormat="1" ht="15.75" thickBot="1">
      <c r="A42" s="62"/>
      <c r="B42" s="63"/>
      <c r="C42" s="64"/>
      <c r="D42" s="65"/>
      <c r="E42" s="91"/>
      <c r="F42" s="66"/>
      <c r="G42" s="66"/>
      <c r="H42" s="66"/>
      <c r="I42" s="66"/>
      <c r="J42" s="66"/>
      <c r="K42" s="66"/>
      <c r="L42" s="66"/>
      <c r="M42" s="66"/>
      <c r="N42" s="66"/>
      <c r="O42" s="67"/>
      <c r="P42" s="67"/>
      <c r="Q42" s="67"/>
      <c r="R42" s="67"/>
      <c r="S42" s="67"/>
      <c r="T42" s="67"/>
      <c r="U42" s="67"/>
      <c r="V42" s="67"/>
      <c r="W42" s="169"/>
      <c r="X42" s="191"/>
    </row>
    <row r="43" spans="1:40" ht="15" customHeight="1" thickBot="1">
      <c r="A43" s="24"/>
      <c r="B43" s="45"/>
      <c r="C43" s="446" t="s">
        <v>123</v>
      </c>
      <c r="D43" s="447"/>
      <c r="E43" s="447"/>
      <c r="F43" s="447"/>
      <c r="G43" s="447"/>
      <c r="H43" s="447"/>
      <c r="I43" s="447"/>
      <c r="J43" s="447"/>
      <c r="K43" s="447"/>
      <c r="L43" s="447"/>
      <c r="M43" s="447"/>
      <c r="N43" s="447"/>
      <c r="O43" s="447"/>
      <c r="P43" s="447"/>
      <c r="Q43" s="447"/>
      <c r="R43" s="447"/>
      <c r="S43" s="447"/>
      <c r="T43" s="447"/>
      <c r="U43" s="447"/>
      <c r="V43" s="447"/>
      <c r="W43" s="447"/>
      <c r="X43" s="192">
        <f>SUM(W45:W53)</f>
        <v>0</v>
      </c>
    </row>
    <row r="44" spans="1:40" ht="15" customHeight="1" outlineLevel="1">
      <c r="A44" s="71"/>
      <c r="B44" s="94"/>
      <c r="C44" s="182" t="str">
        <f>'Перв. скв '!C44</f>
        <v>не определен</v>
      </c>
      <c r="D44" s="100" t="s">
        <v>120</v>
      </c>
      <c r="E44" s="101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170"/>
      <c r="X44" s="191"/>
    </row>
    <row r="45" spans="1:40" ht="14.25" customHeight="1" outlineLevel="1">
      <c r="A45" s="30"/>
      <c r="B45" s="95"/>
      <c r="C45" s="85" t="s">
        <v>148</v>
      </c>
      <c r="D45" s="102" t="str">
        <f>'Перв. скв '!D45</f>
        <v>Фиксированная ставка за скважину с отходом до 1300 м.</v>
      </c>
      <c r="E45" s="59" t="str">
        <f t="shared" ref="E45:E53" si="4">D$5</f>
        <v>не определен</v>
      </c>
      <c r="F45" s="59" t="str">
        <f>'Перв. скв '!F45</f>
        <v>скв.</v>
      </c>
      <c r="G45" s="196">
        <f>'Перв. скв '!G45</f>
        <v>6559232</v>
      </c>
      <c r="H45" s="58"/>
      <c r="I45" s="199"/>
      <c r="J45" s="199"/>
      <c r="K45" s="199"/>
      <c r="L45" s="199"/>
      <c r="M45" s="199"/>
      <c r="N45" s="35"/>
      <c r="O45" s="99">
        <f t="shared" ref="O45:O53" si="5">H45*G45</f>
        <v>0</v>
      </c>
      <c r="P45" s="99">
        <f t="shared" ref="P45:P53" si="6">I45*G45</f>
        <v>0</v>
      </c>
      <c r="Q45" s="99">
        <f t="shared" ref="Q45:Q53" si="7">J45*G45</f>
        <v>0</v>
      </c>
      <c r="R45" s="99">
        <f t="shared" ref="R45:R53" si="8">K45*G45</f>
        <v>0</v>
      </c>
      <c r="S45" s="99">
        <f t="shared" ref="S45:S53" si="9">L45*G45</f>
        <v>0</v>
      </c>
      <c r="T45" s="99">
        <f t="shared" ref="T45:T53" si="10">M45*G45</f>
        <v>0</v>
      </c>
      <c r="U45" s="99">
        <f t="shared" ref="U45:U53" si="11">N45*G45</f>
        <v>0</v>
      </c>
      <c r="V45" s="98">
        <f t="shared" ref="V45:V53" si="12">SUM(H45:N45)</f>
        <v>0</v>
      </c>
      <c r="W45" s="171">
        <f t="shared" ref="W45:W53" si="13">SUM(O45:U45)</f>
        <v>0</v>
      </c>
      <c r="X45" s="190"/>
    </row>
    <row r="46" spans="1:40" ht="14.25" customHeight="1" outlineLevel="1">
      <c r="A46" s="30"/>
      <c r="B46" s="95"/>
      <c r="C46" s="85"/>
      <c r="D46" s="102" t="str">
        <f>'Перв. скв '!D46</f>
        <v>Фиксированная ставка за скважину с отходом от 1300 до 1500 м.</v>
      </c>
      <c r="E46" s="59" t="str">
        <f t="shared" si="4"/>
        <v>не определен</v>
      </c>
      <c r="F46" s="59" t="str">
        <f>'Перв. скв '!F46</f>
        <v>скв.</v>
      </c>
      <c r="G46" s="196">
        <f>'Перв. скв '!G46</f>
        <v>8212084</v>
      </c>
      <c r="H46" s="58"/>
      <c r="I46" s="199"/>
      <c r="J46" s="199"/>
      <c r="K46" s="199"/>
      <c r="L46" s="199"/>
      <c r="M46" s="199"/>
      <c r="N46" s="35"/>
      <c r="O46" s="99">
        <f t="shared" si="5"/>
        <v>0</v>
      </c>
      <c r="P46" s="99">
        <f t="shared" si="6"/>
        <v>0</v>
      </c>
      <c r="Q46" s="99">
        <f t="shared" si="7"/>
        <v>0</v>
      </c>
      <c r="R46" s="99">
        <f t="shared" si="8"/>
        <v>0</v>
      </c>
      <c r="S46" s="99">
        <f t="shared" si="9"/>
        <v>0</v>
      </c>
      <c r="T46" s="99">
        <f t="shared" si="10"/>
        <v>0</v>
      </c>
      <c r="U46" s="99">
        <f t="shared" si="11"/>
        <v>0</v>
      </c>
      <c r="V46" s="98">
        <f t="shared" si="12"/>
        <v>0</v>
      </c>
      <c r="W46" s="171">
        <f t="shared" si="13"/>
        <v>0</v>
      </c>
      <c r="X46" s="190"/>
      <c r="AN46" s="273">
        <f>AL46+AJ46+AH46+AF46+AD46+AB46+Z46+X46++V46+T46+R46+N46+P46+L46+J46+H46</f>
        <v>0</v>
      </c>
    </row>
    <row r="47" spans="1:40" ht="14.25" customHeight="1" outlineLevel="1">
      <c r="A47" s="30"/>
      <c r="B47" s="95"/>
      <c r="C47" s="85"/>
      <c r="D47" s="102" t="str">
        <f>'Перв. скв '!D47</f>
        <v>Фиксированная ставка за скважину с отходом от 1500 до 2000 м.</v>
      </c>
      <c r="E47" s="59" t="str">
        <f t="shared" si="4"/>
        <v>не определен</v>
      </c>
      <c r="F47" s="59" t="str">
        <f>'Перв. скв '!F47</f>
        <v>скв.</v>
      </c>
      <c r="G47" s="196">
        <f>'Перв. скв '!G47</f>
        <v>9493878</v>
      </c>
      <c r="H47" s="58"/>
      <c r="I47" s="199"/>
      <c r="J47" s="199"/>
      <c r="K47" s="199"/>
      <c r="L47" s="199"/>
      <c r="M47" s="199"/>
      <c r="N47" s="35"/>
      <c r="O47" s="99">
        <f t="shared" si="5"/>
        <v>0</v>
      </c>
      <c r="P47" s="99">
        <f t="shared" si="6"/>
        <v>0</v>
      </c>
      <c r="Q47" s="99">
        <f t="shared" si="7"/>
        <v>0</v>
      </c>
      <c r="R47" s="99">
        <f t="shared" si="8"/>
        <v>0</v>
      </c>
      <c r="S47" s="99">
        <f t="shared" si="9"/>
        <v>0</v>
      </c>
      <c r="T47" s="99">
        <f t="shared" si="10"/>
        <v>0</v>
      </c>
      <c r="U47" s="99">
        <f t="shared" si="11"/>
        <v>0</v>
      </c>
      <c r="V47" s="98">
        <f t="shared" si="12"/>
        <v>0</v>
      </c>
      <c r="W47" s="171">
        <f t="shared" si="13"/>
        <v>0</v>
      </c>
      <c r="X47" s="190"/>
    </row>
    <row r="48" spans="1:40" ht="14.25" customHeight="1" outlineLevel="1">
      <c r="A48" s="30"/>
      <c r="B48" s="95"/>
      <c r="C48" s="85"/>
      <c r="D48" s="102" t="str">
        <f>'Перв. скв '!D48</f>
        <v>Фиксированная ставка за скважину с отходом от 2000 до 2200 м.</v>
      </c>
      <c r="E48" s="59" t="str">
        <f t="shared" si="4"/>
        <v>не определен</v>
      </c>
      <c r="F48" s="59" t="str">
        <f>'Перв. скв '!F48</f>
        <v>скв.</v>
      </c>
      <c r="G48" s="196">
        <f>'Перв. скв '!G48</f>
        <v>10414909</v>
      </c>
      <c r="H48" s="58"/>
      <c r="I48" s="199"/>
      <c r="J48" s="199"/>
      <c r="K48" s="199"/>
      <c r="L48" s="199"/>
      <c r="M48" s="199"/>
      <c r="N48" s="35"/>
      <c r="O48" s="99">
        <f t="shared" si="5"/>
        <v>0</v>
      </c>
      <c r="P48" s="99">
        <f t="shared" si="6"/>
        <v>0</v>
      </c>
      <c r="Q48" s="99">
        <f t="shared" si="7"/>
        <v>0</v>
      </c>
      <c r="R48" s="99">
        <f t="shared" si="8"/>
        <v>0</v>
      </c>
      <c r="S48" s="99">
        <f t="shared" si="9"/>
        <v>0</v>
      </c>
      <c r="T48" s="99">
        <f t="shared" si="10"/>
        <v>0</v>
      </c>
      <c r="U48" s="99">
        <f t="shared" si="11"/>
        <v>0</v>
      </c>
      <c r="V48" s="98">
        <f t="shared" si="12"/>
        <v>0</v>
      </c>
      <c r="W48" s="171">
        <f t="shared" si="13"/>
        <v>0</v>
      </c>
      <c r="X48" s="190"/>
    </row>
    <row r="49" spans="1:24" ht="14.25" customHeight="1" outlineLevel="1">
      <c r="A49" s="30"/>
      <c r="B49" s="95"/>
      <c r="C49" s="85"/>
      <c r="D49" s="102" t="str">
        <f>'Перв. скв '!D49</f>
        <v>Фиксированная ставка за скважину с отходом более 2200 м.</v>
      </c>
      <c r="E49" s="59" t="str">
        <f t="shared" si="4"/>
        <v>не определен</v>
      </c>
      <c r="F49" s="59" t="str">
        <f>'Перв. скв '!F49</f>
        <v>скв.</v>
      </c>
      <c r="G49" s="196">
        <f>'Перв. скв '!G49</f>
        <v>10993516</v>
      </c>
      <c r="H49" s="58"/>
      <c r="I49" s="199"/>
      <c r="J49" s="199"/>
      <c r="K49" s="199"/>
      <c r="L49" s="199"/>
      <c r="M49" s="199"/>
      <c r="N49" s="35"/>
      <c r="O49" s="99">
        <f t="shared" si="5"/>
        <v>0</v>
      </c>
      <c r="P49" s="99">
        <f t="shared" si="6"/>
        <v>0</v>
      </c>
      <c r="Q49" s="99">
        <f t="shared" si="7"/>
        <v>0</v>
      </c>
      <c r="R49" s="99">
        <f t="shared" si="8"/>
        <v>0</v>
      </c>
      <c r="S49" s="99">
        <f t="shared" si="9"/>
        <v>0</v>
      </c>
      <c r="T49" s="99">
        <f t="shared" si="10"/>
        <v>0</v>
      </c>
      <c r="U49" s="99">
        <f t="shared" si="11"/>
        <v>0</v>
      </c>
      <c r="V49" s="98">
        <f t="shared" si="12"/>
        <v>0</v>
      </c>
      <c r="W49" s="171">
        <f t="shared" si="13"/>
        <v>0</v>
      </c>
      <c r="X49" s="190"/>
    </row>
    <row r="50" spans="1:24" ht="14.25" customHeight="1" outlineLevel="1">
      <c r="A50" s="30"/>
      <c r="B50" s="95"/>
      <c r="C50" s="97"/>
      <c r="D50" s="102" t="str">
        <f>'Перв. скв '!D50</f>
        <v>Расчет объема капитальных вложений по ГС</v>
      </c>
      <c r="E50" s="59" t="str">
        <f t="shared" si="4"/>
        <v>не определен</v>
      </c>
      <c r="F50" s="59" t="str">
        <f>'Перв. скв '!F50</f>
        <v>сут.</v>
      </c>
      <c r="G50" s="196">
        <f>'Перв. скв '!G50</f>
        <v>31646673.313999999</v>
      </c>
      <c r="H50" s="58"/>
      <c r="I50" s="35"/>
      <c r="J50" s="35"/>
      <c r="K50" s="35"/>
      <c r="L50" s="35"/>
      <c r="M50" s="35"/>
      <c r="N50" s="35"/>
      <c r="O50" s="99">
        <f t="shared" si="5"/>
        <v>0</v>
      </c>
      <c r="P50" s="99">
        <f t="shared" si="6"/>
        <v>0</v>
      </c>
      <c r="Q50" s="99">
        <f t="shared" si="7"/>
        <v>0</v>
      </c>
      <c r="R50" s="99">
        <f t="shared" si="8"/>
        <v>0</v>
      </c>
      <c r="S50" s="99">
        <f t="shared" si="9"/>
        <v>0</v>
      </c>
      <c r="T50" s="99">
        <f t="shared" si="10"/>
        <v>0</v>
      </c>
      <c r="U50" s="99">
        <f t="shared" si="11"/>
        <v>0</v>
      </c>
      <c r="V50" s="98">
        <f t="shared" si="12"/>
        <v>0</v>
      </c>
      <c r="W50" s="171">
        <f t="shared" si="13"/>
        <v>0</v>
      </c>
      <c r="X50" s="190"/>
    </row>
    <row r="51" spans="1:24" ht="13.5" customHeight="1" outlineLevel="1">
      <c r="A51" s="30"/>
      <c r="B51" s="95"/>
      <c r="C51" s="72"/>
      <c r="D51" s="102" t="str">
        <f>'Перв. скв '!D51</f>
        <v>Переработка бурового шлама</v>
      </c>
      <c r="E51" s="59" t="str">
        <f t="shared" si="4"/>
        <v>не определен</v>
      </c>
      <c r="F51" s="59" t="str">
        <f>'Перв. скв '!F51</f>
        <v>скв.</v>
      </c>
      <c r="G51" s="196">
        <f>'Перв. скв '!G51</f>
        <v>2869</v>
      </c>
      <c r="H51" s="58"/>
      <c r="I51" s="35"/>
      <c r="J51" s="35"/>
      <c r="K51" s="35"/>
      <c r="L51" s="35"/>
      <c r="M51" s="35"/>
      <c r="N51" s="35"/>
      <c r="O51" s="99">
        <f t="shared" si="5"/>
        <v>0</v>
      </c>
      <c r="P51" s="99">
        <f t="shared" si="6"/>
        <v>0</v>
      </c>
      <c r="Q51" s="99">
        <f t="shared" si="7"/>
        <v>0</v>
      </c>
      <c r="R51" s="99">
        <f t="shared" si="8"/>
        <v>0</v>
      </c>
      <c r="S51" s="99">
        <f t="shared" si="9"/>
        <v>0</v>
      </c>
      <c r="T51" s="99">
        <f t="shared" si="10"/>
        <v>0</v>
      </c>
      <c r="U51" s="99">
        <f t="shared" si="11"/>
        <v>0</v>
      </c>
      <c r="V51" s="98">
        <f t="shared" si="12"/>
        <v>0</v>
      </c>
      <c r="W51" s="171">
        <f t="shared" si="13"/>
        <v>0</v>
      </c>
      <c r="X51" s="190"/>
    </row>
    <row r="52" spans="1:24" ht="13.5" customHeight="1" outlineLevel="1">
      <c r="A52" s="30"/>
      <c r="B52" s="95"/>
      <c r="C52" s="72"/>
      <c r="D52" s="102" t="str">
        <f>'Перв. скв '!D52</f>
        <v>Нефть</v>
      </c>
      <c r="E52" s="59" t="str">
        <f t="shared" si="4"/>
        <v>не определен</v>
      </c>
      <c r="F52" s="59" t="str">
        <f>'Перв. скв '!F52</f>
        <v>шт.</v>
      </c>
      <c r="G52" s="196">
        <f>'Перв. скв '!G52</f>
        <v>166946</v>
      </c>
      <c r="H52" s="58"/>
      <c r="I52" s="58"/>
      <c r="J52" s="58"/>
      <c r="K52" s="58"/>
      <c r="L52" s="58"/>
      <c r="M52" s="58"/>
      <c r="N52" s="58"/>
      <c r="O52" s="99">
        <f t="shared" si="5"/>
        <v>0</v>
      </c>
      <c r="P52" s="99">
        <f t="shared" si="6"/>
        <v>0</v>
      </c>
      <c r="Q52" s="99">
        <f t="shared" si="7"/>
        <v>0</v>
      </c>
      <c r="R52" s="99">
        <f t="shared" si="8"/>
        <v>0</v>
      </c>
      <c r="S52" s="99">
        <f t="shared" si="9"/>
        <v>0</v>
      </c>
      <c r="T52" s="99">
        <f t="shared" si="10"/>
        <v>0</v>
      </c>
      <c r="U52" s="99">
        <f t="shared" si="11"/>
        <v>0</v>
      </c>
      <c r="V52" s="98">
        <f t="shared" si="12"/>
        <v>0</v>
      </c>
      <c r="W52" s="171">
        <f t="shared" si="13"/>
        <v>0</v>
      </c>
      <c r="X52" s="190"/>
    </row>
    <row r="53" spans="1:24" ht="15" customHeight="1" outlineLevel="1" thickBot="1">
      <c r="A53" s="30"/>
      <c r="B53" s="96"/>
      <c r="C53" s="72"/>
      <c r="D53" s="102" t="str">
        <f>'Перв. скв '!D55</f>
        <v>Бурение по суточной ставке (геологическая нагрузка)</v>
      </c>
      <c r="E53" s="59" t="str">
        <f t="shared" si="4"/>
        <v>не определен</v>
      </c>
      <c r="F53" s="59" t="str">
        <f>'Перв. скв '!F55</f>
        <v>опер.</v>
      </c>
      <c r="G53" s="196">
        <f>'Перв. скв '!G55</f>
        <v>703259.4</v>
      </c>
      <c r="H53" s="35"/>
      <c r="I53" s="58"/>
      <c r="J53" s="58"/>
      <c r="K53" s="58"/>
      <c r="L53" s="58"/>
      <c r="M53" s="58"/>
      <c r="N53" s="58"/>
      <c r="O53" s="99">
        <f t="shared" si="5"/>
        <v>0</v>
      </c>
      <c r="P53" s="99">
        <f t="shared" si="6"/>
        <v>0</v>
      </c>
      <c r="Q53" s="99">
        <f t="shared" si="7"/>
        <v>0</v>
      </c>
      <c r="R53" s="99">
        <f t="shared" si="8"/>
        <v>0</v>
      </c>
      <c r="S53" s="99">
        <f t="shared" si="9"/>
        <v>0</v>
      </c>
      <c r="T53" s="99">
        <f t="shared" si="10"/>
        <v>0</v>
      </c>
      <c r="U53" s="99">
        <f t="shared" si="11"/>
        <v>0</v>
      </c>
      <c r="V53" s="98">
        <f t="shared" si="12"/>
        <v>0</v>
      </c>
      <c r="W53" s="171">
        <f t="shared" si="13"/>
        <v>0</v>
      </c>
      <c r="X53" s="190"/>
    </row>
    <row r="54" spans="1:24" ht="14.25" customHeight="1" thickBot="1">
      <c r="A54" s="25"/>
      <c r="B54" s="46"/>
      <c r="C54" s="446" t="s">
        <v>31</v>
      </c>
      <c r="D54" s="447"/>
      <c r="E54" s="447"/>
      <c r="F54" s="447"/>
      <c r="G54" s="447"/>
      <c r="H54" s="447"/>
      <c r="I54" s="447"/>
      <c r="J54" s="447"/>
      <c r="K54" s="447"/>
      <c r="L54" s="447"/>
      <c r="M54" s="447"/>
      <c r="N54" s="447"/>
      <c r="O54" s="447"/>
      <c r="P54" s="447"/>
      <c r="Q54" s="447"/>
      <c r="R54" s="447"/>
      <c r="S54" s="447"/>
      <c r="T54" s="447"/>
      <c r="U54" s="447"/>
      <c r="V54" s="447"/>
      <c r="W54" s="447"/>
      <c r="X54" s="192">
        <f>SUM(W56:W62)</f>
        <v>0</v>
      </c>
    </row>
    <row r="55" spans="1:24" ht="13.5" customHeight="1" outlineLevel="1">
      <c r="A55" s="25"/>
      <c r="B55" s="46"/>
      <c r="C55" s="182">
        <f>'Перв. скв '!C57</f>
        <v>0</v>
      </c>
      <c r="D55" s="100" t="s">
        <v>120</v>
      </c>
      <c r="E55" s="92"/>
      <c r="F55" s="50"/>
      <c r="G55" s="39"/>
      <c r="H55" s="51"/>
      <c r="I55" s="51"/>
      <c r="J55" s="51"/>
      <c r="K55" s="51"/>
      <c r="L55" s="51"/>
      <c r="M55" s="51"/>
      <c r="N55" s="51"/>
      <c r="O55" s="52"/>
      <c r="P55" s="52"/>
      <c r="Q55" s="52"/>
      <c r="R55" s="52"/>
      <c r="S55" s="52"/>
      <c r="T55" s="52"/>
      <c r="U55" s="52"/>
      <c r="V55" s="53"/>
      <c r="W55" s="172"/>
      <c r="X55" s="191"/>
    </row>
    <row r="56" spans="1:24" ht="13.5" customHeight="1" outlineLevel="1">
      <c r="A56" s="22"/>
      <c r="B56" s="43"/>
      <c r="C56" s="59" t="s">
        <v>148</v>
      </c>
      <c r="D56" s="102" t="str">
        <f>'Перв. скв '!D58</f>
        <v>550 мм долото для бурения под направление (долото+сервис)</v>
      </c>
      <c r="E56" s="59">
        <f>C$55</f>
        <v>0</v>
      </c>
      <c r="F56" s="59" t="str">
        <f>'Перв. скв '!F58</f>
        <v xml:space="preserve">м </v>
      </c>
      <c r="G56" s="196">
        <f>'Перв. скв '!G58</f>
        <v>90</v>
      </c>
      <c r="H56" s="84"/>
      <c r="I56" s="84"/>
      <c r="J56" s="84"/>
      <c r="K56" s="84"/>
      <c r="L56" s="84"/>
      <c r="M56" s="84"/>
      <c r="N56" s="84"/>
      <c r="O56" s="112">
        <f t="shared" ref="O56:O62" si="14">H56*G56</f>
        <v>0</v>
      </c>
      <c r="P56" s="112">
        <f t="shared" ref="P56:P62" si="15">I56*G56</f>
        <v>0</v>
      </c>
      <c r="Q56" s="112">
        <f t="shared" ref="Q56:Q62" si="16">J56*G56</f>
        <v>0</v>
      </c>
      <c r="R56" s="112">
        <f t="shared" ref="R56:R62" si="17">K56*G56</f>
        <v>0</v>
      </c>
      <c r="S56" s="112">
        <f t="shared" ref="S56:S62" si="18">L56*G56</f>
        <v>0</v>
      </c>
      <c r="T56" s="99">
        <f>M56*G56</f>
        <v>0</v>
      </c>
      <c r="U56" s="112">
        <f t="shared" ref="U56:U62" si="19">N56*G56</f>
        <v>0</v>
      </c>
      <c r="V56" s="113">
        <f t="shared" ref="V56:V62" si="20">SUM(H56:N56)</f>
        <v>0</v>
      </c>
      <c r="W56" s="168">
        <f t="shared" ref="W56:W62" si="21">SUM(O56:U56)</f>
        <v>0</v>
      </c>
      <c r="X56" s="190"/>
    </row>
    <row r="57" spans="1:24" ht="13.5" customHeight="1" outlineLevel="1">
      <c r="A57" s="22"/>
      <c r="B57" s="43"/>
      <c r="C57" s="59"/>
      <c r="D57" s="102" t="str">
        <f>'Перв. скв '!D59</f>
        <v>393,7 мм долото для бурения под направление (долото+сервис)</v>
      </c>
      <c r="E57" s="59">
        <f t="shared" ref="E57:E62" si="22">C$55</f>
        <v>0</v>
      </c>
      <c r="F57" s="59" t="str">
        <f>'Перв. скв '!F59</f>
        <v xml:space="preserve">м </v>
      </c>
      <c r="G57" s="196">
        <f>'Перв. скв '!G59</f>
        <v>90</v>
      </c>
      <c r="H57" s="84"/>
      <c r="I57" s="197"/>
      <c r="J57" s="84"/>
      <c r="K57" s="84"/>
      <c r="L57" s="84"/>
      <c r="M57" s="84"/>
      <c r="N57" s="84"/>
      <c r="O57" s="112">
        <f t="shared" si="14"/>
        <v>0</v>
      </c>
      <c r="P57" s="112">
        <f t="shared" si="15"/>
        <v>0</v>
      </c>
      <c r="Q57" s="112">
        <f t="shared" si="16"/>
        <v>0</v>
      </c>
      <c r="R57" s="112">
        <f t="shared" si="17"/>
        <v>0</v>
      </c>
      <c r="S57" s="112">
        <f t="shared" si="18"/>
        <v>0</v>
      </c>
      <c r="T57" s="99">
        <f t="shared" ref="T57:T62" si="23">M57*G57</f>
        <v>0</v>
      </c>
      <c r="U57" s="112">
        <f t="shared" si="19"/>
        <v>0</v>
      </c>
      <c r="V57" s="113">
        <f t="shared" si="20"/>
        <v>0</v>
      </c>
      <c r="W57" s="168">
        <f>SUM(O57:U57)</f>
        <v>0</v>
      </c>
      <c r="X57" s="190"/>
    </row>
    <row r="58" spans="1:24" ht="13.5" customHeight="1" outlineLevel="1">
      <c r="A58" s="22"/>
      <c r="B58" s="43"/>
      <c r="C58" s="59"/>
      <c r="D58" s="102" t="str">
        <f>'Перв. скв '!D60</f>
        <v>295,3 мм долото для бурения под кондуктор (долото+сервис)</v>
      </c>
      <c r="E58" s="59">
        <f t="shared" si="22"/>
        <v>0</v>
      </c>
      <c r="F58" s="59" t="str">
        <f>'Перв. скв '!F60</f>
        <v xml:space="preserve">м </v>
      </c>
      <c r="G58" s="196">
        <f>'Перв. скв '!G60</f>
        <v>90</v>
      </c>
      <c r="H58" s="84"/>
      <c r="I58" s="84"/>
      <c r="J58" s="197"/>
      <c r="K58" s="84"/>
      <c r="L58" s="84"/>
      <c r="M58" s="84"/>
      <c r="N58" s="84"/>
      <c r="O58" s="112">
        <f t="shared" si="14"/>
        <v>0</v>
      </c>
      <c r="P58" s="112">
        <f t="shared" si="15"/>
        <v>0</v>
      </c>
      <c r="Q58" s="112">
        <f t="shared" si="16"/>
        <v>0</v>
      </c>
      <c r="R58" s="112">
        <f t="shared" si="17"/>
        <v>0</v>
      </c>
      <c r="S58" s="112">
        <f t="shared" si="18"/>
        <v>0</v>
      </c>
      <c r="T58" s="99">
        <f t="shared" si="23"/>
        <v>0</v>
      </c>
      <c r="U58" s="112">
        <f t="shared" si="19"/>
        <v>0</v>
      </c>
      <c r="V58" s="113">
        <f t="shared" si="20"/>
        <v>0</v>
      </c>
      <c r="W58" s="168">
        <f t="shared" si="21"/>
        <v>0</v>
      </c>
      <c r="X58" s="190"/>
    </row>
    <row r="59" spans="1:24" ht="13.5" customHeight="1" outlineLevel="1">
      <c r="A59" s="22"/>
      <c r="B59" s="43"/>
      <c r="C59" s="59"/>
      <c r="D59" s="102" t="str">
        <f>'Перв. скв '!D61</f>
        <v>220,7 мм долото для бурения эксплуатационную колонну (долото+сервис)</v>
      </c>
      <c r="E59" s="59">
        <f t="shared" si="22"/>
        <v>0</v>
      </c>
      <c r="F59" s="59" t="str">
        <f>'Перв. скв '!F61</f>
        <v xml:space="preserve">м </v>
      </c>
      <c r="G59" s="196">
        <f>'Перв. скв '!G61</f>
        <v>90</v>
      </c>
      <c r="H59" s="84"/>
      <c r="I59" s="84"/>
      <c r="J59" s="84"/>
      <c r="K59" s="84"/>
      <c r="L59" s="197"/>
      <c r="M59" s="197"/>
      <c r="N59" s="84"/>
      <c r="O59" s="112">
        <f t="shared" si="14"/>
        <v>0</v>
      </c>
      <c r="P59" s="112">
        <f t="shared" si="15"/>
        <v>0</v>
      </c>
      <c r="Q59" s="112">
        <f t="shared" si="16"/>
        <v>0</v>
      </c>
      <c r="R59" s="112">
        <f t="shared" si="17"/>
        <v>0</v>
      </c>
      <c r="S59" s="112">
        <f t="shared" si="18"/>
        <v>0</v>
      </c>
      <c r="T59" s="99">
        <f t="shared" si="23"/>
        <v>0</v>
      </c>
      <c r="U59" s="112">
        <f t="shared" si="19"/>
        <v>0</v>
      </c>
      <c r="V59" s="113">
        <f t="shared" si="20"/>
        <v>0</v>
      </c>
      <c r="W59" s="168">
        <f t="shared" si="21"/>
        <v>0</v>
      </c>
      <c r="X59" s="190"/>
    </row>
    <row r="60" spans="1:24" ht="13.5" customHeight="1" outlineLevel="1">
      <c r="A60" s="22"/>
      <c r="B60" s="43"/>
      <c r="C60" s="59"/>
      <c r="D60" s="102" t="str">
        <f>'Перв. скв '!D62</f>
        <v>155,6 мм долото для бурения под хвостовик (долото+сервис)</v>
      </c>
      <c r="E60" s="59">
        <f t="shared" si="22"/>
        <v>0</v>
      </c>
      <c r="F60" s="59" t="str">
        <f>'Перв. скв '!F62</f>
        <v xml:space="preserve">м </v>
      </c>
      <c r="G60" s="196">
        <f>'Перв. скв '!G62</f>
        <v>90</v>
      </c>
      <c r="H60" s="84"/>
      <c r="I60" s="84"/>
      <c r="J60" s="84"/>
      <c r="K60" s="84"/>
      <c r="L60" s="84"/>
      <c r="M60" s="84"/>
      <c r="N60" s="84"/>
      <c r="O60" s="112">
        <f t="shared" si="14"/>
        <v>0</v>
      </c>
      <c r="P60" s="112">
        <f t="shared" si="15"/>
        <v>0</v>
      </c>
      <c r="Q60" s="112">
        <f t="shared" si="16"/>
        <v>0</v>
      </c>
      <c r="R60" s="112">
        <f t="shared" si="17"/>
        <v>0</v>
      </c>
      <c r="S60" s="112">
        <f t="shared" si="18"/>
        <v>0</v>
      </c>
      <c r="T60" s="99">
        <f t="shared" si="23"/>
        <v>0</v>
      </c>
      <c r="U60" s="112">
        <f t="shared" si="19"/>
        <v>0</v>
      </c>
      <c r="V60" s="113">
        <f t="shared" si="20"/>
        <v>0</v>
      </c>
      <c r="W60" s="168">
        <f t="shared" si="21"/>
        <v>0</v>
      </c>
      <c r="X60" s="190"/>
    </row>
    <row r="61" spans="1:24" ht="13.5" customHeight="1" outlineLevel="1">
      <c r="A61" s="22"/>
      <c r="B61" s="43"/>
      <c r="C61" s="59"/>
      <c r="D61" s="102" t="str">
        <f>'Перв. скв '!D63</f>
        <v>_________  мм долото для бурения (долото+сервис)</v>
      </c>
      <c r="E61" s="59">
        <f t="shared" si="22"/>
        <v>0</v>
      </c>
      <c r="F61" s="59" t="str">
        <f>'Перв. скв '!F63</f>
        <v xml:space="preserve">м </v>
      </c>
      <c r="G61" s="196">
        <f>'Перв. скв '!G63</f>
        <v>0</v>
      </c>
      <c r="H61" s="84"/>
      <c r="I61" s="84"/>
      <c r="J61" s="84"/>
      <c r="K61" s="84"/>
      <c r="L61" s="84"/>
      <c r="M61" s="84"/>
      <c r="N61" s="84"/>
      <c r="O61" s="112">
        <f t="shared" si="14"/>
        <v>0</v>
      </c>
      <c r="P61" s="112">
        <f t="shared" si="15"/>
        <v>0</v>
      </c>
      <c r="Q61" s="112">
        <f t="shared" si="16"/>
        <v>0</v>
      </c>
      <c r="R61" s="112">
        <f t="shared" si="17"/>
        <v>0</v>
      </c>
      <c r="S61" s="112">
        <f t="shared" si="18"/>
        <v>0</v>
      </c>
      <c r="T61" s="99">
        <f t="shared" si="23"/>
        <v>0</v>
      </c>
      <c r="U61" s="112">
        <f t="shared" si="19"/>
        <v>0</v>
      </c>
      <c r="V61" s="113">
        <f t="shared" si="20"/>
        <v>0</v>
      </c>
      <c r="W61" s="168">
        <f t="shared" si="21"/>
        <v>0</v>
      </c>
      <c r="X61" s="190"/>
    </row>
    <row r="62" spans="1:24" ht="13.5" customHeight="1" outlineLevel="1" thickBot="1">
      <c r="A62" s="26"/>
      <c r="B62" s="44"/>
      <c r="C62" s="59"/>
      <c r="D62" s="102" t="str">
        <f>'Перв. скв '!D64</f>
        <v>Расширитель раздвижной</v>
      </c>
      <c r="E62" s="59">
        <f t="shared" si="22"/>
        <v>0</v>
      </c>
      <c r="F62" s="59" t="str">
        <f>'Перв. скв '!F64</f>
        <v xml:space="preserve">м </v>
      </c>
      <c r="G62" s="196">
        <f>'Перв. скв '!G64</f>
        <v>0</v>
      </c>
      <c r="H62" s="84"/>
      <c r="I62" s="84"/>
      <c r="J62" s="84"/>
      <c r="K62" s="84"/>
      <c r="L62" s="84"/>
      <c r="M62" s="84"/>
      <c r="N62" s="84"/>
      <c r="O62" s="112">
        <f t="shared" si="14"/>
        <v>0</v>
      </c>
      <c r="P62" s="112">
        <f t="shared" si="15"/>
        <v>0</v>
      </c>
      <c r="Q62" s="112">
        <f t="shared" si="16"/>
        <v>0</v>
      </c>
      <c r="R62" s="112">
        <f t="shared" si="17"/>
        <v>0</v>
      </c>
      <c r="S62" s="112">
        <f t="shared" si="18"/>
        <v>0</v>
      </c>
      <c r="T62" s="99">
        <f t="shared" si="23"/>
        <v>0</v>
      </c>
      <c r="U62" s="112">
        <f t="shared" si="19"/>
        <v>0</v>
      </c>
      <c r="V62" s="113">
        <f t="shared" si="20"/>
        <v>0</v>
      </c>
      <c r="W62" s="168">
        <f t="shared" si="21"/>
        <v>0</v>
      </c>
      <c r="X62" s="190"/>
    </row>
    <row r="63" spans="1:24" ht="15.75" customHeight="1" thickBot="1">
      <c r="A63" s="32"/>
      <c r="B63" s="47"/>
      <c r="C63" s="446" t="s">
        <v>147</v>
      </c>
      <c r="D63" s="447"/>
      <c r="E63" s="447"/>
      <c r="F63" s="447"/>
      <c r="G63" s="447"/>
      <c r="H63" s="447"/>
      <c r="I63" s="447"/>
      <c r="J63" s="447"/>
      <c r="K63" s="447"/>
      <c r="L63" s="447"/>
      <c r="M63" s="447"/>
      <c r="N63" s="447"/>
      <c r="O63" s="447"/>
      <c r="P63" s="447"/>
      <c r="Q63" s="447"/>
      <c r="R63" s="447"/>
      <c r="S63" s="447"/>
      <c r="T63" s="447"/>
      <c r="U63" s="447"/>
      <c r="V63" s="447"/>
      <c r="W63" s="473"/>
      <c r="X63" s="192">
        <f>SUM(W65:W83)</f>
        <v>0</v>
      </c>
    </row>
    <row r="64" spans="1:24" outlineLevel="1">
      <c r="A64" s="31"/>
      <c r="B64" s="46"/>
      <c r="C64" s="182">
        <f>'Перв. скв '!C66</f>
        <v>0</v>
      </c>
      <c r="D64" s="100" t="s">
        <v>120</v>
      </c>
      <c r="E64" s="50"/>
      <c r="F64" s="50"/>
      <c r="G64" s="38"/>
      <c r="H64" s="51"/>
      <c r="I64" s="51"/>
      <c r="J64" s="51"/>
      <c r="K64" s="51"/>
      <c r="L64" s="51"/>
      <c r="M64" s="51"/>
      <c r="N64" s="51"/>
      <c r="O64" s="52"/>
      <c r="P64" s="52"/>
      <c r="Q64" s="52"/>
      <c r="R64" s="52"/>
      <c r="S64" s="52"/>
      <c r="T64" s="52"/>
      <c r="U64" s="52"/>
      <c r="V64" s="53"/>
      <c r="W64" s="172"/>
      <c r="X64" s="190"/>
    </row>
    <row r="65" spans="1:24" outlineLevel="1">
      <c r="A65" s="30"/>
      <c r="B65" s="43"/>
      <c r="C65" s="183" t="s">
        <v>148</v>
      </c>
      <c r="D65" s="102" t="str">
        <f>'Перв. скв '!D67</f>
        <v>Фиксированная ставка за скважину с отходом до 1300 м.</v>
      </c>
      <c r="E65" s="59">
        <f>C$64</f>
        <v>0</v>
      </c>
      <c r="F65" s="59" t="str">
        <f>'Перв. скв '!F67</f>
        <v>скв.</v>
      </c>
      <c r="G65" s="196">
        <f>'Перв. скв '!G67</f>
        <v>1974979.56</v>
      </c>
      <c r="H65" s="35"/>
      <c r="I65" s="199"/>
      <c r="J65" s="35"/>
      <c r="K65" s="35"/>
      <c r="L65" s="35"/>
      <c r="M65" s="35"/>
      <c r="N65" s="35"/>
      <c r="O65" s="99">
        <f t="shared" ref="O65:O75" si="24">H65*G65</f>
        <v>0</v>
      </c>
      <c r="P65" s="99">
        <f t="shared" ref="P65:P75" si="25">I65*G65</f>
        <v>0</v>
      </c>
      <c r="Q65" s="99">
        <f t="shared" ref="Q65:Q75" si="26">J65*G65</f>
        <v>0</v>
      </c>
      <c r="R65" s="99">
        <f t="shared" ref="R65:R75" si="27">K65*G65</f>
        <v>0</v>
      </c>
      <c r="S65" s="99">
        <f t="shared" ref="S65:S75" si="28">L65*G65</f>
        <v>0</v>
      </c>
      <c r="T65" s="99">
        <f t="shared" ref="T65:T75" si="29">M65*G65</f>
        <v>0</v>
      </c>
      <c r="U65" s="99">
        <f t="shared" ref="U65:U75" si="30">N65*G65</f>
        <v>0</v>
      </c>
      <c r="V65" s="98">
        <f t="shared" ref="V65:V75" si="31">SUM(H65:N65)</f>
        <v>0</v>
      </c>
      <c r="W65" s="171">
        <f>SUM(O65:U65)</f>
        <v>0</v>
      </c>
      <c r="X65" s="190"/>
    </row>
    <row r="66" spans="1:24" outlineLevel="1">
      <c r="A66" s="30"/>
      <c r="B66" s="43"/>
      <c r="C66" s="183"/>
      <c r="D66" s="102" t="str">
        <f>'Перв. скв '!D68</f>
        <v>Фиксированная ставка за скважину с отходом от 1300 до 1500 м.</v>
      </c>
      <c r="E66" s="59">
        <f t="shared" ref="E66:E75" si="32">C$64</f>
        <v>0</v>
      </c>
      <c r="F66" s="59" t="str">
        <f>'Перв. скв '!F68</f>
        <v>скв.</v>
      </c>
      <c r="G66" s="196">
        <f>'Перв. скв '!G68</f>
        <v>2121689.52</v>
      </c>
      <c r="H66" s="35"/>
      <c r="I66" s="35"/>
      <c r="J66" s="35"/>
      <c r="K66" s="35"/>
      <c r="L66" s="35"/>
      <c r="M66" s="35"/>
      <c r="N66" s="35"/>
      <c r="O66" s="99">
        <f t="shared" si="24"/>
        <v>0</v>
      </c>
      <c r="P66" s="99">
        <f t="shared" si="25"/>
        <v>0</v>
      </c>
      <c r="Q66" s="99">
        <f t="shared" si="26"/>
        <v>0</v>
      </c>
      <c r="R66" s="99">
        <f t="shared" si="27"/>
        <v>0</v>
      </c>
      <c r="S66" s="99">
        <f t="shared" si="28"/>
        <v>0</v>
      </c>
      <c r="T66" s="99">
        <f t="shared" si="29"/>
        <v>0</v>
      </c>
      <c r="U66" s="99">
        <f t="shared" si="30"/>
        <v>0</v>
      </c>
      <c r="V66" s="98">
        <f t="shared" si="31"/>
        <v>0</v>
      </c>
      <c r="W66" s="171">
        <f t="shared" ref="W66:W75" si="33">SUM(O66:U66)</f>
        <v>0</v>
      </c>
      <c r="X66" s="190"/>
    </row>
    <row r="67" spans="1:24" outlineLevel="1">
      <c r="A67" s="30"/>
      <c r="B67" s="43"/>
      <c r="C67" s="183"/>
      <c r="D67" s="102" t="str">
        <f>'Перв. скв '!D69</f>
        <v>Фиксированная ставка за скважину с отходом от 1500 до 2000 м.</v>
      </c>
      <c r="E67" s="59">
        <f t="shared" si="32"/>
        <v>0</v>
      </c>
      <c r="F67" s="59" t="str">
        <f>'Перв. скв '!F69</f>
        <v>скв.</v>
      </c>
      <c r="G67" s="196">
        <f>'Перв. скв '!G69</f>
        <v>2436096.73</v>
      </c>
      <c r="H67" s="35"/>
      <c r="I67" s="35"/>
      <c r="J67" s="199"/>
      <c r="K67" s="35"/>
      <c r="L67" s="35"/>
      <c r="M67" s="35"/>
      <c r="N67" s="35"/>
      <c r="O67" s="99">
        <f t="shared" si="24"/>
        <v>0</v>
      </c>
      <c r="P67" s="99">
        <f t="shared" si="25"/>
        <v>0</v>
      </c>
      <c r="Q67" s="99">
        <f t="shared" si="26"/>
        <v>0</v>
      </c>
      <c r="R67" s="99">
        <f t="shared" si="27"/>
        <v>0</v>
      </c>
      <c r="S67" s="99">
        <f t="shared" si="28"/>
        <v>0</v>
      </c>
      <c r="T67" s="99">
        <f t="shared" si="29"/>
        <v>0</v>
      </c>
      <c r="U67" s="99">
        <f t="shared" si="30"/>
        <v>0</v>
      </c>
      <c r="V67" s="98">
        <f t="shared" si="31"/>
        <v>0</v>
      </c>
      <c r="W67" s="171">
        <f t="shared" si="33"/>
        <v>0</v>
      </c>
      <c r="X67" s="190"/>
    </row>
    <row r="68" spans="1:24" outlineLevel="1">
      <c r="A68" s="30"/>
      <c r="B68" s="43"/>
      <c r="C68" s="183"/>
      <c r="D68" s="102" t="str">
        <f>'Перв. скв '!D70</f>
        <v>Фиксированная ставка за скважину с отходом от 2000 до 2200 м.</v>
      </c>
      <c r="E68" s="59">
        <f t="shared" si="32"/>
        <v>0</v>
      </c>
      <c r="F68" s="59" t="str">
        <f>'Перв. скв '!F70</f>
        <v>скв.</v>
      </c>
      <c r="G68" s="196">
        <f>'Перв. скв '!G70</f>
        <v>2743673.15</v>
      </c>
      <c r="H68" s="35"/>
      <c r="I68" s="35"/>
      <c r="J68" s="35"/>
      <c r="K68" s="35"/>
      <c r="L68" s="35"/>
      <c r="M68" s="35"/>
      <c r="N68" s="35"/>
      <c r="O68" s="99">
        <f t="shared" si="24"/>
        <v>0</v>
      </c>
      <c r="P68" s="99">
        <f t="shared" si="25"/>
        <v>0</v>
      </c>
      <c r="Q68" s="99">
        <f t="shared" si="26"/>
        <v>0</v>
      </c>
      <c r="R68" s="99">
        <f t="shared" si="27"/>
        <v>0</v>
      </c>
      <c r="S68" s="99">
        <f t="shared" si="28"/>
        <v>0</v>
      </c>
      <c r="T68" s="99">
        <f t="shared" si="29"/>
        <v>0</v>
      </c>
      <c r="U68" s="99">
        <f t="shared" si="30"/>
        <v>0</v>
      </c>
      <c r="V68" s="98">
        <f t="shared" si="31"/>
        <v>0</v>
      </c>
      <c r="W68" s="171">
        <f t="shared" si="33"/>
        <v>0</v>
      </c>
      <c r="X68" s="190"/>
    </row>
    <row r="69" spans="1:24" outlineLevel="1">
      <c r="A69" s="30"/>
      <c r="B69" s="43"/>
      <c r="C69" s="183"/>
      <c r="D69" s="102" t="str">
        <f>'Перв. скв '!D71</f>
        <v>Фиксированная ставка за скважину с отходом более 2200 м.</v>
      </c>
      <c r="E69" s="59">
        <f t="shared" si="32"/>
        <v>0</v>
      </c>
      <c r="F69" s="59" t="str">
        <f>'Перв. скв '!F71</f>
        <v>скв.</v>
      </c>
      <c r="G69" s="196">
        <f>'Перв. скв '!G71</f>
        <v>2903714.73</v>
      </c>
      <c r="H69" s="35"/>
      <c r="I69" s="35"/>
      <c r="J69" s="35"/>
      <c r="K69" s="35"/>
      <c r="L69" s="199"/>
      <c r="M69" s="199"/>
      <c r="N69" s="35"/>
      <c r="O69" s="99">
        <f t="shared" si="24"/>
        <v>0</v>
      </c>
      <c r="P69" s="99">
        <f t="shared" si="25"/>
        <v>0</v>
      </c>
      <c r="Q69" s="99">
        <f t="shared" si="26"/>
        <v>0</v>
      </c>
      <c r="R69" s="99">
        <f t="shared" si="27"/>
        <v>0</v>
      </c>
      <c r="S69" s="99">
        <f t="shared" si="28"/>
        <v>0</v>
      </c>
      <c r="T69" s="99">
        <f t="shared" si="29"/>
        <v>0</v>
      </c>
      <c r="U69" s="99">
        <f t="shared" si="30"/>
        <v>0</v>
      </c>
      <c r="V69" s="98">
        <f t="shared" si="31"/>
        <v>0</v>
      </c>
      <c r="W69" s="171">
        <f t="shared" si="33"/>
        <v>0</v>
      </c>
      <c r="X69" s="190"/>
    </row>
    <row r="70" spans="1:24" ht="15.75" outlineLevel="1" thickBot="1">
      <c r="A70" s="30"/>
      <c r="B70" s="43"/>
      <c r="C70" s="183"/>
      <c r="D70" s="102" t="str">
        <f>'Перв. скв '!D72</f>
        <v>Фиксированная ставка за горизонтальную скважину</v>
      </c>
      <c r="E70" s="59">
        <f t="shared" si="32"/>
        <v>0</v>
      </c>
      <c r="F70" s="59" t="str">
        <f>'Перв. скв '!F72</f>
        <v>скв.</v>
      </c>
      <c r="G70" s="196">
        <f>'Перв. скв '!G72</f>
        <v>8986126</v>
      </c>
      <c r="H70" s="35"/>
      <c r="I70" s="35"/>
      <c r="J70" s="35"/>
      <c r="K70" s="35"/>
      <c r="L70" s="35"/>
      <c r="M70" s="35"/>
      <c r="N70" s="35"/>
      <c r="O70" s="99">
        <f t="shared" si="24"/>
        <v>0</v>
      </c>
      <c r="P70" s="99">
        <f t="shared" si="25"/>
        <v>0</v>
      </c>
      <c r="Q70" s="99">
        <f t="shared" si="26"/>
        <v>0</v>
      </c>
      <c r="R70" s="99">
        <f t="shared" si="27"/>
        <v>0</v>
      </c>
      <c r="S70" s="99">
        <f t="shared" si="28"/>
        <v>0</v>
      </c>
      <c r="T70" s="99">
        <f t="shared" si="29"/>
        <v>0</v>
      </c>
      <c r="U70" s="99">
        <f t="shared" si="30"/>
        <v>0</v>
      </c>
      <c r="V70" s="98">
        <f t="shared" si="31"/>
        <v>0</v>
      </c>
      <c r="W70" s="171">
        <f t="shared" si="33"/>
        <v>0</v>
      </c>
      <c r="X70" s="190"/>
    </row>
    <row r="71" spans="1:24" hidden="1" outlineLevel="1">
      <c r="A71" s="30"/>
      <c r="B71" s="43"/>
      <c r="C71" s="183"/>
      <c r="D71" s="102">
        <f>'Перв. скв '!D73</f>
        <v>0</v>
      </c>
      <c r="E71" s="59">
        <f t="shared" si="32"/>
        <v>0</v>
      </c>
      <c r="F71" s="59" t="str">
        <f>'Перв. скв '!F73</f>
        <v>сут</v>
      </c>
      <c r="G71" s="196">
        <f>'Перв. скв '!G73</f>
        <v>0</v>
      </c>
      <c r="H71" s="35"/>
      <c r="I71" s="35"/>
      <c r="J71" s="35"/>
      <c r="K71" s="35"/>
      <c r="L71" s="35"/>
      <c r="M71" s="35"/>
      <c r="N71" s="35"/>
      <c r="O71" s="99">
        <f t="shared" si="24"/>
        <v>0</v>
      </c>
      <c r="P71" s="99">
        <f t="shared" si="25"/>
        <v>0</v>
      </c>
      <c r="Q71" s="99">
        <f t="shared" si="26"/>
        <v>0</v>
      </c>
      <c r="R71" s="99">
        <f t="shared" si="27"/>
        <v>0</v>
      </c>
      <c r="S71" s="99">
        <f t="shared" si="28"/>
        <v>0</v>
      </c>
      <c r="T71" s="99">
        <f t="shared" si="29"/>
        <v>0</v>
      </c>
      <c r="U71" s="99">
        <f t="shared" si="30"/>
        <v>0</v>
      </c>
      <c r="V71" s="98">
        <f t="shared" si="31"/>
        <v>0</v>
      </c>
      <c r="W71" s="171">
        <f t="shared" si="33"/>
        <v>0</v>
      </c>
      <c r="X71" s="190"/>
    </row>
    <row r="72" spans="1:24" hidden="1" outlineLevel="1">
      <c r="A72" s="30"/>
      <c r="B72" s="43"/>
      <c r="C72" s="183"/>
      <c r="D72" s="102">
        <f>'Перв. скв '!D74</f>
        <v>0</v>
      </c>
      <c r="E72" s="59">
        <f t="shared" si="32"/>
        <v>0</v>
      </c>
      <c r="F72" s="59" t="str">
        <f>'Перв. скв '!F74</f>
        <v>сут</v>
      </c>
      <c r="G72" s="196">
        <f>'Перв. скв '!G74</f>
        <v>0</v>
      </c>
      <c r="H72" s="35"/>
      <c r="I72" s="35"/>
      <c r="J72" s="35"/>
      <c r="K72" s="35"/>
      <c r="L72" s="35"/>
      <c r="M72" s="35"/>
      <c r="N72" s="35"/>
      <c r="O72" s="99">
        <f t="shared" si="24"/>
        <v>0</v>
      </c>
      <c r="P72" s="99">
        <f t="shared" si="25"/>
        <v>0</v>
      </c>
      <c r="Q72" s="99">
        <f t="shared" si="26"/>
        <v>0</v>
      </c>
      <c r="R72" s="99">
        <f t="shared" si="27"/>
        <v>0</v>
      </c>
      <c r="S72" s="99">
        <f t="shared" si="28"/>
        <v>0</v>
      </c>
      <c r="T72" s="99">
        <f t="shared" si="29"/>
        <v>0</v>
      </c>
      <c r="U72" s="99">
        <f t="shared" si="30"/>
        <v>0</v>
      </c>
      <c r="V72" s="98">
        <f t="shared" si="31"/>
        <v>0</v>
      </c>
      <c r="W72" s="171">
        <f t="shared" si="33"/>
        <v>0</v>
      </c>
      <c r="X72" s="190"/>
    </row>
    <row r="73" spans="1:24" hidden="1" outlineLevel="1">
      <c r="A73" s="30"/>
      <c r="B73" s="43"/>
      <c r="C73" s="183"/>
      <c r="D73" s="102">
        <f>'Перв. скв '!D75</f>
        <v>0</v>
      </c>
      <c r="E73" s="59">
        <f t="shared" si="32"/>
        <v>0</v>
      </c>
      <c r="F73" s="59" t="str">
        <f>'Перв. скв '!F75</f>
        <v>сут</v>
      </c>
      <c r="G73" s="196">
        <f>'Перв. скв '!G75</f>
        <v>0</v>
      </c>
      <c r="H73" s="35"/>
      <c r="I73" s="35"/>
      <c r="J73" s="35"/>
      <c r="K73" s="35"/>
      <c r="L73" s="35"/>
      <c r="M73" s="35"/>
      <c r="N73" s="35"/>
      <c r="O73" s="99">
        <f t="shared" si="24"/>
        <v>0</v>
      </c>
      <c r="P73" s="99">
        <f t="shared" si="25"/>
        <v>0</v>
      </c>
      <c r="Q73" s="99">
        <f t="shared" si="26"/>
        <v>0</v>
      </c>
      <c r="R73" s="99">
        <f t="shared" si="27"/>
        <v>0</v>
      </c>
      <c r="S73" s="99">
        <f t="shared" si="28"/>
        <v>0</v>
      </c>
      <c r="T73" s="99">
        <f t="shared" si="29"/>
        <v>0</v>
      </c>
      <c r="U73" s="99">
        <f t="shared" si="30"/>
        <v>0</v>
      </c>
      <c r="V73" s="98">
        <f t="shared" si="31"/>
        <v>0</v>
      </c>
      <c r="W73" s="171">
        <f t="shared" si="33"/>
        <v>0</v>
      </c>
      <c r="X73" s="190"/>
    </row>
    <row r="74" spans="1:24" hidden="1" outlineLevel="1">
      <c r="A74" s="30"/>
      <c r="B74" s="43"/>
      <c r="C74" s="183"/>
      <c r="D74" s="102" t="str">
        <f>'Перв. скв '!D76</f>
        <v xml:space="preserve">Мобилизация на объект работ </v>
      </c>
      <c r="E74" s="59">
        <f t="shared" si="32"/>
        <v>0</v>
      </c>
      <c r="F74" s="59" t="str">
        <f>'Перв. скв '!F76</f>
        <v>опер.</v>
      </c>
      <c r="G74" s="196">
        <f>'Перв. скв '!G76</f>
        <v>0</v>
      </c>
      <c r="H74" s="35"/>
      <c r="I74" s="35"/>
      <c r="J74" s="35"/>
      <c r="K74" s="35"/>
      <c r="L74" s="35"/>
      <c r="M74" s="35"/>
      <c r="N74" s="35"/>
      <c r="O74" s="99">
        <f t="shared" si="24"/>
        <v>0</v>
      </c>
      <c r="P74" s="99">
        <f t="shared" si="25"/>
        <v>0</v>
      </c>
      <c r="Q74" s="99">
        <f t="shared" si="26"/>
        <v>0</v>
      </c>
      <c r="R74" s="99">
        <f t="shared" si="27"/>
        <v>0</v>
      </c>
      <c r="S74" s="99">
        <f t="shared" si="28"/>
        <v>0</v>
      </c>
      <c r="T74" s="99">
        <f t="shared" si="29"/>
        <v>0</v>
      </c>
      <c r="U74" s="99">
        <f t="shared" si="30"/>
        <v>0</v>
      </c>
      <c r="V74" s="98">
        <f t="shared" si="31"/>
        <v>0</v>
      </c>
      <c r="W74" s="171">
        <f t="shared" si="33"/>
        <v>0</v>
      </c>
      <c r="X74" s="190"/>
    </row>
    <row r="75" spans="1:24" ht="15.75" hidden="1" outlineLevel="1" thickBot="1">
      <c r="A75" s="30"/>
      <c r="B75" s="43"/>
      <c r="C75" s="183"/>
      <c r="D75" s="102" t="str">
        <f>'Перв. скв '!D77</f>
        <v xml:space="preserve">Демобилизация </v>
      </c>
      <c r="E75" s="59">
        <f t="shared" si="32"/>
        <v>0</v>
      </c>
      <c r="F75" s="59" t="str">
        <f>'Перв. скв '!F77</f>
        <v>опер.</v>
      </c>
      <c r="G75" s="196">
        <f>'Перв. скв '!G77</f>
        <v>0</v>
      </c>
      <c r="H75" s="35"/>
      <c r="I75" s="35"/>
      <c r="J75" s="35"/>
      <c r="K75" s="35"/>
      <c r="L75" s="35"/>
      <c r="M75" s="35"/>
      <c r="N75" s="35"/>
      <c r="O75" s="99">
        <f t="shared" si="24"/>
        <v>0</v>
      </c>
      <c r="P75" s="99">
        <f t="shared" si="25"/>
        <v>0</v>
      </c>
      <c r="Q75" s="99">
        <f t="shared" si="26"/>
        <v>0</v>
      </c>
      <c r="R75" s="99">
        <f t="shared" si="27"/>
        <v>0</v>
      </c>
      <c r="S75" s="99">
        <f t="shared" si="28"/>
        <v>0</v>
      </c>
      <c r="T75" s="99">
        <f t="shared" si="29"/>
        <v>0</v>
      </c>
      <c r="U75" s="99">
        <f t="shared" si="30"/>
        <v>0</v>
      </c>
      <c r="V75" s="98">
        <f t="shared" si="31"/>
        <v>0</v>
      </c>
      <c r="W75" s="171">
        <f t="shared" si="33"/>
        <v>0</v>
      </c>
      <c r="X75" s="190"/>
    </row>
    <row r="76" spans="1:24" hidden="1" outlineLevel="1">
      <c r="A76" s="31"/>
      <c r="B76" s="46"/>
      <c r="C76" s="182">
        <f>'Перв. скв '!C78</f>
        <v>0</v>
      </c>
      <c r="D76" s="100" t="s">
        <v>120</v>
      </c>
      <c r="E76" s="50"/>
      <c r="F76" s="50"/>
      <c r="G76" s="38"/>
      <c r="H76" s="51"/>
      <c r="I76" s="51"/>
      <c r="J76" s="51"/>
      <c r="K76" s="51"/>
      <c r="L76" s="51"/>
      <c r="M76" s="51"/>
      <c r="N76" s="51"/>
      <c r="O76" s="52"/>
      <c r="P76" s="52"/>
      <c r="Q76" s="52"/>
      <c r="R76" s="52"/>
      <c r="S76" s="52"/>
      <c r="T76" s="52"/>
      <c r="U76" s="52"/>
      <c r="V76" s="53"/>
      <c r="W76" s="172"/>
      <c r="X76" s="190"/>
    </row>
    <row r="77" spans="1:24" hidden="1" outlineLevel="1">
      <c r="A77" s="30"/>
      <c r="B77" s="43"/>
      <c r="C77" s="183" t="s">
        <v>148</v>
      </c>
      <c r="D77" s="102" t="str">
        <f>'Перв. скв '!D79</f>
        <v>Операционная ставка в режиме работы</v>
      </c>
      <c r="E77" s="59">
        <f>C$76</f>
        <v>0</v>
      </c>
      <c r="F77" s="59" t="str">
        <f>'Перв. скв '!F79</f>
        <v>сут</v>
      </c>
      <c r="G77" s="196">
        <f>'Перв. скв '!G79</f>
        <v>0</v>
      </c>
      <c r="H77" s="35"/>
      <c r="I77" s="35"/>
      <c r="J77" s="35"/>
      <c r="K77" s="35"/>
      <c r="L77" s="35"/>
      <c r="M77" s="35"/>
      <c r="N77" s="35"/>
      <c r="O77" s="99">
        <f t="shared" ref="O77:O83" si="34">H77*G77</f>
        <v>0</v>
      </c>
      <c r="P77" s="99">
        <f t="shared" ref="P77:P83" si="35">I77*G77</f>
        <v>0</v>
      </c>
      <c r="Q77" s="99">
        <f t="shared" ref="Q77:Q83" si="36">J77*G77</f>
        <v>0</v>
      </c>
      <c r="R77" s="99">
        <f t="shared" ref="R77:R83" si="37">K77*G77</f>
        <v>0</v>
      </c>
      <c r="S77" s="99">
        <f t="shared" ref="S77:S83" si="38">L77*G77</f>
        <v>0</v>
      </c>
      <c r="T77" s="99">
        <f t="shared" ref="T77:T83" si="39">M77*G77</f>
        <v>0</v>
      </c>
      <c r="U77" s="99">
        <f t="shared" ref="U77:U83" si="40">N77*G77</f>
        <v>0</v>
      </c>
      <c r="V77" s="98">
        <f t="shared" ref="V77:V83" si="41">SUM(H77:N77)</f>
        <v>0</v>
      </c>
      <c r="W77" s="171">
        <f t="shared" ref="W77:W83" si="42">SUM(O77:U77)</f>
        <v>0</v>
      </c>
      <c r="X77" s="190"/>
    </row>
    <row r="78" spans="1:24" hidden="1" outlineLevel="1">
      <c r="A78" s="30"/>
      <c r="B78" s="43"/>
      <c r="C78" s="59"/>
      <c r="D78" s="102" t="str">
        <f>'Перв. скв '!D80</f>
        <v>Операционная ставка в режиме ожидания</v>
      </c>
      <c r="E78" s="59">
        <f t="shared" ref="E78:E83" si="43">C$76</f>
        <v>0</v>
      </c>
      <c r="F78" s="59" t="str">
        <f>'Перв. скв '!F80</f>
        <v>сут</v>
      </c>
      <c r="G78" s="196">
        <f>'Перв. скв '!G80</f>
        <v>0</v>
      </c>
      <c r="H78" s="35"/>
      <c r="I78" s="35"/>
      <c r="J78" s="35"/>
      <c r="K78" s="35"/>
      <c r="L78" s="35"/>
      <c r="M78" s="35"/>
      <c r="N78" s="35"/>
      <c r="O78" s="99">
        <f t="shared" si="34"/>
        <v>0</v>
      </c>
      <c r="P78" s="99">
        <f t="shared" si="35"/>
        <v>0</v>
      </c>
      <c r="Q78" s="99">
        <f t="shared" si="36"/>
        <v>0</v>
      </c>
      <c r="R78" s="99">
        <f t="shared" si="37"/>
        <v>0</v>
      </c>
      <c r="S78" s="99">
        <f t="shared" si="38"/>
        <v>0</v>
      </c>
      <c r="T78" s="99">
        <f t="shared" si="39"/>
        <v>0</v>
      </c>
      <c r="U78" s="99">
        <f t="shared" si="40"/>
        <v>0</v>
      </c>
      <c r="V78" s="98">
        <f t="shared" si="41"/>
        <v>0</v>
      </c>
      <c r="W78" s="171">
        <f t="shared" si="42"/>
        <v>0</v>
      </c>
      <c r="X78" s="190"/>
    </row>
    <row r="79" spans="1:24" hidden="1" outlineLevel="1">
      <c r="A79" s="30"/>
      <c r="B79" s="43"/>
      <c r="C79" s="59"/>
      <c r="D79" s="102" t="str">
        <f>'Перв. скв '!D81</f>
        <v>Гамма -каротаж и сопротивление в режиме записи</v>
      </c>
      <c r="E79" s="59">
        <f t="shared" si="43"/>
        <v>0</v>
      </c>
      <c r="F79" s="59" t="str">
        <f>'Перв. скв '!F81</f>
        <v>сут</v>
      </c>
      <c r="G79" s="196">
        <f>'Перв. скв '!G81</f>
        <v>0</v>
      </c>
      <c r="H79" s="35"/>
      <c r="I79" s="35"/>
      <c r="J79" s="35"/>
      <c r="K79" s="35"/>
      <c r="L79" s="35"/>
      <c r="M79" s="35"/>
      <c r="N79" s="35"/>
      <c r="O79" s="99">
        <f t="shared" si="34"/>
        <v>0</v>
      </c>
      <c r="P79" s="99">
        <f t="shared" si="35"/>
        <v>0</v>
      </c>
      <c r="Q79" s="99">
        <f t="shared" si="36"/>
        <v>0</v>
      </c>
      <c r="R79" s="99">
        <f t="shared" si="37"/>
        <v>0</v>
      </c>
      <c r="S79" s="99">
        <f t="shared" si="38"/>
        <v>0</v>
      </c>
      <c r="T79" s="99">
        <f t="shared" si="39"/>
        <v>0</v>
      </c>
      <c r="U79" s="99">
        <f t="shared" si="40"/>
        <v>0</v>
      </c>
      <c r="V79" s="98">
        <f t="shared" si="41"/>
        <v>0</v>
      </c>
      <c r="W79" s="171">
        <f t="shared" si="42"/>
        <v>0</v>
      </c>
      <c r="X79" s="190"/>
    </row>
    <row r="80" spans="1:24" hidden="1" outlineLevel="1">
      <c r="A80" s="30"/>
      <c r="B80" s="43"/>
      <c r="C80" s="59"/>
      <c r="D80" s="102" t="str">
        <f>'Перв. скв '!D82</f>
        <v>Гамма -каротаж и сопротивление в режиме реального времени</v>
      </c>
      <c r="E80" s="59">
        <f t="shared" si="43"/>
        <v>0</v>
      </c>
      <c r="F80" s="59" t="str">
        <f>'Перв. скв '!F82</f>
        <v>сут</v>
      </c>
      <c r="G80" s="196">
        <f>'Перв. скв '!G82</f>
        <v>0</v>
      </c>
      <c r="H80" s="35"/>
      <c r="I80" s="35"/>
      <c r="J80" s="35"/>
      <c r="K80" s="35"/>
      <c r="L80" s="35"/>
      <c r="M80" s="35"/>
      <c r="N80" s="35"/>
      <c r="O80" s="99">
        <f t="shared" si="34"/>
        <v>0</v>
      </c>
      <c r="P80" s="99">
        <f t="shared" si="35"/>
        <v>0</v>
      </c>
      <c r="Q80" s="99">
        <f t="shared" si="36"/>
        <v>0</v>
      </c>
      <c r="R80" s="99">
        <f t="shared" si="37"/>
        <v>0</v>
      </c>
      <c r="S80" s="99">
        <f t="shared" si="38"/>
        <v>0</v>
      </c>
      <c r="T80" s="99">
        <f t="shared" si="39"/>
        <v>0</v>
      </c>
      <c r="U80" s="99">
        <f t="shared" si="40"/>
        <v>0</v>
      </c>
      <c r="V80" s="98">
        <f t="shared" si="41"/>
        <v>0</v>
      </c>
      <c r="W80" s="171">
        <f t="shared" si="42"/>
        <v>0</v>
      </c>
      <c r="X80" s="190"/>
    </row>
    <row r="81" spans="1:24" hidden="1" outlineLevel="1">
      <c r="A81" s="30"/>
      <c r="B81" s="43"/>
      <c r="C81" s="59"/>
      <c r="D81" s="102" t="str">
        <f>'Перв. скв '!D83</f>
        <v>Гамма -каротаж в режиме записи</v>
      </c>
      <c r="E81" s="59">
        <f t="shared" si="43"/>
        <v>0</v>
      </c>
      <c r="F81" s="59" t="str">
        <f>'Перв. скв '!F83</f>
        <v>сут</v>
      </c>
      <c r="G81" s="196">
        <f>'Перв. скв '!G83</f>
        <v>0</v>
      </c>
      <c r="H81" s="35"/>
      <c r="I81" s="35"/>
      <c r="J81" s="35"/>
      <c r="K81" s="35"/>
      <c r="L81" s="35"/>
      <c r="M81" s="35"/>
      <c r="N81" s="35"/>
      <c r="O81" s="99">
        <f t="shared" si="34"/>
        <v>0</v>
      </c>
      <c r="P81" s="99">
        <f t="shared" si="35"/>
        <v>0</v>
      </c>
      <c r="Q81" s="99">
        <f t="shared" si="36"/>
        <v>0</v>
      </c>
      <c r="R81" s="99">
        <f t="shared" si="37"/>
        <v>0</v>
      </c>
      <c r="S81" s="99">
        <f t="shared" si="38"/>
        <v>0</v>
      </c>
      <c r="T81" s="99">
        <f t="shared" si="39"/>
        <v>0</v>
      </c>
      <c r="U81" s="99">
        <f t="shared" si="40"/>
        <v>0</v>
      </c>
      <c r="V81" s="98">
        <f t="shared" si="41"/>
        <v>0</v>
      </c>
      <c r="W81" s="171">
        <f t="shared" si="42"/>
        <v>0</v>
      </c>
      <c r="X81" s="190"/>
    </row>
    <row r="82" spans="1:24" hidden="1" outlineLevel="1">
      <c r="A82" s="30"/>
      <c r="B82" s="43"/>
      <c r="C82" s="59"/>
      <c r="D82" s="102" t="str">
        <f>'Перв. скв '!D84</f>
        <v>Гамма -каротаж в режиме реального времени</v>
      </c>
      <c r="E82" s="59">
        <f t="shared" si="43"/>
        <v>0</v>
      </c>
      <c r="F82" s="59" t="str">
        <f>'Перв. скв '!F84</f>
        <v>сут</v>
      </c>
      <c r="G82" s="196">
        <f>'Перв. скв '!G84</f>
        <v>0</v>
      </c>
      <c r="H82" s="35"/>
      <c r="I82" s="35"/>
      <c r="J82" s="35"/>
      <c r="K82" s="35"/>
      <c r="L82" s="35"/>
      <c r="M82" s="35"/>
      <c r="N82" s="35"/>
      <c r="O82" s="99">
        <f t="shared" si="34"/>
        <v>0</v>
      </c>
      <c r="P82" s="99">
        <f t="shared" si="35"/>
        <v>0</v>
      </c>
      <c r="Q82" s="99">
        <f t="shared" si="36"/>
        <v>0</v>
      </c>
      <c r="R82" s="99">
        <f t="shared" si="37"/>
        <v>0</v>
      </c>
      <c r="S82" s="99">
        <f t="shared" si="38"/>
        <v>0</v>
      </c>
      <c r="T82" s="99">
        <f t="shared" si="39"/>
        <v>0</v>
      </c>
      <c r="U82" s="99">
        <f t="shared" si="40"/>
        <v>0</v>
      </c>
      <c r="V82" s="98">
        <f t="shared" si="41"/>
        <v>0</v>
      </c>
      <c r="W82" s="171">
        <f t="shared" si="42"/>
        <v>0</v>
      </c>
      <c r="X82" s="190"/>
    </row>
    <row r="83" spans="1:24" ht="15.75" hidden="1" outlineLevel="1" thickBot="1">
      <c r="A83" s="30"/>
      <c r="B83" s="43"/>
      <c r="C83" s="59"/>
      <c r="D83" s="102" t="str">
        <f>'Перв. скв '!D85</f>
        <v>Услуги персонала телеметрического и технологического сопровождения</v>
      </c>
      <c r="E83" s="59">
        <f t="shared" si="43"/>
        <v>0</v>
      </c>
      <c r="F83" s="59" t="str">
        <f>'Перв. скв '!F85</f>
        <v>сут</v>
      </c>
      <c r="G83" s="196">
        <f>'Перв. скв '!G85</f>
        <v>0</v>
      </c>
      <c r="H83" s="35"/>
      <c r="I83" s="35"/>
      <c r="J83" s="35"/>
      <c r="K83" s="35"/>
      <c r="L83" s="35"/>
      <c r="M83" s="35"/>
      <c r="N83" s="35"/>
      <c r="O83" s="99">
        <f t="shared" si="34"/>
        <v>0</v>
      </c>
      <c r="P83" s="99">
        <f t="shared" si="35"/>
        <v>0</v>
      </c>
      <c r="Q83" s="99">
        <f t="shared" si="36"/>
        <v>0</v>
      </c>
      <c r="R83" s="99">
        <f t="shared" si="37"/>
        <v>0</v>
      </c>
      <c r="S83" s="99">
        <f t="shared" si="38"/>
        <v>0</v>
      </c>
      <c r="T83" s="99">
        <f t="shared" si="39"/>
        <v>0</v>
      </c>
      <c r="U83" s="99">
        <f t="shared" si="40"/>
        <v>0</v>
      </c>
      <c r="V83" s="98">
        <f t="shared" si="41"/>
        <v>0</v>
      </c>
      <c r="W83" s="171">
        <f t="shared" si="42"/>
        <v>0</v>
      </c>
      <c r="X83" s="190"/>
    </row>
    <row r="84" spans="1:24" ht="15.75" collapsed="1" thickBot="1">
      <c r="A84" s="26"/>
      <c r="B84" s="44"/>
      <c r="C84" s="446" t="s">
        <v>30</v>
      </c>
      <c r="D84" s="447"/>
      <c r="E84" s="447"/>
      <c r="F84" s="447"/>
      <c r="G84" s="447"/>
      <c r="H84" s="447"/>
      <c r="I84" s="447"/>
      <c r="J84" s="447"/>
      <c r="K84" s="447"/>
      <c r="L84" s="447"/>
      <c r="M84" s="447"/>
      <c r="N84" s="447"/>
      <c r="O84" s="447"/>
      <c r="P84" s="447"/>
      <c r="Q84" s="447"/>
      <c r="R84" s="447"/>
      <c r="S84" s="447"/>
      <c r="T84" s="447"/>
      <c r="U84" s="447"/>
      <c r="V84" s="447"/>
      <c r="W84" s="447"/>
      <c r="X84" s="192">
        <f>SUM(W86:W91)</f>
        <v>0</v>
      </c>
    </row>
    <row r="85" spans="1:24" outlineLevel="1">
      <c r="A85" s="25"/>
      <c r="B85" s="46"/>
      <c r="C85" s="182">
        <f>'Перв. скв '!C87</f>
        <v>0</v>
      </c>
      <c r="D85" s="100" t="s">
        <v>120</v>
      </c>
      <c r="E85" s="50"/>
      <c r="F85" s="50"/>
      <c r="G85" s="38"/>
      <c r="H85" s="51"/>
      <c r="I85" s="51"/>
      <c r="J85" s="51"/>
      <c r="K85" s="51"/>
      <c r="L85" s="51"/>
      <c r="M85" s="51"/>
      <c r="N85" s="51"/>
      <c r="O85" s="52"/>
      <c r="P85" s="52"/>
      <c r="Q85" s="52"/>
      <c r="R85" s="52"/>
      <c r="S85" s="52"/>
      <c r="T85" s="52"/>
      <c r="U85" s="52"/>
      <c r="V85" s="53"/>
      <c r="W85" s="172"/>
      <c r="X85" s="190"/>
    </row>
    <row r="86" spans="1:24" outlineLevel="1">
      <c r="A86" s="22"/>
      <c r="B86" s="43"/>
      <c r="C86" s="183" t="s">
        <v>148</v>
      </c>
      <c r="D86" s="102" t="str">
        <f>'Перв. скв '!D88</f>
        <v>Фиксированная ставка за скважину с отходом до 1300 м.</v>
      </c>
      <c r="E86" s="59">
        <f t="shared" ref="E86:E91" si="44">C$85</f>
        <v>0</v>
      </c>
      <c r="F86" s="59" t="str">
        <f>'Перв. скв '!F88</f>
        <v>скв.</v>
      </c>
      <c r="G86" s="196">
        <f>'Перв. скв '!G88</f>
        <v>807557.8</v>
      </c>
      <c r="H86" s="84"/>
      <c r="I86" s="84"/>
      <c r="J86" s="84"/>
      <c r="K86" s="84"/>
      <c r="L86" s="197"/>
      <c r="M86" s="197"/>
      <c r="N86" s="84"/>
      <c r="O86" s="99">
        <f t="shared" ref="O86:O91" si="45">H86*G86</f>
        <v>0</v>
      </c>
      <c r="P86" s="99">
        <f t="shared" ref="P86:P91" si="46">I86*G86</f>
        <v>0</v>
      </c>
      <c r="Q86" s="99">
        <f t="shared" ref="Q86:Q91" si="47">J86*G86</f>
        <v>0</v>
      </c>
      <c r="R86" s="99">
        <f t="shared" ref="R86:R91" si="48">K86*G86</f>
        <v>0</v>
      </c>
      <c r="S86" s="99">
        <f t="shared" ref="S86:S91" si="49">L86*G86</f>
        <v>0</v>
      </c>
      <c r="T86" s="99">
        <f t="shared" ref="T86:T91" si="50">M86*G86</f>
        <v>0</v>
      </c>
      <c r="U86" s="99">
        <f t="shared" ref="U86:U91" si="51">N86*G86</f>
        <v>0</v>
      </c>
      <c r="V86" s="98">
        <f t="shared" ref="V86:V91" si="52">SUM(H86:N86)</f>
        <v>0</v>
      </c>
      <c r="W86" s="171">
        <f t="shared" ref="W86:W91" si="53">SUM(O86:U86)</f>
        <v>0</v>
      </c>
      <c r="X86" s="190"/>
    </row>
    <row r="87" spans="1:24" outlineLevel="1">
      <c r="A87" s="22"/>
      <c r="B87" s="43"/>
      <c r="C87" s="183"/>
      <c r="D87" s="102" t="str">
        <f>'Перв. скв '!D89</f>
        <v>Фиксированная ставка за скважину с отходом от 1300 до 1500 м.</v>
      </c>
      <c r="E87" s="59">
        <f t="shared" si="44"/>
        <v>0</v>
      </c>
      <c r="F87" s="59" t="str">
        <f>'Перв. скв '!F89</f>
        <v>скв.</v>
      </c>
      <c r="G87" s="196">
        <f>'Перв. скв '!G89</f>
        <v>883911</v>
      </c>
      <c r="H87" s="84"/>
      <c r="I87" s="84"/>
      <c r="J87" s="84"/>
      <c r="K87" s="84"/>
      <c r="L87" s="84"/>
      <c r="M87" s="84"/>
      <c r="N87" s="84"/>
      <c r="O87" s="99">
        <f t="shared" si="45"/>
        <v>0</v>
      </c>
      <c r="P87" s="99">
        <f t="shared" si="46"/>
        <v>0</v>
      </c>
      <c r="Q87" s="99">
        <f t="shared" si="47"/>
        <v>0</v>
      </c>
      <c r="R87" s="99">
        <f t="shared" si="48"/>
        <v>0</v>
      </c>
      <c r="S87" s="99">
        <f t="shared" si="49"/>
        <v>0</v>
      </c>
      <c r="T87" s="99">
        <f t="shared" si="50"/>
        <v>0</v>
      </c>
      <c r="U87" s="99">
        <f t="shared" si="51"/>
        <v>0</v>
      </c>
      <c r="V87" s="98">
        <f t="shared" si="52"/>
        <v>0</v>
      </c>
      <c r="W87" s="171">
        <f t="shared" si="53"/>
        <v>0</v>
      </c>
      <c r="X87" s="190"/>
    </row>
    <row r="88" spans="1:24" outlineLevel="1">
      <c r="A88" s="22"/>
      <c r="B88" s="43"/>
      <c r="C88" s="183"/>
      <c r="D88" s="102" t="str">
        <f>'Перв. скв '!D90</f>
        <v>Фиксированная ставка за скважину с отходом от 1500 до 2000 м.</v>
      </c>
      <c r="E88" s="59">
        <f t="shared" si="44"/>
        <v>0</v>
      </c>
      <c r="F88" s="59" t="str">
        <f>'Перв. скв '!F90</f>
        <v>скв.</v>
      </c>
      <c r="G88" s="196">
        <f>'Перв. скв '!G90</f>
        <v>883911</v>
      </c>
      <c r="H88" s="84"/>
      <c r="I88" s="84"/>
      <c r="J88" s="84"/>
      <c r="K88" s="84"/>
      <c r="L88" s="197"/>
      <c r="M88" s="197"/>
      <c r="N88" s="84"/>
      <c r="O88" s="99">
        <f t="shared" si="45"/>
        <v>0</v>
      </c>
      <c r="P88" s="99">
        <f t="shared" si="46"/>
        <v>0</v>
      </c>
      <c r="Q88" s="99">
        <f t="shared" si="47"/>
        <v>0</v>
      </c>
      <c r="R88" s="99">
        <f t="shared" si="48"/>
        <v>0</v>
      </c>
      <c r="S88" s="99">
        <f t="shared" si="49"/>
        <v>0</v>
      </c>
      <c r="T88" s="99">
        <f t="shared" si="50"/>
        <v>0</v>
      </c>
      <c r="U88" s="99">
        <f t="shared" si="51"/>
        <v>0</v>
      </c>
      <c r="V88" s="98">
        <f t="shared" si="52"/>
        <v>0</v>
      </c>
      <c r="W88" s="171">
        <f t="shared" si="53"/>
        <v>0</v>
      </c>
      <c r="X88" s="190"/>
    </row>
    <row r="89" spans="1:24" outlineLevel="1">
      <c r="A89" s="22"/>
      <c r="B89" s="43"/>
      <c r="C89" s="183"/>
      <c r="D89" s="102" t="str">
        <f>'Перв. скв '!D91</f>
        <v>Фиксированная ставка за скважину с отходом от 2000 до 2200 м.</v>
      </c>
      <c r="E89" s="59">
        <f t="shared" si="44"/>
        <v>0</v>
      </c>
      <c r="F89" s="59" t="str">
        <f>'Перв. скв '!F91</f>
        <v>скв.</v>
      </c>
      <c r="G89" s="196">
        <f>'Перв. скв '!G91</f>
        <v>1125552.98</v>
      </c>
      <c r="H89" s="84"/>
      <c r="I89" s="84"/>
      <c r="J89" s="84"/>
      <c r="K89" s="84"/>
      <c r="L89" s="84"/>
      <c r="M89" s="84"/>
      <c r="N89" s="84"/>
      <c r="O89" s="99">
        <f t="shared" si="45"/>
        <v>0</v>
      </c>
      <c r="P89" s="99">
        <f t="shared" si="46"/>
        <v>0</v>
      </c>
      <c r="Q89" s="99">
        <f t="shared" si="47"/>
        <v>0</v>
      </c>
      <c r="R89" s="99">
        <f t="shared" si="48"/>
        <v>0</v>
      </c>
      <c r="S89" s="99">
        <f t="shared" si="49"/>
        <v>0</v>
      </c>
      <c r="T89" s="99">
        <f t="shared" si="50"/>
        <v>0</v>
      </c>
      <c r="U89" s="99">
        <f t="shared" si="51"/>
        <v>0</v>
      </c>
      <c r="V89" s="98">
        <f t="shared" si="52"/>
        <v>0</v>
      </c>
      <c r="W89" s="171">
        <f t="shared" si="53"/>
        <v>0</v>
      </c>
      <c r="X89" s="190"/>
    </row>
    <row r="90" spans="1:24" outlineLevel="1">
      <c r="A90" s="22"/>
      <c r="B90" s="43"/>
      <c r="C90" s="183"/>
      <c r="D90" s="102" t="str">
        <f>'Перв. скв '!D92</f>
        <v>Фиксированная ставка за скважину с отходом более 2200 м.</v>
      </c>
      <c r="E90" s="59">
        <f t="shared" si="44"/>
        <v>0</v>
      </c>
      <c r="F90" s="59" t="str">
        <f>'Перв. скв '!F92</f>
        <v>сут.</v>
      </c>
      <c r="G90" s="196">
        <f>'Перв. скв '!G92</f>
        <v>1381613.2</v>
      </c>
      <c r="H90" s="84"/>
      <c r="I90" s="84"/>
      <c r="J90" s="84"/>
      <c r="K90" s="84"/>
      <c r="L90" s="84"/>
      <c r="M90" s="84"/>
      <c r="N90" s="84"/>
      <c r="O90" s="99">
        <f t="shared" si="45"/>
        <v>0</v>
      </c>
      <c r="P90" s="99">
        <f t="shared" si="46"/>
        <v>0</v>
      </c>
      <c r="Q90" s="99">
        <f t="shared" si="47"/>
        <v>0</v>
      </c>
      <c r="R90" s="99">
        <f t="shared" si="48"/>
        <v>0</v>
      </c>
      <c r="S90" s="99">
        <f t="shared" si="49"/>
        <v>0</v>
      </c>
      <c r="T90" s="99">
        <f t="shared" si="50"/>
        <v>0</v>
      </c>
      <c r="U90" s="99">
        <f t="shared" si="51"/>
        <v>0</v>
      </c>
      <c r="V90" s="98">
        <f t="shared" si="52"/>
        <v>0</v>
      </c>
      <c r="W90" s="171">
        <f t="shared" si="53"/>
        <v>0</v>
      </c>
      <c r="X90" s="190"/>
    </row>
    <row r="91" spans="1:24" ht="15.75" outlineLevel="1" thickBot="1">
      <c r="A91" s="22"/>
      <c r="B91" s="43"/>
      <c r="C91" s="183"/>
      <c r="D91" s="102" t="str">
        <f>'Перв. скв '!D93</f>
        <v>Фиксированная ставка за горизонтальную скважину</v>
      </c>
      <c r="E91" s="59">
        <f t="shared" si="44"/>
        <v>0</v>
      </c>
      <c r="F91" s="59" t="str">
        <f>'Перв. скв '!F93</f>
        <v>скв.</v>
      </c>
      <c r="G91" s="196">
        <f>'Перв. скв '!G93</f>
        <v>5521715.7225000001</v>
      </c>
      <c r="H91" s="84"/>
      <c r="I91" s="84"/>
      <c r="J91" s="84"/>
      <c r="K91" s="84"/>
      <c r="L91" s="84"/>
      <c r="M91" s="84"/>
      <c r="N91" s="84"/>
      <c r="O91" s="99">
        <f t="shared" si="45"/>
        <v>0</v>
      </c>
      <c r="P91" s="99">
        <f t="shared" si="46"/>
        <v>0</v>
      </c>
      <c r="Q91" s="99">
        <f t="shared" si="47"/>
        <v>0</v>
      </c>
      <c r="R91" s="99">
        <f t="shared" si="48"/>
        <v>0</v>
      </c>
      <c r="S91" s="99">
        <f t="shared" si="49"/>
        <v>0</v>
      </c>
      <c r="T91" s="99">
        <f t="shared" si="50"/>
        <v>0</v>
      </c>
      <c r="U91" s="99">
        <f t="shared" si="51"/>
        <v>0</v>
      </c>
      <c r="V91" s="98">
        <f t="shared" si="52"/>
        <v>0</v>
      </c>
      <c r="W91" s="171">
        <f t="shared" si="53"/>
        <v>0</v>
      </c>
      <c r="X91" s="190"/>
    </row>
    <row r="92" spans="1:24" ht="15.75" thickBot="1">
      <c r="A92" s="31"/>
      <c r="B92" s="46"/>
      <c r="C92" s="446" t="s">
        <v>29</v>
      </c>
      <c r="D92" s="447"/>
      <c r="E92" s="447"/>
      <c r="F92" s="447"/>
      <c r="G92" s="447"/>
      <c r="H92" s="447"/>
      <c r="I92" s="447"/>
      <c r="J92" s="447"/>
      <c r="K92" s="447"/>
      <c r="L92" s="447"/>
      <c r="M92" s="447"/>
      <c r="N92" s="447"/>
      <c r="O92" s="447"/>
      <c r="P92" s="447"/>
      <c r="Q92" s="447"/>
      <c r="R92" s="447"/>
      <c r="S92" s="447"/>
      <c r="T92" s="447"/>
      <c r="U92" s="447"/>
      <c r="V92" s="447"/>
      <c r="W92" s="447"/>
      <c r="X92" s="192">
        <f>SUM(W94:W109)</f>
        <v>0</v>
      </c>
    </row>
    <row r="93" spans="1:24" outlineLevel="1" collapsed="1">
      <c r="A93" s="31"/>
      <c r="B93" s="46"/>
      <c r="C93" s="182">
        <f>'Перв. скв '!C95</f>
        <v>0</v>
      </c>
      <c r="D93" s="100" t="s">
        <v>120</v>
      </c>
      <c r="E93" s="50"/>
      <c r="F93" s="50"/>
      <c r="G93" s="38"/>
      <c r="H93" s="51"/>
      <c r="I93" s="51"/>
      <c r="J93" s="51"/>
      <c r="K93" s="51"/>
      <c r="L93" s="51"/>
      <c r="M93" s="51"/>
      <c r="N93" s="51"/>
      <c r="O93" s="52"/>
      <c r="P93" s="52"/>
      <c r="Q93" s="52"/>
      <c r="R93" s="52"/>
      <c r="S93" s="52"/>
      <c r="T93" s="52"/>
      <c r="U93" s="52"/>
      <c r="V93" s="53"/>
      <c r="W93" s="172"/>
      <c r="X93" s="190"/>
    </row>
    <row r="94" spans="1:24" outlineLevel="1">
      <c r="A94" s="30"/>
      <c r="B94" s="43"/>
      <c r="C94" s="183">
        <v>324</v>
      </c>
      <c r="D94" s="102" t="str">
        <f>'Перв. скв '!D96</f>
        <v>Цементирование направления НН 426 мм (услуги, цемент, материалы)</v>
      </c>
      <c r="E94" s="59">
        <f>C$93</f>
        <v>0</v>
      </c>
      <c r="F94" s="59" t="str">
        <f>'Перв. скв '!F96</f>
        <v>опер</v>
      </c>
      <c r="G94" s="196">
        <f>'Перв. скв '!G96</f>
        <v>261088.00000000003</v>
      </c>
      <c r="H94" s="84"/>
      <c r="I94" s="84"/>
      <c r="J94" s="84"/>
      <c r="K94" s="84"/>
      <c r="L94" s="84"/>
      <c r="M94" s="84"/>
      <c r="N94" s="84"/>
      <c r="O94" s="99">
        <f t="shared" ref="O94:O109" si="54">H94*G94</f>
        <v>0</v>
      </c>
      <c r="P94" s="99">
        <f t="shared" ref="P94:P109" si="55">I94*G94</f>
        <v>0</v>
      </c>
      <c r="Q94" s="99">
        <f t="shared" ref="Q94:Q109" si="56">J94*G94</f>
        <v>0</v>
      </c>
      <c r="R94" s="99">
        <f t="shared" ref="R94:R109" si="57">K94*G94</f>
        <v>0</v>
      </c>
      <c r="S94" s="99">
        <f t="shared" ref="S94:S109" si="58">L94*G94</f>
        <v>0</v>
      </c>
      <c r="T94" s="99">
        <f t="shared" ref="T94:T109" si="59">M94*G94</f>
        <v>0</v>
      </c>
      <c r="U94" s="99">
        <f t="shared" ref="U94:U109" si="60">N94*G94</f>
        <v>0</v>
      </c>
      <c r="V94" s="98">
        <f t="shared" ref="V94:V109" si="61">SUM(H94:N94)</f>
        <v>0</v>
      </c>
      <c r="W94" s="171">
        <f t="shared" ref="W94:W109" si="62">SUM(O94:U94)</f>
        <v>0</v>
      </c>
      <c r="X94" s="190"/>
    </row>
    <row r="95" spans="1:24" outlineLevel="1">
      <c r="A95" s="30"/>
      <c r="B95" s="43"/>
      <c r="C95" s="183">
        <v>245</v>
      </c>
      <c r="D95" s="102" t="str">
        <f>'Перв. скв '!D97</f>
        <v>Цементирование кондуктора НН 324 мм (услуги, цемент, материалы)</v>
      </c>
      <c r="E95" s="59">
        <f t="shared" ref="E95:E109" si="63">C$93</f>
        <v>0</v>
      </c>
      <c r="F95" s="59" t="str">
        <f>'Перв. скв '!F97</f>
        <v>опер</v>
      </c>
      <c r="G95" s="196">
        <f>'Перв. скв '!G97</f>
        <v>450018</v>
      </c>
      <c r="H95" s="84"/>
      <c r="I95" s="84"/>
      <c r="J95" s="84"/>
      <c r="K95" s="84"/>
      <c r="L95" s="84"/>
      <c r="M95" s="84"/>
      <c r="N95" s="84"/>
      <c r="O95" s="99">
        <f t="shared" si="54"/>
        <v>0</v>
      </c>
      <c r="P95" s="99">
        <f t="shared" si="55"/>
        <v>0</v>
      </c>
      <c r="Q95" s="99">
        <f t="shared" si="56"/>
        <v>0</v>
      </c>
      <c r="R95" s="99">
        <f t="shared" si="57"/>
        <v>0</v>
      </c>
      <c r="S95" s="99">
        <f t="shared" si="58"/>
        <v>0</v>
      </c>
      <c r="T95" s="99">
        <f t="shared" si="59"/>
        <v>0</v>
      </c>
      <c r="U95" s="99">
        <f t="shared" si="60"/>
        <v>0</v>
      </c>
      <c r="V95" s="98">
        <f t="shared" si="61"/>
        <v>0</v>
      </c>
      <c r="W95" s="171">
        <f t="shared" si="62"/>
        <v>0</v>
      </c>
      <c r="X95" s="190"/>
    </row>
    <row r="96" spans="1:24" outlineLevel="1">
      <c r="A96" s="30"/>
      <c r="B96" s="43"/>
      <c r="C96" s="183">
        <v>178</v>
      </c>
      <c r="D96" s="102" t="str">
        <f>'Перв. скв '!D98</f>
        <v>Цементирование технической колонны Гор 245 мм (услуги, цемент, материалы)</v>
      </c>
      <c r="E96" s="59">
        <f t="shared" si="63"/>
        <v>0</v>
      </c>
      <c r="F96" s="59" t="str">
        <f>'Перв. скв '!F98</f>
        <v>опер</v>
      </c>
      <c r="G96" s="196">
        <f>'Перв. скв '!G98</f>
        <v>0</v>
      </c>
      <c r="H96" s="84"/>
      <c r="I96" s="84"/>
      <c r="J96" s="84"/>
      <c r="K96" s="84"/>
      <c r="L96" s="84"/>
      <c r="M96" s="84"/>
      <c r="N96" s="84"/>
      <c r="O96" s="99">
        <f t="shared" si="54"/>
        <v>0</v>
      </c>
      <c r="P96" s="99">
        <f t="shared" si="55"/>
        <v>0</v>
      </c>
      <c r="Q96" s="99">
        <f t="shared" si="56"/>
        <v>0</v>
      </c>
      <c r="R96" s="99">
        <f t="shared" si="57"/>
        <v>0</v>
      </c>
      <c r="S96" s="99">
        <f t="shared" si="58"/>
        <v>0</v>
      </c>
      <c r="T96" s="99">
        <f t="shared" si="59"/>
        <v>0</v>
      </c>
      <c r="U96" s="99">
        <f t="shared" si="60"/>
        <v>0</v>
      </c>
      <c r="V96" s="98">
        <f t="shared" si="61"/>
        <v>0</v>
      </c>
      <c r="W96" s="171">
        <f t="shared" si="62"/>
        <v>0</v>
      </c>
      <c r="X96" s="190"/>
    </row>
    <row r="97" spans="1:24" ht="15.75" outlineLevel="1" thickBot="1">
      <c r="A97" s="30"/>
      <c r="B97" s="43"/>
      <c r="C97" s="183">
        <v>324</v>
      </c>
      <c r="D97" s="102" t="str">
        <f>'Перв. скв '!D99</f>
        <v>Цементирование эксплуатационной колонны 178мм (услуги, цемент, материалы)</v>
      </c>
      <c r="E97" s="59">
        <f t="shared" si="63"/>
        <v>0</v>
      </c>
      <c r="F97" s="59" t="str">
        <f>'Перв. скв '!F99</f>
        <v>опер</v>
      </c>
      <c r="G97" s="196">
        <f>'Перв. скв '!G99</f>
        <v>1433230</v>
      </c>
      <c r="H97" s="84"/>
      <c r="I97" s="84"/>
      <c r="J97" s="84"/>
      <c r="K97" s="84"/>
      <c r="L97" s="84"/>
      <c r="M97" s="84"/>
      <c r="N97" s="84"/>
      <c r="O97" s="99">
        <f t="shared" si="54"/>
        <v>0</v>
      </c>
      <c r="P97" s="99">
        <f t="shared" si="55"/>
        <v>0</v>
      </c>
      <c r="Q97" s="99">
        <f t="shared" si="56"/>
        <v>0</v>
      </c>
      <c r="R97" s="99">
        <f t="shared" si="57"/>
        <v>0</v>
      </c>
      <c r="S97" s="99">
        <f t="shared" si="58"/>
        <v>0</v>
      </c>
      <c r="T97" s="99">
        <f t="shared" si="59"/>
        <v>0</v>
      </c>
      <c r="U97" s="99">
        <f t="shared" si="60"/>
        <v>0</v>
      </c>
      <c r="V97" s="98">
        <f t="shared" si="61"/>
        <v>0</v>
      </c>
      <c r="W97" s="171">
        <f t="shared" si="62"/>
        <v>0</v>
      </c>
      <c r="X97" s="190"/>
    </row>
    <row r="98" spans="1:24" hidden="1" outlineLevel="1">
      <c r="A98" s="30"/>
      <c r="B98" s="43"/>
      <c r="C98" s="183">
        <v>245</v>
      </c>
      <c r="D98" s="102" t="str">
        <f>'Перв. скв '!D100</f>
        <v>Цементирование направления НН 324 мм (услуги, цемент, материалы)</v>
      </c>
      <c r="E98" s="59">
        <f t="shared" si="63"/>
        <v>0</v>
      </c>
      <c r="F98" s="59" t="str">
        <f>'Перв. скв '!F100</f>
        <v>опер</v>
      </c>
      <c r="G98" s="196">
        <f>'Перв. скв '!G100</f>
        <v>0</v>
      </c>
      <c r="H98" s="84"/>
      <c r="I98" s="84"/>
      <c r="J98" s="84"/>
      <c r="K98" s="84"/>
      <c r="L98" s="84"/>
      <c r="M98" s="84"/>
      <c r="N98" s="84"/>
      <c r="O98" s="99">
        <f t="shared" si="54"/>
        <v>0</v>
      </c>
      <c r="P98" s="99">
        <f t="shared" si="55"/>
        <v>0</v>
      </c>
      <c r="Q98" s="99">
        <f t="shared" si="56"/>
        <v>0</v>
      </c>
      <c r="R98" s="99">
        <f t="shared" si="57"/>
        <v>0</v>
      </c>
      <c r="S98" s="99">
        <f t="shared" si="58"/>
        <v>0</v>
      </c>
      <c r="T98" s="99">
        <f t="shared" si="59"/>
        <v>0</v>
      </c>
      <c r="U98" s="99">
        <f t="shared" si="60"/>
        <v>0</v>
      </c>
      <c r="V98" s="98">
        <f t="shared" si="61"/>
        <v>0</v>
      </c>
      <c r="W98" s="171">
        <f t="shared" si="62"/>
        <v>0</v>
      </c>
      <c r="X98" s="190"/>
    </row>
    <row r="99" spans="1:24" hidden="1" outlineLevel="1">
      <c r="A99" s="30"/>
      <c r="B99" s="43"/>
      <c r="C99" s="183">
        <v>178</v>
      </c>
      <c r="D99" s="102" t="str">
        <f>'Перв. скв '!D101</f>
        <v>Цементирование кондуктора НН 245 мм (услуги, цемент, материалы)</v>
      </c>
      <c r="E99" s="59">
        <f t="shared" si="63"/>
        <v>0</v>
      </c>
      <c r="F99" s="59" t="str">
        <f>'Перв. скв '!F101</f>
        <v>опер</v>
      </c>
      <c r="G99" s="196">
        <f>'Перв. скв '!G101</f>
        <v>0</v>
      </c>
      <c r="H99" s="84"/>
      <c r="I99" s="84"/>
      <c r="J99" s="84"/>
      <c r="K99" s="84"/>
      <c r="L99" s="84"/>
      <c r="M99" s="84"/>
      <c r="N99" s="84"/>
      <c r="O99" s="99">
        <f t="shared" si="54"/>
        <v>0</v>
      </c>
      <c r="P99" s="99">
        <f t="shared" si="55"/>
        <v>0</v>
      </c>
      <c r="Q99" s="99">
        <f t="shared" si="56"/>
        <v>0</v>
      </c>
      <c r="R99" s="99">
        <f t="shared" si="57"/>
        <v>0</v>
      </c>
      <c r="S99" s="99">
        <f t="shared" si="58"/>
        <v>0</v>
      </c>
      <c r="T99" s="99">
        <f t="shared" si="59"/>
        <v>0</v>
      </c>
      <c r="U99" s="99">
        <f t="shared" si="60"/>
        <v>0</v>
      </c>
      <c r="V99" s="98">
        <f t="shared" si="61"/>
        <v>0</v>
      </c>
      <c r="W99" s="171">
        <f t="shared" si="62"/>
        <v>0</v>
      </c>
      <c r="X99" s="190"/>
    </row>
    <row r="100" spans="1:24" hidden="1" outlineLevel="1">
      <c r="A100" s="30"/>
      <c r="B100" s="43"/>
      <c r="C100" s="183">
        <v>324</v>
      </c>
      <c r="D100" s="102" t="str">
        <f>'Перв. скв '!D102</f>
        <v>Цементирование эксплуатационной колонны НН 178мм (услуги, цемент, материалы)</v>
      </c>
      <c r="E100" s="59">
        <f t="shared" si="63"/>
        <v>0</v>
      </c>
      <c r="F100" s="59" t="str">
        <f>'Перв. скв '!F102</f>
        <v>опер</v>
      </c>
      <c r="G100" s="196">
        <f>'Перв. скв '!G102</f>
        <v>0</v>
      </c>
      <c r="H100" s="84"/>
      <c r="I100" s="84"/>
      <c r="J100" s="84"/>
      <c r="K100" s="84"/>
      <c r="L100" s="84"/>
      <c r="M100" s="84"/>
      <c r="N100" s="84"/>
      <c r="O100" s="99">
        <f t="shared" si="54"/>
        <v>0</v>
      </c>
      <c r="P100" s="99">
        <f t="shared" si="55"/>
        <v>0</v>
      </c>
      <c r="Q100" s="99">
        <f t="shared" si="56"/>
        <v>0</v>
      </c>
      <c r="R100" s="99">
        <f t="shared" si="57"/>
        <v>0</v>
      </c>
      <c r="S100" s="99">
        <f t="shared" si="58"/>
        <v>0</v>
      </c>
      <c r="T100" s="99">
        <f t="shared" si="59"/>
        <v>0</v>
      </c>
      <c r="U100" s="99">
        <f t="shared" si="60"/>
        <v>0</v>
      </c>
      <c r="V100" s="98">
        <f t="shared" si="61"/>
        <v>0</v>
      </c>
      <c r="W100" s="171">
        <f t="shared" si="62"/>
        <v>0</v>
      </c>
      <c r="X100" s="190"/>
    </row>
    <row r="101" spans="1:24" hidden="1" outlineLevel="1">
      <c r="A101" s="30"/>
      <c r="B101" s="43"/>
      <c r="C101" s="183"/>
      <c r="D101" s="102" t="str">
        <f>'Перв. скв '!D103</f>
        <v>Цементирование хвостовика НН 127мм (услуги, цемент, материалы)</v>
      </c>
      <c r="E101" s="59">
        <f t="shared" si="63"/>
        <v>0</v>
      </c>
      <c r="F101" s="59" t="str">
        <f>'Перв. скв '!F103</f>
        <v>опер</v>
      </c>
      <c r="G101" s="196">
        <f>'Перв. скв '!G103</f>
        <v>0</v>
      </c>
      <c r="H101" s="84"/>
      <c r="I101" s="84"/>
      <c r="J101" s="84"/>
      <c r="K101" s="84"/>
      <c r="L101" s="84"/>
      <c r="M101" s="84"/>
      <c r="N101" s="84"/>
      <c r="O101" s="99">
        <f t="shared" si="54"/>
        <v>0</v>
      </c>
      <c r="P101" s="99">
        <f t="shared" si="55"/>
        <v>0</v>
      </c>
      <c r="Q101" s="99">
        <f t="shared" si="56"/>
        <v>0</v>
      </c>
      <c r="R101" s="99">
        <f t="shared" si="57"/>
        <v>0</v>
      </c>
      <c r="S101" s="99">
        <f t="shared" si="58"/>
        <v>0</v>
      </c>
      <c r="T101" s="99">
        <f t="shared" si="59"/>
        <v>0</v>
      </c>
      <c r="U101" s="99">
        <f t="shared" si="60"/>
        <v>0</v>
      </c>
      <c r="V101" s="98">
        <f t="shared" si="61"/>
        <v>0</v>
      </c>
      <c r="W101" s="171">
        <f t="shared" si="62"/>
        <v>0</v>
      </c>
      <c r="X101" s="190"/>
    </row>
    <row r="102" spans="1:24" hidden="1" outlineLevel="1">
      <c r="A102" s="30"/>
      <c r="B102" s="43"/>
      <c r="C102" s="183"/>
      <c r="D102" s="102" t="str">
        <f>'Перв. скв '!D104</f>
        <v>Цементирование технической колонны НН 245 мм (услуги, цемент, материалы)</v>
      </c>
      <c r="E102" s="59">
        <f t="shared" si="63"/>
        <v>0</v>
      </c>
      <c r="F102" s="59" t="str">
        <f>'Перв. скв '!F104</f>
        <v>опер</v>
      </c>
      <c r="G102" s="196">
        <f>'Перв. скв '!G104</f>
        <v>0</v>
      </c>
      <c r="H102" s="84"/>
      <c r="I102" s="84"/>
      <c r="J102" s="84"/>
      <c r="K102" s="84"/>
      <c r="L102" s="84"/>
      <c r="M102" s="84"/>
      <c r="N102" s="84"/>
      <c r="O102" s="99">
        <f t="shared" si="54"/>
        <v>0</v>
      </c>
      <c r="P102" s="99">
        <f t="shared" si="55"/>
        <v>0</v>
      </c>
      <c r="Q102" s="99">
        <f t="shared" si="56"/>
        <v>0</v>
      </c>
      <c r="R102" s="99">
        <f t="shared" si="57"/>
        <v>0</v>
      </c>
      <c r="S102" s="99">
        <f t="shared" si="58"/>
        <v>0</v>
      </c>
      <c r="T102" s="99">
        <f t="shared" si="59"/>
        <v>0</v>
      </c>
      <c r="U102" s="99">
        <f t="shared" si="60"/>
        <v>0</v>
      </c>
      <c r="V102" s="98">
        <f t="shared" si="61"/>
        <v>0</v>
      </c>
      <c r="W102" s="171">
        <f t="shared" si="62"/>
        <v>0</v>
      </c>
      <c r="X102" s="190"/>
    </row>
    <row r="103" spans="1:24" hidden="1" outlineLevel="1">
      <c r="A103" s="30"/>
      <c r="B103" s="43"/>
      <c r="C103" s="183">
        <v>245</v>
      </c>
      <c r="D103" s="102" t="str">
        <f>'Перв. скв '!D105</f>
        <v>Транспортировка цемента</v>
      </c>
      <c r="E103" s="59">
        <f t="shared" si="63"/>
        <v>0</v>
      </c>
      <c r="F103" s="59" t="str">
        <f>'Перв. скв '!F105</f>
        <v>опер</v>
      </c>
      <c r="G103" s="196">
        <f>'Перв. скв '!G105</f>
        <v>0</v>
      </c>
      <c r="H103" s="84"/>
      <c r="I103" s="84"/>
      <c r="J103" s="84"/>
      <c r="K103" s="84"/>
      <c r="L103" s="84"/>
      <c r="M103" s="84"/>
      <c r="N103" s="84"/>
      <c r="O103" s="99">
        <f t="shared" si="54"/>
        <v>0</v>
      </c>
      <c r="P103" s="99">
        <f t="shared" si="55"/>
        <v>0</v>
      </c>
      <c r="Q103" s="99">
        <f t="shared" si="56"/>
        <v>0</v>
      </c>
      <c r="R103" s="99">
        <f t="shared" si="57"/>
        <v>0</v>
      </c>
      <c r="S103" s="99">
        <f t="shared" si="58"/>
        <v>0</v>
      </c>
      <c r="T103" s="99">
        <f t="shared" si="59"/>
        <v>0</v>
      </c>
      <c r="U103" s="99">
        <f t="shared" si="60"/>
        <v>0</v>
      </c>
      <c r="V103" s="98">
        <f t="shared" si="61"/>
        <v>0</v>
      </c>
      <c r="W103" s="171">
        <f t="shared" si="62"/>
        <v>0</v>
      </c>
      <c r="X103" s="190"/>
    </row>
    <row r="104" spans="1:24" hidden="1" outlineLevel="1">
      <c r="A104" s="30"/>
      <c r="B104" s="43"/>
      <c r="C104" s="183"/>
      <c r="D104" s="102" t="str">
        <f>'Перв. скв '!D106</f>
        <v>Стоимость услуг цементировочного флота</v>
      </c>
      <c r="E104" s="59">
        <f t="shared" si="63"/>
        <v>0</v>
      </c>
      <c r="F104" s="59" t="str">
        <f>'Перв. скв '!F106</f>
        <v>опер</v>
      </c>
      <c r="G104" s="196">
        <f>'Перв. скв '!G106</f>
        <v>0</v>
      </c>
      <c r="H104" s="84"/>
      <c r="I104" s="84"/>
      <c r="J104" s="84"/>
      <c r="K104" s="84"/>
      <c r="L104" s="84"/>
      <c r="M104" s="84"/>
      <c r="N104" s="84"/>
      <c r="O104" s="99">
        <f t="shared" si="54"/>
        <v>0</v>
      </c>
      <c r="P104" s="99">
        <f t="shared" si="55"/>
        <v>0</v>
      </c>
      <c r="Q104" s="99">
        <f t="shared" si="56"/>
        <v>0</v>
      </c>
      <c r="R104" s="99">
        <f t="shared" si="57"/>
        <v>0</v>
      </c>
      <c r="S104" s="99">
        <f t="shared" si="58"/>
        <v>0</v>
      </c>
      <c r="T104" s="99">
        <f t="shared" si="59"/>
        <v>0</v>
      </c>
      <c r="U104" s="99">
        <f t="shared" si="60"/>
        <v>0</v>
      </c>
      <c r="V104" s="98">
        <f t="shared" si="61"/>
        <v>0</v>
      </c>
      <c r="W104" s="171">
        <f t="shared" si="62"/>
        <v>0</v>
      </c>
      <c r="X104" s="190"/>
    </row>
    <row r="105" spans="1:24" hidden="1" outlineLevel="1">
      <c r="A105" s="30"/>
      <c r="B105" s="43"/>
      <c r="C105" s="183"/>
      <c r="D105" s="102" t="str">
        <f>'Перв. скв '!D107</f>
        <v>Стоимость оснастки</v>
      </c>
      <c r="E105" s="59">
        <f t="shared" si="63"/>
        <v>0</v>
      </c>
      <c r="F105" s="59" t="str">
        <f>'Перв. скв '!F107</f>
        <v>опер</v>
      </c>
      <c r="G105" s="196">
        <f>'Перв. скв '!G107</f>
        <v>0</v>
      </c>
      <c r="H105" s="84"/>
      <c r="I105" s="84"/>
      <c r="J105" s="84"/>
      <c r="K105" s="84"/>
      <c r="L105" s="84"/>
      <c r="M105" s="84"/>
      <c r="N105" s="84"/>
      <c r="O105" s="99">
        <f t="shared" si="54"/>
        <v>0</v>
      </c>
      <c r="P105" s="99">
        <f t="shared" si="55"/>
        <v>0</v>
      </c>
      <c r="Q105" s="99">
        <f t="shared" si="56"/>
        <v>0</v>
      </c>
      <c r="R105" s="99">
        <f t="shared" si="57"/>
        <v>0</v>
      </c>
      <c r="S105" s="99">
        <f t="shared" si="58"/>
        <v>0</v>
      </c>
      <c r="T105" s="99">
        <f t="shared" si="59"/>
        <v>0</v>
      </c>
      <c r="U105" s="99">
        <f t="shared" si="60"/>
        <v>0</v>
      </c>
      <c r="V105" s="98">
        <f t="shared" si="61"/>
        <v>0</v>
      </c>
      <c r="W105" s="171">
        <f t="shared" si="62"/>
        <v>0</v>
      </c>
      <c r="X105" s="190"/>
    </row>
    <row r="106" spans="1:24" hidden="1" outlineLevel="1">
      <c r="A106" s="30"/>
      <c r="B106" s="43"/>
      <c r="C106" s="183">
        <v>178</v>
      </c>
      <c r="D106" s="102" t="str">
        <f>'Перв. скв '!D108</f>
        <v>Стоимость услуг инженерного сопровождения</v>
      </c>
      <c r="E106" s="59">
        <f t="shared" si="63"/>
        <v>0</v>
      </c>
      <c r="F106" s="59" t="str">
        <f>'Перв. скв '!F108</f>
        <v>опер</v>
      </c>
      <c r="G106" s="196">
        <f>'Перв. скв '!G108</f>
        <v>0</v>
      </c>
      <c r="H106" s="84"/>
      <c r="I106" s="84"/>
      <c r="J106" s="84"/>
      <c r="K106" s="84"/>
      <c r="L106" s="84"/>
      <c r="M106" s="84"/>
      <c r="N106" s="84"/>
      <c r="O106" s="99">
        <f t="shared" si="54"/>
        <v>0</v>
      </c>
      <c r="P106" s="99">
        <f t="shared" si="55"/>
        <v>0</v>
      </c>
      <c r="Q106" s="99">
        <f t="shared" si="56"/>
        <v>0</v>
      </c>
      <c r="R106" s="99">
        <f t="shared" si="57"/>
        <v>0</v>
      </c>
      <c r="S106" s="99">
        <f t="shared" si="58"/>
        <v>0</v>
      </c>
      <c r="T106" s="99">
        <f t="shared" si="59"/>
        <v>0</v>
      </c>
      <c r="U106" s="99">
        <f t="shared" si="60"/>
        <v>0</v>
      </c>
      <c r="V106" s="98">
        <f t="shared" si="61"/>
        <v>0</v>
      </c>
      <c r="W106" s="171">
        <f t="shared" si="62"/>
        <v>0</v>
      </c>
      <c r="X106" s="190"/>
    </row>
    <row r="107" spans="1:24" hidden="1" outlineLevel="1">
      <c r="A107" s="30"/>
      <c r="B107" s="43"/>
      <c r="C107" s="183"/>
      <c r="D107" s="102" t="str">
        <f>'Перв. скв '!D109</f>
        <v>Стоимость услуг цементировочного флота</v>
      </c>
      <c r="E107" s="59">
        <f t="shared" si="63"/>
        <v>0</v>
      </c>
      <c r="F107" s="59" t="str">
        <f>'Перв. скв '!F109</f>
        <v>опер</v>
      </c>
      <c r="G107" s="196">
        <f>'Перв. скв '!G109</f>
        <v>0</v>
      </c>
      <c r="H107" s="84"/>
      <c r="I107" s="84"/>
      <c r="J107" s="84"/>
      <c r="K107" s="84"/>
      <c r="L107" s="84"/>
      <c r="M107" s="84"/>
      <c r="N107" s="84"/>
      <c r="O107" s="99">
        <f t="shared" si="54"/>
        <v>0</v>
      </c>
      <c r="P107" s="99">
        <f t="shared" si="55"/>
        <v>0</v>
      </c>
      <c r="Q107" s="99">
        <f t="shared" si="56"/>
        <v>0</v>
      </c>
      <c r="R107" s="99">
        <f t="shared" si="57"/>
        <v>0</v>
      </c>
      <c r="S107" s="99">
        <f t="shared" si="58"/>
        <v>0</v>
      </c>
      <c r="T107" s="99">
        <f t="shared" si="59"/>
        <v>0</v>
      </c>
      <c r="U107" s="99">
        <f t="shared" si="60"/>
        <v>0</v>
      </c>
      <c r="V107" s="98">
        <f t="shared" si="61"/>
        <v>0</v>
      </c>
      <c r="W107" s="171">
        <f t="shared" si="62"/>
        <v>0</v>
      </c>
      <c r="X107" s="190"/>
    </row>
    <row r="108" spans="1:24" hidden="1" outlineLevel="1">
      <c r="A108" s="30"/>
      <c r="B108" s="2"/>
      <c r="C108" s="183"/>
      <c r="D108" s="102" t="str">
        <f>'Перв. скв '!D110</f>
        <v>Стоимость оснастки</v>
      </c>
      <c r="E108" s="59">
        <f t="shared" si="63"/>
        <v>0</v>
      </c>
      <c r="F108" s="59" t="str">
        <f>'Перв. скв '!F110</f>
        <v>опер</v>
      </c>
      <c r="G108" s="196">
        <f>'Перв. скв '!G110</f>
        <v>0</v>
      </c>
      <c r="H108" s="84"/>
      <c r="I108" s="84"/>
      <c r="J108" s="84"/>
      <c r="K108" s="84"/>
      <c r="L108" s="84"/>
      <c r="M108" s="84"/>
      <c r="N108" s="84"/>
      <c r="O108" s="99">
        <f t="shared" si="54"/>
        <v>0</v>
      </c>
      <c r="P108" s="99">
        <f t="shared" si="55"/>
        <v>0</v>
      </c>
      <c r="Q108" s="99">
        <f t="shared" si="56"/>
        <v>0</v>
      </c>
      <c r="R108" s="99">
        <f t="shared" si="57"/>
        <v>0</v>
      </c>
      <c r="S108" s="99">
        <f t="shared" si="58"/>
        <v>0</v>
      </c>
      <c r="T108" s="99">
        <f t="shared" si="59"/>
        <v>0</v>
      </c>
      <c r="U108" s="99">
        <f t="shared" si="60"/>
        <v>0</v>
      </c>
      <c r="V108" s="98">
        <f t="shared" si="61"/>
        <v>0</v>
      </c>
      <c r="W108" s="171">
        <f t="shared" si="62"/>
        <v>0</v>
      </c>
      <c r="X108" s="190"/>
    </row>
    <row r="109" spans="1:24" ht="15.75" hidden="1" outlineLevel="1" thickBot="1">
      <c r="A109" s="30"/>
      <c r="B109" s="2"/>
      <c r="C109" s="183" t="s">
        <v>76</v>
      </c>
      <c r="D109" s="102" t="str">
        <f>'Перв. скв '!D111</f>
        <v>Установка цем моста</v>
      </c>
      <c r="E109" s="59">
        <f t="shared" si="63"/>
        <v>0</v>
      </c>
      <c r="F109" s="59" t="str">
        <f>'Перв. скв '!F111</f>
        <v>опер</v>
      </c>
      <c r="G109" s="196">
        <f>'Перв. скв '!G111</f>
        <v>444610</v>
      </c>
      <c r="H109" s="84"/>
      <c r="I109" s="84"/>
      <c r="J109" s="84"/>
      <c r="K109" s="84"/>
      <c r="L109" s="84"/>
      <c r="M109" s="84"/>
      <c r="N109" s="84"/>
      <c r="O109" s="99">
        <f t="shared" si="54"/>
        <v>0</v>
      </c>
      <c r="P109" s="99">
        <f t="shared" si="55"/>
        <v>0</v>
      </c>
      <c r="Q109" s="99">
        <f t="shared" si="56"/>
        <v>0</v>
      </c>
      <c r="R109" s="99">
        <f t="shared" si="57"/>
        <v>0</v>
      </c>
      <c r="S109" s="99">
        <f t="shared" si="58"/>
        <v>0</v>
      </c>
      <c r="T109" s="99">
        <f t="shared" si="59"/>
        <v>0</v>
      </c>
      <c r="U109" s="99">
        <f t="shared" si="60"/>
        <v>0</v>
      </c>
      <c r="V109" s="98">
        <f t="shared" si="61"/>
        <v>0</v>
      </c>
      <c r="W109" s="171">
        <f t="shared" si="62"/>
        <v>0</v>
      </c>
      <c r="X109" s="190"/>
    </row>
    <row r="110" spans="1:24" ht="15.75" collapsed="1" thickBot="1">
      <c r="A110" s="25"/>
      <c r="B110" s="46"/>
      <c r="C110" s="446" t="s">
        <v>28</v>
      </c>
      <c r="D110" s="447"/>
      <c r="E110" s="447"/>
      <c r="F110" s="447"/>
      <c r="G110" s="447"/>
      <c r="H110" s="447"/>
      <c r="I110" s="447"/>
      <c r="J110" s="447"/>
      <c r="K110" s="447"/>
      <c r="L110" s="447"/>
      <c r="M110" s="447"/>
      <c r="N110" s="447"/>
      <c r="O110" s="447"/>
      <c r="P110" s="447"/>
      <c r="Q110" s="447"/>
      <c r="R110" s="447"/>
      <c r="S110" s="447"/>
      <c r="T110" s="447"/>
      <c r="U110" s="447"/>
      <c r="V110" s="447"/>
      <c r="W110" s="447"/>
      <c r="X110" s="192">
        <f>SUM(W112:W117)</f>
        <v>0</v>
      </c>
    </row>
    <row r="111" spans="1:24" outlineLevel="1" collapsed="1">
      <c r="A111" s="25"/>
      <c r="B111" s="46"/>
      <c r="C111" s="182">
        <f>'Перв. скв '!C113</f>
        <v>0</v>
      </c>
      <c r="D111" s="100" t="s">
        <v>120</v>
      </c>
      <c r="E111" s="50"/>
      <c r="F111" s="50"/>
      <c r="G111" s="38"/>
      <c r="H111" s="51"/>
      <c r="I111" s="51"/>
      <c r="J111" s="51"/>
      <c r="K111" s="51"/>
      <c r="L111" s="51"/>
      <c r="M111" s="51"/>
      <c r="N111" s="51"/>
      <c r="O111" s="52"/>
      <c r="P111" s="52"/>
      <c r="Q111" s="52"/>
      <c r="R111" s="52"/>
      <c r="S111" s="52"/>
      <c r="T111" s="52"/>
      <c r="U111" s="52"/>
      <c r="V111" s="53"/>
      <c r="W111" s="172"/>
      <c r="X111" s="190"/>
    </row>
    <row r="112" spans="1:24" outlineLevel="1">
      <c r="A112" s="22"/>
      <c r="B112" s="43"/>
      <c r="C112" s="183" t="s">
        <v>148</v>
      </c>
      <c r="D112" s="102" t="str">
        <f>'Перв. скв '!D114</f>
        <v>ГТИ на скважине с отходом до 1300 м.</v>
      </c>
      <c r="E112" s="59">
        <f t="shared" ref="E112:E117" si="64">C$111</f>
        <v>0</v>
      </c>
      <c r="F112" s="59" t="str">
        <f>'Перв. скв '!F114</f>
        <v>скв.</v>
      </c>
      <c r="G112" s="196">
        <f>'Перв. скв '!G114</f>
        <v>24470</v>
      </c>
      <c r="H112" s="84"/>
      <c r="I112" s="84"/>
      <c r="J112" s="84"/>
      <c r="K112" s="84"/>
      <c r="L112" s="84"/>
      <c r="M112" s="84"/>
      <c r="N112" s="84"/>
      <c r="O112" s="99">
        <f t="shared" ref="O112:O117" si="65">H112*G112</f>
        <v>0</v>
      </c>
      <c r="P112" s="99">
        <f t="shared" ref="P112:P117" si="66">I112*G112</f>
        <v>0</v>
      </c>
      <c r="Q112" s="99">
        <f t="shared" ref="Q112:Q117" si="67">J112*G112</f>
        <v>0</v>
      </c>
      <c r="R112" s="99">
        <f t="shared" ref="R112:R117" si="68">K112*G112</f>
        <v>0</v>
      </c>
      <c r="S112" s="99">
        <f t="shared" ref="S112:S117" si="69">L112*G112</f>
        <v>0</v>
      </c>
      <c r="T112" s="99">
        <f t="shared" ref="T112:T117" si="70">M112*G112</f>
        <v>0</v>
      </c>
      <c r="U112" s="99">
        <f t="shared" ref="U112:U117" si="71">N112*G112</f>
        <v>0</v>
      </c>
      <c r="V112" s="98">
        <f t="shared" ref="V112:V117" si="72">SUM(H112:N112)</f>
        <v>0</v>
      </c>
      <c r="W112" s="171">
        <f t="shared" ref="W112:W117" si="73">SUM(O112:U112)</f>
        <v>0</v>
      </c>
      <c r="X112" s="190"/>
    </row>
    <row r="113" spans="1:24" outlineLevel="1">
      <c r="A113" s="22"/>
      <c r="B113" s="43"/>
      <c r="C113" s="183"/>
      <c r="D113" s="102" t="str">
        <f>'Перв. скв '!D115</f>
        <v>ГТИ на скважине с отходом от 1300 до 1500 м.</v>
      </c>
      <c r="E113" s="59">
        <f t="shared" si="64"/>
        <v>0</v>
      </c>
      <c r="F113" s="59" t="str">
        <f>'Перв. скв '!F115</f>
        <v>скв.</v>
      </c>
      <c r="G113" s="196">
        <f>'Перв. скв '!G115</f>
        <v>24470</v>
      </c>
      <c r="H113" s="84"/>
      <c r="I113" s="84"/>
      <c r="J113" s="84"/>
      <c r="K113" s="84"/>
      <c r="L113" s="84"/>
      <c r="M113" s="84"/>
      <c r="N113" s="84"/>
      <c r="O113" s="99">
        <f t="shared" si="65"/>
        <v>0</v>
      </c>
      <c r="P113" s="99">
        <f t="shared" si="66"/>
        <v>0</v>
      </c>
      <c r="Q113" s="99">
        <f t="shared" si="67"/>
        <v>0</v>
      </c>
      <c r="R113" s="99">
        <f t="shared" si="68"/>
        <v>0</v>
      </c>
      <c r="S113" s="99">
        <f t="shared" si="69"/>
        <v>0</v>
      </c>
      <c r="T113" s="99">
        <f t="shared" si="70"/>
        <v>0</v>
      </c>
      <c r="U113" s="99">
        <f t="shared" si="71"/>
        <v>0</v>
      </c>
      <c r="V113" s="98">
        <f t="shared" si="72"/>
        <v>0</v>
      </c>
      <c r="W113" s="171">
        <f t="shared" si="73"/>
        <v>0</v>
      </c>
      <c r="X113" s="190"/>
    </row>
    <row r="114" spans="1:24" outlineLevel="1">
      <c r="A114" s="22"/>
      <c r="B114" s="43"/>
      <c r="C114" s="183"/>
      <c r="D114" s="102" t="str">
        <f>'Перв. скв '!D116</f>
        <v>ГТИ на скважине с отходом от 1500 до 2000 м.</v>
      </c>
      <c r="E114" s="59">
        <f t="shared" si="64"/>
        <v>0</v>
      </c>
      <c r="F114" s="59" t="str">
        <f>'Перв. скв '!F116</f>
        <v>скв.</v>
      </c>
      <c r="G114" s="196">
        <f>'Перв. скв '!G116</f>
        <v>24470</v>
      </c>
      <c r="H114" s="84"/>
      <c r="I114" s="84"/>
      <c r="J114" s="84"/>
      <c r="K114" s="84"/>
      <c r="L114" s="84"/>
      <c r="M114" s="84"/>
      <c r="N114" s="84"/>
      <c r="O114" s="99">
        <f t="shared" si="65"/>
        <v>0</v>
      </c>
      <c r="P114" s="99">
        <f t="shared" si="66"/>
        <v>0</v>
      </c>
      <c r="Q114" s="99">
        <f t="shared" si="67"/>
        <v>0</v>
      </c>
      <c r="R114" s="99">
        <f t="shared" si="68"/>
        <v>0</v>
      </c>
      <c r="S114" s="99">
        <f t="shared" si="69"/>
        <v>0</v>
      </c>
      <c r="T114" s="99">
        <f t="shared" si="70"/>
        <v>0</v>
      </c>
      <c r="U114" s="99">
        <f t="shared" si="71"/>
        <v>0</v>
      </c>
      <c r="V114" s="98">
        <f t="shared" si="72"/>
        <v>0</v>
      </c>
      <c r="W114" s="171">
        <f t="shared" si="73"/>
        <v>0</v>
      </c>
      <c r="X114" s="190"/>
    </row>
    <row r="115" spans="1:24" outlineLevel="1">
      <c r="A115" s="22"/>
      <c r="B115" s="43"/>
      <c r="C115" s="183"/>
      <c r="D115" s="102" t="str">
        <f>'Перв. скв '!D117</f>
        <v>ГТИ на скважине с отходом от 2000 до 2200 м.</v>
      </c>
      <c r="E115" s="59">
        <f t="shared" si="64"/>
        <v>0</v>
      </c>
      <c r="F115" s="59" t="str">
        <f>'Перв. скв '!F117</f>
        <v>скв.</v>
      </c>
      <c r="G115" s="196">
        <f>'Перв. скв '!G117</f>
        <v>24470</v>
      </c>
      <c r="H115" s="84"/>
      <c r="I115" s="84"/>
      <c r="J115" s="84"/>
      <c r="K115" s="84"/>
      <c r="L115" s="84"/>
      <c r="M115" s="84"/>
      <c r="N115" s="84"/>
      <c r="O115" s="99">
        <f t="shared" si="65"/>
        <v>0</v>
      </c>
      <c r="P115" s="99">
        <f t="shared" si="66"/>
        <v>0</v>
      </c>
      <c r="Q115" s="99">
        <f t="shared" si="67"/>
        <v>0</v>
      </c>
      <c r="R115" s="99">
        <f t="shared" si="68"/>
        <v>0</v>
      </c>
      <c r="S115" s="99">
        <f t="shared" si="69"/>
        <v>0</v>
      </c>
      <c r="T115" s="99">
        <f t="shared" si="70"/>
        <v>0</v>
      </c>
      <c r="U115" s="99">
        <f t="shared" si="71"/>
        <v>0</v>
      </c>
      <c r="V115" s="98">
        <f t="shared" si="72"/>
        <v>0</v>
      </c>
      <c r="W115" s="171">
        <f t="shared" si="73"/>
        <v>0</v>
      </c>
      <c r="X115" s="190"/>
    </row>
    <row r="116" spans="1:24" outlineLevel="1">
      <c r="A116" s="22"/>
      <c r="B116" s="43"/>
      <c r="C116" s="183"/>
      <c r="D116" s="102" t="str">
        <f>'Перв. скв '!D118</f>
        <v>ГТИ на скважине с отходом более 2200 м.</v>
      </c>
      <c r="E116" s="59">
        <f t="shared" si="64"/>
        <v>0</v>
      </c>
      <c r="F116" s="59" t="str">
        <f>'Перв. скв '!F118</f>
        <v>скв.</v>
      </c>
      <c r="G116" s="196">
        <f>'Перв. скв '!G118</f>
        <v>24470</v>
      </c>
      <c r="H116" s="84"/>
      <c r="I116" s="84"/>
      <c r="J116" s="84"/>
      <c r="K116" s="84"/>
      <c r="L116" s="84"/>
      <c r="M116" s="84"/>
      <c r="N116" s="84"/>
      <c r="O116" s="99">
        <f t="shared" si="65"/>
        <v>0</v>
      </c>
      <c r="P116" s="99">
        <f t="shared" si="66"/>
        <v>0</v>
      </c>
      <c r="Q116" s="99">
        <f t="shared" si="67"/>
        <v>0</v>
      </c>
      <c r="R116" s="99">
        <f t="shared" si="68"/>
        <v>0</v>
      </c>
      <c r="S116" s="99">
        <f t="shared" si="69"/>
        <v>0</v>
      </c>
      <c r="T116" s="99">
        <f t="shared" si="70"/>
        <v>0</v>
      </c>
      <c r="U116" s="99">
        <f t="shared" si="71"/>
        <v>0</v>
      </c>
      <c r="V116" s="98">
        <f t="shared" si="72"/>
        <v>0</v>
      </c>
      <c r="W116" s="171">
        <f t="shared" si="73"/>
        <v>0</v>
      </c>
      <c r="X116" s="190"/>
    </row>
    <row r="117" spans="1:24" ht="15.75" outlineLevel="1" thickBot="1">
      <c r="A117" s="22"/>
      <c r="B117" s="43"/>
      <c r="C117" s="183"/>
      <c r="D117" s="102" t="str">
        <f>'Перв. скв '!D119</f>
        <v>ГТИ на горизонтальной скважине</v>
      </c>
      <c r="E117" s="59">
        <f t="shared" si="64"/>
        <v>0</v>
      </c>
      <c r="F117" s="59" t="str">
        <f>'Перв. скв '!F119</f>
        <v>скв.</v>
      </c>
      <c r="G117" s="196">
        <f>'Перв. скв '!G119</f>
        <v>24470</v>
      </c>
      <c r="H117" s="84"/>
      <c r="I117" s="84"/>
      <c r="J117" s="84"/>
      <c r="K117" s="84"/>
      <c r="L117" s="84"/>
      <c r="M117" s="84"/>
      <c r="N117" s="84"/>
      <c r="O117" s="99">
        <f t="shared" si="65"/>
        <v>0</v>
      </c>
      <c r="P117" s="99">
        <f t="shared" si="66"/>
        <v>0</v>
      </c>
      <c r="Q117" s="99">
        <f t="shared" si="67"/>
        <v>0</v>
      </c>
      <c r="R117" s="99">
        <f t="shared" si="68"/>
        <v>0</v>
      </c>
      <c r="S117" s="99">
        <f t="shared" si="69"/>
        <v>0</v>
      </c>
      <c r="T117" s="99">
        <f t="shared" si="70"/>
        <v>0</v>
      </c>
      <c r="U117" s="99">
        <f t="shared" si="71"/>
        <v>0</v>
      </c>
      <c r="V117" s="98">
        <f t="shared" si="72"/>
        <v>0</v>
      </c>
      <c r="W117" s="171">
        <f t="shared" si="73"/>
        <v>0</v>
      </c>
      <c r="X117" s="190"/>
    </row>
    <row r="118" spans="1:24" ht="14.25" customHeight="1" thickBot="1">
      <c r="A118" s="32"/>
      <c r="B118" s="47"/>
      <c r="C118" s="446" t="s">
        <v>27</v>
      </c>
      <c r="D118" s="447"/>
      <c r="E118" s="447"/>
      <c r="F118" s="447"/>
      <c r="G118" s="447"/>
      <c r="H118" s="447"/>
      <c r="I118" s="447"/>
      <c r="J118" s="447"/>
      <c r="K118" s="447"/>
      <c r="L118" s="447"/>
      <c r="M118" s="447"/>
      <c r="N118" s="447"/>
      <c r="O118" s="447"/>
      <c r="P118" s="447"/>
      <c r="Q118" s="447"/>
      <c r="R118" s="447"/>
      <c r="S118" s="447"/>
      <c r="T118" s="447"/>
      <c r="U118" s="447"/>
      <c r="V118" s="447"/>
      <c r="W118" s="447"/>
      <c r="X118" s="192">
        <f>SUM(W120:W126)</f>
        <v>0</v>
      </c>
    </row>
    <row r="119" spans="1:24" ht="14.25" customHeight="1" outlineLevel="1">
      <c r="A119" s="27"/>
      <c r="B119" s="43"/>
      <c r="C119" s="182">
        <f>'Перв. скв '!C121</f>
        <v>0</v>
      </c>
      <c r="D119" s="100" t="s">
        <v>120</v>
      </c>
      <c r="E119" s="50"/>
      <c r="F119" s="50"/>
      <c r="G119" s="38"/>
      <c r="H119" s="51"/>
      <c r="I119" s="51"/>
      <c r="J119" s="51"/>
      <c r="K119" s="51"/>
      <c r="L119" s="51"/>
      <c r="M119" s="51"/>
      <c r="N119" s="51"/>
      <c r="O119" s="52"/>
      <c r="P119" s="52"/>
      <c r="Q119" s="52"/>
      <c r="R119" s="52"/>
      <c r="S119" s="52"/>
      <c r="T119" s="52"/>
      <c r="U119" s="52"/>
      <c r="V119" s="53"/>
      <c r="W119" s="172"/>
      <c r="X119" s="190"/>
    </row>
    <row r="120" spans="1:24" ht="27.75" customHeight="1" outlineLevel="1">
      <c r="A120" s="30"/>
      <c r="B120" s="43"/>
      <c r="C120" s="183" t="s">
        <v>148</v>
      </c>
      <c r="D120" s="102" t="str">
        <f>'Перв. скв '!D122</f>
        <v>Стандартный комплекс ГИС на ННС</v>
      </c>
      <c r="E120" s="59">
        <f>C$119</f>
        <v>0</v>
      </c>
      <c r="F120" s="59" t="str">
        <f>'Перв. скв '!F122</f>
        <v>операция</v>
      </c>
      <c r="G120" s="196">
        <f>'Перв. скв '!G122</f>
        <v>430000</v>
      </c>
      <c r="H120" s="84"/>
      <c r="I120" s="197"/>
      <c r="J120" s="84"/>
      <c r="K120" s="84"/>
      <c r="L120" s="84"/>
      <c r="M120" s="84"/>
      <c r="N120" s="84"/>
      <c r="O120" s="99">
        <f t="shared" ref="O120:O126" si="74">H120*G120</f>
        <v>0</v>
      </c>
      <c r="P120" s="99">
        <f t="shared" ref="P120:P126" si="75">I120*G120</f>
        <v>0</v>
      </c>
      <c r="Q120" s="99">
        <f t="shared" ref="Q120:Q126" si="76">J120*G120</f>
        <v>0</v>
      </c>
      <c r="R120" s="99">
        <f t="shared" ref="R120:R126" si="77">K120*G120</f>
        <v>0</v>
      </c>
      <c r="S120" s="99">
        <f t="shared" ref="S120:S126" si="78">L120*G120</f>
        <v>0</v>
      </c>
      <c r="T120" s="99">
        <f t="shared" ref="T120:T126" si="79">M120*G120</f>
        <v>0</v>
      </c>
      <c r="U120" s="99">
        <f t="shared" ref="U120:U126" si="80">N120*G120</f>
        <v>0</v>
      </c>
      <c r="V120" s="98">
        <f t="shared" ref="V120:V126" si="81">SUM(H120:N120)</f>
        <v>0</v>
      </c>
      <c r="W120" s="171">
        <f t="shared" ref="W120:W126" si="82">SUM(O120:U120)</f>
        <v>0</v>
      </c>
      <c r="X120" s="190"/>
    </row>
    <row r="121" spans="1:24" ht="15.75" outlineLevel="1" thickBot="1">
      <c r="A121" s="30"/>
      <c r="B121" s="43"/>
      <c r="C121" s="183"/>
      <c r="D121" s="102" t="str">
        <f>'Перв. скв '!D123</f>
        <v>Стандартный комплекс ГИС на ГС</v>
      </c>
      <c r="E121" s="59">
        <f t="shared" ref="E121:E126" si="83">C$119</f>
        <v>0</v>
      </c>
      <c r="F121" s="59" t="str">
        <f>'Перв. скв '!F123</f>
        <v>операция</v>
      </c>
      <c r="G121" s="196">
        <f>'Перв. скв '!G123</f>
        <v>300000</v>
      </c>
      <c r="H121" s="84"/>
      <c r="I121" s="84"/>
      <c r="J121" s="197"/>
      <c r="K121" s="84"/>
      <c r="L121" s="84"/>
      <c r="M121" s="84"/>
      <c r="N121" s="84"/>
      <c r="O121" s="99">
        <f t="shared" si="74"/>
        <v>0</v>
      </c>
      <c r="P121" s="99">
        <f t="shared" si="75"/>
        <v>0</v>
      </c>
      <c r="Q121" s="99">
        <f t="shared" si="76"/>
        <v>0</v>
      </c>
      <c r="R121" s="99">
        <f t="shared" si="77"/>
        <v>0</v>
      </c>
      <c r="S121" s="99">
        <f t="shared" si="78"/>
        <v>0</v>
      </c>
      <c r="T121" s="99">
        <f t="shared" si="79"/>
        <v>0</v>
      </c>
      <c r="U121" s="99">
        <f t="shared" si="80"/>
        <v>0</v>
      </c>
      <c r="V121" s="98">
        <f t="shared" si="81"/>
        <v>0</v>
      </c>
      <c r="W121" s="171">
        <f t="shared" si="82"/>
        <v>0</v>
      </c>
      <c r="X121" s="190"/>
    </row>
    <row r="122" spans="1:24" ht="29.25" hidden="1" customHeight="1" outlineLevel="1">
      <c r="A122" s="3"/>
      <c r="B122" s="43"/>
      <c r="C122" s="183"/>
      <c r="D122" s="102" t="str">
        <f>'Перв. скв '!D124</f>
        <v>ГИС под техничкскую колонну 245 мм (Стандартный комплекс, ИК (если несертифицированная телесистема), РК, АКЦ, ЦМ, МЛМ)</v>
      </c>
      <c r="E122" s="59">
        <f t="shared" si="83"/>
        <v>0</v>
      </c>
      <c r="F122" s="59" t="str">
        <f>'Перв. скв '!F124</f>
        <v>операция</v>
      </c>
      <c r="G122" s="196">
        <f>'Перв. скв '!G124</f>
        <v>0</v>
      </c>
      <c r="H122" s="84"/>
      <c r="I122" s="84"/>
      <c r="J122" s="84"/>
      <c r="K122" s="84"/>
      <c r="L122" s="84"/>
      <c r="M122" s="84"/>
      <c r="N122" s="84"/>
      <c r="O122" s="99">
        <f t="shared" si="74"/>
        <v>0</v>
      </c>
      <c r="P122" s="99">
        <f t="shared" si="75"/>
        <v>0</v>
      </c>
      <c r="Q122" s="99">
        <f t="shared" si="76"/>
        <v>0</v>
      </c>
      <c r="R122" s="99">
        <f t="shared" si="77"/>
        <v>0</v>
      </c>
      <c r="S122" s="99">
        <f t="shared" si="78"/>
        <v>0</v>
      </c>
      <c r="T122" s="99">
        <f t="shared" si="79"/>
        <v>0</v>
      </c>
      <c r="U122" s="99">
        <f t="shared" si="80"/>
        <v>0</v>
      </c>
      <c r="V122" s="98">
        <f t="shared" si="81"/>
        <v>0</v>
      </c>
      <c r="W122" s="171">
        <f t="shared" si="82"/>
        <v>0</v>
      </c>
      <c r="X122" s="190"/>
    </row>
    <row r="123" spans="1:24" ht="29.25" hidden="1" customHeight="1" outlineLevel="1">
      <c r="A123" s="27"/>
      <c r="B123" s="43"/>
      <c r="C123" s="183"/>
      <c r="D123" s="102" t="str">
        <f>'Перв. скв '!D125</f>
        <v>ГИС под эксплуатационную колонну 178 мм (Стандартный комплекс, ИК (если несертифицированная телесистема))</v>
      </c>
      <c r="E123" s="59">
        <f t="shared" si="83"/>
        <v>0</v>
      </c>
      <c r="F123" s="59" t="str">
        <f>'Перв. скв '!F125</f>
        <v>операция</v>
      </c>
      <c r="G123" s="196">
        <f>'Перв. скв '!G125</f>
        <v>0</v>
      </c>
      <c r="H123" s="84"/>
      <c r="I123" s="84"/>
      <c r="J123" s="84"/>
      <c r="K123" s="84"/>
      <c r="L123" s="197"/>
      <c r="M123" s="197"/>
      <c r="N123" s="84"/>
      <c r="O123" s="99">
        <f t="shared" si="74"/>
        <v>0</v>
      </c>
      <c r="P123" s="99">
        <f t="shared" si="75"/>
        <v>0</v>
      </c>
      <c r="Q123" s="99">
        <f t="shared" si="76"/>
        <v>0</v>
      </c>
      <c r="R123" s="99">
        <f t="shared" si="77"/>
        <v>0</v>
      </c>
      <c r="S123" s="99">
        <f t="shared" si="78"/>
        <v>0</v>
      </c>
      <c r="T123" s="99">
        <f t="shared" si="79"/>
        <v>0</v>
      </c>
      <c r="U123" s="99">
        <f t="shared" si="80"/>
        <v>0</v>
      </c>
      <c r="V123" s="98">
        <f t="shared" si="81"/>
        <v>0</v>
      </c>
      <c r="W123" s="171">
        <f t="shared" si="82"/>
        <v>0</v>
      </c>
      <c r="X123" s="190"/>
    </row>
    <row r="124" spans="1:24" hidden="1" outlineLevel="1">
      <c r="A124" s="27"/>
      <c r="B124" s="43"/>
      <c r="C124" s="183"/>
      <c r="D124" s="102" t="str">
        <f>'Перв. скв '!D126</f>
        <v>ГИС под хвостовик 114 мм (Стандартный комплекс, ИК (если несертифицированная телесистема))</v>
      </c>
      <c r="E124" s="59">
        <f t="shared" si="83"/>
        <v>0</v>
      </c>
      <c r="F124" s="59" t="str">
        <f>'Перв. скв '!F126</f>
        <v xml:space="preserve">операция </v>
      </c>
      <c r="G124" s="196">
        <f>'Перв. скв '!G126</f>
        <v>0</v>
      </c>
      <c r="H124" s="84"/>
      <c r="I124" s="84"/>
      <c r="J124" s="84"/>
      <c r="K124" s="84"/>
      <c r="L124" s="84"/>
      <c r="M124" s="84"/>
      <c r="N124" s="84"/>
      <c r="O124" s="99">
        <f t="shared" si="74"/>
        <v>0</v>
      </c>
      <c r="P124" s="99">
        <f t="shared" si="75"/>
        <v>0</v>
      </c>
      <c r="Q124" s="99">
        <f t="shared" si="76"/>
        <v>0</v>
      </c>
      <c r="R124" s="99">
        <f t="shared" si="77"/>
        <v>0</v>
      </c>
      <c r="S124" s="99">
        <f t="shared" si="78"/>
        <v>0</v>
      </c>
      <c r="T124" s="99">
        <f t="shared" si="79"/>
        <v>0</v>
      </c>
      <c r="U124" s="99">
        <f t="shared" si="80"/>
        <v>0</v>
      </c>
      <c r="V124" s="98">
        <f t="shared" si="81"/>
        <v>0</v>
      </c>
      <c r="W124" s="171">
        <f t="shared" si="82"/>
        <v>0</v>
      </c>
      <c r="X124" s="190"/>
    </row>
    <row r="125" spans="1:24" hidden="1" outlineLevel="1">
      <c r="A125" s="27"/>
      <c r="B125" s="43"/>
      <c r="C125" s="183"/>
      <c r="D125" s="102" t="str">
        <f>'Перв. скв '!D127</f>
        <v xml:space="preserve">Технологическое дежурство отряда </v>
      </c>
      <c r="E125" s="59">
        <f t="shared" si="83"/>
        <v>0</v>
      </c>
      <c r="F125" s="59" t="str">
        <f>'Перв. скв '!F127</f>
        <v>сут.</v>
      </c>
      <c r="G125" s="196">
        <f>'Перв. скв '!G127</f>
        <v>0</v>
      </c>
      <c r="H125" s="84"/>
      <c r="I125" s="84"/>
      <c r="J125" s="84"/>
      <c r="K125" s="84"/>
      <c r="L125" s="84"/>
      <c r="M125" s="84"/>
      <c r="N125" s="84"/>
      <c r="O125" s="99">
        <f t="shared" si="74"/>
        <v>0</v>
      </c>
      <c r="P125" s="99">
        <f t="shared" si="75"/>
        <v>0</v>
      </c>
      <c r="Q125" s="99">
        <f t="shared" si="76"/>
        <v>0</v>
      </c>
      <c r="R125" s="99">
        <f t="shared" si="77"/>
        <v>0</v>
      </c>
      <c r="S125" s="99">
        <f t="shared" si="78"/>
        <v>0</v>
      </c>
      <c r="T125" s="99">
        <f t="shared" si="79"/>
        <v>0</v>
      </c>
      <c r="U125" s="99">
        <f t="shared" si="80"/>
        <v>0</v>
      </c>
      <c r="V125" s="98">
        <f t="shared" si="81"/>
        <v>0</v>
      </c>
      <c r="W125" s="171">
        <f t="shared" si="82"/>
        <v>0</v>
      </c>
      <c r="X125" s="190"/>
    </row>
    <row r="126" spans="1:24" ht="15.75" hidden="1" outlineLevel="1" thickBot="1">
      <c r="A126" s="34"/>
      <c r="B126" s="44"/>
      <c r="C126" s="183"/>
      <c r="D126" s="102" t="str">
        <f>'Перв. скв '!D128</f>
        <v>Интерпритация данных ГИС в открытом стволе</v>
      </c>
      <c r="E126" s="59">
        <f t="shared" si="83"/>
        <v>0</v>
      </c>
      <c r="F126" s="59" t="str">
        <f>'Перв. скв '!F128</f>
        <v>операция</v>
      </c>
      <c r="G126" s="196">
        <f>'Перв. скв '!G128</f>
        <v>0</v>
      </c>
      <c r="H126" s="197"/>
      <c r="I126" s="84"/>
      <c r="J126" s="84"/>
      <c r="K126" s="84"/>
      <c r="L126" s="84"/>
      <c r="M126" s="84"/>
      <c r="N126" s="84"/>
      <c r="O126" s="99">
        <f t="shared" si="74"/>
        <v>0</v>
      </c>
      <c r="P126" s="99">
        <f t="shared" si="75"/>
        <v>0</v>
      </c>
      <c r="Q126" s="99">
        <f t="shared" si="76"/>
        <v>0</v>
      </c>
      <c r="R126" s="99">
        <f t="shared" si="77"/>
        <v>0</v>
      </c>
      <c r="S126" s="99">
        <f t="shared" si="78"/>
        <v>0</v>
      </c>
      <c r="T126" s="99">
        <f t="shared" si="79"/>
        <v>0</v>
      </c>
      <c r="U126" s="99">
        <f t="shared" si="80"/>
        <v>0</v>
      </c>
      <c r="V126" s="98">
        <f t="shared" si="81"/>
        <v>0</v>
      </c>
      <c r="W126" s="171">
        <f t="shared" si="82"/>
        <v>0</v>
      </c>
      <c r="X126" s="190"/>
    </row>
    <row r="127" spans="1:24" ht="15.75" collapsed="1" thickBot="1">
      <c r="A127" s="32"/>
      <c r="B127" s="47"/>
      <c r="C127" s="446" t="s">
        <v>1</v>
      </c>
      <c r="D127" s="447"/>
      <c r="E127" s="447"/>
      <c r="F127" s="447"/>
      <c r="G127" s="447"/>
      <c r="H127" s="447"/>
      <c r="I127" s="447"/>
      <c r="J127" s="447"/>
      <c r="K127" s="447"/>
      <c r="L127" s="447"/>
      <c r="M127" s="447"/>
      <c r="N127" s="447"/>
      <c r="O127" s="447"/>
      <c r="P127" s="447"/>
      <c r="Q127" s="447"/>
      <c r="R127" s="447"/>
      <c r="S127" s="447"/>
      <c r="T127" s="447"/>
      <c r="U127" s="447"/>
      <c r="V127" s="447"/>
      <c r="W127" s="447"/>
      <c r="X127" s="192">
        <f>SUM(W129:W131)</f>
        <v>0</v>
      </c>
    </row>
    <row r="128" spans="1:24" outlineLevel="1">
      <c r="A128" s="30"/>
      <c r="B128" s="43"/>
      <c r="C128" s="182">
        <f>'Перв. скв '!C130</f>
        <v>0</v>
      </c>
      <c r="D128" s="100" t="s">
        <v>120</v>
      </c>
      <c r="E128" s="50"/>
      <c r="F128" s="55"/>
      <c r="G128" s="40"/>
      <c r="H128" s="51"/>
      <c r="I128" s="51"/>
      <c r="J128" s="51"/>
      <c r="K128" s="51"/>
      <c r="L128" s="51"/>
      <c r="M128" s="51"/>
      <c r="N128" s="51"/>
      <c r="O128" s="52"/>
      <c r="P128" s="52"/>
      <c r="Q128" s="52"/>
      <c r="R128" s="52"/>
      <c r="S128" s="52"/>
      <c r="T128" s="52"/>
      <c r="U128" s="52"/>
      <c r="V128" s="53"/>
      <c r="W128" s="172"/>
      <c r="X128" s="190"/>
    </row>
    <row r="129" spans="1:40" outlineLevel="1">
      <c r="A129" s="30"/>
      <c r="B129" s="43"/>
      <c r="C129" s="183" t="s">
        <v>148</v>
      </c>
      <c r="D129" s="102" t="str">
        <f>'Перв. скв '!D131</f>
        <v>Отбор неизолированного керна</v>
      </c>
      <c r="E129" s="59">
        <f>C$128</f>
        <v>0</v>
      </c>
      <c r="F129" s="59" t="str">
        <f>'Перв. скв '!F131</f>
        <v>м</v>
      </c>
      <c r="G129" s="196">
        <f>'Перв. скв '!G131</f>
        <v>0</v>
      </c>
      <c r="H129" s="84"/>
      <c r="I129" s="84"/>
      <c r="J129" s="84"/>
      <c r="K129" s="84"/>
      <c r="L129" s="84"/>
      <c r="M129" s="84"/>
      <c r="N129" s="84"/>
      <c r="O129" s="112">
        <f>H129*G129</f>
        <v>0</v>
      </c>
      <c r="P129" s="112">
        <f>I129*G129</f>
        <v>0</v>
      </c>
      <c r="Q129" s="112">
        <f>J129*G129</f>
        <v>0</v>
      </c>
      <c r="R129" s="112">
        <f>K129*G129</f>
        <v>0</v>
      </c>
      <c r="S129" s="112">
        <f>L129*G129</f>
        <v>0</v>
      </c>
      <c r="T129" s="99">
        <f>M129*G129</f>
        <v>0</v>
      </c>
      <c r="U129" s="112">
        <f>N129*G129</f>
        <v>0</v>
      </c>
      <c r="V129" s="113">
        <f>SUM(H129:N129)</f>
        <v>0</v>
      </c>
      <c r="W129" s="168">
        <f>SUM(O129:U129)</f>
        <v>0</v>
      </c>
      <c r="X129" s="190"/>
    </row>
    <row r="130" spans="1:40" outlineLevel="1">
      <c r="A130" s="30"/>
      <c r="B130" s="43"/>
      <c r="C130" s="183"/>
      <c r="D130" s="102" t="str">
        <f>'Перв. скв '!D132</f>
        <v>Отбор изолированного керна</v>
      </c>
      <c r="E130" s="59">
        <f>C$128</f>
        <v>0</v>
      </c>
      <c r="F130" s="59" t="str">
        <f>'Перв. скв '!F132</f>
        <v>м</v>
      </c>
      <c r="G130" s="196">
        <f>'Перв. скв '!G132</f>
        <v>0</v>
      </c>
      <c r="H130" s="84"/>
      <c r="I130" s="84"/>
      <c r="J130" s="84"/>
      <c r="K130" s="84"/>
      <c r="L130" s="84"/>
      <c r="M130" s="84"/>
      <c r="N130" s="84"/>
      <c r="O130" s="112">
        <f>H130*G130</f>
        <v>0</v>
      </c>
      <c r="P130" s="112">
        <f>I130*G130</f>
        <v>0</v>
      </c>
      <c r="Q130" s="112">
        <f>J130*G130</f>
        <v>0</v>
      </c>
      <c r="R130" s="112">
        <f>K130*G130</f>
        <v>0</v>
      </c>
      <c r="S130" s="112">
        <f>L130*G130</f>
        <v>0</v>
      </c>
      <c r="T130" s="99">
        <f>M130*G130</f>
        <v>0</v>
      </c>
      <c r="U130" s="112">
        <f>N130*G130</f>
        <v>0</v>
      </c>
      <c r="V130" s="113">
        <f>SUM(H130:N130)</f>
        <v>0</v>
      </c>
      <c r="W130" s="168">
        <f>SUM(O130:U130)</f>
        <v>0</v>
      </c>
      <c r="X130" s="190"/>
    </row>
    <row r="131" spans="1:40" ht="15.75" outlineLevel="1" thickBot="1">
      <c r="A131" s="30"/>
      <c r="B131" s="43"/>
      <c r="C131" s="183"/>
      <c r="D131" s="102" t="str">
        <f>'Перв. скв '!D133</f>
        <v>Прочее</v>
      </c>
      <c r="E131" s="59">
        <f>C$128</f>
        <v>0</v>
      </c>
      <c r="F131" s="59" t="str">
        <f>'Перв. скв '!F133</f>
        <v>м</v>
      </c>
      <c r="G131" s="196">
        <f>'Перв. скв '!G133</f>
        <v>0</v>
      </c>
      <c r="H131" s="84"/>
      <c r="I131" s="84"/>
      <c r="J131" s="84"/>
      <c r="K131" s="84"/>
      <c r="L131" s="84"/>
      <c r="M131" s="84"/>
      <c r="N131" s="84"/>
      <c r="O131" s="112">
        <f>H131*G131</f>
        <v>0</v>
      </c>
      <c r="P131" s="112">
        <f>I131*G131</f>
        <v>0</v>
      </c>
      <c r="Q131" s="112">
        <f>J131*G131</f>
        <v>0</v>
      </c>
      <c r="R131" s="112">
        <f>K131*G131</f>
        <v>0</v>
      </c>
      <c r="S131" s="112">
        <f>L131*G131</f>
        <v>0</v>
      </c>
      <c r="T131" s="99">
        <f>M131*G131</f>
        <v>0</v>
      </c>
      <c r="U131" s="112">
        <f>N131*G131</f>
        <v>0</v>
      </c>
      <c r="V131" s="113">
        <f>SUM(H131:N131)</f>
        <v>0</v>
      </c>
      <c r="W131" s="168">
        <f>SUM(O131:U131)</f>
        <v>0</v>
      </c>
      <c r="X131" s="190"/>
    </row>
    <row r="132" spans="1:40" ht="15.75" thickBot="1">
      <c r="A132" s="32"/>
      <c r="B132" s="47"/>
      <c r="C132" s="446" t="s">
        <v>26</v>
      </c>
      <c r="D132" s="447"/>
      <c r="E132" s="447"/>
      <c r="F132" s="447"/>
      <c r="G132" s="447"/>
      <c r="H132" s="447"/>
      <c r="I132" s="447"/>
      <c r="J132" s="447"/>
      <c r="K132" s="447"/>
      <c r="L132" s="447"/>
      <c r="M132" s="447"/>
      <c r="N132" s="447"/>
      <c r="O132" s="447"/>
      <c r="P132" s="447"/>
      <c r="Q132" s="447"/>
      <c r="R132" s="447"/>
      <c r="S132" s="447"/>
      <c r="T132" s="447"/>
      <c r="U132" s="447"/>
      <c r="V132" s="447"/>
      <c r="W132" s="447"/>
      <c r="X132" s="192">
        <f>SUM(W134:W139)</f>
        <v>0</v>
      </c>
    </row>
    <row r="133" spans="1:40" outlineLevel="1" collapsed="1">
      <c r="A133" s="27"/>
      <c r="B133" s="43"/>
      <c r="C133" s="182">
        <f>'Перв. скв '!C135</f>
        <v>0</v>
      </c>
      <c r="D133" s="100" t="s">
        <v>120</v>
      </c>
      <c r="E133" s="50"/>
      <c r="F133" s="50"/>
      <c r="G133" s="38"/>
      <c r="H133" s="51"/>
      <c r="I133" s="51"/>
      <c r="J133" s="51"/>
      <c r="K133" s="51"/>
      <c r="L133" s="51"/>
      <c r="M133" s="51"/>
      <c r="N133" s="51"/>
      <c r="O133" s="52"/>
      <c r="P133" s="52"/>
      <c r="Q133" s="52"/>
      <c r="R133" s="52"/>
      <c r="S133" s="52"/>
      <c r="T133" s="52"/>
      <c r="U133" s="52"/>
      <c r="V133" s="53"/>
      <c r="W133" s="172"/>
      <c r="X133" s="190"/>
    </row>
    <row r="134" spans="1:40" outlineLevel="1">
      <c r="A134" s="27"/>
      <c r="B134" s="43"/>
      <c r="C134" s="183" t="s">
        <v>148</v>
      </c>
      <c r="D134" s="102" t="str">
        <f>'Перв. скв '!D136</f>
        <v>Супервайзер по бурению на скважинах с отходом до 1300 м.</v>
      </c>
      <c r="E134" s="59">
        <f t="shared" ref="E134:E139" si="84">C$133</f>
        <v>0</v>
      </c>
      <c r="F134" s="59" t="str">
        <f>'Перв. скв '!F136</f>
        <v>скв.</v>
      </c>
      <c r="G134" s="196">
        <f>'Перв. скв '!G136</f>
        <v>18147</v>
      </c>
      <c r="H134" s="198"/>
      <c r="I134" s="198"/>
      <c r="J134" s="198"/>
      <c r="K134" s="198"/>
      <c r="L134" s="198"/>
      <c r="M134" s="198"/>
      <c r="N134" s="198"/>
      <c r="O134" s="99">
        <f t="shared" ref="O134:O139" si="85">H134*G134</f>
        <v>0</v>
      </c>
      <c r="P134" s="99">
        <f t="shared" ref="P134:P139" si="86">I134*G134</f>
        <v>0</v>
      </c>
      <c r="Q134" s="99">
        <f t="shared" ref="Q134:Q139" si="87">J134*G134</f>
        <v>0</v>
      </c>
      <c r="R134" s="99">
        <f t="shared" ref="R134:R139" si="88">K134*G134</f>
        <v>0</v>
      </c>
      <c r="S134" s="99">
        <f t="shared" ref="S134:S139" si="89">L134*G134</f>
        <v>0</v>
      </c>
      <c r="T134" s="99">
        <f t="shared" ref="T134:T139" si="90">M134*G134</f>
        <v>0</v>
      </c>
      <c r="U134" s="99">
        <f t="shared" ref="U134:U139" si="91">N134*G134</f>
        <v>0</v>
      </c>
      <c r="V134" s="98">
        <f t="shared" ref="V134:V139" si="92">SUM(H134:N134)</f>
        <v>0</v>
      </c>
      <c r="W134" s="171">
        <f t="shared" ref="W134:W139" si="93">SUM(O134:U134)</f>
        <v>0</v>
      </c>
      <c r="X134" s="190"/>
    </row>
    <row r="135" spans="1:40" outlineLevel="1">
      <c r="A135" s="27"/>
      <c r="B135" s="43"/>
      <c r="C135" s="183"/>
      <c r="D135" s="102" t="str">
        <f>'Перв. скв '!D137</f>
        <v>Супервайзер по бурению на скважинах с отходом от 1300 до 1500 м.</v>
      </c>
      <c r="E135" s="59">
        <f t="shared" si="84"/>
        <v>0</v>
      </c>
      <c r="F135" s="59" t="str">
        <f>'Перв. скв '!F137</f>
        <v>скв.</v>
      </c>
      <c r="G135" s="196">
        <f>'Перв. скв '!G137</f>
        <v>18147</v>
      </c>
      <c r="H135" s="198"/>
      <c r="I135" s="198"/>
      <c r="J135" s="198"/>
      <c r="K135" s="198"/>
      <c r="L135" s="198"/>
      <c r="M135" s="198"/>
      <c r="N135" s="198"/>
      <c r="O135" s="99">
        <f t="shared" si="85"/>
        <v>0</v>
      </c>
      <c r="P135" s="99">
        <f t="shared" si="86"/>
        <v>0</v>
      </c>
      <c r="Q135" s="99">
        <f t="shared" si="87"/>
        <v>0</v>
      </c>
      <c r="R135" s="99">
        <f t="shared" si="88"/>
        <v>0</v>
      </c>
      <c r="S135" s="99">
        <f t="shared" si="89"/>
        <v>0</v>
      </c>
      <c r="T135" s="99">
        <f t="shared" si="90"/>
        <v>0</v>
      </c>
      <c r="U135" s="99">
        <f t="shared" si="91"/>
        <v>0</v>
      </c>
      <c r="V135" s="98">
        <f t="shared" si="92"/>
        <v>0</v>
      </c>
      <c r="W135" s="171">
        <f t="shared" si="93"/>
        <v>0</v>
      </c>
      <c r="X135" s="190"/>
    </row>
    <row r="136" spans="1:40" outlineLevel="1">
      <c r="A136" s="27"/>
      <c r="B136" s="43"/>
      <c r="C136" s="183"/>
      <c r="D136" s="102" t="str">
        <f>'Перв. скв '!D138</f>
        <v>Супервайзер по бурению на скважинах с отходом от 1500 до 2000 м.</v>
      </c>
      <c r="E136" s="59">
        <f t="shared" si="84"/>
        <v>0</v>
      </c>
      <c r="F136" s="59" t="str">
        <f>'Перв. скв '!F138</f>
        <v>скв.</v>
      </c>
      <c r="G136" s="196">
        <f>'Перв. скв '!G138</f>
        <v>18147</v>
      </c>
      <c r="H136" s="198"/>
      <c r="I136" s="198"/>
      <c r="J136" s="198"/>
      <c r="K136" s="198"/>
      <c r="L136" s="198"/>
      <c r="M136" s="198"/>
      <c r="N136" s="198"/>
      <c r="O136" s="99">
        <f t="shared" si="85"/>
        <v>0</v>
      </c>
      <c r="P136" s="99">
        <f t="shared" si="86"/>
        <v>0</v>
      </c>
      <c r="Q136" s="99">
        <f t="shared" si="87"/>
        <v>0</v>
      </c>
      <c r="R136" s="99">
        <f t="shared" si="88"/>
        <v>0</v>
      </c>
      <c r="S136" s="99">
        <f t="shared" si="89"/>
        <v>0</v>
      </c>
      <c r="T136" s="99">
        <f t="shared" si="90"/>
        <v>0</v>
      </c>
      <c r="U136" s="99">
        <f t="shared" si="91"/>
        <v>0</v>
      </c>
      <c r="V136" s="98">
        <f t="shared" si="92"/>
        <v>0</v>
      </c>
      <c r="W136" s="171">
        <f t="shared" si="93"/>
        <v>0</v>
      </c>
      <c r="X136" s="190"/>
    </row>
    <row r="137" spans="1:40" outlineLevel="1">
      <c r="A137" s="27"/>
      <c r="B137" s="43"/>
      <c r="C137" s="183"/>
      <c r="D137" s="102" t="str">
        <f>'Перв. скв '!D139</f>
        <v>Супервайзер по бурению на скважинах с отходом от 2000 до 2200 м.</v>
      </c>
      <c r="E137" s="59">
        <f t="shared" si="84"/>
        <v>0</v>
      </c>
      <c r="F137" s="59" t="str">
        <f>'Перв. скв '!F139</f>
        <v>скв.</v>
      </c>
      <c r="G137" s="196">
        <f>'Перв. скв '!G139</f>
        <v>18147</v>
      </c>
      <c r="H137" s="198"/>
      <c r="I137" s="198"/>
      <c r="J137" s="198"/>
      <c r="K137" s="198"/>
      <c r="L137" s="198"/>
      <c r="M137" s="198"/>
      <c r="N137" s="198"/>
      <c r="O137" s="99">
        <f t="shared" si="85"/>
        <v>0</v>
      </c>
      <c r="P137" s="99">
        <f t="shared" si="86"/>
        <v>0</v>
      </c>
      <c r="Q137" s="99">
        <f t="shared" si="87"/>
        <v>0</v>
      </c>
      <c r="R137" s="99">
        <f t="shared" si="88"/>
        <v>0</v>
      </c>
      <c r="S137" s="99">
        <f t="shared" si="89"/>
        <v>0</v>
      </c>
      <c r="T137" s="99">
        <f t="shared" si="90"/>
        <v>0</v>
      </c>
      <c r="U137" s="99">
        <f t="shared" si="91"/>
        <v>0</v>
      </c>
      <c r="V137" s="98">
        <f t="shared" si="92"/>
        <v>0</v>
      </c>
      <c r="W137" s="171">
        <f t="shared" si="93"/>
        <v>0</v>
      </c>
      <c r="X137" s="190"/>
    </row>
    <row r="138" spans="1:40" outlineLevel="1">
      <c r="A138" s="27"/>
      <c r="B138" s="43"/>
      <c r="C138" s="183"/>
      <c r="D138" s="102" t="str">
        <f>'Перв. скв '!D140</f>
        <v>Супервайзер по бурению на скважинах с отходом более 2200 м.</v>
      </c>
      <c r="E138" s="59">
        <f t="shared" si="84"/>
        <v>0</v>
      </c>
      <c r="F138" s="59" t="str">
        <f>'Перв. скв '!F140</f>
        <v>скв.</v>
      </c>
      <c r="G138" s="196">
        <f>'Перв. скв '!G140</f>
        <v>18147</v>
      </c>
      <c r="H138" s="198"/>
      <c r="I138" s="198"/>
      <c r="J138" s="198"/>
      <c r="K138" s="198"/>
      <c r="L138" s="198"/>
      <c r="M138" s="198"/>
      <c r="N138" s="198"/>
      <c r="O138" s="99">
        <f t="shared" si="85"/>
        <v>0</v>
      </c>
      <c r="P138" s="99">
        <f t="shared" si="86"/>
        <v>0</v>
      </c>
      <c r="Q138" s="99">
        <f t="shared" si="87"/>
        <v>0</v>
      </c>
      <c r="R138" s="99">
        <f t="shared" si="88"/>
        <v>0</v>
      </c>
      <c r="S138" s="99">
        <f t="shared" si="89"/>
        <v>0</v>
      </c>
      <c r="T138" s="99">
        <f t="shared" si="90"/>
        <v>0</v>
      </c>
      <c r="U138" s="99">
        <f t="shared" si="91"/>
        <v>0</v>
      </c>
      <c r="V138" s="98">
        <f t="shared" si="92"/>
        <v>0</v>
      </c>
      <c r="W138" s="171">
        <f t="shared" si="93"/>
        <v>0</v>
      </c>
      <c r="X138" s="190"/>
      <c r="AN138" s="273">
        <f>AL138+AJ138+AH138+AF138+AD138+AB138+Z138+X138+V138+T138+R138+N138+P138+L138+J138+H138</f>
        <v>0</v>
      </c>
    </row>
    <row r="139" spans="1:40" ht="15.75" outlineLevel="1" thickBot="1">
      <c r="A139" s="27"/>
      <c r="B139" s="43"/>
      <c r="C139" s="183"/>
      <c r="D139" s="102" t="str">
        <f>'Перв. скв '!D141</f>
        <v>Супервайзер по бурению на горизонтальных скважинах</v>
      </c>
      <c r="E139" s="59">
        <f t="shared" si="84"/>
        <v>0</v>
      </c>
      <c r="F139" s="59" t="str">
        <f>'Перв. скв '!F141</f>
        <v>скв.</v>
      </c>
      <c r="G139" s="196">
        <f>'Перв. скв '!G141</f>
        <v>18147</v>
      </c>
      <c r="H139" s="115"/>
      <c r="I139" s="115"/>
      <c r="J139" s="115"/>
      <c r="K139" s="115"/>
      <c r="L139" s="115"/>
      <c r="M139" s="115"/>
      <c r="N139" s="115"/>
      <c r="O139" s="99">
        <f t="shared" si="85"/>
        <v>0</v>
      </c>
      <c r="P139" s="99">
        <f t="shared" si="86"/>
        <v>0</v>
      </c>
      <c r="Q139" s="99">
        <f t="shared" si="87"/>
        <v>0</v>
      </c>
      <c r="R139" s="99">
        <f t="shared" si="88"/>
        <v>0</v>
      </c>
      <c r="S139" s="99">
        <f t="shared" si="89"/>
        <v>0</v>
      </c>
      <c r="T139" s="99">
        <f t="shared" si="90"/>
        <v>0</v>
      </c>
      <c r="U139" s="99">
        <f t="shared" si="91"/>
        <v>0</v>
      </c>
      <c r="V139" s="98">
        <f t="shared" si="92"/>
        <v>0</v>
      </c>
      <c r="W139" s="171">
        <f t="shared" si="93"/>
        <v>0</v>
      </c>
      <c r="X139" s="190"/>
    </row>
    <row r="140" spans="1:40" ht="15.75" thickBot="1">
      <c r="A140" s="32"/>
      <c r="B140" s="47"/>
      <c r="C140" s="446" t="s">
        <v>36</v>
      </c>
      <c r="D140" s="447"/>
      <c r="E140" s="447"/>
      <c r="F140" s="447"/>
      <c r="G140" s="447"/>
      <c r="H140" s="447"/>
      <c r="I140" s="447"/>
      <c r="J140" s="447"/>
      <c r="K140" s="447"/>
      <c r="L140" s="447"/>
      <c r="M140" s="447"/>
      <c r="N140" s="447"/>
      <c r="O140" s="447"/>
      <c r="P140" s="447"/>
      <c r="Q140" s="447"/>
      <c r="R140" s="447"/>
      <c r="S140" s="447"/>
      <c r="T140" s="447"/>
      <c r="U140" s="447"/>
      <c r="V140" s="447"/>
      <c r="W140" s="447"/>
      <c r="X140" s="192">
        <f>SUM(W141:W160)</f>
        <v>0</v>
      </c>
    </row>
    <row r="141" spans="1:40" outlineLevel="1" collapsed="1">
      <c r="A141" s="30"/>
      <c r="B141" s="43"/>
      <c r="C141" s="182">
        <f>'Перв. скв '!C143</f>
        <v>0</v>
      </c>
      <c r="D141" s="100" t="s">
        <v>120</v>
      </c>
      <c r="E141" s="50"/>
      <c r="F141" s="50"/>
      <c r="G141" s="38"/>
      <c r="H141" s="51"/>
      <c r="I141" s="51"/>
      <c r="J141" s="51"/>
      <c r="K141" s="51"/>
      <c r="L141" s="51"/>
      <c r="M141" s="51"/>
      <c r="N141" s="51"/>
      <c r="O141" s="52"/>
      <c r="P141" s="52"/>
      <c r="Q141" s="52"/>
      <c r="R141" s="52"/>
      <c r="S141" s="52"/>
      <c r="T141" s="52"/>
      <c r="U141" s="52"/>
      <c r="V141" s="53"/>
      <c r="W141" s="172"/>
      <c r="X141" s="190"/>
    </row>
    <row r="142" spans="1:40" outlineLevel="1">
      <c r="A142" s="30"/>
      <c r="B142" s="43"/>
      <c r="C142" s="183"/>
      <c r="D142" s="102" t="str">
        <f>'Перв. скв '!D144</f>
        <v>Противофонтанный лифт</v>
      </c>
      <c r="E142" s="59"/>
      <c r="F142" s="59" t="str">
        <f>'Перв. скв '!F144</f>
        <v>операция</v>
      </c>
      <c r="G142" s="196">
        <f>'Перв. скв '!G144</f>
        <v>0</v>
      </c>
      <c r="H142" s="115"/>
      <c r="I142" s="115"/>
      <c r="J142" s="115"/>
      <c r="K142" s="115"/>
      <c r="L142" s="115"/>
      <c r="M142" s="115"/>
      <c r="N142" s="115"/>
      <c r="O142" s="99">
        <f t="shared" ref="O142:O152" si="94">H142*G142</f>
        <v>0</v>
      </c>
      <c r="P142" s="99">
        <f t="shared" ref="P142:P152" si="95">I142*G142</f>
        <v>0</v>
      </c>
      <c r="Q142" s="99">
        <f t="shared" ref="Q142:Q152" si="96">J142*G142</f>
        <v>0</v>
      </c>
      <c r="R142" s="99">
        <f t="shared" ref="R142:R152" si="97">K142*G142</f>
        <v>0</v>
      </c>
      <c r="S142" s="99">
        <f t="shared" ref="S142:S152" si="98">L142*G142</f>
        <v>0</v>
      </c>
      <c r="T142" s="99">
        <f t="shared" ref="T142:T152" si="99">M142*G142</f>
        <v>0</v>
      </c>
      <c r="U142" s="99">
        <f t="shared" ref="U142:U152" si="100">N142*G142</f>
        <v>0</v>
      </c>
      <c r="V142" s="98">
        <f t="shared" ref="V142:V152" si="101">SUM(H142:N142)</f>
        <v>0</v>
      </c>
      <c r="W142" s="171">
        <f t="shared" ref="W142:W152" si="102">SUM(O142:U142)</f>
        <v>0</v>
      </c>
      <c r="X142" s="190"/>
    </row>
    <row r="143" spans="1:40" outlineLevel="1">
      <c r="A143" s="30"/>
      <c r="B143" s="43"/>
      <c r="C143" s="183"/>
      <c r="D143" s="102" t="str">
        <f>'Перв. скв '!D145</f>
        <v>Прочие</v>
      </c>
      <c r="E143" s="59"/>
      <c r="F143" s="59">
        <f>'Перв. скв '!F145</f>
        <v>0</v>
      </c>
      <c r="G143" s="196">
        <f>'Перв. скв '!G145</f>
        <v>0</v>
      </c>
      <c r="H143" s="115"/>
      <c r="I143" s="115"/>
      <c r="J143" s="115"/>
      <c r="K143" s="115"/>
      <c r="L143" s="115"/>
      <c r="M143" s="115"/>
      <c r="N143" s="115"/>
      <c r="O143" s="99">
        <f t="shared" si="94"/>
        <v>0</v>
      </c>
      <c r="P143" s="99">
        <f t="shared" si="95"/>
        <v>0</v>
      </c>
      <c r="Q143" s="99">
        <f t="shared" si="96"/>
        <v>0</v>
      </c>
      <c r="R143" s="99">
        <f t="shared" si="97"/>
        <v>0</v>
      </c>
      <c r="S143" s="99">
        <f t="shared" si="98"/>
        <v>0</v>
      </c>
      <c r="T143" s="99">
        <f t="shared" si="99"/>
        <v>0</v>
      </c>
      <c r="U143" s="99">
        <f t="shared" si="100"/>
        <v>0</v>
      </c>
      <c r="V143" s="98">
        <f t="shared" si="101"/>
        <v>0</v>
      </c>
      <c r="W143" s="171">
        <f t="shared" si="102"/>
        <v>0</v>
      </c>
      <c r="X143" s="190"/>
    </row>
    <row r="144" spans="1:40" outlineLevel="1">
      <c r="A144" s="30"/>
      <c r="B144" s="43"/>
      <c r="C144" s="183"/>
      <c r="D144" s="102" t="str">
        <f>'Перв. скв '!D146</f>
        <v>Прочие</v>
      </c>
      <c r="E144" s="59"/>
      <c r="F144" s="59">
        <f>'Перв. скв '!F146</f>
        <v>0</v>
      </c>
      <c r="G144" s="196">
        <f>'Перв. скв '!G146</f>
        <v>0</v>
      </c>
      <c r="H144" s="115"/>
      <c r="I144" s="115"/>
      <c r="J144" s="115"/>
      <c r="K144" s="115"/>
      <c r="L144" s="115"/>
      <c r="M144" s="115"/>
      <c r="N144" s="115"/>
      <c r="O144" s="99">
        <f t="shared" si="94"/>
        <v>0</v>
      </c>
      <c r="P144" s="99">
        <f t="shared" si="95"/>
        <v>0</v>
      </c>
      <c r="Q144" s="99">
        <f t="shared" si="96"/>
        <v>0</v>
      </c>
      <c r="R144" s="99">
        <f t="shared" si="97"/>
        <v>0</v>
      </c>
      <c r="S144" s="99">
        <f t="shared" si="98"/>
        <v>0</v>
      </c>
      <c r="T144" s="99">
        <f t="shared" si="99"/>
        <v>0</v>
      </c>
      <c r="U144" s="99">
        <f t="shared" si="100"/>
        <v>0</v>
      </c>
      <c r="V144" s="98">
        <f t="shared" si="101"/>
        <v>0</v>
      </c>
      <c r="W144" s="171">
        <f t="shared" si="102"/>
        <v>0</v>
      </c>
      <c r="X144" s="190"/>
    </row>
    <row r="145" spans="1:24" outlineLevel="1">
      <c r="A145" s="30"/>
      <c r="B145" s="43"/>
      <c r="C145" s="183"/>
      <c r="D145" s="102" t="str">
        <f>'Перв. скв '!D147</f>
        <v>Прочие</v>
      </c>
      <c r="E145" s="59"/>
      <c r="F145" s="59">
        <f>'Перв. скв '!F147</f>
        <v>0</v>
      </c>
      <c r="G145" s="196">
        <f>'Перв. скв '!G147</f>
        <v>0</v>
      </c>
      <c r="H145" s="115"/>
      <c r="I145" s="115"/>
      <c r="J145" s="115"/>
      <c r="K145" s="115"/>
      <c r="L145" s="115"/>
      <c r="M145" s="115"/>
      <c r="N145" s="115"/>
      <c r="O145" s="99">
        <f t="shared" si="94"/>
        <v>0</v>
      </c>
      <c r="P145" s="99">
        <f t="shared" si="95"/>
        <v>0</v>
      </c>
      <c r="Q145" s="99">
        <f t="shared" si="96"/>
        <v>0</v>
      </c>
      <c r="R145" s="99">
        <f t="shared" si="97"/>
        <v>0</v>
      </c>
      <c r="S145" s="99">
        <f t="shared" si="98"/>
        <v>0</v>
      </c>
      <c r="T145" s="99">
        <f t="shared" si="99"/>
        <v>0</v>
      </c>
      <c r="U145" s="99">
        <f t="shared" si="100"/>
        <v>0</v>
      </c>
      <c r="V145" s="98">
        <f t="shared" si="101"/>
        <v>0</v>
      </c>
      <c r="W145" s="171">
        <f t="shared" si="102"/>
        <v>0</v>
      </c>
      <c r="X145" s="190"/>
    </row>
    <row r="146" spans="1:24" outlineLevel="1">
      <c r="A146" s="30"/>
      <c r="B146" s="43"/>
      <c r="C146" s="183"/>
      <c r="D146" s="102" t="str">
        <f>'Перв. скв '!D148</f>
        <v>Прочие</v>
      </c>
      <c r="E146" s="59"/>
      <c r="F146" s="59">
        <f>'Перв. скв '!F148</f>
        <v>0</v>
      </c>
      <c r="G146" s="196">
        <f>'Перв. скв '!G148</f>
        <v>0</v>
      </c>
      <c r="H146" s="115"/>
      <c r="I146" s="115"/>
      <c r="J146" s="115"/>
      <c r="K146" s="115"/>
      <c r="L146" s="115"/>
      <c r="M146" s="115"/>
      <c r="N146" s="115"/>
      <c r="O146" s="99">
        <f t="shared" si="94"/>
        <v>0</v>
      </c>
      <c r="P146" s="99">
        <f t="shared" si="95"/>
        <v>0</v>
      </c>
      <c r="Q146" s="99">
        <f t="shared" si="96"/>
        <v>0</v>
      </c>
      <c r="R146" s="99">
        <f t="shared" si="97"/>
        <v>0</v>
      </c>
      <c r="S146" s="99">
        <f t="shared" si="98"/>
        <v>0</v>
      </c>
      <c r="T146" s="99">
        <f t="shared" si="99"/>
        <v>0</v>
      </c>
      <c r="U146" s="99">
        <f t="shared" si="100"/>
        <v>0</v>
      </c>
      <c r="V146" s="98">
        <f t="shared" si="101"/>
        <v>0</v>
      </c>
      <c r="W146" s="171">
        <f t="shared" si="102"/>
        <v>0</v>
      </c>
      <c r="X146" s="190"/>
    </row>
    <row r="147" spans="1:24" outlineLevel="1">
      <c r="A147" s="30"/>
      <c r="B147" s="43"/>
      <c r="C147" s="183"/>
      <c r="D147" s="102" t="str">
        <f>'Перв. скв '!D149</f>
        <v>Прочие</v>
      </c>
      <c r="E147" s="59"/>
      <c r="F147" s="59">
        <f>'Перв. скв '!F149</f>
        <v>0</v>
      </c>
      <c r="G147" s="196">
        <f>'Перв. скв '!G149</f>
        <v>0</v>
      </c>
      <c r="H147" s="115"/>
      <c r="I147" s="115"/>
      <c r="J147" s="115"/>
      <c r="K147" s="115"/>
      <c r="L147" s="115"/>
      <c r="M147" s="115"/>
      <c r="N147" s="115"/>
      <c r="O147" s="99">
        <f t="shared" si="94"/>
        <v>0</v>
      </c>
      <c r="P147" s="99">
        <f t="shared" si="95"/>
        <v>0</v>
      </c>
      <c r="Q147" s="99">
        <f t="shared" si="96"/>
        <v>0</v>
      </c>
      <c r="R147" s="99">
        <f t="shared" si="97"/>
        <v>0</v>
      </c>
      <c r="S147" s="99">
        <f t="shared" si="98"/>
        <v>0</v>
      </c>
      <c r="T147" s="99">
        <f t="shared" si="99"/>
        <v>0</v>
      </c>
      <c r="U147" s="99">
        <f t="shared" si="100"/>
        <v>0</v>
      </c>
      <c r="V147" s="98">
        <f t="shared" si="101"/>
        <v>0</v>
      </c>
      <c r="W147" s="171">
        <f t="shared" si="102"/>
        <v>0</v>
      </c>
      <c r="X147" s="190"/>
    </row>
    <row r="148" spans="1:24" outlineLevel="1">
      <c r="A148" s="30"/>
      <c r="B148" s="43"/>
      <c r="C148" s="183"/>
      <c r="D148" s="102" t="str">
        <f>'Перв. скв '!D150</f>
        <v>Прочие</v>
      </c>
      <c r="E148" s="59"/>
      <c r="F148" s="59">
        <f>'Перв. скв '!F150</f>
        <v>0</v>
      </c>
      <c r="G148" s="196">
        <f>'Перв. скв '!G150</f>
        <v>0</v>
      </c>
      <c r="H148" s="115"/>
      <c r="I148" s="115"/>
      <c r="J148" s="115"/>
      <c r="K148" s="115"/>
      <c r="L148" s="115"/>
      <c r="M148" s="115"/>
      <c r="N148" s="115"/>
      <c r="O148" s="99">
        <f t="shared" si="94"/>
        <v>0</v>
      </c>
      <c r="P148" s="99">
        <f t="shared" si="95"/>
        <v>0</v>
      </c>
      <c r="Q148" s="99">
        <f t="shared" si="96"/>
        <v>0</v>
      </c>
      <c r="R148" s="99">
        <f t="shared" si="97"/>
        <v>0</v>
      </c>
      <c r="S148" s="99">
        <f t="shared" si="98"/>
        <v>0</v>
      </c>
      <c r="T148" s="99">
        <f t="shared" si="99"/>
        <v>0</v>
      </c>
      <c r="U148" s="99">
        <f t="shared" si="100"/>
        <v>0</v>
      </c>
      <c r="V148" s="98">
        <f t="shared" si="101"/>
        <v>0</v>
      </c>
      <c r="W148" s="171">
        <f t="shared" si="102"/>
        <v>0</v>
      </c>
      <c r="X148" s="190"/>
    </row>
    <row r="149" spans="1:24" outlineLevel="1">
      <c r="A149" s="30"/>
      <c r="B149" s="43"/>
      <c r="C149" s="183"/>
      <c r="D149" s="102" t="str">
        <f>'Перв. скв '!D151</f>
        <v>Прочие</v>
      </c>
      <c r="E149" s="59"/>
      <c r="F149" s="59">
        <f>'Перв. скв '!F151</f>
        <v>0</v>
      </c>
      <c r="G149" s="196">
        <f>'Перв. скв '!G151</f>
        <v>0</v>
      </c>
      <c r="H149" s="115"/>
      <c r="I149" s="115"/>
      <c r="J149" s="115"/>
      <c r="K149" s="115"/>
      <c r="L149" s="115"/>
      <c r="M149" s="115"/>
      <c r="N149" s="115"/>
      <c r="O149" s="99">
        <f t="shared" si="94"/>
        <v>0</v>
      </c>
      <c r="P149" s="99">
        <f t="shared" si="95"/>
        <v>0</v>
      </c>
      <c r="Q149" s="99">
        <f t="shared" si="96"/>
        <v>0</v>
      </c>
      <c r="R149" s="99">
        <f t="shared" si="97"/>
        <v>0</v>
      </c>
      <c r="S149" s="99">
        <f t="shared" si="98"/>
        <v>0</v>
      </c>
      <c r="T149" s="99">
        <f t="shared" si="99"/>
        <v>0</v>
      </c>
      <c r="U149" s="99">
        <f t="shared" si="100"/>
        <v>0</v>
      </c>
      <c r="V149" s="98">
        <f t="shared" si="101"/>
        <v>0</v>
      </c>
      <c r="W149" s="171">
        <f t="shared" si="102"/>
        <v>0</v>
      </c>
      <c r="X149" s="190"/>
    </row>
    <row r="150" spans="1:24" outlineLevel="1">
      <c r="A150" s="30"/>
      <c r="B150" s="43"/>
      <c r="C150" s="183"/>
      <c r="D150" s="102" t="str">
        <f>'Перв. скв '!D152</f>
        <v>Прочие</v>
      </c>
      <c r="E150" s="59"/>
      <c r="F150" s="59">
        <f>'Перв. скв '!F152</f>
        <v>0</v>
      </c>
      <c r="G150" s="196">
        <f>'Перв. скв '!G152</f>
        <v>0</v>
      </c>
      <c r="H150" s="115"/>
      <c r="I150" s="115"/>
      <c r="J150" s="115"/>
      <c r="K150" s="115"/>
      <c r="L150" s="115"/>
      <c r="M150" s="115"/>
      <c r="N150" s="115"/>
      <c r="O150" s="99">
        <f t="shared" si="94"/>
        <v>0</v>
      </c>
      <c r="P150" s="99">
        <f t="shared" si="95"/>
        <v>0</v>
      </c>
      <c r="Q150" s="99">
        <f t="shared" si="96"/>
        <v>0</v>
      </c>
      <c r="R150" s="99">
        <f t="shared" si="97"/>
        <v>0</v>
      </c>
      <c r="S150" s="99">
        <f t="shared" si="98"/>
        <v>0</v>
      </c>
      <c r="T150" s="99">
        <f t="shared" si="99"/>
        <v>0</v>
      </c>
      <c r="U150" s="99">
        <f t="shared" si="100"/>
        <v>0</v>
      </c>
      <c r="V150" s="98">
        <f t="shared" si="101"/>
        <v>0</v>
      </c>
      <c r="W150" s="171">
        <f>SUM(O150:U150)</f>
        <v>0</v>
      </c>
      <c r="X150" s="190"/>
    </row>
    <row r="151" spans="1:24" outlineLevel="1">
      <c r="A151" s="30"/>
      <c r="B151" s="43"/>
      <c r="C151" s="183"/>
      <c r="D151" s="102" t="str">
        <f>'Перв. скв '!D153</f>
        <v>Прочие</v>
      </c>
      <c r="E151" s="59"/>
      <c r="F151" s="59">
        <f>'Перв. скв '!F153</f>
        <v>0</v>
      </c>
      <c r="G151" s="196">
        <f>'Перв. скв '!G153</f>
        <v>0</v>
      </c>
      <c r="H151" s="115"/>
      <c r="I151" s="115"/>
      <c r="J151" s="115"/>
      <c r="K151" s="115"/>
      <c r="L151" s="115"/>
      <c r="M151" s="115"/>
      <c r="N151" s="115"/>
      <c r="O151" s="99">
        <f t="shared" si="94"/>
        <v>0</v>
      </c>
      <c r="P151" s="99">
        <f t="shared" si="95"/>
        <v>0</v>
      </c>
      <c r="Q151" s="99">
        <f t="shared" si="96"/>
        <v>0</v>
      </c>
      <c r="R151" s="99">
        <f t="shared" si="97"/>
        <v>0</v>
      </c>
      <c r="S151" s="99">
        <f t="shared" si="98"/>
        <v>0</v>
      </c>
      <c r="T151" s="99">
        <f t="shared" si="99"/>
        <v>0</v>
      </c>
      <c r="U151" s="99">
        <f t="shared" si="100"/>
        <v>0</v>
      </c>
      <c r="V151" s="98">
        <f t="shared" si="101"/>
        <v>0</v>
      </c>
      <c r="W151" s="171">
        <f>SUM(O151:U151)</f>
        <v>0</v>
      </c>
      <c r="X151" s="190"/>
    </row>
    <row r="152" spans="1:24" outlineLevel="1">
      <c r="A152" s="30"/>
      <c r="B152" s="43"/>
      <c r="C152" s="183"/>
      <c r="D152" s="102" t="str">
        <f>'Перв. скв '!D154</f>
        <v>Прочие</v>
      </c>
      <c r="E152" s="59"/>
      <c r="F152" s="59">
        <f>'Перв. скв '!F154</f>
        <v>0</v>
      </c>
      <c r="G152" s="196">
        <f>'Перв. скв '!G154</f>
        <v>0</v>
      </c>
      <c r="H152" s="115"/>
      <c r="I152" s="115"/>
      <c r="J152" s="115"/>
      <c r="K152" s="115"/>
      <c r="L152" s="115"/>
      <c r="M152" s="115"/>
      <c r="N152" s="115"/>
      <c r="O152" s="99">
        <f t="shared" si="94"/>
        <v>0</v>
      </c>
      <c r="P152" s="99">
        <f t="shared" si="95"/>
        <v>0</v>
      </c>
      <c r="Q152" s="99">
        <f t="shared" si="96"/>
        <v>0</v>
      </c>
      <c r="R152" s="99">
        <f t="shared" si="97"/>
        <v>0</v>
      </c>
      <c r="S152" s="99">
        <f t="shared" si="98"/>
        <v>0</v>
      </c>
      <c r="T152" s="99">
        <f t="shared" si="99"/>
        <v>0</v>
      </c>
      <c r="U152" s="99">
        <f t="shared" si="100"/>
        <v>0</v>
      </c>
      <c r="V152" s="98">
        <f t="shared" si="101"/>
        <v>0</v>
      </c>
      <c r="W152" s="171">
        <f t="shared" si="102"/>
        <v>0</v>
      </c>
      <c r="X152" s="190"/>
    </row>
    <row r="153" spans="1:24" outlineLevel="1">
      <c r="A153" s="30"/>
      <c r="B153" s="43"/>
      <c r="C153" s="54" t="s">
        <v>121</v>
      </c>
      <c r="D153" s="100"/>
      <c r="E153" s="50"/>
      <c r="F153" s="50"/>
      <c r="G153" s="38"/>
      <c r="H153" s="120"/>
      <c r="I153" s="120"/>
      <c r="J153" s="120"/>
      <c r="K153" s="120"/>
      <c r="L153" s="120"/>
      <c r="M153" s="120"/>
      <c r="N153" s="120"/>
      <c r="O153" s="121"/>
      <c r="P153" s="121"/>
      <c r="Q153" s="121"/>
      <c r="R153" s="121"/>
      <c r="S153" s="121"/>
      <c r="T153" s="121"/>
      <c r="U153" s="121"/>
      <c r="V153" s="120"/>
      <c r="W153" s="173"/>
      <c r="X153" s="190"/>
    </row>
    <row r="154" spans="1:24" outlineLevel="1" collapsed="1">
      <c r="A154" s="30"/>
      <c r="B154" s="43"/>
      <c r="C154" s="182">
        <f>'Перв. скв '!C156</f>
        <v>0</v>
      </c>
      <c r="D154" s="100" t="s">
        <v>120</v>
      </c>
      <c r="E154" s="50"/>
      <c r="F154" s="50"/>
      <c r="G154" s="38"/>
      <c r="H154" s="120"/>
      <c r="I154" s="120"/>
      <c r="J154" s="120"/>
      <c r="K154" s="120"/>
      <c r="L154" s="120"/>
      <c r="M154" s="120"/>
      <c r="N154" s="120"/>
      <c r="O154" s="121"/>
      <c r="P154" s="121"/>
      <c r="Q154" s="121"/>
      <c r="R154" s="121"/>
      <c r="S154" s="121"/>
      <c r="T154" s="121"/>
      <c r="U154" s="121"/>
      <c r="V154" s="120"/>
      <c r="W154" s="173"/>
      <c r="X154" s="190"/>
    </row>
    <row r="155" spans="1:24" outlineLevel="1">
      <c r="A155" s="30"/>
      <c r="B155" s="43"/>
      <c r="C155" s="183"/>
      <c r="D155" s="102" t="str">
        <f>'Перв. скв '!D157</f>
        <v>нецементируемые хвостовики 114 мм.</v>
      </c>
      <c r="E155" s="59">
        <f>C$154</f>
        <v>0</v>
      </c>
      <c r="F155" s="59" t="str">
        <f>'Перв. скв '!F157</f>
        <v>операция</v>
      </c>
      <c r="G155" s="196">
        <f>'Перв. скв '!G157</f>
        <v>0</v>
      </c>
      <c r="H155" s="115"/>
      <c r="I155" s="115"/>
      <c r="J155" s="115"/>
      <c r="K155" s="115"/>
      <c r="L155" s="115"/>
      <c r="M155" s="115"/>
      <c r="N155" s="115"/>
      <c r="O155" s="99">
        <f>H155*G155</f>
        <v>0</v>
      </c>
      <c r="P155" s="99">
        <f>I155*G155</f>
        <v>0</v>
      </c>
      <c r="Q155" s="99">
        <f>J155*G155</f>
        <v>0</v>
      </c>
      <c r="R155" s="99">
        <f>K155*G155</f>
        <v>0</v>
      </c>
      <c r="S155" s="99">
        <f>L155*G155</f>
        <v>0</v>
      </c>
      <c r="T155" s="99">
        <f>M155*G155</f>
        <v>0</v>
      </c>
      <c r="U155" s="99">
        <f>N155*G155</f>
        <v>0</v>
      </c>
      <c r="V155" s="98">
        <f>SUM(H155:N155)</f>
        <v>0</v>
      </c>
      <c r="W155" s="171">
        <f>SUM(O155:U155)</f>
        <v>0</v>
      </c>
      <c r="X155" s="190"/>
    </row>
    <row r="156" spans="1:24" outlineLevel="1">
      <c r="A156" s="30"/>
      <c r="B156" s="43"/>
      <c r="C156" s="182">
        <f>'Перв. скв '!C158</f>
        <v>0</v>
      </c>
      <c r="D156" s="100" t="s">
        <v>120</v>
      </c>
      <c r="E156" s="93"/>
      <c r="F156" s="57"/>
      <c r="G156" s="57"/>
      <c r="H156" s="120"/>
      <c r="I156" s="120"/>
      <c r="J156" s="120"/>
      <c r="K156" s="120"/>
      <c r="L156" s="120"/>
      <c r="M156" s="120"/>
      <c r="N156" s="120"/>
      <c r="O156" s="121"/>
      <c r="P156" s="121"/>
      <c r="Q156" s="121"/>
      <c r="R156" s="121"/>
      <c r="S156" s="121"/>
      <c r="T156" s="121"/>
      <c r="U156" s="121"/>
      <c r="V156" s="120"/>
      <c r="W156" s="173"/>
      <c r="X156" s="190"/>
    </row>
    <row r="157" spans="1:24" outlineLevel="1">
      <c r="A157" s="30"/>
      <c r="B157" s="43"/>
      <c r="C157" s="183"/>
      <c r="D157" s="102" t="str">
        <f>'Перв. скв '!D159</f>
        <v>хвостовик 102, 114 мм. С прямым цементированием</v>
      </c>
      <c r="E157" s="59">
        <f>C$156</f>
        <v>0</v>
      </c>
      <c r="F157" s="59" t="str">
        <f>'Перв. скв '!F159</f>
        <v>операция</v>
      </c>
      <c r="G157" s="196">
        <f>'Перв. скв '!G159</f>
        <v>0</v>
      </c>
      <c r="H157" s="115"/>
      <c r="I157" s="115"/>
      <c r="J157" s="115"/>
      <c r="K157" s="115"/>
      <c r="L157" s="115"/>
      <c r="M157" s="115"/>
      <c r="N157" s="115"/>
      <c r="O157" s="99">
        <f>H157*G157</f>
        <v>0</v>
      </c>
      <c r="P157" s="99">
        <f>I157*G157</f>
        <v>0</v>
      </c>
      <c r="Q157" s="99">
        <f>J157*G157</f>
        <v>0</v>
      </c>
      <c r="R157" s="99">
        <f>K157*G157</f>
        <v>0</v>
      </c>
      <c r="S157" s="99">
        <f>L157*G157</f>
        <v>0</v>
      </c>
      <c r="T157" s="99">
        <f>M157*G157</f>
        <v>0</v>
      </c>
      <c r="U157" s="99">
        <f>N157*G157</f>
        <v>0</v>
      </c>
      <c r="V157" s="98">
        <f>SUM(H157:N157)</f>
        <v>0</v>
      </c>
      <c r="W157" s="171">
        <f>SUM(O157:U157)</f>
        <v>0</v>
      </c>
      <c r="X157" s="190"/>
    </row>
    <row r="158" spans="1:24" outlineLevel="1">
      <c r="A158" s="30"/>
      <c r="B158" s="43"/>
      <c r="C158" s="183"/>
      <c r="D158" s="102" t="str">
        <f>'Перв. скв '!D160</f>
        <v>хвостовик 127 мм. С прямым цементированием</v>
      </c>
      <c r="E158" s="59">
        <f>C$156</f>
        <v>0</v>
      </c>
      <c r="F158" s="59" t="str">
        <f>'Перв. скв '!F160</f>
        <v>операция</v>
      </c>
      <c r="G158" s="196">
        <f>'Перв. скв '!G160</f>
        <v>0</v>
      </c>
      <c r="H158" s="115"/>
      <c r="I158" s="115"/>
      <c r="J158" s="115"/>
      <c r="K158" s="115"/>
      <c r="L158" s="115"/>
      <c r="M158" s="115"/>
      <c r="N158" s="115"/>
      <c r="O158" s="99">
        <f>H158*G158</f>
        <v>0</v>
      </c>
      <c r="P158" s="99">
        <f>I158*G158</f>
        <v>0</v>
      </c>
      <c r="Q158" s="99">
        <f>J158*G158</f>
        <v>0</v>
      </c>
      <c r="R158" s="99">
        <f>K158*G158</f>
        <v>0</v>
      </c>
      <c r="S158" s="99">
        <f>L158*G158</f>
        <v>0</v>
      </c>
      <c r="T158" s="99">
        <f>M158*G158</f>
        <v>0</v>
      </c>
      <c r="U158" s="99">
        <f>N158*G158</f>
        <v>0</v>
      </c>
      <c r="V158" s="98">
        <f>SUM(H158:N158)</f>
        <v>0</v>
      </c>
      <c r="W158" s="171">
        <f>SUM(O158:U158)</f>
        <v>0</v>
      </c>
      <c r="X158" s="190"/>
    </row>
    <row r="159" spans="1:24" outlineLevel="1">
      <c r="A159" s="30"/>
      <c r="B159" s="43"/>
      <c r="C159" s="183"/>
      <c r="D159" s="102" t="str">
        <f>'Перв. скв '!D161</f>
        <v>хвостовик 114 мм. Не цементируемый</v>
      </c>
      <c r="E159" s="59">
        <f>C$156</f>
        <v>0</v>
      </c>
      <c r="F159" s="59" t="str">
        <f>'Перв. скв '!F161</f>
        <v>операция</v>
      </c>
      <c r="G159" s="196">
        <f>'Перв. скв '!G161</f>
        <v>0</v>
      </c>
      <c r="H159" s="115"/>
      <c r="I159" s="115"/>
      <c r="J159" s="115"/>
      <c r="K159" s="115"/>
      <c r="L159" s="115"/>
      <c r="M159" s="115"/>
      <c r="N159" s="115"/>
      <c r="O159" s="99">
        <f>H159*G159</f>
        <v>0</v>
      </c>
      <c r="P159" s="99">
        <f>I159*G159</f>
        <v>0</v>
      </c>
      <c r="Q159" s="99">
        <f>J159*G159</f>
        <v>0</v>
      </c>
      <c r="R159" s="99">
        <f>K159*G159</f>
        <v>0</v>
      </c>
      <c r="S159" s="99">
        <f>L159*G159</f>
        <v>0</v>
      </c>
      <c r="T159" s="99">
        <f>M159*G159</f>
        <v>0</v>
      </c>
      <c r="U159" s="99">
        <f>N159*G159</f>
        <v>0</v>
      </c>
      <c r="V159" s="98">
        <f>SUM(H159:N159)</f>
        <v>0</v>
      </c>
      <c r="W159" s="171">
        <f>SUM(O159:U159)</f>
        <v>0</v>
      </c>
      <c r="X159" s="190"/>
    </row>
    <row r="160" spans="1:24" ht="15.75" outlineLevel="1" thickBot="1">
      <c r="A160" s="30"/>
      <c r="B160" s="43"/>
      <c r="C160" s="183"/>
      <c r="D160" s="102" t="str">
        <f>'Перв. скв '!D162</f>
        <v>Хвостовик 114, 102 с ступенчатым цементированием</v>
      </c>
      <c r="E160" s="59">
        <f>C$156</f>
        <v>0</v>
      </c>
      <c r="F160" s="59" t="str">
        <f>'Перв. скв '!F162</f>
        <v>операция</v>
      </c>
      <c r="G160" s="196">
        <f>'Перв. скв '!G162</f>
        <v>0</v>
      </c>
      <c r="H160" s="115"/>
      <c r="I160" s="115"/>
      <c r="J160" s="115"/>
      <c r="K160" s="115"/>
      <c r="L160" s="115"/>
      <c r="M160" s="115"/>
      <c r="N160" s="115"/>
      <c r="O160" s="99">
        <f>H160*G160</f>
        <v>0</v>
      </c>
      <c r="P160" s="99">
        <f>I160*G160</f>
        <v>0</v>
      </c>
      <c r="Q160" s="99">
        <f>J160*G160</f>
        <v>0</v>
      </c>
      <c r="R160" s="99">
        <f>K160*G160</f>
        <v>0</v>
      </c>
      <c r="S160" s="99">
        <f>L160*G160</f>
        <v>0</v>
      </c>
      <c r="T160" s="99">
        <f>M160*G160</f>
        <v>0</v>
      </c>
      <c r="U160" s="99">
        <f>N160*G160</f>
        <v>0</v>
      </c>
      <c r="V160" s="98">
        <f>SUM(H160:N160)</f>
        <v>0</v>
      </c>
      <c r="W160" s="171">
        <f>SUM(O160:U160)</f>
        <v>0</v>
      </c>
      <c r="X160" s="190"/>
    </row>
    <row r="161" spans="1:24" ht="15.75" customHeight="1" thickBot="1">
      <c r="A161" s="36"/>
      <c r="B161" s="48"/>
      <c r="C161" s="446" t="s">
        <v>32</v>
      </c>
      <c r="D161" s="447"/>
      <c r="E161" s="447"/>
      <c r="F161" s="447"/>
      <c r="G161" s="447"/>
      <c r="H161" s="447"/>
      <c r="I161" s="447"/>
      <c r="J161" s="447"/>
      <c r="K161" s="447"/>
      <c r="L161" s="447"/>
      <c r="M161" s="447"/>
      <c r="N161" s="447"/>
      <c r="O161" s="447"/>
      <c r="P161" s="447"/>
      <c r="Q161" s="447"/>
      <c r="R161" s="447"/>
      <c r="S161" s="447"/>
      <c r="T161" s="447"/>
      <c r="U161" s="447"/>
      <c r="V161" s="447"/>
      <c r="W161" s="447"/>
      <c r="X161" s="192">
        <f>SUM(W162:W177)</f>
        <v>0</v>
      </c>
    </row>
    <row r="162" spans="1:24" outlineLevel="1">
      <c r="A162" s="30"/>
      <c r="B162" s="43"/>
      <c r="C162" s="183"/>
      <c r="D162" s="102" t="str">
        <f>'Перв. скв '!D164</f>
        <v>Обсадные трубы 426х11 Д НОРМКБ</v>
      </c>
      <c r="E162" s="59"/>
      <c r="F162" s="59" t="str">
        <f>'Перв. скв '!F164</f>
        <v>м</v>
      </c>
      <c r="G162" s="196">
        <f>'Перв. скв '!G164</f>
        <v>0</v>
      </c>
      <c r="H162" s="84"/>
      <c r="I162" s="84"/>
      <c r="J162" s="84"/>
      <c r="K162" s="84"/>
      <c r="L162" s="84"/>
      <c r="M162" s="84"/>
      <c r="N162" s="84"/>
      <c r="O162" s="112">
        <f t="shared" ref="O162:O177" si="103">H162*G162</f>
        <v>0</v>
      </c>
      <c r="P162" s="112">
        <f t="shared" ref="P162:P177" si="104">I162*G162</f>
        <v>0</v>
      </c>
      <c r="Q162" s="112">
        <f t="shared" ref="Q162:Q177" si="105">J162*G162</f>
        <v>0</v>
      </c>
      <c r="R162" s="112">
        <f t="shared" ref="R162:R177" si="106">K162*G162</f>
        <v>0</v>
      </c>
      <c r="S162" s="112">
        <f t="shared" ref="S162:S177" si="107">L162*G162</f>
        <v>0</v>
      </c>
      <c r="T162" s="99">
        <f t="shared" ref="T162:T177" si="108">M162*G162</f>
        <v>0</v>
      </c>
      <c r="U162" s="112">
        <f t="shared" ref="U162:U177" si="109">N162*G162</f>
        <v>0</v>
      </c>
      <c r="V162" s="113">
        <f t="shared" ref="V162:V177" si="110">SUM(H162:N162)</f>
        <v>0</v>
      </c>
      <c r="W162" s="168">
        <f>SUM(O162:U162)</f>
        <v>0</v>
      </c>
      <c r="X162" s="190"/>
    </row>
    <row r="163" spans="1:24" outlineLevel="1">
      <c r="A163" s="30"/>
      <c r="B163" s="43"/>
      <c r="C163" s="183"/>
      <c r="D163" s="102" t="str">
        <f>'Перв. скв '!D165</f>
        <v>Обсадные трубы 324х9,5 Д ОТТМ</v>
      </c>
      <c r="E163" s="59"/>
      <c r="F163" s="59" t="str">
        <f>'Перв. скв '!F165</f>
        <v>м</v>
      </c>
      <c r="G163" s="196">
        <f>'Перв. скв '!G165</f>
        <v>3239</v>
      </c>
      <c r="H163" s="84"/>
      <c r="I163" s="197"/>
      <c r="J163" s="84"/>
      <c r="K163" s="84"/>
      <c r="L163" s="84"/>
      <c r="M163" s="84"/>
      <c r="N163" s="84"/>
      <c r="O163" s="112">
        <f t="shared" si="103"/>
        <v>0</v>
      </c>
      <c r="P163" s="112">
        <f t="shared" si="104"/>
        <v>0</v>
      </c>
      <c r="Q163" s="112">
        <f t="shared" si="105"/>
        <v>0</v>
      </c>
      <c r="R163" s="112">
        <f t="shared" si="106"/>
        <v>0</v>
      </c>
      <c r="S163" s="112">
        <f t="shared" si="107"/>
        <v>0</v>
      </c>
      <c r="T163" s="99">
        <f t="shared" si="108"/>
        <v>0</v>
      </c>
      <c r="U163" s="112">
        <f t="shared" si="109"/>
        <v>0</v>
      </c>
      <c r="V163" s="113">
        <f t="shared" si="110"/>
        <v>0</v>
      </c>
      <c r="W163" s="168">
        <f t="shared" ref="W163:W176" si="111">SUM(O163:U163)</f>
        <v>0</v>
      </c>
      <c r="X163" s="190"/>
    </row>
    <row r="164" spans="1:24" outlineLevel="1">
      <c r="A164" s="30"/>
      <c r="B164" s="43"/>
      <c r="C164" s="183"/>
      <c r="D164" s="102" t="str">
        <f>'Перв. скв '!D166</f>
        <v>Обсадные трубы 245х8,9 Е ОТТГ</v>
      </c>
      <c r="E164" s="59"/>
      <c r="F164" s="59" t="str">
        <f>'Перв. скв '!F166</f>
        <v>м</v>
      </c>
      <c r="G164" s="196">
        <f>'Перв. скв '!G166</f>
        <v>2050</v>
      </c>
      <c r="H164" s="84"/>
      <c r="I164" s="84"/>
      <c r="J164" s="197"/>
      <c r="K164" s="84"/>
      <c r="L164" s="84"/>
      <c r="M164" s="84"/>
      <c r="N164" s="84"/>
      <c r="O164" s="112">
        <f t="shared" si="103"/>
        <v>0</v>
      </c>
      <c r="P164" s="112">
        <f t="shared" si="104"/>
        <v>0</v>
      </c>
      <c r="Q164" s="112">
        <f t="shared" si="105"/>
        <v>0</v>
      </c>
      <c r="R164" s="112">
        <f t="shared" si="106"/>
        <v>0</v>
      </c>
      <c r="S164" s="112">
        <f t="shared" si="107"/>
        <v>0</v>
      </c>
      <c r="T164" s="99">
        <f t="shared" si="108"/>
        <v>0</v>
      </c>
      <c r="U164" s="112">
        <f t="shared" si="109"/>
        <v>0</v>
      </c>
      <c r="V164" s="113">
        <f t="shared" si="110"/>
        <v>0</v>
      </c>
      <c r="W164" s="168">
        <f t="shared" si="111"/>
        <v>0</v>
      </c>
      <c r="X164" s="190"/>
    </row>
    <row r="165" spans="1:24" outlineLevel="1">
      <c r="A165" s="30"/>
      <c r="B165" s="43"/>
      <c r="C165" s="183"/>
      <c r="D165" s="102" t="str">
        <f>'Перв. скв '!D167</f>
        <v>Обсадные трубы 245х7,9 Д ОТТМ</v>
      </c>
      <c r="E165" s="59"/>
      <c r="F165" s="59" t="str">
        <f>'Перв. скв '!F167</f>
        <v>м</v>
      </c>
      <c r="G165" s="196">
        <f>'Перв. скв '!G167</f>
        <v>0</v>
      </c>
      <c r="H165" s="84"/>
      <c r="I165" s="84"/>
      <c r="J165" s="84"/>
      <c r="K165" s="84"/>
      <c r="L165" s="84"/>
      <c r="M165" s="84"/>
      <c r="N165" s="84"/>
      <c r="O165" s="112">
        <f t="shared" si="103"/>
        <v>0</v>
      </c>
      <c r="P165" s="112">
        <f t="shared" si="104"/>
        <v>0</v>
      </c>
      <c r="Q165" s="112">
        <f t="shared" si="105"/>
        <v>0</v>
      </c>
      <c r="R165" s="112">
        <f t="shared" si="106"/>
        <v>0</v>
      </c>
      <c r="S165" s="112">
        <f t="shared" si="107"/>
        <v>0</v>
      </c>
      <c r="T165" s="99">
        <f t="shared" si="108"/>
        <v>0</v>
      </c>
      <c r="U165" s="112">
        <f t="shared" si="109"/>
        <v>0</v>
      </c>
      <c r="V165" s="113">
        <f t="shared" si="110"/>
        <v>0</v>
      </c>
      <c r="W165" s="168">
        <f t="shared" si="111"/>
        <v>0</v>
      </c>
      <c r="X165" s="190"/>
    </row>
    <row r="166" spans="1:24" outlineLevel="1">
      <c r="A166" s="30"/>
      <c r="B166" s="43"/>
      <c r="C166" s="183"/>
      <c r="D166" s="102" t="str">
        <f>'Перв. скв '!D168</f>
        <v>Обсадные трубы 178х9,2 Е ОТТГ</v>
      </c>
      <c r="E166" s="59"/>
      <c r="F166" s="59" t="str">
        <f>'Перв. скв '!F168</f>
        <v>м</v>
      </c>
      <c r="G166" s="196">
        <f>'Перв. скв '!G168</f>
        <v>1870</v>
      </c>
      <c r="H166" s="84"/>
      <c r="I166" s="84"/>
      <c r="J166" s="84"/>
      <c r="K166" s="84"/>
      <c r="L166" s="197"/>
      <c r="M166" s="197"/>
      <c r="N166" s="84"/>
      <c r="O166" s="112">
        <f t="shared" si="103"/>
        <v>0</v>
      </c>
      <c r="P166" s="112">
        <f t="shared" si="104"/>
        <v>0</v>
      </c>
      <c r="Q166" s="112">
        <f t="shared" si="105"/>
        <v>0</v>
      </c>
      <c r="R166" s="112">
        <f t="shared" si="106"/>
        <v>0</v>
      </c>
      <c r="S166" s="112">
        <f t="shared" si="107"/>
        <v>0</v>
      </c>
      <c r="T166" s="99">
        <f t="shared" si="108"/>
        <v>0</v>
      </c>
      <c r="U166" s="112">
        <f t="shared" si="109"/>
        <v>0</v>
      </c>
      <c r="V166" s="113">
        <f t="shared" si="110"/>
        <v>0</v>
      </c>
      <c r="W166" s="168">
        <f t="shared" si="111"/>
        <v>0</v>
      </c>
      <c r="X166" s="190"/>
    </row>
    <row r="167" spans="1:24" outlineLevel="1">
      <c r="A167" s="30"/>
      <c r="B167" s="43"/>
      <c r="C167" s="183"/>
      <c r="D167" s="102" t="str">
        <f>'Перв. скв '!D169</f>
        <v>Обсадные трубы 178х9,2 Д ОТТМ</v>
      </c>
      <c r="E167" s="59"/>
      <c r="F167" s="59" t="str">
        <f>'Перв. скв '!F169</f>
        <v>м</v>
      </c>
      <c r="G167" s="196">
        <f>'Перв. скв '!G169</f>
        <v>1532</v>
      </c>
      <c r="H167" s="84"/>
      <c r="I167" s="84"/>
      <c r="J167" s="84"/>
      <c r="K167" s="84"/>
      <c r="L167" s="84"/>
      <c r="M167" s="84"/>
      <c r="N167" s="84"/>
      <c r="O167" s="112">
        <f t="shared" si="103"/>
        <v>0</v>
      </c>
      <c r="P167" s="112">
        <f t="shared" si="104"/>
        <v>0</v>
      </c>
      <c r="Q167" s="112">
        <f t="shared" si="105"/>
        <v>0</v>
      </c>
      <c r="R167" s="112">
        <f t="shared" si="106"/>
        <v>0</v>
      </c>
      <c r="S167" s="112">
        <f t="shared" si="107"/>
        <v>0</v>
      </c>
      <c r="T167" s="99">
        <f t="shared" si="108"/>
        <v>0</v>
      </c>
      <c r="U167" s="112">
        <f t="shared" si="109"/>
        <v>0</v>
      </c>
      <c r="V167" s="113">
        <f t="shared" si="110"/>
        <v>0</v>
      </c>
      <c r="W167" s="168">
        <f t="shared" si="111"/>
        <v>0</v>
      </c>
      <c r="X167" s="190"/>
    </row>
    <row r="168" spans="1:24" outlineLevel="1">
      <c r="A168" s="30"/>
      <c r="B168" s="43"/>
      <c r="C168" s="183"/>
      <c r="D168" s="102" t="str">
        <f>'Перв. скв '!D170</f>
        <v>Обсадные трубы 178х9,2 Е ОТТМ</v>
      </c>
      <c r="E168" s="59"/>
      <c r="F168" s="59" t="str">
        <f>'Перв. скв '!F170</f>
        <v>м</v>
      </c>
      <c r="G168" s="196">
        <f>'Перв. скв '!G170</f>
        <v>1811</v>
      </c>
      <c r="H168" s="84"/>
      <c r="I168" s="84"/>
      <c r="J168" s="84"/>
      <c r="K168" s="84"/>
      <c r="L168" s="84"/>
      <c r="M168" s="84"/>
      <c r="N168" s="84"/>
      <c r="O168" s="112">
        <f t="shared" si="103"/>
        <v>0</v>
      </c>
      <c r="P168" s="112">
        <f t="shared" si="104"/>
        <v>0</v>
      </c>
      <c r="Q168" s="112">
        <f t="shared" si="105"/>
        <v>0</v>
      </c>
      <c r="R168" s="112">
        <f t="shared" si="106"/>
        <v>0</v>
      </c>
      <c r="S168" s="112">
        <f t="shared" si="107"/>
        <v>0</v>
      </c>
      <c r="T168" s="99">
        <f t="shared" si="108"/>
        <v>0</v>
      </c>
      <c r="U168" s="112">
        <f t="shared" si="109"/>
        <v>0</v>
      </c>
      <c r="V168" s="113">
        <f t="shared" si="110"/>
        <v>0</v>
      </c>
      <c r="W168" s="168">
        <f t="shared" si="111"/>
        <v>0</v>
      </c>
      <c r="X168" s="190"/>
    </row>
    <row r="169" spans="1:24" outlineLevel="1">
      <c r="A169" s="30"/>
      <c r="B169" s="43"/>
      <c r="C169" s="183"/>
      <c r="D169" s="102" t="str">
        <f>'Перв. скв '!D171</f>
        <v>Обсадные трубы 168х8,9 Д ОТТМ</v>
      </c>
      <c r="E169" s="59"/>
      <c r="F169" s="59" t="str">
        <f>'Перв. скв '!F171</f>
        <v>м</v>
      </c>
      <c r="G169" s="196">
        <f>'Перв. скв '!G171</f>
        <v>1480</v>
      </c>
      <c r="H169" s="84"/>
      <c r="I169" s="84"/>
      <c r="J169" s="84"/>
      <c r="K169" s="84"/>
      <c r="L169" s="84"/>
      <c r="M169" s="84"/>
      <c r="N169" s="84"/>
      <c r="O169" s="112">
        <f t="shared" si="103"/>
        <v>0</v>
      </c>
      <c r="P169" s="112">
        <f t="shared" si="104"/>
        <v>0</v>
      </c>
      <c r="Q169" s="112">
        <f t="shared" si="105"/>
        <v>0</v>
      </c>
      <c r="R169" s="112">
        <f t="shared" si="106"/>
        <v>0</v>
      </c>
      <c r="S169" s="112">
        <f t="shared" si="107"/>
        <v>0</v>
      </c>
      <c r="T169" s="99">
        <f t="shared" si="108"/>
        <v>0</v>
      </c>
      <c r="U169" s="112">
        <f t="shared" si="109"/>
        <v>0</v>
      </c>
      <c r="V169" s="113">
        <f t="shared" si="110"/>
        <v>0</v>
      </c>
      <c r="W169" s="168">
        <f t="shared" si="111"/>
        <v>0</v>
      </c>
      <c r="X169" s="190"/>
    </row>
    <row r="170" spans="1:24" outlineLevel="1">
      <c r="A170" s="30"/>
      <c r="B170" s="43"/>
      <c r="C170" s="183"/>
      <c r="D170" s="102" t="str">
        <f>'Перв. скв '!D172</f>
        <v>Обсадные трубы 127х9,2 Е ОТТМ</v>
      </c>
      <c r="E170" s="59"/>
      <c r="F170" s="59" t="str">
        <f>'Перв. скв '!F172</f>
        <v>шт.</v>
      </c>
      <c r="G170" s="196">
        <f>'Перв. скв '!G172</f>
        <v>1383</v>
      </c>
      <c r="H170" s="84"/>
      <c r="I170" s="84"/>
      <c r="J170" s="84"/>
      <c r="K170" s="84"/>
      <c r="L170" s="84"/>
      <c r="M170" s="84"/>
      <c r="N170" s="84"/>
      <c r="O170" s="112">
        <f t="shared" si="103"/>
        <v>0</v>
      </c>
      <c r="P170" s="112">
        <f t="shared" si="104"/>
        <v>0</v>
      </c>
      <c r="Q170" s="112">
        <f t="shared" si="105"/>
        <v>0</v>
      </c>
      <c r="R170" s="112">
        <f t="shared" si="106"/>
        <v>0</v>
      </c>
      <c r="S170" s="112">
        <f t="shared" si="107"/>
        <v>0</v>
      </c>
      <c r="T170" s="99">
        <f t="shared" si="108"/>
        <v>0</v>
      </c>
      <c r="U170" s="112">
        <f t="shared" si="109"/>
        <v>0</v>
      </c>
      <c r="V170" s="113">
        <f t="shared" si="110"/>
        <v>0</v>
      </c>
      <c r="W170" s="168">
        <f t="shared" si="111"/>
        <v>0</v>
      </c>
      <c r="X170" s="190"/>
    </row>
    <row r="171" spans="1:24" outlineLevel="1">
      <c r="A171" s="30"/>
      <c r="B171" s="43"/>
      <c r="C171" s="183"/>
      <c r="D171" s="102" t="str">
        <f>'Перв. скв '!D173</f>
        <v>Труба ОТТМ-114х7,4 Е ОТТМ</v>
      </c>
      <c r="E171" s="59"/>
      <c r="F171" s="59" t="str">
        <f>'Перв. скв '!F173</f>
        <v>шт.</v>
      </c>
      <c r="G171" s="196">
        <f>'Перв. скв '!G173</f>
        <v>903</v>
      </c>
      <c r="H171" s="84"/>
      <c r="I171" s="84"/>
      <c r="J171" s="84"/>
      <c r="K171" s="84"/>
      <c r="L171" s="84"/>
      <c r="M171" s="84"/>
      <c r="N171" s="84"/>
      <c r="O171" s="112">
        <f t="shared" si="103"/>
        <v>0</v>
      </c>
      <c r="P171" s="112">
        <f t="shared" si="104"/>
        <v>0</v>
      </c>
      <c r="Q171" s="112">
        <f t="shared" si="105"/>
        <v>0</v>
      </c>
      <c r="R171" s="112">
        <f t="shared" si="106"/>
        <v>0</v>
      </c>
      <c r="S171" s="112">
        <f t="shared" si="107"/>
        <v>0</v>
      </c>
      <c r="T171" s="99">
        <f t="shared" si="108"/>
        <v>0</v>
      </c>
      <c r="U171" s="112">
        <f t="shared" si="109"/>
        <v>0</v>
      </c>
      <c r="V171" s="113">
        <f t="shared" si="110"/>
        <v>0</v>
      </c>
      <c r="W171" s="168">
        <f t="shared" si="111"/>
        <v>0</v>
      </c>
      <c r="X171" s="190"/>
    </row>
    <row r="172" spans="1:24" outlineLevel="1">
      <c r="A172" s="30"/>
      <c r="B172" s="43"/>
      <c r="C172" s="183"/>
      <c r="D172" s="102" t="str">
        <f>'Перв. скв '!D174</f>
        <v>Обсадные трубы 168х10,6 Д ОТТМ</v>
      </c>
      <c r="E172" s="59"/>
      <c r="F172" s="59" t="str">
        <f>'Перв. скв '!F174</f>
        <v>шт.</v>
      </c>
      <c r="G172" s="196">
        <f>'Перв. скв '!G174</f>
        <v>2245</v>
      </c>
      <c r="H172" s="84"/>
      <c r="I172" s="84"/>
      <c r="J172" s="84"/>
      <c r="K172" s="84"/>
      <c r="L172" s="84"/>
      <c r="M172" s="84"/>
      <c r="N172" s="84"/>
      <c r="O172" s="112">
        <f t="shared" si="103"/>
        <v>0</v>
      </c>
      <c r="P172" s="112">
        <f t="shared" si="104"/>
        <v>0</v>
      </c>
      <c r="Q172" s="112">
        <f t="shared" si="105"/>
        <v>0</v>
      </c>
      <c r="R172" s="112">
        <f t="shared" si="106"/>
        <v>0</v>
      </c>
      <c r="S172" s="112">
        <f t="shared" si="107"/>
        <v>0</v>
      </c>
      <c r="T172" s="99">
        <f t="shared" si="108"/>
        <v>0</v>
      </c>
      <c r="U172" s="112">
        <f t="shared" si="109"/>
        <v>0</v>
      </c>
      <c r="V172" s="113">
        <f t="shared" si="110"/>
        <v>0</v>
      </c>
      <c r="W172" s="168">
        <f t="shared" si="111"/>
        <v>0</v>
      </c>
      <c r="X172" s="190"/>
    </row>
    <row r="173" spans="1:24" outlineLevel="1">
      <c r="A173" s="30"/>
      <c r="B173" s="43"/>
      <c r="C173" s="183"/>
      <c r="D173" s="102" t="str">
        <f>'Перв. скв '!D175</f>
        <v>Цемент G</v>
      </c>
      <c r="E173" s="59"/>
      <c r="F173" s="59" t="str">
        <f>'Перв. скв '!F175</f>
        <v>т</v>
      </c>
      <c r="G173" s="196">
        <f>'Перв. скв '!G175</f>
        <v>5138</v>
      </c>
      <c r="H173" s="84"/>
      <c r="I173" s="84"/>
      <c r="J173" s="84"/>
      <c r="K173" s="84"/>
      <c r="L173" s="84"/>
      <c r="M173" s="84"/>
      <c r="N173" s="84"/>
      <c r="O173" s="112">
        <f t="shared" si="103"/>
        <v>0</v>
      </c>
      <c r="P173" s="112">
        <f t="shared" si="104"/>
        <v>0</v>
      </c>
      <c r="Q173" s="112">
        <f t="shared" si="105"/>
        <v>0</v>
      </c>
      <c r="R173" s="112">
        <f t="shared" si="106"/>
        <v>0</v>
      </c>
      <c r="S173" s="112">
        <f t="shared" si="107"/>
        <v>0</v>
      </c>
      <c r="T173" s="99">
        <f t="shared" si="108"/>
        <v>0</v>
      </c>
      <c r="U173" s="112">
        <f t="shared" si="109"/>
        <v>0</v>
      </c>
      <c r="V173" s="113">
        <f t="shared" si="110"/>
        <v>0</v>
      </c>
      <c r="W173" s="168">
        <f t="shared" si="111"/>
        <v>0</v>
      </c>
      <c r="X173" s="190"/>
    </row>
    <row r="174" spans="1:24" outlineLevel="1">
      <c r="A174" s="30"/>
      <c r="B174" s="43"/>
      <c r="C174" s="183"/>
      <c r="D174" s="102">
        <f>'Перв. скв '!D176</f>
        <v>0</v>
      </c>
      <c r="E174" s="59"/>
      <c r="F174" s="59" t="str">
        <f>'Перв. скв '!F176</f>
        <v>скв.</v>
      </c>
      <c r="G174" s="196">
        <f>'Перв. скв '!G176</f>
        <v>0</v>
      </c>
      <c r="H174" s="84"/>
      <c r="I174" s="84"/>
      <c r="J174" s="84"/>
      <c r="K174" s="84"/>
      <c r="L174" s="84"/>
      <c r="M174" s="84"/>
      <c r="N174" s="84"/>
      <c r="O174" s="112">
        <f t="shared" si="103"/>
        <v>0</v>
      </c>
      <c r="P174" s="112">
        <f t="shared" si="104"/>
        <v>0</v>
      </c>
      <c r="Q174" s="112">
        <f t="shared" si="105"/>
        <v>0</v>
      </c>
      <c r="R174" s="112">
        <f t="shared" si="106"/>
        <v>0</v>
      </c>
      <c r="S174" s="112">
        <f t="shared" si="107"/>
        <v>0</v>
      </c>
      <c r="T174" s="99">
        <f t="shared" si="108"/>
        <v>0</v>
      </c>
      <c r="U174" s="112">
        <f t="shared" si="109"/>
        <v>0</v>
      </c>
      <c r="V174" s="113">
        <f t="shared" si="110"/>
        <v>0</v>
      </c>
      <c r="W174" s="168">
        <f t="shared" si="111"/>
        <v>0</v>
      </c>
      <c r="X174" s="190"/>
    </row>
    <row r="175" spans="1:24" outlineLevel="1">
      <c r="A175" s="30"/>
      <c r="B175" s="43"/>
      <c r="C175" s="183"/>
      <c r="D175" s="102">
        <f>'Перв. скв '!D177</f>
        <v>0</v>
      </c>
      <c r="E175" s="59"/>
      <c r="F175" s="59" t="str">
        <f>'Перв. скв '!F177</f>
        <v>скв.</v>
      </c>
      <c r="G175" s="196">
        <f>'Перв. скв '!G177</f>
        <v>0</v>
      </c>
      <c r="H175" s="84"/>
      <c r="I175" s="84"/>
      <c r="J175" s="84"/>
      <c r="K175" s="84"/>
      <c r="L175" s="197"/>
      <c r="M175" s="197"/>
      <c r="N175" s="84"/>
      <c r="O175" s="112">
        <f t="shared" si="103"/>
        <v>0</v>
      </c>
      <c r="P175" s="112">
        <f t="shared" si="104"/>
        <v>0</v>
      </c>
      <c r="Q175" s="112">
        <f t="shared" si="105"/>
        <v>0</v>
      </c>
      <c r="R175" s="112">
        <f t="shared" si="106"/>
        <v>0</v>
      </c>
      <c r="S175" s="112">
        <f t="shared" si="107"/>
        <v>0</v>
      </c>
      <c r="T175" s="99">
        <f t="shared" si="108"/>
        <v>0</v>
      </c>
      <c r="U175" s="112">
        <f t="shared" si="109"/>
        <v>0</v>
      </c>
      <c r="V175" s="113">
        <f t="shared" si="110"/>
        <v>0</v>
      </c>
      <c r="W175" s="168">
        <f t="shared" si="111"/>
        <v>0</v>
      </c>
      <c r="X175" s="190"/>
    </row>
    <row r="176" spans="1:24" outlineLevel="1">
      <c r="A176" s="30"/>
      <c r="B176" s="43"/>
      <c r="C176" s="183"/>
      <c r="D176" s="102">
        <f>'Перв. скв '!D178</f>
        <v>0</v>
      </c>
      <c r="E176" s="59"/>
      <c r="F176" s="59" t="str">
        <f>'Перв. скв '!F178</f>
        <v>скв.</v>
      </c>
      <c r="G176" s="196">
        <f>'Перв. скв '!G178</f>
        <v>0</v>
      </c>
      <c r="H176" s="84"/>
      <c r="I176" s="84"/>
      <c r="J176" s="84"/>
      <c r="K176" s="84"/>
      <c r="L176" s="84"/>
      <c r="M176" s="84"/>
      <c r="N176" s="84"/>
      <c r="O176" s="112">
        <f t="shared" si="103"/>
        <v>0</v>
      </c>
      <c r="P176" s="112">
        <f t="shared" si="104"/>
        <v>0</v>
      </c>
      <c r="Q176" s="112">
        <f t="shared" si="105"/>
        <v>0</v>
      </c>
      <c r="R176" s="112">
        <f t="shared" si="106"/>
        <v>0</v>
      </c>
      <c r="S176" s="112">
        <f t="shared" si="107"/>
        <v>0</v>
      </c>
      <c r="T176" s="99">
        <f t="shared" si="108"/>
        <v>0</v>
      </c>
      <c r="U176" s="112">
        <f t="shared" si="109"/>
        <v>0</v>
      </c>
      <c r="V176" s="113">
        <f t="shared" si="110"/>
        <v>0</v>
      </c>
      <c r="W176" s="168">
        <f t="shared" si="111"/>
        <v>0</v>
      </c>
      <c r="X176" s="190"/>
    </row>
    <row r="177" spans="1:24" outlineLevel="1">
      <c r="A177" s="30"/>
      <c r="B177" s="43"/>
      <c r="C177" s="183"/>
      <c r="D177" s="102" t="str">
        <f>'Перв. скв '!D179</f>
        <v>Прочие (Наценка УМТС)</v>
      </c>
      <c r="E177" s="59"/>
      <c r="F177" s="59" t="str">
        <f>'Перв. скв '!F179</f>
        <v>опер</v>
      </c>
      <c r="G177" s="196">
        <f>'Перв. скв '!G179</f>
        <v>861997.29989921732</v>
      </c>
      <c r="H177" s="84"/>
      <c r="I177" s="84"/>
      <c r="J177" s="197"/>
      <c r="K177" s="84"/>
      <c r="L177" s="197"/>
      <c r="M177" s="197"/>
      <c r="N177" s="84"/>
      <c r="O177" s="112">
        <f t="shared" si="103"/>
        <v>0</v>
      </c>
      <c r="P177" s="112">
        <f t="shared" si="104"/>
        <v>0</v>
      </c>
      <c r="Q177" s="112">
        <f t="shared" si="105"/>
        <v>0</v>
      </c>
      <c r="R177" s="112">
        <f t="shared" si="106"/>
        <v>0</v>
      </c>
      <c r="S177" s="112">
        <f t="shared" si="107"/>
        <v>0</v>
      </c>
      <c r="T177" s="99">
        <f t="shared" si="108"/>
        <v>0</v>
      </c>
      <c r="U177" s="112">
        <f t="shared" si="109"/>
        <v>0</v>
      </c>
      <c r="V177" s="113">
        <f t="shared" si="110"/>
        <v>0</v>
      </c>
      <c r="W177" s="168">
        <f>SUM(O177:U177)</f>
        <v>0</v>
      </c>
      <c r="X177" s="190"/>
    </row>
    <row r="178" spans="1:24" ht="15.75" outlineLevel="1" thickBot="1">
      <c r="A178" s="30"/>
      <c r="B178" s="43"/>
      <c r="C178" s="122"/>
      <c r="D178" s="123"/>
      <c r="E178" s="124"/>
      <c r="F178" s="124"/>
      <c r="G178" s="125"/>
      <c r="H178" s="126"/>
      <c r="I178" s="126"/>
      <c r="J178" s="126"/>
      <c r="K178" s="126"/>
      <c r="L178" s="126"/>
      <c r="M178" s="126"/>
      <c r="N178" s="126"/>
      <c r="O178" s="127"/>
      <c r="P178" s="127"/>
      <c r="Q178" s="127"/>
      <c r="R178" s="127"/>
      <c r="S178" s="127"/>
      <c r="T178" s="127"/>
      <c r="U178" s="127"/>
      <c r="V178" s="126"/>
      <c r="W178" s="126"/>
      <c r="X178" s="190"/>
    </row>
    <row r="179" spans="1:24" ht="15.75" thickBot="1">
      <c r="A179" s="32"/>
      <c r="B179" s="47"/>
      <c r="C179" s="446" t="s">
        <v>45</v>
      </c>
      <c r="D179" s="447"/>
      <c r="E179" s="447"/>
      <c r="F179" s="447"/>
      <c r="G179" s="447"/>
      <c r="H179" s="447"/>
      <c r="I179" s="447"/>
      <c r="J179" s="447"/>
      <c r="K179" s="447"/>
      <c r="L179" s="447"/>
      <c r="M179" s="447"/>
      <c r="N179" s="447"/>
      <c r="O179" s="447"/>
      <c r="P179" s="447"/>
      <c r="Q179" s="447"/>
      <c r="R179" s="447"/>
      <c r="S179" s="447"/>
      <c r="T179" s="447"/>
      <c r="U179" s="447"/>
      <c r="V179" s="447"/>
      <c r="W179" s="447"/>
      <c r="X179" s="192">
        <f>SUM(W181:W186)</f>
        <v>0</v>
      </c>
    </row>
    <row r="180" spans="1:24" ht="15.75" outlineLevel="1" thickBot="1">
      <c r="A180" s="31"/>
      <c r="B180" s="46"/>
      <c r="C180" s="54"/>
      <c r="D180" s="100" t="s">
        <v>120</v>
      </c>
      <c r="E180" s="50"/>
      <c r="F180" s="50"/>
      <c r="G180" s="38"/>
      <c r="H180" s="51"/>
      <c r="I180" s="51"/>
      <c r="J180" s="51"/>
      <c r="K180" s="51"/>
      <c r="L180" s="51"/>
      <c r="M180" s="51"/>
      <c r="N180" s="51"/>
      <c r="O180" s="51"/>
      <c r="P180" s="51"/>
      <c r="Q180" s="51"/>
      <c r="R180" s="51"/>
      <c r="S180" s="51"/>
      <c r="T180" s="51"/>
      <c r="U180" s="51"/>
      <c r="V180" s="51"/>
      <c r="W180" s="174"/>
      <c r="X180" s="190"/>
    </row>
    <row r="181" spans="1:24" outlineLevel="1">
      <c r="A181" s="31"/>
      <c r="B181" s="46"/>
      <c r="C181" s="183"/>
      <c r="D181" s="102" t="str">
        <f>'Перв. скв '!D183</f>
        <v>Услуги НТЦ (лаб.анализ растворов, авторский надзор и пр.)</v>
      </c>
      <c r="E181" s="59"/>
      <c r="F181" s="59" t="str">
        <f>'Перв. скв '!F183</f>
        <v>скв.</v>
      </c>
      <c r="G181" s="196">
        <f>'Перв. скв '!G183</f>
        <v>379392.394347728</v>
      </c>
      <c r="H181" s="197"/>
      <c r="I181" s="84"/>
      <c r="J181" s="84"/>
      <c r="K181" s="84"/>
      <c r="L181" s="84"/>
      <c r="M181" s="84"/>
      <c r="N181" s="84"/>
      <c r="O181" s="99">
        <f t="shared" ref="O181:O186" si="112">H181*G181</f>
        <v>0</v>
      </c>
      <c r="P181" s="99">
        <f t="shared" ref="P181:P186" si="113">I181*G181</f>
        <v>0</v>
      </c>
      <c r="Q181" s="99">
        <f t="shared" ref="Q181:Q186" si="114">J181*G181</f>
        <v>0</v>
      </c>
      <c r="R181" s="99">
        <f t="shared" ref="R181:R186" si="115">K181*G181</f>
        <v>0</v>
      </c>
      <c r="S181" s="99">
        <f t="shared" ref="S181:S186" si="116">L181*G181</f>
        <v>0</v>
      </c>
      <c r="T181" s="99">
        <f t="shared" ref="T181:T186" si="117">M181*G181</f>
        <v>0</v>
      </c>
      <c r="U181" s="99">
        <f t="shared" ref="U181:U186" si="118">N181*G181</f>
        <v>0</v>
      </c>
      <c r="V181" s="98">
        <f t="shared" ref="V181:V186" si="119">SUM(H181:N181)</f>
        <v>0</v>
      </c>
      <c r="W181" s="171">
        <f t="shared" ref="W181:W186" si="120">SUM(O181:U181)</f>
        <v>0</v>
      </c>
      <c r="X181" s="190"/>
    </row>
    <row r="182" spans="1:24" outlineLevel="1">
      <c r="A182" s="30"/>
      <c r="B182" s="43"/>
      <c r="C182" s="183"/>
      <c r="D182" s="102" t="str">
        <f>'Перв. скв '!D184</f>
        <v>ПИР + гос.экспертиза</v>
      </c>
      <c r="E182" s="59"/>
      <c r="F182" s="59" t="str">
        <f>'Перв. скв '!F184</f>
        <v>К-т</v>
      </c>
      <c r="G182" s="196">
        <f>'Перв. скв '!G184</f>
        <v>0</v>
      </c>
      <c r="H182" s="84"/>
      <c r="I182" s="84"/>
      <c r="J182" s="84"/>
      <c r="K182" s="84"/>
      <c r="L182" s="84"/>
      <c r="M182" s="84"/>
      <c r="N182" s="84"/>
      <c r="O182" s="99">
        <f t="shared" si="112"/>
        <v>0</v>
      </c>
      <c r="P182" s="99">
        <f t="shared" si="113"/>
        <v>0</v>
      </c>
      <c r="Q182" s="99">
        <f t="shared" si="114"/>
        <v>0</v>
      </c>
      <c r="R182" s="99">
        <f t="shared" si="115"/>
        <v>0</v>
      </c>
      <c r="S182" s="99">
        <f t="shared" si="116"/>
        <v>0</v>
      </c>
      <c r="T182" s="99">
        <f t="shared" si="117"/>
        <v>0</v>
      </c>
      <c r="U182" s="99">
        <f t="shared" si="118"/>
        <v>0</v>
      </c>
      <c r="V182" s="98">
        <f t="shared" si="119"/>
        <v>0</v>
      </c>
      <c r="W182" s="171">
        <f t="shared" si="120"/>
        <v>0</v>
      </c>
      <c r="X182" s="190"/>
    </row>
    <row r="183" spans="1:24" outlineLevel="1">
      <c r="A183" s="30"/>
      <c r="B183" s="43"/>
      <c r="C183" s="183"/>
      <c r="D183" s="102" t="str">
        <f>'Перв. скв '!D185</f>
        <v>Услуги УМТС (10,45% от ТМЦ, включая опрессовку труб)</v>
      </c>
      <c r="E183" s="59"/>
      <c r="F183" s="59" t="str">
        <f>'Перв. скв '!F185</f>
        <v>скв.</v>
      </c>
      <c r="G183" s="196">
        <f>'Перв. скв '!G185</f>
        <v>0</v>
      </c>
      <c r="H183" s="197"/>
      <c r="I183" s="84"/>
      <c r="J183" s="84"/>
      <c r="K183" s="84"/>
      <c r="L183" s="84"/>
      <c r="M183" s="84"/>
      <c r="N183" s="84"/>
      <c r="O183" s="99">
        <f t="shared" si="112"/>
        <v>0</v>
      </c>
      <c r="P183" s="99">
        <f t="shared" si="113"/>
        <v>0</v>
      </c>
      <c r="Q183" s="99">
        <f t="shared" si="114"/>
        <v>0</v>
      </c>
      <c r="R183" s="99">
        <f t="shared" si="115"/>
        <v>0</v>
      </c>
      <c r="S183" s="99">
        <f t="shared" si="116"/>
        <v>0</v>
      </c>
      <c r="T183" s="99">
        <f t="shared" si="117"/>
        <v>0</v>
      </c>
      <c r="U183" s="99">
        <f t="shared" si="118"/>
        <v>0</v>
      </c>
      <c r="V183" s="98">
        <f t="shared" si="119"/>
        <v>0</v>
      </c>
      <c r="W183" s="171">
        <f t="shared" si="120"/>
        <v>0</v>
      </c>
      <c r="X183" s="190"/>
    </row>
    <row r="184" spans="1:24" outlineLevel="1">
      <c r="A184" s="30"/>
      <c r="B184" s="43"/>
      <c r="C184" s="183"/>
      <c r="D184" s="102" t="str">
        <f>'Перв. скв '!D186</f>
        <v>Выработка электроэнергии</v>
      </c>
      <c r="E184" s="59"/>
      <c r="F184" s="59" t="str">
        <f>'Перв. скв '!F186</f>
        <v>скв.</v>
      </c>
      <c r="G184" s="196">
        <f>'Перв. скв '!G186</f>
        <v>0</v>
      </c>
      <c r="H184" s="84"/>
      <c r="I184" s="197"/>
      <c r="J184" s="197"/>
      <c r="K184" s="84"/>
      <c r="L184" s="197"/>
      <c r="M184" s="197"/>
      <c r="N184" s="84"/>
      <c r="O184" s="99">
        <f t="shared" si="112"/>
        <v>0</v>
      </c>
      <c r="P184" s="99">
        <f t="shared" si="113"/>
        <v>0</v>
      </c>
      <c r="Q184" s="99">
        <f t="shared" si="114"/>
        <v>0</v>
      </c>
      <c r="R184" s="99">
        <f t="shared" si="115"/>
        <v>0</v>
      </c>
      <c r="S184" s="99">
        <f t="shared" si="116"/>
        <v>0</v>
      </c>
      <c r="T184" s="99">
        <f t="shared" si="117"/>
        <v>0</v>
      </c>
      <c r="U184" s="99">
        <f t="shared" si="118"/>
        <v>0</v>
      </c>
      <c r="V184" s="98">
        <f t="shared" si="119"/>
        <v>0</v>
      </c>
      <c r="W184" s="171">
        <f t="shared" si="120"/>
        <v>0</v>
      </c>
      <c r="X184" s="190"/>
    </row>
    <row r="185" spans="1:24" outlineLevel="1">
      <c r="A185" s="30"/>
      <c r="B185" s="43"/>
      <c r="C185" s="183"/>
      <c r="D185" s="102" t="str">
        <f>'Перв. скв '!D187</f>
        <v>Прочее (Регистрация, инвентаризация, индексация)</v>
      </c>
      <c r="E185" s="59"/>
      <c r="F185" s="59" t="str">
        <f>'Перв. скв '!F187</f>
        <v>скв.</v>
      </c>
      <c r="G185" s="196">
        <f>'Перв. скв '!G187</f>
        <v>0</v>
      </c>
      <c r="H185" s="197"/>
      <c r="I185" s="84"/>
      <c r="J185" s="84"/>
      <c r="K185" s="84"/>
      <c r="L185" s="84"/>
      <c r="M185" s="84"/>
      <c r="N185" s="84"/>
      <c r="O185" s="99">
        <f t="shared" si="112"/>
        <v>0</v>
      </c>
      <c r="P185" s="99">
        <f t="shared" si="113"/>
        <v>0</v>
      </c>
      <c r="Q185" s="99">
        <f t="shared" si="114"/>
        <v>0</v>
      </c>
      <c r="R185" s="99">
        <f t="shared" si="115"/>
        <v>0</v>
      </c>
      <c r="S185" s="99">
        <f t="shared" si="116"/>
        <v>0</v>
      </c>
      <c r="T185" s="99">
        <f t="shared" si="117"/>
        <v>0</v>
      </c>
      <c r="U185" s="99">
        <f t="shared" si="118"/>
        <v>0</v>
      </c>
      <c r="V185" s="98">
        <f t="shared" si="119"/>
        <v>0</v>
      </c>
      <c r="W185" s="171">
        <f t="shared" si="120"/>
        <v>0</v>
      </c>
      <c r="X185" s="190"/>
    </row>
    <row r="186" spans="1:24" outlineLevel="1">
      <c r="A186" s="30"/>
      <c r="B186" s="27"/>
      <c r="C186" s="183"/>
      <c r="D186" s="102" t="str">
        <f>'Перв. скв '!D188</f>
        <v>Прочие (ТЖГ)</v>
      </c>
      <c r="E186" s="59"/>
      <c r="F186" s="59" t="str">
        <f>'Перв. скв '!F188</f>
        <v>скв.</v>
      </c>
      <c r="G186" s="196">
        <f>'Перв. скв '!G188</f>
        <v>0</v>
      </c>
      <c r="H186" s="84"/>
      <c r="I186" s="84"/>
      <c r="J186" s="84"/>
      <c r="K186" s="84"/>
      <c r="L186" s="84"/>
      <c r="M186" s="84"/>
      <c r="N186" s="84"/>
      <c r="O186" s="99">
        <f t="shared" si="112"/>
        <v>0</v>
      </c>
      <c r="P186" s="99">
        <f t="shared" si="113"/>
        <v>0</v>
      </c>
      <c r="Q186" s="99">
        <f t="shared" si="114"/>
        <v>0</v>
      </c>
      <c r="R186" s="99">
        <f t="shared" si="115"/>
        <v>0</v>
      </c>
      <c r="S186" s="99">
        <f t="shared" si="116"/>
        <v>0</v>
      </c>
      <c r="T186" s="99">
        <f t="shared" si="117"/>
        <v>0</v>
      </c>
      <c r="U186" s="99">
        <f t="shared" si="118"/>
        <v>0</v>
      </c>
      <c r="V186" s="98">
        <f t="shared" si="119"/>
        <v>0</v>
      </c>
      <c r="W186" s="171">
        <f t="shared" si="120"/>
        <v>0</v>
      </c>
      <c r="X186" s="190"/>
    </row>
    <row r="187" spans="1:24" s="68" customFormat="1" ht="15.75" outlineLevel="1" thickBot="1">
      <c r="A187" s="105"/>
      <c r="B187" s="106"/>
      <c r="C187" s="97"/>
      <c r="D187" s="86"/>
      <c r="E187" s="87"/>
      <c r="F187" s="87"/>
      <c r="G187" s="88"/>
      <c r="H187" s="77"/>
      <c r="I187" s="77"/>
      <c r="J187" s="77"/>
      <c r="K187" s="77"/>
      <c r="L187" s="77"/>
      <c r="M187" s="77"/>
      <c r="N187" s="77"/>
      <c r="O187" s="118"/>
      <c r="P187" s="118"/>
      <c r="Q187" s="118"/>
      <c r="R187" s="118"/>
      <c r="S187" s="118"/>
      <c r="T187" s="118"/>
      <c r="U187" s="118"/>
      <c r="V187" s="119"/>
      <c r="W187" s="175"/>
      <c r="X187" s="190"/>
    </row>
    <row r="188" spans="1:24" s="109" customFormat="1">
      <c r="A188" s="107"/>
      <c r="B188" s="108"/>
      <c r="C188" s="56" t="s">
        <v>77</v>
      </c>
      <c r="D188" s="69">
        <f>W188</f>
        <v>0</v>
      </c>
      <c r="E188" s="482"/>
      <c r="F188" s="483"/>
      <c r="G188" s="483"/>
      <c r="H188" s="483"/>
      <c r="I188" s="483"/>
      <c r="J188" s="483"/>
      <c r="K188" s="483"/>
      <c r="L188" s="483"/>
      <c r="M188" s="483"/>
      <c r="N188" s="483"/>
      <c r="O188" s="116">
        <f>SUM(O45:O186)</f>
        <v>0</v>
      </c>
      <c r="P188" s="116">
        <f t="shared" ref="P188:W188" si="121">SUM(P45:P186)</f>
        <v>0</v>
      </c>
      <c r="Q188" s="116">
        <f t="shared" si="121"/>
        <v>0</v>
      </c>
      <c r="R188" s="116">
        <f t="shared" si="121"/>
        <v>0</v>
      </c>
      <c r="S188" s="116">
        <f t="shared" si="121"/>
        <v>0</v>
      </c>
      <c r="T188" s="116">
        <f t="shared" si="121"/>
        <v>0</v>
      </c>
      <c r="U188" s="116">
        <f t="shared" si="121"/>
        <v>0</v>
      </c>
      <c r="V188" s="116">
        <f t="shared" si="121"/>
        <v>0</v>
      </c>
      <c r="W188" s="164">
        <f t="shared" si="121"/>
        <v>0</v>
      </c>
      <c r="X188" s="191"/>
    </row>
    <row r="189" spans="1:24" ht="15.75" thickBot="1">
      <c r="A189" s="3"/>
      <c r="B189" s="3"/>
      <c r="O189" s="23"/>
      <c r="P189" s="23"/>
      <c r="Q189" s="23"/>
      <c r="R189" s="23"/>
      <c r="S189" s="23"/>
      <c r="T189" s="23"/>
      <c r="U189" s="23"/>
      <c r="X189" s="191"/>
    </row>
    <row r="190" spans="1:24" ht="15.75" thickBot="1">
      <c r="A190" s="32"/>
      <c r="B190" s="47"/>
      <c r="C190" s="446" t="s">
        <v>124</v>
      </c>
      <c r="D190" s="447"/>
      <c r="E190" s="447"/>
      <c r="F190" s="447"/>
      <c r="G190" s="447"/>
      <c r="H190" s="447"/>
      <c r="I190" s="447"/>
      <c r="J190" s="447"/>
      <c r="K190" s="447"/>
      <c r="L190" s="447"/>
      <c r="M190" s="447"/>
      <c r="N190" s="447"/>
      <c r="O190" s="447"/>
      <c r="P190" s="447"/>
      <c r="Q190" s="447"/>
      <c r="R190" s="447"/>
      <c r="S190" s="447"/>
      <c r="T190" s="447"/>
      <c r="U190" s="447"/>
      <c r="V190" s="447"/>
      <c r="W190" s="447"/>
      <c r="X190" s="192">
        <f>SUM(W192:W202)</f>
        <v>0</v>
      </c>
    </row>
    <row r="191" spans="1:24" ht="15.75" outlineLevel="1" thickBot="1">
      <c r="A191" s="31"/>
      <c r="B191" s="46"/>
      <c r="C191" s="54"/>
      <c r="D191" s="100" t="s">
        <v>120</v>
      </c>
      <c r="E191" s="50"/>
      <c r="F191" s="50"/>
      <c r="G191" s="38"/>
      <c r="H191" s="51"/>
      <c r="I191" s="51"/>
      <c r="J191" s="51"/>
      <c r="K191" s="51"/>
      <c r="L191" s="51"/>
      <c r="M191" s="51"/>
      <c r="N191" s="51"/>
      <c r="O191" s="51"/>
      <c r="P191" s="51"/>
      <c r="Q191" s="51"/>
      <c r="R191" s="51"/>
      <c r="S191" s="51"/>
      <c r="T191" s="51"/>
      <c r="U191" s="51"/>
      <c r="V191" s="51"/>
      <c r="W191" s="174"/>
      <c r="X191" s="190"/>
    </row>
    <row r="192" spans="1:24" outlineLevel="1">
      <c r="A192" s="31"/>
      <c r="B192" s="46"/>
      <c r="C192" s="183"/>
      <c r="D192" s="102" t="str">
        <f>'Перв. скв '!D194</f>
        <v>Услуги по гидроразрыву пластов</v>
      </c>
      <c r="E192" s="59"/>
      <c r="F192" s="59" t="str">
        <f>'Перв. скв '!F194</f>
        <v>опер</v>
      </c>
      <c r="G192" s="196">
        <f>'Перв. скв '!G194</f>
        <v>2694720.9499999997</v>
      </c>
      <c r="H192" s="115"/>
      <c r="I192" s="214"/>
      <c r="J192" s="214"/>
      <c r="K192" s="214"/>
      <c r="L192" s="214"/>
      <c r="M192" s="214"/>
      <c r="N192" s="214"/>
      <c r="O192" s="99">
        <f t="shared" ref="O192:O202" si="122">H192*G192</f>
        <v>0</v>
      </c>
      <c r="P192" s="99"/>
      <c r="Q192" s="99"/>
      <c r="R192" s="99"/>
      <c r="S192" s="99"/>
      <c r="T192" s="99"/>
      <c r="U192" s="99"/>
      <c r="V192" s="98">
        <f t="shared" ref="V192:V202" si="123">SUM(H192:N192)</f>
        <v>0</v>
      </c>
      <c r="W192" s="171">
        <f>SUM(O192:U192)</f>
        <v>0</v>
      </c>
      <c r="X192" s="190"/>
    </row>
    <row r="193" spans="1:24" outlineLevel="1">
      <c r="A193" s="30"/>
      <c r="B193" s="43"/>
      <c r="C193" s="183"/>
      <c r="D193" s="102" t="str">
        <f>'Перв. скв '!D195</f>
        <v>Услуги колтюбинга и азотной установки</v>
      </c>
      <c r="E193" s="59"/>
      <c r="F193" s="59" t="str">
        <f>'Перв. скв '!F195</f>
        <v>опер</v>
      </c>
      <c r="G193" s="196">
        <f>'Перв. скв '!G195</f>
        <v>4225000</v>
      </c>
      <c r="H193" s="115"/>
      <c r="I193" s="214"/>
      <c r="J193" s="214"/>
      <c r="K193" s="214"/>
      <c r="L193" s="214"/>
      <c r="M193" s="214"/>
      <c r="N193" s="214"/>
      <c r="O193" s="99">
        <f t="shared" si="122"/>
        <v>0</v>
      </c>
      <c r="P193" s="99"/>
      <c r="Q193" s="99"/>
      <c r="R193" s="99"/>
      <c r="S193" s="99"/>
      <c r="T193" s="99"/>
      <c r="U193" s="99"/>
      <c r="V193" s="98">
        <f t="shared" si="123"/>
        <v>0</v>
      </c>
      <c r="W193" s="171">
        <f t="shared" ref="W193:W202" si="124">SUM(O193:U193)</f>
        <v>0</v>
      </c>
      <c r="X193" s="190"/>
    </row>
    <row r="194" spans="1:24" outlineLevel="1">
      <c r="A194" s="30"/>
      <c r="B194" s="43"/>
      <c r="C194" s="183"/>
      <c r="D194" s="102" t="str">
        <f>'Перв. скв '!D196</f>
        <v>Услуги бригад по капитальному ремонту скважин</v>
      </c>
      <c r="E194" s="59"/>
      <c r="F194" s="59" t="str">
        <f>'Перв. скв '!F196</f>
        <v>бр.час.</v>
      </c>
      <c r="G194" s="196">
        <f>'Перв. скв '!G196</f>
        <v>5700</v>
      </c>
      <c r="H194" s="198"/>
      <c r="I194" s="214"/>
      <c r="J194" s="214"/>
      <c r="K194" s="214"/>
      <c r="L194" s="214"/>
      <c r="M194" s="214"/>
      <c r="N194" s="214"/>
      <c r="O194" s="99">
        <f t="shared" si="122"/>
        <v>0</v>
      </c>
      <c r="P194" s="99"/>
      <c r="Q194" s="99"/>
      <c r="R194" s="99"/>
      <c r="S194" s="99"/>
      <c r="T194" s="99"/>
      <c r="U194" s="99"/>
      <c r="V194" s="98">
        <f t="shared" si="123"/>
        <v>0</v>
      </c>
      <c r="W194" s="171">
        <f t="shared" si="124"/>
        <v>0</v>
      </c>
      <c r="X194" s="190"/>
    </row>
    <row r="195" spans="1:24" outlineLevel="1">
      <c r="A195" s="30"/>
      <c r="B195" s="43"/>
      <c r="C195" s="183"/>
      <c r="D195" s="102" t="str">
        <f>'Перв. скв '!D197</f>
        <v>Супервайзинг при КРС</v>
      </c>
      <c r="E195" s="59"/>
      <c r="F195" s="59" t="str">
        <f>'Перв. скв '!F197</f>
        <v>опер</v>
      </c>
      <c r="G195" s="196">
        <f>'Перв. скв '!G197</f>
        <v>61808.600000000013</v>
      </c>
      <c r="H195" s="115"/>
      <c r="I195" s="214"/>
      <c r="J195" s="214"/>
      <c r="K195" s="214"/>
      <c r="L195" s="214"/>
      <c r="M195" s="214"/>
      <c r="N195" s="214"/>
      <c r="O195" s="99">
        <f t="shared" si="122"/>
        <v>0</v>
      </c>
      <c r="P195" s="99"/>
      <c r="Q195" s="99"/>
      <c r="R195" s="99"/>
      <c r="S195" s="99"/>
      <c r="T195" s="99"/>
      <c r="U195" s="99"/>
      <c r="V195" s="98">
        <f t="shared" si="123"/>
        <v>0</v>
      </c>
      <c r="W195" s="171">
        <f t="shared" si="124"/>
        <v>0</v>
      </c>
      <c r="X195" s="190"/>
    </row>
    <row r="196" spans="1:24" outlineLevel="1">
      <c r="A196" s="30"/>
      <c r="B196" s="43"/>
      <c r="C196" s="183"/>
      <c r="D196" s="102" t="str">
        <f>'Перв. скв '!D198</f>
        <v>ТЖГ</v>
      </c>
      <c r="E196" s="59"/>
      <c r="F196" s="59" t="str">
        <f>'Перв. скв '!F198</f>
        <v>опер</v>
      </c>
      <c r="G196" s="196">
        <f>'Перв. скв '!G198</f>
        <v>0</v>
      </c>
      <c r="H196" s="115"/>
      <c r="I196" s="214"/>
      <c r="J196" s="214"/>
      <c r="K196" s="214"/>
      <c r="L196" s="214"/>
      <c r="M196" s="214"/>
      <c r="N196" s="214"/>
      <c r="O196" s="99">
        <f t="shared" si="122"/>
        <v>0</v>
      </c>
      <c r="P196" s="99"/>
      <c r="Q196" s="99"/>
      <c r="R196" s="99"/>
      <c r="S196" s="99"/>
      <c r="T196" s="99"/>
      <c r="U196" s="99"/>
      <c r="V196" s="98">
        <f t="shared" si="123"/>
        <v>0</v>
      </c>
      <c r="W196" s="171">
        <f t="shared" si="124"/>
        <v>0</v>
      </c>
      <c r="X196" s="190"/>
    </row>
    <row r="197" spans="1:24" outlineLevel="1">
      <c r="A197" s="30"/>
      <c r="B197" s="43"/>
      <c r="C197" s="183"/>
      <c r="D197" s="102" t="str">
        <f>'Перв. скв '!D199</f>
        <v>Проппант</v>
      </c>
      <c r="E197" s="59"/>
      <c r="F197" s="59" t="str">
        <f>'Перв. скв '!F199</f>
        <v>м3</v>
      </c>
      <c r="G197" s="196">
        <f>'Перв. скв '!G199</f>
        <v>17500</v>
      </c>
      <c r="H197" s="115"/>
      <c r="I197" s="214"/>
      <c r="J197" s="214"/>
      <c r="K197" s="214"/>
      <c r="L197" s="214"/>
      <c r="M197" s="214"/>
      <c r="N197" s="214"/>
      <c r="O197" s="99">
        <f t="shared" si="122"/>
        <v>0</v>
      </c>
      <c r="P197" s="99"/>
      <c r="Q197" s="99"/>
      <c r="R197" s="99"/>
      <c r="S197" s="99"/>
      <c r="T197" s="99"/>
      <c r="U197" s="99"/>
      <c r="V197" s="98">
        <f t="shared" si="123"/>
        <v>0</v>
      </c>
      <c r="W197" s="171">
        <f t="shared" si="124"/>
        <v>0</v>
      </c>
      <c r="X197" s="190"/>
    </row>
    <row r="198" spans="1:24" outlineLevel="1">
      <c r="A198" s="30"/>
      <c r="B198" s="43"/>
      <c r="C198" s="183"/>
      <c r="D198" s="102" t="str">
        <f>'Перв. скв '!D200</f>
        <v>Распределение расходов УМТС</v>
      </c>
      <c r="E198" s="59"/>
      <c r="F198" s="59">
        <f>'Перв. скв '!F200</f>
        <v>0</v>
      </c>
      <c r="G198" s="196">
        <f>'Перв. скв '!G200</f>
        <v>865747.37145562703</v>
      </c>
      <c r="H198" s="115"/>
      <c r="I198" s="214"/>
      <c r="J198" s="214"/>
      <c r="K198" s="214"/>
      <c r="L198" s="214"/>
      <c r="M198" s="214"/>
      <c r="N198" s="214"/>
      <c r="O198" s="99">
        <f t="shared" si="122"/>
        <v>0</v>
      </c>
      <c r="P198" s="99"/>
      <c r="Q198" s="99"/>
      <c r="R198" s="99"/>
      <c r="S198" s="99"/>
      <c r="T198" s="99"/>
      <c r="U198" s="99"/>
      <c r="V198" s="98">
        <f t="shared" si="123"/>
        <v>0</v>
      </c>
      <c r="W198" s="171">
        <f t="shared" si="124"/>
        <v>0</v>
      </c>
      <c r="X198" s="190"/>
    </row>
    <row r="199" spans="1:24" outlineLevel="1">
      <c r="A199" s="30"/>
      <c r="B199" s="43"/>
      <c r="C199" s="183"/>
      <c r="D199" s="102" t="str">
        <f>'Перв. скв '!D201</f>
        <v>ПВР</v>
      </c>
      <c r="E199" s="59"/>
      <c r="F199" s="59" t="str">
        <f>'Перв. скв '!F201</f>
        <v>опер</v>
      </c>
      <c r="G199" s="196">
        <f>'Перв. скв '!G201</f>
        <v>0</v>
      </c>
      <c r="H199" s="115"/>
      <c r="I199" s="214"/>
      <c r="J199" s="214"/>
      <c r="K199" s="214"/>
      <c r="L199" s="214"/>
      <c r="M199" s="214"/>
      <c r="N199" s="214"/>
      <c r="O199" s="99">
        <f t="shared" si="122"/>
        <v>0</v>
      </c>
      <c r="P199" s="99"/>
      <c r="Q199" s="99"/>
      <c r="R199" s="99"/>
      <c r="S199" s="99"/>
      <c r="T199" s="99"/>
      <c r="U199" s="99"/>
      <c r="V199" s="98">
        <f t="shared" si="123"/>
        <v>0</v>
      </c>
      <c r="W199" s="171">
        <f t="shared" si="124"/>
        <v>0</v>
      </c>
      <c r="X199" s="190"/>
    </row>
    <row r="200" spans="1:24" outlineLevel="1">
      <c r="A200" s="30"/>
      <c r="B200" s="43"/>
      <c r="C200" s="183"/>
      <c r="D200" s="102" t="str">
        <f>'Перв. скв '!D202</f>
        <v>МГРП</v>
      </c>
      <c r="E200" s="59"/>
      <c r="F200" s="59" t="str">
        <f>'Перв. скв '!F202</f>
        <v>скв/опер</v>
      </c>
      <c r="G200" s="196">
        <f>'Перв. скв '!G202</f>
        <v>3650000</v>
      </c>
      <c r="H200" s="115"/>
      <c r="I200" s="214"/>
      <c r="J200" s="214"/>
      <c r="K200" s="214"/>
      <c r="L200" s="214"/>
      <c r="M200" s="214"/>
      <c r="N200" s="214"/>
      <c r="O200" s="99">
        <f t="shared" si="122"/>
        <v>0</v>
      </c>
      <c r="P200" s="99"/>
      <c r="Q200" s="99"/>
      <c r="R200" s="99"/>
      <c r="S200" s="99"/>
      <c r="T200" s="99"/>
      <c r="U200" s="99"/>
      <c r="V200" s="98">
        <f t="shared" si="123"/>
        <v>0</v>
      </c>
      <c r="W200" s="171">
        <f t="shared" si="124"/>
        <v>0</v>
      </c>
      <c r="X200" s="190"/>
    </row>
    <row r="201" spans="1:24" outlineLevel="1">
      <c r="A201" s="30"/>
      <c r="B201" s="43"/>
      <c r="C201" s="183"/>
      <c r="D201" s="102" t="str">
        <f>'Перв. скв '!D203</f>
        <v>Супервайзинг при ГРП</v>
      </c>
      <c r="E201" s="59"/>
      <c r="F201" s="59" t="str">
        <f>'Перв. скв '!F203</f>
        <v>бр.час.</v>
      </c>
      <c r="G201" s="196">
        <f>'Перв. скв '!G203</f>
        <v>85680</v>
      </c>
      <c r="H201" s="115"/>
      <c r="I201" s="214"/>
      <c r="J201" s="214"/>
      <c r="K201" s="214"/>
      <c r="L201" s="214"/>
      <c r="M201" s="214"/>
      <c r="N201" s="214"/>
      <c r="O201" s="99">
        <f t="shared" si="122"/>
        <v>0</v>
      </c>
      <c r="P201" s="99"/>
      <c r="Q201" s="99"/>
      <c r="R201" s="99"/>
      <c r="S201" s="99"/>
      <c r="T201" s="99"/>
      <c r="U201" s="99"/>
      <c r="V201" s="98">
        <f t="shared" si="123"/>
        <v>0</v>
      </c>
      <c r="W201" s="171">
        <f t="shared" si="124"/>
        <v>0</v>
      </c>
      <c r="X201" s="190"/>
    </row>
    <row r="202" spans="1:24" outlineLevel="1">
      <c r="A202" s="30"/>
      <c r="B202" s="43"/>
      <c r="C202" s="183"/>
      <c r="D202" s="102">
        <f>'Перв. скв '!D204</f>
        <v>0</v>
      </c>
      <c r="E202" s="59"/>
      <c r="F202" s="59">
        <f>'Перв. скв '!F204</f>
        <v>0</v>
      </c>
      <c r="G202" s="196">
        <f>'Перв. скв '!G204</f>
        <v>0</v>
      </c>
      <c r="H202" s="115"/>
      <c r="I202" s="214"/>
      <c r="J202" s="214"/>
      <c r="K202" s="214"/>
      <c r="L202" s="214"/>
      <c r="M202" s="214"/>
      <c r="N202" s="214"/>
      <c r="O202" s="99">
        <f t="shared" si="122"/>
        <v>0</v>
      </c>
      <c r="P202" s="99"/>
      <c r="Q202" s="99"/>
      <c r="R202" s="99"/>
      <c r="S202" s="99"/>
      <c r="T202" s="99"/>
      <c r="U202" s="99"/>
      <c r="V202" s="98">
        <f t="shared" si="123"/>
        <v>0</v>
      </c>
      <c r="W202" s="171">
        <f t="shared" si="124"/>
        <v>0</v>
      </c>
      <c r="X202" s="190"/>
    </row>
    <row r="203" spans="1:24" s="68" customFormat="1" ht="15.75" outlineLevel="1" thickBot="1">
      <c r="A203" s="105"/>
      <c r="B203" s="106"/>
      <c r="C203" s="97"/>
      <c r="D203" s="97"/>
      <c r="E203" s="75"/>
      <c r="F203" s="75"/>
      <c r="G203" s="65"/>
      <c r="H203" s="77"/>
      <c r="I203" s="77"/>
      <c r="J203" s="77"/>
      <c r="K203" s="77"/>
      <c r="L203" s="77"/>
      <c r="M203" s="77"/>
      <c r="N203" s="77"/>
      <c r="O203" s="78"/>
      <c r="P203" s="78"/>
      <c r="Q203" s="78"/>
      <c r="R203" s="78"/>
      <c r="S203" s="78"/>
      <c r="T203" s="78"/>
      <c r="U203" s="78"/>
      <c r="V203" s="79"/>
      <c r="W203" s="166"/>
      <c r="X203" s="190"/>
    </row>
    <row r="204" spans="1:24" s="109" customFormat="1">
      <c r="A204" s="107"/>
      <c r="B204" s="108"/>
      <c r="C204" s="56" t="s">
        <v>83</v>
      </c>
      <c r="D204" s="69">
        <f>W204</f>
        <v>0</v>
      </c>
      <c r="E204" s="482"/>
      <c r="F204" s="483"/>
      <c r="G204" s="483"/>
      <c r="H204" s="483"/>
      <c r="I204" s="483"/>
      <c r="J204" s="483"/>
      <c r="K204" s="483"/>
      <c r="L204" s="483"/>
      <c r="M204" s="483"/>
      <c r="N204" s="483"/>
      <c r="O204" s="116">
        <f>SUM(O192:O202)</f>
        <v>0</v>
      </c>
      <c r="P204" s="116"/>
      <c r="Q204" s="116"/>
      <c r="R204" s="116"/>
      <c r="S204" s="116"/>
      <c r="T204" s="116"/>
      <c r="U204" s="116"/>
      <c r="V204" s="116"/>
      <c r="W204" s="164">
        <f>SUM(W192:W202)</f>
        <v>0</v>
      </c>
      <c r="X204" s="191"/>
    </row>
    <row r="205" spans="1:24" ht="15.75" thickBot="1">
      <c r="O205" s="117"/>
      <c r="P205" s="117"/>
      <c r="Q205" s="117"/>
      <c r="R205" s="117"/>
      <c r="S205" s="117"/>
      <c r="T205" s="117"/>
      <c r="U205" s="117"/>
      <c r="V205" s="117"/>
      <c r="W205" s="117"/>
      <c r="X205" s="191"/>
    </row>
    <row r="206" spans="1:24" ht="15.75" thickBot="1">
      <c r="A206" s="27"/>
      <c r="B206" s="27"/>
      <c r="C206" s="446" t="s">
        <v>126</v>
      </c>
      <c r="D206" s="447"/>
      <c r="E206" s="447"/>
      <c r="F206" s="447"/>
      <c r="G206" s="447"/>
      <c r="H206" s="447"/>
      <c r="I206" s="447"/>
      <c r="J206" s="447"/>
      <c r="K206" s="447"/>
      <c r="L206" s="447"/>
      <c r="M206" s="447"/>
      <c r="N206" s="447"/>
      <c r="O206" s="447"/>
      <c r="P206" s="447"/>
      <c r="Q206" s="447"/>
      <c r="R206" s="447"/>
      <c r="S206" s="447"/>
      <c r="T206" s="447"/>
      <c r="U206" s="447"/>
      <c r="V206" s="447"/>
      <c r="W206" s="447"/>
      <c r="X206" s="192">
        <f>SUM(W207:W209)</f>
        <v>0</v>
      </c>
    </row>
    <row r="207" spans="1:24" outlineLevel="1">
      <c r="A207" s="27"/>
      <c r="B207" s="27"/>
      <c r="C207" s="183"/>
      <c r="D207" s="102">
        <f>'Перв. скв '!D209</f>
        <v>0</v>
      </c>
      <c r="E207" s="59"/>
      <c r="F207" s="59" t="str">
        <f>'Перв. скв '!F209</f>
        <v>шт</v>
      </c>
      <c r="G207" s="196">
        <f>'Перв. скв '!G209</f>
        <v>0</v>
      </c>
      <c r="H207" s="197"/>
      <c r="I207" s="212"/>
      <c r="J207" s="213"/>
      <c r="K207" s="212"/>
      <c r="L207" s="212"/>
      <c r="M207" s="212"/>
      <c r="N207" s="212"/>
      <c r="O207" s="112">
        <f>H207*G207</f>
        <v>0</v>
      </c>
      <c r="P207" s="112"/>
      <c r="Q207" s="112"/>
      <c r="R207" s="112"/>
      <c r="S207" s="112"/>
      <c r="T207" s="99"/>
      <c r="U207" s="112"/>
      <c r="V207" s="113">
        <f>SUM(H207:N207)</f>
        <v>0</v>
      </c>
      <c r="W207" s="168">
        <f>SUM(O207:U207)</f>
        <v>0</v>
      </c>
      <c r="X207" s="190"/>
    </row>
    <row r="208" spans="1:24" outlineLevel="1">
      <c r="A208" s="27"/>
      <c r="B208" s="27"/>
      <c r="C208" s="183"/>
      <c r="D208" s="102"/>
      <c r="E208" s="59"/>
      <c r="F208" s="59" t="str">
        <f>'Перв. скв '!F210</f>
        <v>скв.</v>
      </c>
      <c r="G208" s="196"/>
      <c r="H208" s="197"/>
      <c r="I208" s="212"/>
      <c r="J208" s="212"/>
      <c r="K208" s="212"/>
      <c r="L208" s="212"/>
      <c r="M208" s="212"/>
      <c r="N208" s="212"/>
      <c r="O208" s="112">
        <f>H208*G208</f>
        <v>0</v>
      </c>
      <c r="P208" s="112"/>
      <c r="Q208" s="112"/>
      <c r="R208" s="112"/>
      <c r="S208" s="112"/>
      <c r="T208" s="99"/>
      <c r="U208" s="112"/>
      <c r="V208" s="113">
        <f>SUM(H208:N208)</f>
        <v>0</v>
      </c>
      <c r="W208" s="168">
        <f>SUM(O208:U208)</f>
        <v>0</v>
      </c>
      <c r="X208" s="190"/>
    </row>
    <row r="209" spans="1:24" outlineLevel="1">
      <c r="A209" s="27"/>
      <c r="B209" s="27"/>
      <c r="C209" s="183"/>
      <c r="D209" s="102"/>
      <c r="E209" s="59"/>
      <c r="F209" s="59" t="str">
        <f>'Перв. скв '!F211</f>
        <v>скв.</v>
      </c>
      <c r="G209" s="196"/>
      <c r="H209" s="84"/>
      <c r="I209" s="212"/>
      <c r="J209" s="212"/>
      <c r="K209" s="212"/>
      <c r="L209" s="212"/>
      <c r="M209" s="212"/>
      <c r="N209" s="212"/>
      <c r="O209" s="112">
        <f>H209*G209</f>
        <v>0</v>
      </c>
      <c r="P209" s="112"/>
      <c r="Q209" s="112"/>
      <c r="R209" s="112"/>
      <c r="S209" s="112"/>
      <c r="T209" s="99"/>
      <c r="U209" s="112"/>
      <c r="V209" s="113">
        <f>SUM(H209:N209)</f>
        <v>0</v>
      </c>
      <c r="W209" s="168">
        <f>SUM(O209:U209)</f>
        <v>0</v>
      </c>
      <c r="X209" s="190"/>
    </row>
    <row r="210" spans="1:24" s="109" customFormat="1">
      <c r="A210" s="132"/>
      <c r="B210" s="132"/>
      <c r="C210" s="56" t="s">
        <v>127</v>
      </c>
      <c r="D210" s="69">
        <f>W210</f>
        <v>0</v>
      </c>
      <c r="E210" s="482"/>
      <c r="F210" s="483"/>
      <c r="G210" s="483"/>
      <c r="H210" s="483"/>
      <c r="I210" s="483"/>
      <c r="J210" s="483"/>
      <c r="K210" s="483"/>
      <c r="L210" s="483"/>
      <c r="M210" s="483"/>
      <c r="N210" s="483"/>
      <c r="O210" s="116">
        <f>SUM(O207:O209)</f>
        <v>0</v>
      </c>
      <c r="P210" s="116"/>
      <c r="Q210" s="116"/>
      <c r="R210" s="116"/>
      <c r="S210" s="116"/>
      <c r="T210" s="116"/>
      <c r="U210" s="116"/>
      <c r="V210" s="116"/>
      <c r="W210" s="164">
        <f>SUM(W207:W209)</f>
        <v>0</v>
      </c>
      <c r="X210" s="190"/>
    </row>
    <row r="211" spans="1:24" ht="15.75" thickBot="1">
      <c r="O211" s="117"/>
      <c r="P211" s="117"/>
      <c r="Q211" s="117"/>
      <c r="R211" s="117"/>
      <c r="S211" s="117"/>
      <c r="T211" s="117"/>
      <c r="U211" s="117"/>
      <c r="V211" s="117"/>
      <c r="W211" s="117"/>
      <c r="X211" s="191"/>
    </row>
    <row r="212" spans="1:24" s="109" customFormat="1" ht="15.75" thickBot="1">
      <c r="A212" s="107"/>
      <c r="B212" s="108"/>
      <c r="C212" s="56" t="s">
        <v>84</v>
      </c>
      <c r="D212" s="69">
        <f>W212</f>
        <v>0</v>
      </c>
      <c r="E212" s="482"/>
      <c r="F212" s="483"/>
      <c r="G212" s="483"/>
      <c r="H212" s="483"/>
      <c r="I212" s="483"/>
      <c r="J212" s="483"/>
      <c r="K212" s="483"/>
      <c r="L212" s="483"/>
      <c r="M212" s="483"/>
      <c r="N212" s="483"/>
      <c r="O212" s="116">
        <f t="shared" ref="O212:U212" si="125">O188+O204+O41+O210</f>
        <v>0</v>
      </c>
      <c r="P212" s="116">
        <f t="shared" si="125"/>
        <v>0</v>
      </c>
      <c r="Q212" s="116">
        <f t="shared" si="125"/>
        <v>0</v>
      </c>
      <c r="R212" s="116">
        <f t="shared" si="125"/>
        <v>0</v>
      </c>
      <c r="S212" s="116">
        <f t="shared" si="125"/>
        <v>0</v>
      </c>
      <c r="T212" s="116">
        <f t="shared" si="125"/>
        <v>0</v>
      </c>
      <c r="U212" s="116">
        <f t="shared" si="125"/>
        <v>0</v>
      </c>
      <c r="V212" s="116"/>
      <c r="W212" s="164">
        <f>W188+W204+W41+W210</f>
        <v>0</v>
      </c>
      <c r="X212" s="192">
        <f>X18+X43+X54+X63+X84+X92+X110+X118+X127+X132+X140+X161+X179+X190+X206</f>
        <v>0</v>
      </c>
    </row>
  </sheetData>
  <mergeCells count="58">
    <mergeCell ref="E210:N210"/>
    <mergeCell ref="E212:N212"/>
    <mergeCell ref="C161:W161"/>
    <mergeCell ref="C179:W179"/>
    <mergeCell ref="E188:N188"/>
    <mergeCell ref="C190:W190"/>
    <mergeCell ref="E204:N204"/>
    <mergeCell ref="C206:W206"/>
    <mergeCell ref="C140:W140"/>
    <mergeCell ref="V15:W15"/>
    <mergeCell ref="C18:W18"/>
    <mergeCell ref="C43:W43"/>
    <mergeCell ref="C54:W54"/>
    <mergeCell ref="C63:W63"/>
    <mergeCell ref="C84:W84"/>
    <mergeCell ref="C92:W92"/>
    <mergeCell ref="C110:W110"/>
    <mergeCell ref="C118:W118"/>
    <mergeCell ref="C127:W127"/>
    <mergeCell ref="C132:W132"/>
    <mergeCell ref="F12:G13"/>
    <mergeCell ref="Q12:R13"/>
    <mergeCell ref="A13:B13"/>
    <mergeCell ref="A15:G15"/>
    <mergeCell ref="H15:N15"/>
    <mergeCell ref="O15:U15"/>
    <mergeCell ref="O12:O13"/>
    <mergeCell ref="P12:P13"/>
    <mergeCell ref="F8:G8"/>
    <mergeCell ref="P8:Q8"/>
    <mergeCell ref="P7:Q7"/>
    <mergeCell ref="A9:B9"/>
    <mergeCell ref="F9:G9"/>
    <mergeCell ref="P9:Q9"/>
    <mergeCell ref="A7:B7"/>
    <mergeCell ref="F7:G7"/>
    <mergeCell ref="O7:O8"/>
    <mergeCell ref="A8:B8"/>
    <mergeCell ref="F10:G10"/>
    <mergeCell ref="O10:O11"/>
    <mergeCell ref="P10:Q10"/>
    <mergeCell ref="F11:G11"/>
    <mergeCell ref="P11:Q11"/>
    <mergeCell ref="A6:B6"/>
    <mergeCell ref="F6:G6"/>
    <mergeCell ref="A2:W2"/>
    <mergeCell ref="F4:G5"/>
    <mergeCell ref="H4:H5"/>
    <mergeCell ref="I4:I5"/>
    <mergeCell ref="J4:J5"/>
    <mergeCell ref="K4:K5"/>
    <mergeCell ref="L4:L5"/>
    <mergeCell ref="M4:M5"/>
    <mergeCell ref="N4:N5"/>
    <mergeCell ref="O4:O5"/>
    <mergeCell ref="P4:Q5"/>
    <mergeCell ref="R4:R5"/>
    <mergeCell ref="P6:Q6"/>
  </mergeCells>
  <conditionalFormatting sqref="R6 R8:R11 H6:O6 H7:N8 H9:O9">
    <cfRule type="cellIs" dxfId="0" priority="3" stopIfTrue="1" operator="equal">
      <formula>0</formula>
    </cfRule>
  </conditionalFormatting>
  <pageMargins left="0.25" right="0.25" top="0.75" bottom="0.75" header="0.3" footer="0.3"/>
  <pageSetup paperSize="8" scale="35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5:J65536"/>
  <sheetViews>
    <sheetView workbookViewId="0">
      <selection activeCell="I15" sqref="I15"/>
    </sheetView>
  </sheetViews>
  <sheetFormatPr defaultRowHeight="12.75"/>
  <cols>
    <col min="4" max="4" width="36.42578125" customWidth="1"/>
    <col min="5" max="5" width="12.85546875" customWidth="1"/>
    <col min="7" max="8" width="13.28515625" customWidth="1"/>
    <col min="9" max="9" width="22.140625" customWidth="1"/>
    <col min="10" max="10" width="13.28515625" customWidth="1"/>
  </cols>
  <sheetData>
    <row r="5" spans="4:10" ht="13.5" thickBot="1"/>
    <row r="6" spans="4:10" ht="29.25" thickTop="1">
      <c r="D6" s="253" t="s">
        <v>218</v>
      </c>
      <c r="E6" s="250"/>
      <c r="F6" s="84"/>
      <c r="G6" s="115">
        <f>E6*F6</f>
        <v>0</v>
      </c>
      <c r="H6" s="115" t="s">
        <v>286</v>
      </c>
      <c r="I6" s="250"/>
      <c r="J6" s="84"/>
    </row>
    <row r="7" spans="4:10" ht="14.25">
      <c r="D7" s="254" t="s">
        <v>219</v>
      </c>
      <c r="E7" s="251">
        <v>3311.29</v>
      </c>
      <c r="F7" s="84">
        <v>155</v>
      </c>
      <c r="G7" s="115">
        <f t="shared" ref="G7:G13" si="0">E7*F7</f>
        <v>513249.95</v>
      </c>
      <c r="H7" s="115">
        <f>G7*100/G14</f>
        <v>6.0997623267339769</v>
      </c>
      <c r="I7" s="251">
        <f>H7*G15/100</f>
        <v>468803.02839535021</v>
      </c>
      <c r="J7" s="302">
        <f>I7/E7</f>
        <v>141.57715826621958</v>
      </c>
    </row>
    <row r="8" spans="4:10" ht="14.25">
      <c r="D8" s="254" t="s">
        <v>223</v>
      </c>
      <c r="E8" s="251"/>
      <c r="F8" s="197"/>
      <c r="G8" s="198"/>
      <c r="H8" s="198"/>
      <c r="I8" s="251"/>
      <c r="J8" s="303"/>
    </row>
    <row r="9" spans="4:10" ht="14.25">
      <c r="D9" s="254" t="s">
        <v>220</v>
      </c>
      <c r="E9" s="251">
        <v>1894.89</v>
      </c>
      <c r="F9" s="84">
        <v>1350</v>
      </c>
      <c r="G9" s="115">
        <f t="shared" si="0"/>
        <v>2558101.5</v>
      </c>
      <c r="H9" s="115">
        <f>G9*100/G14</f>
        <v>30.401973069187196</v>
      </c>
      <c r="I9" s="251">
        <f>H9*G15/100</f>
        <v>2336572.5221067979</v>
      </c>
      <c r="J9" s="302">
        <f>I9/E9</f>
        <v>1233.0913784477189</v>
      </c>
    </row>
    <row r="10" spans="4:10" ht="14.25">
      <c r="D10" s="254" t="s">
        <v>221</v>
      </c>
      <c r="E10" s="251"/>
      <c r="F10" s="84"/>
      <c r="G10" s="115">
        <f t="shared" si="0"/>
        <v>0</v>
      </c>
      <c r="H10" s="115"/>
      <c r="I10" s="251"/>
      <c r="J10" s="302"/>
    </row>
    <row r="11" spans="4:10" ht="14.25">
      <c r="D11" s="254" t="s">
        <v>230</v>
      </c>
      <c r="E11" s="251"/>
      <c r="F11" s="84"/>
      <c r="G11" s="115">
        <f t="shared" si="0"/>
        <v>0</v>
      </c>
      <c r="H11" s="115"/>
      <c r="I11" s="251"/>
      <c r="J11" s="302"/>
    </row>
    <row r="12" spans="4:10" ht="14.25">
      <c r="D12" s="254" t="s">
        <v>231</v>
      </c>
      <c r="E12" s="251"/>
      <c r="F12" s="84"/>
      <c r="G12" s="115">
        <f t="shared" si="0"/>
        <v>0</v>
      </c>
      <c r="H12" s="115"/>
      <c r="I12" s="251"/>
      <c r="J12" s="302"/>
    </row>
    <row r="13" spans="4:10" ht="14.25">
      <c r="D13" s="254" t="s">
        <v>234</v>
      </c>
      <c r="E13" s="251">
        <v>1780.97</v>
      </c>
      <c r="F13" s="84">
        <v>3000</v>
      </c>
      <c r="G13" s="115">
        <f t="shared" si="0"/>
        <v>5342910</v>
      </c>
      <c r="H13" s="115">
        <f>G13*100/G14</f>
        <v>63.498264604078834</v>
      </c>
      <c r="I13" s="251">
        <f>H13*G15/100</f>
        <v>4880219.4494978525</v>
      </c>
      <c r="J13" s="302">
        <f>I13/E13</f>
        <v>2740.2030632171527</v>
      </c>
    </row>
    <row r="14" spans="4:10">
      <c r="G14" s="301">
        <f>SUM(G6:G13)</f>
        <v>8414261.4499999993</v>
      </c>
      <c r="H14" s="301"/>
      <c r="I14" s="409">
        <f>SUM(I6:I13)</f>
        <v>7685595</v>
      </c>
      <c r="J14" s="301"/>
    </row>
    <row r="15" spans="4:10">
      <c r="G15" s="410">
        <f>'[8]Куст №40А'!$AD$1714/'[8]Куст №40А'!$AD$1703*1000</f>
        <v>7685595</v>
      </c>
      <c r="H15" s="301"/>
      <c r="I15" s="411">
        <f>I14-G15</f>
        <v>0</v>
      </c>
      <c r="J15" s="301"/>
    </row>
    <row r="16" spans="4:10">
      <c r="G16" s="301"/>
      <c r="H16" s="301"/>
      <c r="J16" s="301"/>
    </row>
    <row r="65536" spans="10:10">
      <c r="J65536">
        <f>SUM(J1:J65535)</f>
        <v>4114.8715999310916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19</vt:i4>
      </vt:variant>
      <vt:variant>
        <vt:lpstr>Именованные диапазоны</vt:lpstr>
      </vt:variant>
      <vt:variant>
        <vt:i4>1</vt:i4>
      </vt:variant>
    </vt:vector>
  </HeadingPairs>
  <TitlesOfParts>
    <vt:vector size="20" baseType="lpstr">
      <vt:lpstr>Титул </vt:lpstr>
      <vt:lpstr>ТЭП</vt:lpstr>
      <vt:lpstr>Перв. скв </vt:lpstr>
      <vt:lpstr>ННСдо1300</vt:lpstr>
      <vt:lpstr>ННСот1300до1500</vt:lpstr>
      <vt:lpstr>ННСот1500до2000</vt:lpstr>
      <vt:lpstr>ННСот2000до2200</vt:lpstr>
      <vt:lpstr>ННСболее2200</vt:lpstr>
      <vt:lpstr>Оценочная</vt:lpstr>
      <vt:lpstr>ННСЮра&gt;800</vt:lpstr>
      <vt:lpstr>ГС пил</vt:lpstr>
      <vt:lpstr>ГС без пил</vt:lpstr>
      <vt:lpstr>ГСЮра пил</vt:lpstr>
      <vt:lpstr>ГСЮра без пил</vt:lpstr>
      <vt:lpstr>ГСЮра пил МСГРП</vt:lpstr>
      <vt:lpstr>ГС пил МСГРП</vt:lpstr>
      <vt:lpstr>Посл. скв</vt:lpstr>
      <vt:lpstr>ВЗ</vt:lpstr>
      <vt:lpstr>Лист1</vt:lpstr>
      <vt:lpstr>'Титул '!Область_печати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silva.o</dc:creator>
  <cp:lastModifiedBy>Игумнов Михаил Сергеевич</cp:lastModifiedBy>
  <cp:lastPrinted>2013-01-31T12:34:38Z</cp:lastPrinted>
  <dcterms:created xsi:type="dcterms:W3CDTF">2009-10-08T01:58:09Z</dcterms:created>
  <dcterms:modified xsi:type="dcterms:W3CDTF">2015-12-21T14:43:10Z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